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58.3\New Current Account\26. OUTWARD FATS\4. OFATS 2021\19. Upload e Statistik\"/>
    </mc:Choice>
  </mc:AlternateContent>
  <xr:revisionPtr revIDLastSave="0" documentId="13_ncr:1_{A43680B3-0E9A-4499-B559-E97D5FD39E42}" xr6:coauthVersionLast="36" xr6:coauthVersionMax="36" xr10:uidLastSave="{00000000-0000-0000-0000-000000000000}"/>
  <bookViews>
    <workbookView xWindow="0" yWindow="0" windowWidth="28800" windowHeight="11925" tabRatio="849" xr2:uid="{00000000-000D-0000-FFFF-FFFF00000000}"/>
  </bookViews>
  <sheets>
    <sheet name="T1 a&amp;b" sheetId="111" r:id="rId1"/>
    <sheet name="T1 a&amp;b (samb)" sheetId="112" r:id="rId2"/>
    <sheet name="T1 c&amp;d" sheetId="113" r:id="rId3"/>
    <sheet name="T1 c&amp;d (samb)" sheetId="114" r:id="rId4"/>
    <sheet name="T1 e" sheetId="115" r:id="rId5"/>
    <sheet name="T1 e (samb)" sheetId="116" r:id="rId6"/>
    <sheet name="T2 Aff " sheetId="117" r:id="rId7"/>
    <sheet name="T2 Aff (samb)" sheetId="118" r:id="rId8"/>
    <sheet name="T2 TO " sheetId="119" r:id="rId9"/>
    <sheet name="T2 TO (samb)" sheetId="120" r:id="rId10"/>
    <sheet name="T2 Emp " sheetId="121" r:id="rId11"/>
    <sheet name="T2 Emp (samb)" sheetId="126" r:id="rId12"/>
    <sheet name="T2 COE " sheetId="122" r:id="rId13"/>
    <sheet name="T2 COE (samb)" sheetId="123" r:id="rId14"/>
    <sheet name="T2 Aset " sheetId="124" r:id="rId15"/>
    <sheet name="T2 Aset (samb)" sheetId="125" r:id="rId16"/>
    <sheet name="T3 Indonesia" sheetId="127" r:id="rId17"/>
    <sheet name="T3 Indonesia (samb)" sheetId="128" r:id="rId18"/>
    <sheet name="T3 Singapore" sheetId="129" r:id="rId19"/>
    <sheet name="T3 Singapore (samb)" sheetId="130" r:id="rId20"/>
    <sheet name="T3 UK " sheetId="131" r:id="rId21"/>
    <sheet name="T3 UK (samb)" sheetId="132" r:id="rId22"/>
    <sheet name="T3 S.Afr " sheetId="133" r:id="rId23"/>
    <sheet name="T3 S.Afr (samb)" sheetId="134" r:id="rId24"/>
    <sheet name="T3 China" sheetId="135" r:id="rId25"/>
    <sheet name="T3 China (samb)" sheetId="136" r:id="rId26"/>
    <sheet name="T4a Turnover" sheetId="107" r:id="rId27"/>
    <sheet name="T4b No Employee" sheetId="108" r:id="rId28"/>
    <sheet name="T4c COE" sheetId="109" r:id="rId29"/>
    <sheet name="T4d Assets" sheetId="110" r:id="rId30"/>
  </sheets>
  <definedNames>
    <definedName name="_xlnm._FilterDatabase" localSheetId="6" hidden="1">'T2 Aff '!$G$10:$M$10</definedName>
    <definedName name="_xlnm._FilterDatabase" localSheetId="7" hidden="1">'T2 Aff (samb)'!$N$10:$O$10</definedName>
    <definedName name="_xlnm._FilterDatabase" localSheetId="14" hidden="1">'T2 Aset '!$I$10:$L$10</definedName>
    <definedName name="_xlnm._FilterDatabase" localSheetId="15" hidden="1">'T2 Aset (samb)'!$N$10:$O$10</definedName>
    <definedName name="_xlnm._FilterDatabase" localSheetId="12" hidden="1">'T2 COE '!$I$10:$L$10</definedName>
    <definedName name="_xlnm._FilterDatabase" localSheetId="13" hidden="1">'T2 COE (samb)'!$N$10:$O$10</definedName>
    <definedName name="_xlnm._FilterDatabase" localSheetId="10" hidden="1">'T2 Emp '!$I$10:$M$10</definedName>
    <definedName name="_xlnm._FilterDatabase" localSheetId="11" hidden="1">'T2 Emp (samb)'!$N$10:$O$10</definedName>
    <definedName name="_xlnm._FilterDatabase" localSheetId="8" hidden="1">'T2 TO '!$I$10:$L$10</definedName>
    <definedName name="_xlnm._FilterDatabase" localSheetId="9" hidden="1">'T2 TO (samb)'!$N$10:$N$10</definedName>
    <definedName name="_xlnm._FilterDatabase" localSheetId="26" hidden="1">'T4a Turnover'!$G$12:$O$12</definedName>
    <definedName name="_xlnm._FilterDatabase" localSheetId="27" hidden="1">'T4b No Employee'!$G$12:$O$12</definedName>
    <definedName name="_xlnm._FilterDatabase" localSheetId="28" hidden="1">'T4c COE'!$K$12:$O$12</definedName>
    <definedName name="_xlnm._FilterDatabase" localSheetId="29" hidden="1">'T4d Assets'!$K$12:$O$12</definedName>
    <definedName name="_xlnm.Print_Area" localSheetId="0">'T1 a&amp;b'!$B$1:$K$72</definedName>
    <definedName name="_xlnm.Print_Area" localSheetId="1">'T1 a&amp;b (samb)'!$B$1:$L$72</definedName>
    <definedName name="_xlnm.Print_Area" localSheetId="2">'T1 c&amp;d'!$B$1:$K$72</definedName>
    <definedName name="_xlnm.Print_Area" localSheetId="3">'T1 c&amp;d (samb)'!$B$1:$L$72</definedName>
    <definedName name="_xlnm.Print_Area" localSheetId="4">'T1 e'!$B$1:$K$38</definedName>
    <definedName name="_xlnm.Print_Area" localSheetId="5">'T1 e (samb)'!$B$1:$L$38</definedName>
    <definedName name="_xlnm.Print_Area" localSheetId="6">'T2 Aff '!$B$1:$K$52</definedName>
    <definedName name="_xlnm.Print_Area" localSheetId="7">'T2 Aff (samb)'!$B$1:$M$52</definedName>
    <definedName name="_xlnm.Print_Area" localSheetId="14">'T2 Aset '!$B$1:$K$52</definedName>
    <definedName name="_xlnm.Print_Area" localSheetId="15">'T2 Aset (samb)'!$B$1:$M$52</definedName>
    <definedName name="_xlnm.Print_Area" localSheetId="12">'T2 COE '!$B$1:$K$52</definedName>
    <definedName name="_xlnm.Print_Area" localSheetId="13">'T2 COE (samb)'!$B$1:$M$52</definedName>
    <definedName name="_xlnm.Print_Area" localSheetId="10">'T2 Emp '!$B$1:$K$52</definedName>
    <definedName name="_xlnm.Print_Area" localSheetId="11">'T2 Emp (samb)'!$B$1:$M$52</definedName>
    <definedName name="_xlnm.Print_Area" localSheetId="8">'T2 TO '!$B$1:$K$52</definedName>
    <definedName name="_xlnm.Print_Area" localSheetId="9">'T2 TO (samb)'!$B$1:$M$52</definedName>
    <definedName name="_xlnm.Print_Area" localSheetId="24">'T3 China'!$B$1:$K$65</definedName>
    <definedName name="_xlnm.Print_Area" localSheetId="25">'T3 China (samb)'!$B$1:$M$65</definedName>
    <definedName name="_xlnm.Print_Area" localSheetId="16">'T3 Indonesia'!$B$1:$K$79</definedName>
    <definedName name="_xlnm.Print_Area" localSheetId="17">'T3 Indonesia (samb)'!$B$1:$L$79</definedName>
    <definedName name="_xlnm.Print_Area" localSheetId="22">'T3 S.Afr '!$B$1:$K$57</definedName>
    <definedName name="_xlnm.Print_Area" localSheetId="23">'T3 S.Afr (samb)'!$B$1:$M$57</definedName>
    <definedName name="_xlnm.Print_Area" localSheetId="18">'T3 Singapore'!$B$1:$K$66</definedName>
    <definedName name="_xlnm.Print_Area" localSheetId="19">'T3 Singapore (samb)'!$B$1:$N$66</definedName>
    <definedName name="_xlnm.Print_Area" localSheetId="20">'T3 UK '!$B$1:$K$58</definedName>
    <definedName name="_xlnm.Print_Area" localSheetId="21">'T3 UK (samb)'!$B$1:$M$58</definedName>
    <definedName name="_xlnm.Print_Area" localSheetId="26">'T4a Turnover'!$B$1:$M$67</definedName>
    <definedName name="_xlnm.Print_Area" localSheetId="27">'T4b No Employee'!$B$1:$M$67</definedName>
    <definedName name="_xlnm.Print_Area" localSheetId="28">'T4c COE'!$B$1:$M$67</definedName>
    <definedName name="_xlnm.Print_Area" localSheetId="29">'T4d Assets'!$B$1:$M$67</definedName>
  </definedNames>
  <calcPr calcId="191029"/>
</workbook>
</file>

<file path=xl/calcChain.xml><?xml version="1.0" encoding="utf-8"?>
<calcChain xmlns="http://schemas.openxmlformats.org/spreadsheetml/2006/main">
  <c r="D23" i="120" l="1"/>
  <c r="C23" i="120"/>
  <c r="B23" i="120"/>
  <c r="F23" i="118"/>
  <c r="E23" i="118"/>
  <c r="D23" i="118"/>
  <c r="C23" i="118"/>
  <c r="B23" i="118"/>
  <c r="D23" i="123"/>
  <c r="C23" i="123"/>
  <c r="B23" i="123"/>
  <c r="F31" i="136"/>
  <c r="E31" i="136"/>
  <c r="F27" i="134"/>
  <c r="E27" i="134"/>
  <c r="C51" i="132"/>
  <c r="D49" i="132"/>
  <c r="C49" i="132"/>
  <c r="F27" i="132"/>
  <c r="E27" i="132"/>
  <c r="F31" i="130"/>
  <c r="E31" i="130"/>
  <c r="D23" i="125" l="1"/>
  <c r="C23" i="125"/>
  <c r="B23" i="125"/>
  <c r="F43" i="126" l="1"/>
  <c r="E43" i="126"/>
  <c r="D39" i="126"/>
  <c r="C39" i="126"/>
  <c r="B39" i="126"/>
  <c r="F37" i="126"/>
  <c r="E37" i="126"/>
  <c r="D34" i="126"/>
  <c r="C34" i="126"/>
  <c r="B34" i="126"/>
  <c r="F32" i="126"/>
  <c r="E32" i="126"/>
  <c r="D28" i="126"/>
  <c r="C28" i="126"/>
  <c r="B28" i="126"/>
  <c r="F26" i="126"/>
  <c r="E26" i="126"/>
  <c r="D23" i="126"/>
  <c r="C23" i="126"/>
  <c r="B23" i="126"/>
  <c r="F21" i="126"/>
  <c r="E21" i="126"/>
  <c r="D10" i="126"/>
  <c r="C10" i="126"/>
  <c r="B10" i="126"/>
  <c r="F8" i="126"/>
  <c r="E8" i="126"/>
  <c r="B8" i="126" l="1"/>
  <c r="C8" i="126"/>
  <c r="D8" i="126"/>
  <c r="D39" i="125"/>
  <c r="C39" i="125"/>
  <c r="B39" i="125"/>
  <c r="D34" i="125"/>
  <c r="C34" i="125"/>
  <c r="B34" i="125"/>
  <c r="D28" i="125"/>
  <c r="C28" i="125"/>
  <c r="B28" i="125"/>
  <c r="D10" i="125"/>
  <c r="C10" i="125"/>
  <c r="C8" i="125" s="1"/>
  <c r="B10" i="125"/>
  <c r="K39" i="124"/>
  <c r="J39" i="124"/>
  <c r="I39" i="124"/>
  <c r="H39" i="124"/>
  <c r="G39" i="124"/>
  <c r="K34" i="124"/>
  <c r="J34" i="124"/>
  <c r="I34" i="124"/>
  <c r="H34" i="124"/>
  <c r="G34" i="124"/>
  <c r="K28" i="124"/>
  <c r="J28" i="124"/>
  <c r="I28" i="124"/>
  <c r="H28" i="124"/>
  <c r="G28" i="124"/>
  <c r="K23" i="124"/>
  <c r="J23" i="124"/>
  <c r="I23" i="124"/>
  <c r="H23" i="124"/>
  <c r="G23" i="124"/>
  <c r="K10" i="124"/>
  <c r="J10" i="124"/>
  <c r="I10" i="124"/>
  <c r="H10" i="124"/>
  <c r="G10" i="124"/>
  <c r="D39" i="123"/>
  <c r="C39" i="123"/>
  <c r="B39" i="123"/>
  <c r="D34" i="123"/>
  <c r="C34" i="123"/>
  <c r="B34" i="123"/>
  <c r="D28" i="123"/>
  <c r="C28" i="123"/>
  <c r="B28" i="123"/>
  <c r="D10" i="123"/>
  <c r="C10" i="123"/>
  <c r="C8" i="123" s="1"/>
  <c r="B10" i="123"/>
  <c r="B8" i="123" s="1"/>
  <c r="K39" i="122"/>
  <c r="J39" i="122"/>
  <c r="I39" i="122"/>
  <c r="H39" i="122"/>
  <c r="G39" i="122"/>
  <c r="K34" i="122"/>
  <c r="J34" i="122"/>
  <c r="I34" i="122"/>
  <c r="H34" i="122"/>
  <c r="G34" i="122"/>
  <c r="K28" i="122"/>
  <c r="J28" i="122"/>
  <c r="I28" i="122"/>
  <c r="H28" i="122"/>
  <c r="G28" i="122"/>
  <c r="K23" i="122"/>
  <c r="J23" i="122"/>
  <c r="I23" i="122"/>
  <c r="H23" i="122"/>
  <c r="G23" i="122"/>
  <c r="K10" i="122"/>
  <c r="J10" i="122"/>
  <c r="I10" i="122"/>
  <c r="H10" i="122"/>
  <c r="G10" i="122"/>
  <c r="K39" i="121"/>
  <c r="J39" i="121"/>
  <c r="I39" i="121"/>
  <c r="H39" i="121"/>
  <c r="G39" i="121"/>
  <c r="K34" i="121"/>
  <c r="J34" i="121"/>
  <c r="I34" i="121"/>
  <c r="H34" i="121"/>
  <c r="G34" i="121"/>
  <c r="K28" i="121"/>
  <c r="J28" i="121"/>
  <c r="I28" i="121"/>
  <c r="H28" i="121"/>
  <c r="G28" i="121"/>
  <c r="K23" i="121"/>
  <c r="J23" i="121"/>
  <c r="I23" i="121"/>
  <c r="H23" i="121"/>
  <c r="G23" i="121"/>
  <c r="K10" i="121"/>
  <c r="J10" i="121"/>
  <c r="J8" i="121" s="1"/>
  <c r="I10" i="121"/>
  <c r="H10" i="121"/>
  <c r="G10" i="121"/>
  <c r="D39" i="120"/>
  <c r="C39" i="120"/>
  <c r="B39" i="120"/>
  <c r="D34" i="120"/>
  <c r="C34" i="120"/>
  <c r="B34" i="120"/>
  <c r="D28" i="120"/>
  <c r="C28" i="120"/>
  <c r="B28" i="120"/>
  <c r="D10" i="120"/>
  <c r="C10" i="120"/>
  <c r="B10" i="120"/>
  <c r="K39" i="119"/>
  <c r="J39" i="119"/>
  <c r="I39" i="119"/>
  <c r="H39" i="119"/>
  <c r="G39" i="119"/>
  <c r="K34" i="119"/>
  <c r="J34" i="119"/>
  <c r="I34" i="119"/>
  <c r="H34" i="119"/>
  <c r="G34" i="119"/>
  <c r="K28" i="119"/>
  <c r="J28" i="119"/>
  <c r="I28" i="119"/>
  <c r="H28" i="119"/>
  <c r="G28" i="119"/>
  <c r="K23" i="119"/>
  <c r="J23" i="119"/>
  <c r="I23" i="119"/>
  <c r="H23" i="119"/>
  <c r="G23" i="119"/>
  <c r="K10" i="119"/>
  <c r="J10" i="119"/>
  <c r="I10" i="119"/>
  <c r="H10" i="119"/>
  <c r="G10" i="119"/>
  <c r="F39" i="118"/>
  <c r="E39" i="118"/>
  <c r="D39" i="118"/>
  <c r="C39" i="118"/>
  <c r="B39" i="118"/>
  <c r="F34" i="118"/>
  <c r="E34" i="118"/>
  <c r="D34" i="118"/>
  <c r="C34" i="118"/>
  <c r="B34" i="118"/>
  <c r="F28" i="118"/>
  <c r="E28" i="118"/>
  <c r="D28" i="118"/>
  <c r="C28" i="118"/>
  <c r="B28" i="118"/>
  <c r="F10" i="118"/>
  <c r="E10" i="118"/>
  <c r="D10" i="118"/>
  <c r="C10" i="118"/>
  <c r="B10" i="118"/>
  <c r="K39" i="117"/>
  <c r="J39" i="117"/>
  <c r="I39" i="117"/>
  <c r="H39" i="117"/>
  <c r="G39" i="117"/>
  <c r="K34" i="117"/>
  <c r="J34" i="117"/>
  <c r="I34" i="117"/>
  <c r="H34" i="117"/>
  <c r="G34" i="117"/>
  <c r="K28" i="117"/>
  <c r="J28" i="117"/>
  <c r="I28" i="117"/>
  <c r="H28" i="117"/>
  <c r="G28" i="117"/>
  <c r="K23" i="117"/>
  <c r="J23" i="117"/>
  <c r="I23" i="117"/>
  <c r="H23" i="117"/>
  <c r="G23" i="117"/>
  <c r="K10" i="117"/>
  <c r="J10" i="117"/>
  <c r="I10" i="117"/>
  <c r="H10" i="117"/>
  <c r="G10" i="117"/>
  <c r="D29" i="116"/>
  <c r="C29" i="116"/>
  <c r="B29" i="116"/>
  <c r="B9" i="116" s="1"/>
  <c r="D15" i="116"/>
  <c r="C15" i="116"/>
  <c r="C9" i="116" s="1"/>
  <c r="B15" i="116"/>
  <c r="K29" i="115"/>
  <c r="J29" i="115"/>
  <c r="I29" i="115"/>
  <c r="H29" i="115"/>
  <c r="G29" i="115"/>
  <c r="K15" i="115"/>
  <c r="J15" i="115"/>
  <c r="I15" i="115"/>
  <c r="H15" i="115"/>
  <c r="G15" i="115"/>
  <c r="D63" i="114"/>
  <c r="C63" i="114"/>
  <c r="B63" i="114"/>
  <c r="B43" i="114" s="1"/>
  <c r="D49" i="114"/>
  <c r="C49" i="114"/>
  <c r="B49" i="114"/>
  <c r="C43" i="114"/>
  <c r="B29" i="114"/>
  <c r="D15" i="114"/>
  <c r="C15" i="114"/>
  <c r="C9" i="114" s="1"/>
  <c r="B15" i="114"/>
  <c r="F9" i="114"/>
  <c r="E9" i="114"/>
  <c r="D9" i="114"/>
  <c r="K63" i="113"/>
  <c r="J63" i="113"/>
  <c r="I63" i="113"/>
  <c r="H63" i="113"/>
  <c r="G63" i="113"/>
  <c r="K49" i="113"/>
  <c r="J49" i="113"/>
  <c r="I49" i="113"/>
  <c r="H49" i="113"/>
  <c r="G49" i="113"/>
  <c r="K29" i="113"/>
  <c r="J29" i="113"/>
  <c r="I29" i="113"/>
  <c r="H29" i="113"/>
  <c r="G29" i="113"/>
  <c r="K15" i="113"/>
  <c r="J15" i="113"/>
  <c r="J9" i="113" s="1"/>
  <c r="I15" i="113"/>
  <c r="H15" i="113"/>
  <c r="G15" i="113"/>
  <c r="D63" i="112"/>
  <c r="C63" i="112"/>
  <c r="B63" i="112"/>
  <c r="D49" i="112"/>
  <c r="D43" i="112" s="1"/>
  <c r="C49" i="112"/>
  <c r="C43" i="112" s="1"/>
  <c r="B49" i="112"/>
  <c r="B43" i="112" s="1"/>
  <c r="F43" i="112"/>
  <c r="E43" i="112"/>
  <c r="D29" i="112"/>
  <c r="C29" i="112"/>
  <c r="B29" i="112"/>
  <c r="D15" i="112"/>
  <c r="D9" i="112" s="1"/>
  <c r="C15" i="112"/>
  <c r="C9" i="112" s="1"/>
  <c r="B15" i="112"/>
  <c r="B9" i="112" s="1"/>
  <c r="F9" i="112"/>
  <c r="E9" i="112"/>
  <c r="K63" i="111"/>
  <c r="J63" i="111"/>
  <c r="I63" i="111"/>
  <c r="H63" i="111"/>
  <c r="G63" i="111"/>
  <c r="K49" i="111"/>
  <c r="J49" i="111"/>
  <c r="I49" i="111"/>
  <c r="H49" i="111"/>
  <c r="G49" i="111"/>
  <c r="G43" i="111"/>
  <c r="K29" i="111"/>
  <c r="J29" i="111"/>
  <c r="I29" i="111"/>
  <c r="H29" i="111"/>
  <c r="G29" i="111"/>
  <c r="K15" i="111"/>
  <c r="J15" i="111"/>
  <c r="I15" i="111"/>
  <c r="H15" i="111"/>
  <c r="G15" i="111"/>
  <c r="G9" i="111" s="1"/>
  <c r="G9" i="115" l="1"/>
  <c r="H9" i="115"/>
  <c r="H9" i="113"/>
  <c r="J43" i="113"/>
  <c r="B8" i="125"/>
  <c r="H9" i="111"/>
  <c r="D43" i="114"/>
  <c r="I43" i="113"/>
  <c r="H43" i="111"/>
  <c r="K43" i="111"/>
  <c r="K43" i="113"/>
  <c r="I9" i="111"/>
  <c r="I9" i="113"/>
  <c r="G43" i="113"/>
  <c r="C8" i="118"/>
  <c r="I8" i="121"/>
  <c r="J8" i="119"/>
  <c r="G8" i="119"/>
  <c r="K8" i="117"/>
  <c r="C8" i="120"/>
  <c r="G8" i="122"/>
  <c r="I43" i="111"/>
  <c r="J43" i="111"/>
  <c r="H43" i="113"/>
  <c r="B9" i="114"/>
  <c r="I9" i="115"/>
  <c r="I8" i="122"/>
  <c r="H8" i="124"/>
  <c r="K8" i="124"/>
  <c r="G8" i="121"/>
  <c r="F8" i="118"/>
  <c r="J8" i="122"/>
  <c r="K9" i="113"/>
  <c r="J9" i="115"/>
  <c r="I8" i="124"/>
  <c r="J9" i="111"/>
  <c r="G9" i="113"/>
  <c r="K9" i="115"/>
  <c r="I8" i="117"/>
  <c r="G8" i="117"/>
  <c r="H8" i="119"/>
  <c r="K8" i="119"/>
  <c r="D8" i="123"/>
  <c r="K9" i="111"/>
  <c r="J8" i="117"/>
  <c r="H8" i="117"/>
  <c r="I8" i="119"/>
  <c r="H8" i="121"/>
  <c r="K8" i="121"/>
  <c r="D8" i="125"/>
  <c r="D8" i="118"/>
  <c r="D9" i="116"/>
  <c r="B8" i="118"/>
  <c r="E8" i="118"/>
  <c r="D8" i="120"/>
  <c r="H8" i="122"/>
  <c r="K8" i="122"/>
  <c r="G8" i="124"/>
  <c r="J8" i="124"/>
  <c r="B8" i="120"/>
  <c r="G10" i="110"/>
  <c r="H10" i="110"/>
  <c r="I10" i="110"/>
  <c r="J10" i="110"/>
  <c r="K10" i="110"/>
  <c r="G20" i="110"/>
  <c r="H20" i="110"/>
  <c r="I20" i="110"/>
  <c r="J20" i="110"/>
  <c r="K20" i="110"/>
  <c r="G33" i="110"/>
  <c r="H33" i="110"/>
  <c r="I33" i="110"/>
  <c r="J33" i="110"/>
  <c r="K33" i="110"/>
  <c r="G46" i="110"/>
  <c r="H46" i="110"/>
  <c r="I46" i="110"/>
  <c r="J46" i="110"/>
  <c r="K46" i="110"/>
  <c r="G59" i="110"/>
  <c r="H59" i="110"/>
  <c r="I59" i="110"/>
  <c r="J59" i="110"/>
  <c r="G10" i="108"/>
  <c r="H10" i="108"/>
  <c r="I10" i="108"/>
  <c r="J10" i="108"/>
  <c r="K10" i="108"/>
  <c r="L13" i="108"/>
  <c r="M13" i="108"/>
  <c r="G20" i="108"/>
  <c r="H20" i="108"/>
  <c r="I20" i="108"/>
  <c r="J20" i="108"/>
  <c r="K20" i="108"/>
  <c r="L26" i="108"/>
  <c r="M26" i="108"/>
  <c r="G33" i="108"/>
  <c r="H33" i="108"/>
  <c r="I33" i="108"/>
  <c r="J33" i="108"/>
  <c r="K33" i="108"/>
  <c r="L39" i="108"/>
  <c r="M39" i="108"/>
  <c r="G46" i="108"/>
  <c r="H46" i="108"/>
  <c r="I46" i="108"/>
  <c r="J46" i="108"/>
  <c r="K46" i="108"/>
  <c r="L52" i="108"/>
  <c r="M52" i="108"/>
  <c r="G59" i="108"/>
  <c r="H59" i="108"/>
  <c r="I59" i="108"/>
  <c r="J59" i="108"/>
  <c r="K59" i="108"/>
  <c r="L65" i="108"/>
  <c r="M65" i="108"/>
  <c r="G10" i="107"/>
  <c r="H10" i="107"/>
  <c r="I10" i="107"/>
  <c r="J10" i="107"/>
  <c r="K10" i="107"/>
  <c r="G20" i="107"/>
  <c r="H20" i="107"/>
  <c r="I20" i="107"/>
  <c r="J20" i="107"/>
  <c r="K20" i="107"/>
  <c r="G33" i="107"/>
  <c r="H33" i="107"/>
  <c r="I33" i="107"/>
  <c r="J33" i="107"/>
  <c r="K33" i="107"/>
  <c r="G46" i="107"/>
  <c r="H46" i="107"/>
  <c r="I46" i="107"/>
  <c r="J46" i="107"/>
  <c r="K46" i="107"/>
  <c r="G59" i="107"/>
  <c r="H59" i="107"/>
  <c r="I59" i="107"/>
  <c r="J59" i="107"/>
  <c r="K59" i="107"/>
</calcChain>
</file>

<file path=xl/sharedStrings.xml><?xml version="1.0" encoding="utf-8"?>
<sst xmlns="http://schemas.openxmlformats.org/spreadsheetml/2006/main" count="1297" uniqueCount="171">
  <si>
    <t>Jadual</t>
  </si>
  <si>
    <t>Table</t>
  </si>
  <si>
    <t>Jumlah</t>
  </si>
  <si>
    <t>Total</t>
  </si>
  <si>
    <t>1.</t>
  </si>
  <si>
    <t>Pertanian</t>
  </si>
  <si>
    <t>Agriculture</t>
  </si>
  <si>
    <t>2.</t>
  </si>
  <si>
    <t>3.</t>
  </si>
  <si>
    <t>Pembuatan</t>
  </si>
  <si>
    <t>Manufacturing</t>
  </si>
  <si>
    <t>Makanan, minuman dan tembakau</t>
  </si>
  <si>
    <t>Food, beverages and tobacco</t>
  </si>
  <si>
    <t>Produk tekstil dan kayu</t>
  </si>
  <si>
    <t>Textiles and wood products</t>
  </si>
  <si>
    <t>Produk petroleum, kimia, getah dan plastik</t>
  </si>
  <si>
    <t>Petroleum, chemical, rubber and plastic products</t>
  </si>
  <si>
    <t>Produk mineral bukan logam, logam asas dan produk logam direka</t>
  </si>
  <si>
    <t>Non-metallic mineral products, basic metal and fabricated metal products</t>
  </si>
  <si>
    <t>4.</t>
  </si>
  <si>
    <t>Pembinaan</t>
  </si>
  <si>
    <t>Construction</t>
  </si>
  <si>
    <t>5.</t>
  </si>
  <si>
    <t>Perkhidmatan</t>
  </si>
  <si>
    <t>Services</t>
  </si>
  <si>
    <t>Perdagangan borong &amp; runcit, makanan &amp; minuman dan penginapan</t>
  </si>
  <si>
    <t>Wholesale &amp; retail trade, food &amp; beverages and accommodation</t>
  </si>
  <si>
    <t>Pengangkutan &amp; penyimpanan dan maklumat &amp; komunikasi</t>
  </si>
  <si>
    <t>Transport &amp; storage and information &amp; communication</t>
  </si>
  <si>
    <t>Perkhidmatan lain</t>
  </si>
  <si>
    <t>Other Services</t>
  </si>
  <si>
    <t>ASIA</t>
  </si>
  <si>
    <t>Indonesia</t>
  </si>
  <si>
    <t>Singapore</t>
  </si>
  <si>
    <t>Hong Kong</t>
  </si>
  <si>
    <t>Thailand</t>
  </si>
  <si>
    <t>United Arab Emirates</t>
  </si>
  <si>
    <t>Bangladesh</t>
  </si>
  <si>
    <t>Sri Lanka</t>
  </si>
  <si>
    <t>Cambodia</t>
  </si>
  <si>
    <t>AMERICAS</t>
  </si>
  <si>
    <t>United States of America</t>
  </si>
  <si>
    <t>Canada</t>
  </si>
  <si>
    <t>Other Americas</t>
  </si>
  <si>
    <t>EUROPE</t>
  </si>
  <si>
    <t>United Kingdom</t>
  </si>
  <si>
    <t>Netherlands</t>
  </si>
  <si>
    <t>Germany</t>
  </si>
  <si>
    <t>Other Europe</t>
  </si>
  <si>
    <t>OCEANIA</t>
  </si>
  <si>
    <t>Australia</t>
  </si>
  <si>
    <t>New Zealand</t>
  </si>
  <si>
    <t>Other Oceania</t>
  </si>
  <si>
    <t>AFRICA</t>
  </si>
  <si>
    <t>South Africa</t>
  </si>
  <si>
    <t>Egypt</t>
  </si>
  <si>
    <t>Mauritius</t>
  </si>
  <si>
    <t>Other Africa</t>
  </si>
  <si>
    <t>ASEAN</t>
  </si>
  <si>
    <t xml:space="preserve"> </t>
  </si>
  <si>
    <t>China</t>
  </si>
  <si>
    <t>Elektrik, peralatan pengangkutan dan pembuatan lain</t>
  </si>
  <si>
    <t>Electrical, transport equipment and other manufacturing</t>
  </si>
  <si>
    <t>Perlombongan &amp; pengkuarian</t>
  </si>
  <si>
    <t>Mining &amp; quarrying</t>
  </si>
  <si>
    <t xml:space="preserve"> Aktiviti Ekonomi</t>
  </si>
  <si>
    <t>1b. Perolehan (RM juta)</t>
  </si>
  <si>
    <t>Economic Activities</t>
  </si>
  <si>
    <t>1b. Turnover (RM million)</t>
  </si>
  <si>
    <t>1a.  Number of Affiliates</t>
  </si>
  <si>
    <t>1c. Bilangan Pekerja (orang)</t>
  </si>
  <si>
    <t>1c. Number of Employees (persons)</t>
  </si>
  <si>
    <r>
      <t xml:space="preserve"> </t>
    </r>
    <r>
      <rPr>
        <b/>
        <i/>
        <sz val="14"/>
        <rFont val="Arial"/>
        <family val="2"/>
      </rPr>
      <t>Economic Activities</t>
    </r>
  </si>
  <si>
    <t>1d. Pampasan Pekerja (RM juta)</t>
  </si>
  <si>
    <t>1d. Compensation of Employees (RM million)</t>
  </si>
  <si>
    <t>1e. Aset (RM juta)</t>
  </si>
  <si>
    <t>1e. Assets (RM million)</t>
  </si>
  <si>
    <r>
      <t xml:space="preserve">2a. Bilangan </t>
    </r>
    <r>
      <rPr>
        <b/>
        <i/>
        <sz val="16"/>
        <rFont val="Arial"/>
        <family val="2"/>
      </rPr>
      <t>Affiliate</t>
    </r>
  </si>
  <si>
    <t>Negara</t>
  </si>
  <si>
    <t>Country</t>
  </si>
  <si>
    <t>2b. Perolehan (RM juta)</t>
  </si>
  <si>
    <t>2b. Turnover (RM million)</t>
  </si>
  <si>
    <t>2a. Number of Affiliates</t>
  </si>
  <si>
    <t>2c. Bilangan Pekerja (orang)</t>
  </si>
  <si>
    <t>2d. Compensation of Employees (RM million)</t>
  </si>
  <si>
    <t xml:space="preserve"> Total</t>
  </si>
  <si>
    <t>2d. Pampasan Pekerja (RM juta)</t>
  </si>
  <si>
    <t>2e. Aset (RM juta)</t>
  </si>
  <si>
    <t>2e. Assets (RM million)</t>
  </si>
  <si>
    <t>3a. Indonesia</t>
  </si>
  <si>
    <t>Perolehan (RM juta)</t>
  </si>
  <si>
    <t>Bilangan Pekerja (orang)</t>
  </si>
  <si>
    <t>Pampasan Pekerja (RM juta)</t>
  </si>
  <si>
    <t>Aset (RM juta)</t>
  </si>
  <si>
    <t>Number of Employees (persons)</t>
  </si>
  <si>
    <t>Perkhidmatan*</t>
  </si>
  <si>
    <t>Nota:*</t>
  </si>
  <si>
    <t>Termasuk aktiviti Perlombongan &amp; pengkuarian</t>
  </si>
  <si>
    <t>3b. Singapore</t>
  </si>
  <si>
    <t>Services*</t>
  </si>
  <si>
    <t>Note :*</t>
  </si>
  <si>
    <t>Inclusive of Mining &amp; quarrying activities</t>
  </si>
  <si>
    <t>3c. United Kingdom</t>
  </si>
  <si>
    <t>Note : *</t>
  </si>
  <si>
    <t>Lain-lain</t>
  </si>
  <si>
    <t>3d. South Africa</t>
  </si>
  <si>
    <t>Others</t>
  </si>
  <si>
    <t>3e. China</t>
  </si>
  <si>
    <t>4</t>
  </si>
  <si>
    <t>Papua New Guinea</t>
  </si>
  <si>
    <t>Iraq</t>
  </si>
  <si>
    <t>Chad</t>
  </si>
  <si>
    <t>Sudan</t>
  </si>
  <si>
    <t>6.</t>
  </si>
  <si>
    <t>United States Of America</t>
  </si>
  <si>
    <t>India</t>
  </si>
  <si>
    <t>Turkmenistan</t>
  </si>
  <si>
    <t>Iran</t>
  </si>
  <si>
    <t>Myanmar</t>
  </si>
  <si>
    <t>Azerbaijan</t>
  </si>
  <si>
    <t>Italy</t>
  </si>
  <si>
    <t>Susunan data mengikut perolehan tertinggi</t>
  </si>
  <si>
    <t>Data compilation based on the highest turnover</t>
  </si>
  <si>
    <t>EUROPEAN UNION (EU 27)</t>
  </si>
  <si>
    <t>EUROPEAN UNION (EU-27)</t>
  </si>
  <si>
    <r>
      <t>Perlombongan &amp; pengkuarian</t>
    </r>
    <r>
      <rPr>
        <sz val="14"/>
        <color theme="1"/>
        <rFont val="Arial"/>
        <family val="2"/>
      </rPr>
      <t xml:space="preserve">/ </t>
    </r>
    <r>
      <rPr>
        <i/>
        <sz val="14"/>
        <color theme="1"/>
        <rFont val="Arial"/>
        <family val="2"/>
      </rPr>
      <t>Mining &amp; quarrying</t>
    </r>
  </si>
  <si>
    <r>
      <t>Pembuatan</t>
    </r>
    <r>
      <rPr>
        <sz val="14"/>
        <color theme="1"/>
        <rFont val="Arial"/>
        <family val="2"/>
      </rPr>
      <t xml:space="preserve">/ </t>
    </r>
    <r>
      <rPr>
        <i/>
        <sz val="14"/>
        <color theme="1"/>
        <rFont val="Arial"/>
        <family val="2"/>
      </rPr>
      <t>Manufacturing</t>
    </r>
  </si>
  <si>
    <r>
      <t>Pembinaan</t>
    </r>
    <r>
      <rPr>
        <sz val="14"/>
        <color theme="1"/>
        <rFont val="Arial"/>
        <family val="2"/>
      </rPr>
      <t xml:space="preserve">/ </t>
    </r>
    <r>
      <rPr>
        <i/>
        <sz val="14"/>
        <color theme="1"/>
        <rFont val="Arial"/>
        <family val="2"/>
      </rPr>
      <t>Construction</t>
    </r>
  </si>
  <si>
    <r>
      <t>4a. Perolehan (RM juta)</t>
    </r>
    <r>
      <rPr>
        <i/>
        <sz val="16"/>
        <rFont val="Arial"/>
        <family val="2"/>
      </rPr>
      <t>/ Turnover (RM million)</t>
    </r>
  </si>
  <si>
    <r>
      <t>Negara</t>
    </r>
    <r>
      <rPr>
        <i/>
        <sz val="14"/>
        <rFont val="Arial"/>
        <family val="2"/>
      </rPr>
      <t>/ Country</t>
    </r>
  </si>
  <si>
    <r>
      <t>Jumlah</t>
    </r>
    <r>
      <rPr>
        <i/>
        <sz val="14"/>
        <color theme="1"/>
        <rFont val="Arial"/>
        <family val="2"/>
      </rPr>
      <t>/ Total</t>
    </r>
  </si>
  <si>
    <r>
      <t>Perkhidmatan</t>
    </r>
    <r>
      <rPr>
        <sz val="14"/>
        <color theme="1"/>
        <rFont val="Arial"/>
        <family val="2"/>
      </rPr>
      <t>/</t>
    </r>
    <r>
      <rPr>
        <i/>
        <sz val="14"/>
        <color theme="1"/>
        <rFont val="Arial"/>
        <family val="2"/>
      </rPr>
      <t xml:space="preserve"> Services</t>
    </r>
  </si>
  <si>
    <r>
      <t>4c. Pampasan Pekerja (RM juta)</t>
    </r>
    <r>
      <rPr>
        <sz val="16"/>
        <rFont val="Arial"/>
        <family val="2"/>
      </rPr>
      <t xml:space="preserve">/  </t>
    </r>
    <r>
      <rPr>
        <i/>
        <sz val="16"/>
        <rFont val="Arial"/>
        <family val="2"/>
      </rPr>
      <t>Compensation of Employees (RM million)</t>
    </r>
  </si>
  <si>
    <r>
      <t>Negara</t>
    </r>
    <r>
      <rPr>
        <sz val="14"/>
        <rFont val="Arial"/>
        <family val="2"/>
      </rPr>
      <t xml:space="preserve">/ </t>
    </r>
    <r>
      <rPr>
        <i/>
        <sz val="14"/>
        <rFont val="Arial"/>
        <family val="2"/>
      </rPr>
      <t>Country</t>
    </r>
  </si>
  <si>
    <r>
      <t>4d. Aset (RM juta)</t>
    </r>
    <r>
      <rPr>
        <i/>
        <sz val="16"/>
        <rFont val="Arial"/>
        <family val="2"/>
      </rPr>
      <t>/ Assets (RM million)</t>
    </r>
  </si>
  <si>
    <t>Turnover (RM million)</t>
  </si>
  <si>
    <t>Compensation of Employees (RM million)</t>
  </si>
  <si>
    <t>Assets (RM million)</t>
  </si>
  <si>
    <r>
      <t>Pertanian</t>
    </r>
    <r>
      <rPr>
        <sz val="14"/>
        <color theme="1"/>
        <rFont val="Arial"/>
        <family val="2"/>
      </rPr>
      <t>/ Agriculture</t>
    </r>
  </si>
  <si>
    <r>
      <t xml:space="preserve">Jadual 1 : Statistik Utama </t>
    </r>
    <r>
      <rPr>
        <b/>
        <i/>
        <sz val="16"/>
        <rFont val="Arial"/>
        <family val="2"/>
      </rPr>
      <t>Affiliate</t>
    </r>
    <r>
      <rPr>
        <b/>
        <sz val="16"/>
        <rFont val="Arial"/>
        <family val="2"/>
      </rPr>
      <t xml:space="preserve"> Malaysia di Luar Negeri mengikut Aktiviti Ekonomi, 2012-2021</t>
    </r>
  </si>
  <si>
    <r>
      <t xml:space="preserve">1a. Bilangan </t>
    </r>
    <r>
      <rPr>
        <b/>
        <i/>
        <sz val="16"/>
        <rFont val="Arial"/>
        <family val="2"/>
      </rPr>
      <t>Affiliate</t>
    </r>
  </si>
  <si>
    <t>Table 1 (cont'd.) : Principal Statistics of Malaysian Affiliates Abroad by Economic Activities, 2012-2021</t>
  </si>
  <si>
    <r>
      <t xml:space="preserve">Jadual 1 (samb.) : Statistik Utama </t>
    </r>
    <r>
      <rPr>
        <b/>
        <i/>
        <sz val="16"/>
        <rFont val="Arial"/>
        <family val="2"/>
      </rPr>
      <t>Affiliate</t>
    </r>
    <r>
      <rPr>
        <b/>
        <sz val="16"/>
        <rFont val="Arial"/>
        <family val="2"/>
      </rPr>
      <t xml:space="preserve"> Malaysia di Luar Negeri mengikut Aktiviti Ekonomi, 2012-2021</t>
    </r>
  </si>
  <si>
    <t>United Kingdom mengundurkan keanggotaan Kesatuan Eropah pada 31 Januari 2020</t>
  </si>
  <si>
    <t>Table 2 (cont'd.) : Principal Statistics of Malaysia’s Affiliates Abroad by Country, 2012-2021</t>
  </si>
  <si>
    <t>United Kingdom withdrew from European Union on 31 January 2020</t>
  </si>
  <si>
    <t xml:space="preserve">Table 2 (cont'd.) : Principal Statistics of Malaysia’s Affiliates Abroad by Country, 2012-2021 </t>
  </si>
  <si>
    <r>
      <t xml:space="preserve">Jadual 2 (samb.) : Statistik Utama </t>
    </r>
    <r>
      <rPr>
        <b/>
        <i/>
        <sz val="16"/>
        <rFont val="Arial"/>
        <family val="2"/>
      </rPr>
      <t>Affiliate</t>
    </r>
    <r>
      <rPr>
        <b/>
        <sz val="16"/>
        <rFont val="Arial"/>
        <family val="2"/>
      </rPr>
      <t xml:space="preserve"> Malaysia di Luar Negeri mengikut Negara, 2012-2021</t>
    </r>
  </si>
  <si>
    <t>Viet Nam</t>
  </si>
  <si>
    <t>2c. Number of Employees (person)</t>
  </si>
  <si>
    <t xml:space="preserve"> Country</t>
  </si>
  <si>
    <t xml:space="preserve">Table 3 (cont'd.) : Principal Statistics of Malaysian Affiliates Abroad by Major Countries and Economic Activities, 2012-2021 </t>
  </si>
  <si>
    <t>Table 3 (cont'd.) : Principal Statistics of Malaysian Affiliates Abroad by Major Countries and Economic Activities, 2012-2021</t>
  </si>
  <si>
    <t>Principal Statistics of Malaysia’s Affiliates Abroad for Economic Activities by Major Countries, 2015-2021 (cont'd.)</t>
  </si>
  <si>
    <r>
      <t xml:space="preserve">Jadual 1 (samb.) : Statistik Utama </t>
    </r>
    <r>
      <rPr>
        <b/>
        <i/>
        <sz val="16"/>
        <rFont val="Arial"/>
        <family val="2"/>
      </rPr>
      <t>Affiliate</t>
    </r>
    <r>
      <rPr>
        <b/>
        <sz val="16"/>
        <rFont val="Arial"/>
        <family val="2"/>
      </rPr>
      <t xml:space="preserve"> Malaysia di Luar Negeri mengikut Aktiviti Ekonomi, 2012-2021 </t>
    </r>
  </si>
  <si>
    <r>
      <t xml:space="preserve">Jadual 3 : Statistik Utama </t>
    </r>
    <r>
      <rPr>
        <b/>
        <i/>
        <sz val="16"/>
        <color theme="1"/>
        <rFont val="Arial"/>
        <family val="2"/>
      </rPr>
      <t>Affiliate</t>
    </r>
    <r>
      <rPr>
        <b/>
        <sz val="16"/>
        <color theme="1"/>
        <rFont val="Arial"/>
        <family val="2"/>
      </rPr>
      <t xml:space="preserve"> Malaysia di Luar Negeri mengikut Negara Utama dan Aktiviti Ekonomi, 2012-2021</t>
    </r>
  </si>
  <si>
    <r>
      <t xml:space="preserve">Statistik Utama </t>
    </r>
    <r>
      <rPr>
        <b/>
        <i/>
        <sz val="15"/>
        <rFont val="Arial"/>
        <family val="2"/>
      </rPr>
      <t>Affiliate</t>
    </r>
    <r>
      <rPr>
        <b/>
        <sz val="15"/>
        <rFont val="Arial"/>
        <family val="2"/>
      </rPr>
      <t xml:space="preserve"> Malaysia di Luar Negeri bagi Aktiviti Ekonomi mengikut Negara Utama, 2015-2021 (samb.)</t>
    </r>
  </si>
  <si>
    <t>Negara/ Country</t>
  </si>
  <si>
    <r>
      <t>Negara</t>
    </r>
    <r>
      <rPr>
        <sz val="14"/>
        <rFont val="Arial"/>
        <family val="2"/>
      </rPr>
      <t>/ Country</t>
    </r>
  </si>
  <si>
    <r>
      <t>Jadual 2 : Statistik Utama</t>
    </r>
    <r>
      <rPr>
        <b/>
        <i/>
        <sz val="16"/>
        <rFont val="Arial"/>
        <family val="2"/>
      </rPr>
      <t xml:space="preserve"> Affiliate</t>
    </r>
    <r>
      <rPr>
        <b/>
        <sz val="16"/>
        <rFont val="Arial"/>
        <family val="2"/>
      </rPr>
      <t xml:space="preserve"> Malaysia di Luar Negeri mengikut Negara, 2012-2021</t>
    </r>
  </si>
  <si>
    <r>
      <t xml:space="preserve">Jadual 3 (samb.) : Statistik Utama </t>
    </r>
    <r>
      <rPr>
        <b/>
        <i/>
        <sz val="16"/>
        <color theme="1"/>
        <rFont val="Arial"/>
        <family val="2"/>
      </rPr>
      <t>Affiliate</t>
    </r>
    <r>
      <rPr>
        <b/>
        <sz val="16"/>
        <color theme="1"/>
        <rFont val="Arial"/>
        <family val="2"/>
      </rPr>
      <t xml:space="preserve"> Malaysia di Luar Negeri mengikut Negara Utama dan Aktiviti Ekonomi, 2012-2021 </t>
    </r>
  </si>
  <si>
    <r>
      <t xml:space="preserve">Jadual 3  (samb.) : Statistik Utama </t>
    </r>
    <r>
      <rPr>
        <b/>
        <i/>
        <sz val="16"/>
        <color theme="1"/>
        <rFont val="Arial"/>
        <family val="2"/>
      </rPr>
      <t>Affiliate</t>
    </r>
    <r>
      <rPr>
        <b/>
        <sz val="16"/>
        <color theme="1"/>
        <rFont val="Arial"/>
        <family val="2"/>
      </rPr>
      <t xml:space="preserve"> Malaysia di Luar Negeri mengikut Negara Utama dan Aktiviti Ekonomi, 2012-2021 </t>
    </r>
  </si>
  <si>
    <r>
      <t xml:space="preserve">Jadual 3 (samb.) : Statistik Utama </t>
    </r>
    <r>
      <rPr>
        <b/>
        <i/>
        <sz val="16"/>
        <color theme="1"/>
        <rFont val="Arial"/>
        <family val="2"/>
      </rPr>
      <t>Affiliate</t>
    </r>
    <r>
      <rPr>
        <b/>
        <sz val="16"/>
        <color theme="1"/>
        <rFont val="Arial"/>
        <family val="2"/>
      </rPr>
      <t xml:space="preserve"> Malaysia di Luar Negeri mengikut Negara Utama dan Aktiviti Ekonomi, 2012-2021</t>
    </r>
  </si>
  <si>
    <r>
      <t>4b. Bilangan Pekerja (orang)</t>
    </r>
    <r>
      <rPr>
        <b/>
        <i/>
        <sz val="16"/>
        <rFont val="Arial"/>
        <family val="2"/>
      </rPr>
      <t xml:space="preserve">/ </t>
    </r>
    <r>
      <rPr>
        <i/>
        <sz val="16"/>
        <rFont val="Arial"/>
        <family val="2"/>
      </rPr>
      <t>Number of Employees (persons)</t>
    </r>
  </si>
  <si>
    <r>
      <rPr>
        <b/>
        <sz val="14"/>
        <color theme="1"/>
        <rFont val="Arial"/>
        <family val="2"/>
      </rPr>
      <t>Nota</t>
    </r>
    <r>
      <rPr>
        <sz val="14"/>
        <color theme="1"/>
        <rFont val="Arial"/>
        <family val="2"/>
      </rPr>
      <t xml:space="preserve">: </t>
    </r>
  </si>
  <si>
    <t>Other Asia</t>
  </si>
  <si>
    <t xml:space="preserve">Note: </t>
  </si>
  <si>
    <t>Table 2 : Principal Statistics of Malaysia’s Affiliates Abroad by Country, 2012-2021</t>
  </si>
  <si>
    <t>Table 3 : Principal Statistics of Malaysian Affiliates Abroad by Major Countries and Economic Activities, 2012-2021</t>
  </si>
  <si>
    <r>
      <t xml:space="preserve">Statistik Utama </t>
    </r>
    <r>
      <rPr>
        <b/>
        <i/>
        <sz val="15"/>
        <rFont val="Arial"/>
        <family val="2"/>
      </rPr>
      <t>Affiliate</t>
    </r>
    <r>
      <rPr>
        <b/>
        <sz val="15"/>
        <rFont val="Arial"/>
        <family val="2"/>
      </rPr>
      <t xml:space="preserve"> Malaysia di Luar Negeri bagi Aktiviti Ekonomi mengikut Negara Utama, 2015-2021 </t>
    </r>
  </si>
  <si>
    <t xml:space="preserve">Principal Statistics of Malaysia’s Affiliates Abroad for Economic Activities by Major Countries, 2015-2021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</si>
</sst>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000000000_);_(* \(#,##0.00000000000\);_(* &quot;-&quot;??_);_(@_)"/>
    <numFmt numFmtId="167" formatCode="0."/>
    <numFmt numFmtId="168" formatCode="_(* #,##0_);_(* \(#,##0\);_(* &quot;-&quot;??_);_(@_)"/>
    <numFmt numFmtId="169" formatCode="0.0%"/>
    <numFmt numFmtId="170" formatCode="0.000"/>
  </numFmts>
  <fonts count="7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i/>
      <sz val="14"/>
      <color theme="1"/>
      <name val="Arial"/>
      <family val="2"/>
    </font>
    <font>
      <sz val="14"/>
      <color rgb="FFC0000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4"/>
      <color rgb="FFFF0000"/>
      <name val="Arial"/>
      <family val="2"/>
    </font>
    <font>
      <b/>
      <sz val="13"/>
      <color theme="1"/>
      <name val="Arial"/>
      <family val="2"/>
    </font>
    <font>
      <sz val="14"/>
      <name val="Arial"/>
      <family val="2"/>
    </font>
    <font>
      <b/>
      <sz val="13"/>
      <color rgb="FFC00000"/>
      <name val="Arial"/>
      <family val="2"/>
    </font>
    <font>
      <b/>
      <sz val="14"/>
      <color rgb="FFC00000"/>
      <name val="Arial"/>
      <family val="2"/>
    </font>
    <font>
      <b/>
      <sz val="8"/>
      <color rgb="FFC00000"/>
      <name val="Arial"/>
      <family val="2"/>
    </font>
    <font>
      <b/>
      <i/>
      <sz val="11"/>
      <name val="Arial"/>
      <family val="2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i/>
      <sz val="36"/>
      <color theme="1"/>
      <name val="Arial"/>
      <family val="2"/>
    </font>
    <font>
      <b/>
      <i/>
      <sz val="14"/>
      <color theme="0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b/>
      <sz val="36"/>
      <name val="Arial"/>
      <family val="2"/>
    </font>
    <font>
      <b/>
      <i/>
      <sz val="14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1"/>
      <name val="Century Gothic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sz val="16"/>
      <name val="Arial"/>
      <family val="2"/>
    </font>
    <font>
      <i/>
      <sz val="15"/>
      <name val="Arial"/>
      <family val="2"/>
    </font>
    <font>
      <b/>
      <sz val="15"/>
      <name val="Arial"/>
      <family val="2"/>
    </font>
    <font>
      <b/>
      <i/>
      <sz val="15"/>
      <name val="Arial"/>
      <family val="2"/>
    </font>
    <font>
      <b/>
      <sz val="16"/>
      <color theme="1"/>
      <name val="Arial"/>
      <family val="2"/>
    </font>
    <font>
      <b/>
      <i/>
      <sz val="16"/>
      <color theme="1"/>
      <name val="Arial"/>
      <family val="2"/>
    </font>
    <font>
      <i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06918546098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7CEEB"/>
        <bgColor indexed="64"/>
      </patternFill>
    </fill>
    <fill>
      <patternFill patternType="solid">
        <fgColor rgb="FFCAE9F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87CEEB"/>
      </bottom>
      <diagonal/>
    </border>
    <border>
      <left style="thin">
        <color rgb="FF87CEEB"/>
      </left>
      <right/>
      <top style="thin">
        <color rgb="FF87CEEB"/>
      </top>
      <bottom style="thin">
        <color rgb="FF87CEEB"/>
      </bottom>
      <diagonal/>
    </border>
    <border>
      <left/>
      <right/>
      <top style="thin">
        <color rgb="FF87CEEB"/>
      </top>
      <bottom style="thin">
        <color rgb="FF87CEEB"/>
      </bottom>
      <diagonal/>
    </border>
    <border>
      <left/>
      <right/>
      <top style="thin">
        <color rgb="FF87CEEB"/>
      </top>
      <bottom/>
      <diagonal/>
    </border>
    <border>
      <left/>
      <right style="thin">
        <color rgb="FF87CEEB"/>
      </right>
      <top style="thin">
        <color rgb="FF87CEEB"/>
      </top>
      <bottom/>
      <diagonal/>
    </border>
    <border>
      <left style="thin">
        <color rgb="FF87CEEB"/>
      </left>
      <right/>
      <top/>
      <bottom/>
      <diagonal/>
    </border>
    <border>
      <left/>
      <right style="thin">
        <color rgb="FF87CEEB"/>
      </right>
      <top/>
      <bottom/>
      <diagonal/>
    </border>
    <border>
      <left style="thin">
        <color rgb="FF87CEEB"/>
      </left>
      <right/>
      <top/>
      <bottom style="thin">
        <color rgb="FF87CEEB"/>
      </bottom>
      <diagonal/>
    </border>
    <border>
      <left/>
      <right style="thin">
        <color rgb="FF87CEEB"/>
      </right>
      <top/>
      <bottom style="thin">
        <color rgb="FF87CEEB"/>
      </bottom>
      <diagonal/>
    </border>
    <border>
      <left style="thin">
        <color rgb="FF87CEEB"/>
      </left>
      <right/>
      <top style="thin">
        <color rgb="FF87CEEB"/>
      </top>
      <bottom/>
      <diagonal/>
    </border>
  </borders>
  <cellStyleXfs count="81">
    <xf numFmtId="0" fontId="0" fillId="0" borderId="0"/>
    <xf numFmtId="0" fontId="41" fillId="0" borderId="0"/>
    <xf numFmtId="0" fontId="41" fillId="0" borderId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9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16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2" fillId="0" borderId="0" xfId="0" applyFont="1" applyAlignment="1">
      <alignment vertical="top"/>
    </xf>
    <xf numFmtId="3" fontId="16" fillId="0" borderId="0" xfId="0" applyNumberFormat="1" applyFont="1"/>
    <xf numFmtId="0" fontId="13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vertical="top"/>
    </xf>
    <xf numFmtId="167" fontId="16" fillId="0" borderId="0" xfId="0" applyNumberFormat="1" applyFont="1"/>
    <xf numFmtId="0" fontId="25" fillId="0" borderId="0" xfId="0" applyFont="1" applyAlignment="1">
      <alignment vertical="top"/>
    </xf>
    <xf numFmtId="0" fontId="12" fillId="0" borderId="0" xfId="0" applyFont="1" applyAlignment="1">
      <alignment horizontal="right" vertical="top" wrapText="1"/>
    </xf>
    <xf numFmtId="0" fontId="18" fillId="0" borderId="0" xfId="0" applyFont="1" applyAlignment="1">
      <alignment horizontal="right" vertical="center" wrapText="1"/>
    </xf>
    <xf numFmtId="0" fontId="12" fillId="2" borderId="0" xfId="0" applyFont="1" applyFill="1" applyAlignment="1">
      <alignment horizontal="left" vertical="center"/>
    </xf>
    <xf numFmtId="0" fontId="16" fillId="0" borderId="0" xfId="0" quotePrefix="1" applyFont="1" applyAlignment="1">
      <alignment horizontal="right" vertical="center" wrapText="1"/>
    </xf>
    <xf numFmtId="170" fontId="13" fillId="0" borderId="0" xfId="0" applyNumberFormat="1" applyFont="1"/>
    <xf numFmtId="170" fontId="13" fillId="0" borderId="0" xfId="0" applyNumberFormat="1" applyFont="1" applyAlignment="1">
      <alignment vertical="top"/>
    </xf>
    <xf numFmtId="170" fontId="11" fillId="0" borderId="0" xfId="0" applyNumberFormat="1" applyFont="1" applyAlignment="1">
      <alignment vertical="center"/>
    </xf>
    <xf numFmtId="3" fontId="12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167" fontId="12" fillId="0" borderId="0" xfId="0" applyNumberFormat="1" applyFont="1" applyAlignment="1">
      <alignment horizontal="right" vertical="top"/>
    </xf>
    <xf numFmtId="0" fontId="48" fillId="0" borderId="0" xfId="0" applyFont="1"/>
    <xf numFmtId="0" fontId="48" fillId="0" borderId="0" xfId="0" applyFont="1" applyAlignment="1">
      <alignment vertical="center"/>
    </xf>
    <xf numFmtId="3" fontId="11" fillId="0" borderId="0" xfId="0" applyNumberFormat="1" applyFont="1" applyAlignment="1">
      <alignment vertical="center"/>
    </xf>
    <xf numFmtId="3" fontId="11" fillId="0" borderId="0" xfId="0" applyNumberFormat="1" applyFont="1" applyAlignment="1">
      <alignment vertical="top"/>
    </xf>
    <xf numFmtId="3" fontId="21" fillId="0" borderId="0" xfId="0" applyNumberFormat="1" applyFont="1"/>
    <xf numFmtId="49" fontId="43" fillId="0" borderId="0" xfId="0" applyNumberFormat="1" applyFont="1" applyAlignment="1">
      <alignment vertical="center"/>
    </xf>
    <xf numFmtId="0" fontId="25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top" wrapText="1"/>
    </xf>
    <xf numFmtId="0" fontId="25" fillId="0" borderId="0" xfId="0" quotePrefix="1" applyFont="1" applyAlignment="1">
      <alignment horizontal="right" vertical="center" wrapText="1"/>
    </xf>
    <xf numFmtId="0" fontId="25" fillId="0" borderId="0" xfId="0" applyFont="1" applyAlignment="1">
      <alignment horizontal="right" vertical="center"/>
    </xf>
    <xf numFmtId="167" fontId="25" fillId="0" borderId="0" xfId="0" applyNumberFormat="1" applyFont="1"/>
    <xf numFmtId="0" fontId="16" fillId="0" borderId="0" xfId="0" quotePrefix="1" applyFont="1" applyAlignment="1">
      <alignment horizontal="right" vertical="top" wrapText="1"/>
    </xf>
    <xf numFmtId="3" fontId="52" fillId="0" borderId="0" xfId="0" applyNumberFormat="1" applyFont="1" applyAlignment="1">
      <alignment horizontal="right" vertical="center"/>
    </xf>
    <xf numFmtId="3" fontId="2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48" fillId="0" borderId="0" xfId="0" applyFont="1" applyAlignment="1">
      <alignment horizontal="left" vertical="center"/>
    </xf>
    <xf numFmtId="3" fontId="12" fillId="0" borderId="0" xfId="0" applyNumberFormat="1" applyFont="1" applyAlignment="1">
      <alignment horizontal="left" vertical="center"/>
    </xf>
    <xf numFmtId="167" fontId="16" fillId="0" borderId="0" xfId="0" applyNumberFormat="1" applyFont="1" applyAlignment="1">
      <alignment horizontal="right" vertical="center"/>
    </xf>
    <xf numFmtId="0" fontId="25" fillId="0" borderId="0" xfId="0" quotePrefix="1" applyFont="1" applyAlignment="1">
      <alignment horizontal="right" vertical="top" wrapText="1"/>
    </xf>
    <xf numFmtId="0" fontId="21" fillId="0" borderId="0" xfId="0" applyFont="1" applyAlignment="1">
      <alignment horizontal="left"/>
    </xf>
    <xf numFmtId="0" fontId="49" fillId="0" borderId="0" xfId="0" applyFont="1" applyAlignment="1">
      <alignment horizontal="left" vertical="center"/>
    </xf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3" fontId="28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 wrapText="1"/>
    </xf>
    <xf numFmtId="3" fontId="16" fillId="0" borderId="0" xfId="0" applyNumberFormat="1" applyFont="1" applyAlignment="1">
      <alignment horizontal="right" vertical="center" wrapText="1"/>
    </xf>
    <xf numFmtId="3" fontId="32" fillId="0" borderId="0" xfId="0" applyNumberFormat="1" applyFont="1" applyAlignment="1">
      <alignment horizontal="right" vertical="center"/>
    </xf>
    <xf numFmtId="0" fontId="16" fillId="10" borderId="0" xfId="0" applyFont="1" applyFill="1" applyAlignment="1">
      <alignment vertical="center"/>
    </xf>
    <xf numFmtId="3" fontId="16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7" fontId="16" fillId="0" borderId="1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3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2" fillId="0" borderId="4" xfId="0" applyFont="1" applyBorder="1" applyAlignment="1">
      <alignment vertical="center"/>
    </xf>
    <xf numFmtId="0" fontId="12" fillId="0" borderId="0" xfId="0" applyFont="1"/>
    <xf numFmtId="0" fontId="48" fillId="0" borderId="4" xfId="0" applyFont="1" applyBorder="1" applyAlignment="1">
      <alignment horizontal="left" vertical="center"/>
    </xf>
    <xf numFmtId="0" fontId="11" fillId="0" borderId="6" xfId="0" applyFont="1" applyBorder="1" applyAlignment="1">
      <alignment vertical="top"/>
    </xf>
    <xf numFmtId="0" fontId="21" fillId="0" borderId="6" xfId="0" applyFont="1" applyBorder="1"/>
    <xf numFmtId="0" fontId="21" fillId="0" borderId="6" xfId="0" applyFont="1" applyBorder="1" applyAlignment="1">
      <alignment vertical="top"/>
    </xf>
    <xf numFmtId="0" fontId="13" fillId="0" borderId="6" xfId="0" applyFont="1" applyBorder="1"/>
    <xf numFmtId="0" fontId="13" fillId="0" borderId="6" xfId="0" applyFont="1" applyBorder="1" applyAlignment="1">
      <alignment vertical="top"/>
    </xf>
    <xf numFmtId="3" fontId="51" fillId="0" borderId="0" xfId="0" applyNumberFormat="1" applyFont="1" applyAlignment="1">
      <alignment vertical="center"/>
    </xf>
    <xf numFmtId="3" fontId="12" fillId="0" borderId="4" xfId="0" applyNumberFormat="1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3" fontId="32" fillId="0" borderId="0" xfId="0" applyNumberFormat="1" applyFont="1" applyAlignment="1">
      <alignment vertical="center"/>
    </xf>
    <xf numFmtId="3" fontId="51" fillId="0" borderId="0" xfId="0" applyNumberFormat="1" applyFont="1" applyAlignment="1">
      <alignment horizontal="right" vertical="center"/>
    </xf>
    <xf numFmtId="167" fontId="16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left" vertical="center" wrapText="1"/>
    </xf>
    <xf numFmtId="3" fontId="16" fillId="0" borderId="4" xfId="0" applyNumberFormat="1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11" fillId="0" borderId="0" xfId="42" applyFont="1"/>
    <xf numFmtId="0" fontId="11" fillId="0" borderId="0" xfId="42" applyFont="1" applyAlignment="1">
      <alignment horizontal="right"/>
    </xf>
    <xf numFmtId="0" fontId="12" fillId="0" borderId="0" xfId="42" applyFont="1" applyAlignment="1">
      <alignment vertical="top"/>
    </xf>
    <xf numFmtId="3" fontId="12" fillId="0" borderId="0" xfId="42" applyNumberFormat="1" applyFont="1" applyAlignment="1">
      <alignment horizontal="left" vertical="center" indent="2"/>
    </xf>
    <xf numFmtId="3" fontId="12" fillId="0" borderId="0" xfId="42" applyNumberFormat="1" applyFont="1" applyAlignment="1">
      <alignment vertical="center"/>
    </xf>
    <xf numFmtId="3" fontId="12" fillId="0" borderId="0" xfId="42" applyNumberFormat="1" applyFont="1" applyAlignment="1">
      <alignment horizontal="right" vertical="center"/>
    </xf>
    <xf numFmtId="0" fontId="16" fillId="0" borderId="0" xfId="42" applyFont="1" applyAlignment="1">
      <alignment horizontal="left" vertical="center"/>
    </xf>
    <xf numFmtId="0" fontId="16" fillId="0" borderId="0" xfId="42" applyFont="1" applyAlignment="1">
      <alignment horizontal="right" vertical="center"/>
    </xf>
    <xf numFmtId="0" fontId="11" fillId="0" borderId="0" xfId="42" applyFont="1" applyAlignment="1">
      <alignment vertical="center"/>
    </xf>
    <xf numFmtId="3" fontId="12" fillId="0" borderId="1" xfId="42" applyNumberFormat="1" applyFont="1" applyBorder="1" applyAlignment="1">
      <alignment horizontal="right" vertical="center"/>
    </xf>
    <xf numFmtId="3" fontId="32" fillId="0" borderId="1" xfId="42" applyNumberFormat="1" applyFont="1" applyBorder="1" applyAlignment="1">
      <alignment vertical="center"/>
    </xf>
    <xf numFmtId="0" fontId="12" fillId="0" borderId="1" xfId="42" applyFont="1" applyBorder="1" applyAlignment="1">
      <alignment vertical="top"/>
    </xf>
    <xf numFmtId="49" fontId="16" fillId="0" borderId="0" xfId="42" applyNumberFormat="1" applyFont="1" applyAlignment="1">
      <alignment horizontal="right" vertical="center" wrapText="1"/>
    </xf>
    <xf numFmtId="3" fontId="32" fillId="0" borderId="0" xfId="42" applyNumberFormat="1" applyFont="1" applyAlignment="1">
      <alignment vertical="center"/>
    </xf>
    <xf numFmtId="0" fontId="12" fillId="0" borderId="0" xfId="42" applyFont="1" applyAlignment="1">
      <alignment vertical="center"/>
    </xf>
    <xf numFmtId="0" fontId="12" fillId="0" borderId="0" xfId="42" applyFont="1"/>
    <xf numFmtId="0" fontId="16" fillId="0" borderId="0" xfId="42" applyFont="1"/>
    <xf numFmtId="169" fontId="16" fillId="0" borderId="0" xfId="43" applyNumberFormat="1" applyFont="1" applyFill="1" applyAlignment="1">
      <alignment vertical="center"/>
    </xf>
    <xf numFmtId="3" fontId="16" fillId="0" borderId="0" xfId="42" applyNumberFormat="1" applyFont="1" applyAlignment="1">
      <alignment horizontal="right" vertical="center"/>
    </xf>
    <xf numFmtId="0" fontId="16" fillId="0" borderId="0" xfId="42" quotePrefix="1" applyFont="1" applyAlignment="1">
      <alignment vertical="center"/>
    </xf>
    <xf numFmtId="0" fontId="16" fillId="0" borderId="0" xfId="42" applyFont="1" applyAlignment="1">
      <alignment vertical="center"/>
    </xf>
    <xf numFmtId="0" fontId="11" fillId="0" borderId="0" xfId="42" applyFont="1" applyAlignment="1">
      <alignment vertical="top"/>
    </xf>
    <xf numFmtId="2" fontId="36" fillId="0" borderId="0" xfId="44" applyNumberFormat="1" applyFont="1" applyFill="1" applyBorder="1" applyAlignment="1">
      <alignment horizontal="center" vertical="top"/>
    </xf>
    <xf numFmtId="0" fontId="14" fillId="0" borderId="0" xfId="42" applyFont="1" applyAlignment="1">
      <alignment vertical="center"/>
    </xf>
    <xf numFmtId="0" fontId="16" fillId="0" borderId="0" xfId="42" applyFont="1" applyAlignment="1">
      <alignment horizontal="center"/>
    </xf>
    <xf numFmtId="0" fontId="17" fillId="0" borderId="0" xfId="42" applyFont="1" applyAlignment="1">
      <alignment horizontal="left" vertical="top"/>
    </xf>
    <xf numFmtId="2" fontId="36" fillId="0" borderId="0" xfId="44" applyNumberFormat="1" applyFont="1" applyBorder="1" applyAlignment="1">
      <alignment horizontal="center" vertical="top"/>
    </xf>
    <xf numFmtId="0" fontId="16" fillId="10" borderId="0" xfId="42" applyFont="1" applyFill="1" applyAlignment="1">
      <alignment vertical="center"/>
    </xf>
    <xf numFmtId="2" fontId="24" fillId="0" borderId="0" xfId="44" applyNumberFormat="1" applyFont="1" applyBorder="1" applyAlignment="1">
      <alignment horizontal="left" vertical="center" indent="1"/>
    </xf>
    <xf numFmtId="0" fontId="25" fillId="0" borderId="0" xfId="42" applyFont="1" applyAlignment="1">
      <alignment horizontal="left" vertical="center" indent="1"/>
    </xf>
    <xf numFmtId="3" fontId="12" fillId="0" borderId="1" xfId="42" applyNumberFormat="1" applyFont="1" applyBorder="1" applyAlignment="1">
      <alignment vertical="center"/>
    </xf>
    <xf numFmtId="0" fontId="16" fillId="0" borderId="0" xfId="42" applyFont="1" applyAlignment="1">
      <alignment horizontal="left" vertical="center" wrapText="1"/>
    </xf>
    <xf numFmtId="3" fontId="32" fillId="0" borderId="0" xfId="42" applyNumberFormat="1" applyFont="1" applyAlignment="1">
      <alignment horizontal="right" vertical="center"/>
    </xf>
    <xf numFmtId="3" fontId="17" fillId="0" borderId="0" xfId="42" applyNumberFormat="1" applyFont="1" applyAlignment="1">
      <alignment horizontal="right" vertical="center"/>
    </xf>
    <xf numFmtId="0" fontId="16" fillId="0" borderId="0" xfId="42" applyFont="1" applyAlignment="1">
      <alignment vertical="center" wrapText="1"/>
    </xf>
    <xf numFmtId="0" fontId="46" fillId="0" borderId="0" xfId="45" applyFont="1" applyAlignment="1">
      <alignment vertical="center"/>
    </xf>
    <xf numFmtId="168" fontId="26" fillId="0" borderId="0" xfId="46" applyNumberFormat="1" applyFont="1" applyBorder="1" applyAlignment="1">
      <alignment vertical="center"/>
    </xf>
    <xf numFmtId="0" fontId="12" fillId="0" borderId="0" xfId="42" applyFont="1" applyAlignment="1">
      <alignment horizontal="left" vertical="center"/>
    </xf>
    <xf numFmtId="168" fontId="16" fillId="0" borderId="0" xfId="44" applyNumberFormat="1" applyFont="1" applyAlignment="1">
      <alignment horizontal="left" vertical="center"/>
    </xf>
    <xf numFmtId="168" fontId="16" fillId="0" borderId="0" xfId="44" applyNumberFormat="1" applyFont="1" applyAlignment="1">
      <alignment vertical="center"/>
    </xf>
    <xf numFmtId="0" fontId="40" fillId="0" borderId="0" xfId="42" applyFont="1" applyAlignment="1">
      <alignment vertical="center"/>
    </xf>
    <xf numFmtId="0" fontId="12" fillId="2" borderId="0" xfId="42" applyFont="1" applyFill="1" applyAlignment="1">
      <alignment horizontal="left" vertical="center"/>
    </xf>
    <xf numFmtId="49" fontId="37" fillId="0" borderId="0" xfId="42" applyNumberFormat="1" applyFont="1" applyAlignment="1">
      <alignment horizontal="left" vertical="center"/>
    </xf>
    <xf numFmtId="0" fontId="11" fillId="0" borderId="0" xfId="42" applyFont="1" applyAlignment="1">
      <alignment horizontal="center"/>
    </xf>
    <xf numFmtId="165" fontId="34" fillId="0" borderId="0" xfId="44" applyFont="1"/>
    <xf numFmtId="0" fontId="11" fillId="0" borderId="0" xfId="45" applyFont="1"/>
    <xf numFmtId="0" fontId="11" fillId="0" borderId="0" xfId="45" applyFont="1" applyAlignment="1">
      <alignment horizontal="right"/>
    </xf>
    <xf numFmtId="0" fontId="11" fillId="0" borderId="0" xfId="45" applyFont="1" applyAlignment="1">
      <alignment vertical="top"/>
    </xf>
    <xf numFmtId="0" fontId="29" fillId="0" borderId="0" xfId="45" applyFont="1" applyAlignment="1">
      <alignment vertical="top"/>
    </xf>
    <xf numFmtId="0" fontId="11" fillId="0" borderId="0" xfId="45" applyFont="1" applyAlignment="1">
      <alignment horizontal="right" vertical="top"/>
    </xf>
    <xf numFmtId="0" fontId="12" fillId="0" borderId="0" xfId="45" applyFont="1" applyAlignment="1">
      <alignment vertical="top"/>
    </xf>
    <xf numFmtId="3" fontId="12" fillId="0" borderId="0" xfId="45" applyNumberFormat="1" applyFont="1" applyAlignment="1">
      <alignment horizontal="left" vertical="center" indent="2"/>
    </xf>
    <xf numFmtId="3" fontId="12" fillId="0" borderId="0" xfId="45" applyNumberFormat="1" applyFont="1" applyAlignment="1">
      <alignment vertical="center"/>
    </xf>
    <xf numFmtId="3" fontId="12" fillId="0" borderId="0" xfId="45" applyNumberFormat="1" applyFont="1" applyAlignment="1">
      <alignment horizontal="right" vertical="center"/>
    </xf>
    <xf numFmtId="0" fontId="16" fillId="0" borderId="0" xfId="45" applyFont="1" applyAlignment="1">
      <alignment horizontal="left" vertical="center"/>
    </xf>
    <xf numFmtId="0" fontId="16" fillId="0" borderId="0" xfId="45" applyFont="1" applyAlignment="1">
      <alignment horizontal="right" vertical="center"/>
    </xf>
    <xf numFmtId="3" fontId="12" fillId="0" borderId="1" xfId="45" applyNumberFormat="1" applyFont="1" applyBorder="1" applyAlignment="1">
      <alignment horizontal="right" vertical="center"/>
    </xf>
    <xf numFmtId="3" fontId="32" fillId="0" borderId="1" xfId="45" applyNumberFormat="1" applyFont="1" applyBorder="1" applyAlignment="1">
      <alignment vertical="center"/>
    </xf>
    <xf numFmtId="49" fontId="16" fillId="0" borderId="0" xfId="45" applyNumberFormat="1" applyFont="1" applyAlignment="1">
      <alignment horizontal="right" vertical="center" wrapText="1"/>
    </xf>
    <xf numFmtId="3" fontId="32" fillId="0" borderId="0" xfId="45" applyNumberFormat="1" applyFont="1" applyAlignment="1">
      <alignment vertical="center"/>
    </xf>
    <xf numFmtId="0" fontId="12" fillId="0" borderId="0" xfId="45" applyFont="1" applyAlignment="1">
      <alignment vertical="center"/>
    </xf>
    <xf numFmtId="0" fontId="12" fillId="0" borderId="0" xfId="45" applyFont="1"/>
    <xf numFmtId="0" fontId="16" fillId="0" borderId="0" xfId="45" applyFont="1"/>
    <xf numFmtId="3" fontId="16" fillId="0" borderId="0" xfId="45" applyNumberFormat="1" applyFont="1" applyAlignment="1">
      <alignment horizontal="right" vertical="center"/>
    </xf>
    <xf numFmtId="0" fontId="16" fillId="0" borderId="0" xfId="45" quotePrefix="1" applyFont="1" applyAlignment="1">
      <alignment vertical="center"/>
    </xf>
    <xf numFmtId="0" fontId="16" fillId="0" borderId="0" xfId="45" applyFont="1" applyAlignment="1">
      <alignment vertical="center"/>
    </xf>
    <xf numFmtId="0" fontId="14" fillId="0" borderId="0" xfId="45" applyFont="1" applyAlignment="1">
      <alignment vertical="center"/>
    </xf>
    <xf numFmtId="0" fontId="16" fillId="0" borderId="0" xfId="45" applyFont="1" applyAlignment="1">
      <alignment horizontal="center"/>
    </xf>
    <xf numFmtId="0" fontId="17" fillId="0" borderId="0" xfId="45" applyFont="1" applyAlignment="1">
      <alignment horizontal="left" vertical="top"/>
    </xf>
    <xf numFmtId="0" fontId="16" fillId="10" borderId="0" xfId="45" applyFont="1" applyFill="1" applyAlignment="1">
      <alignment vertical="center"/>
    </xf>
    <xf numFmtId="0" fontId="17" fillId="10" borderId="0" xfId="45" applyFont="1" applyFill="1" applyAlignment="1">
      <alignment vertical="top"/>
    </xf>
    <xf numFmtId="0" fontId="11" fillId="0" borderId="0" xfId="45" applyFont="1" applyAlignment="1">
      <alignment vertical="center"/>
    </xf>
    <xf numFmtId="0" fontId="25" fillId="0" borderId="0" xfId="45" applyFont="1" applyAlignment="1">
      <alignment horizontal="left" vertical="center" indent="1"/>
    </xf>
    <xf numFmtId="0" fontId="12" fillId="0" borderId="1" xfId="45" applyFont="1" applyBorder="1" applyAlignment="1">
      <alignment vertical="top"/>
    </xf>
    <xf numFmtId="3" fontId="12" fillId="0" borderId="1" xfId="45" applyNumberFormat="1" applyFont="1" applyBorder="1" applyAlignment="1">
      <alignment vertical="center"/>
    </xf>
    <xf numFmtId="0" fontId="16" fillId="0" borderId="0" xfId="45" applyFont="1" applyAlignment="1">
      <alignment vertical="center" wrapText="1"/>
    </xf>
    <xf numFmtId="0" fontId="12" fillId="0" borderId="0" xfId="45" applyFont="1" applyAlignment="1">
      <alignment horizontal="left" vertical="center"/>
    </xf>
    <xf numFmtId="0" fontId="40" fillId="0" borderId="0" xfId="45" applyFont="1" applyAlignment="1">
      <alignment vertical="center"/>
    </xf>
    <xf numFmtId="0" fontId="12" fillId="2" borderId="0" xfId="45" applyFont="1" applyFill="1" applyAlignment="1">
      <alignment horizontal="left" vertical="center"/>
    </xf>
    <xf numFmtId="49" fontId="37" fillId="0" borderId="0" xfId="45" applyNumberFormat="1" applyFont="1" applyAlignment="1">
      <alignment horizontal="left" vertical="center"/>
    </xf>
    <xf numFmtId="0" fontId="11" fillId="0" borderId="0" xfId="45" applyFont="1" applyAlignment="1">
      <alignment horizontal="center"/>
    </xf>
    <xf numFmtId="0" fontId="46" fillId="0" borderId="0" xfId="45" applyFont="1" applyAlignment="1">
      <alignment vertical="top"/>
    </xf>
    <xf numFmtId="0" fontId="32" fillId="0" borderId="0" xfId="45" applyFont="1" applyAlignment="1">
      <alignment vertical="top"/>
    </xf>
    <xf numFmtId="0" fontId="23" fillId="0" borderId="0" xfId="45" applyFont="1" applyAlignment="1">
      <alignment vertical="top"/>
    </xf>
    <xf numFmtId="0" fontId="23" fillId="0" borderId="0" xfId="45" applyFont="1" applyAlignment="1">
      <alignment horizontal="right" vertical="top"/>
    </xf>
    <xf numFmtId="0" fontId="45" fillId="0" borderId="0" xfId="45" applyFont="1" applyAlignment="1">
      <alignment horizontal="left" vertical="top"/>
    </xf>
    <xf numFmtId="0" fontId="17" fillId="0" borderId="0" xfId="45" applyFont="1" applyAlignment="1">
      <alignment vertical="center" wrapText="1"/>
    </xf>
    <xf numFmtId="0" fontId="64" fillId="0" borderId="0" xfId="45" applyFont="1" applyAlignment="1">
      <alignment vertical="center"/>
    </xf>
    <xf numFmtId="0" fontId="32" fillId="0" borderId="0" xfId="45" applyFont="1" applyAlignment="1">
      <alignment horizontal="left" vertical="top"/>
    </xf>
    <xf numFmtId="0" fontId="17" fillId="0" borderId="0" xfId="45" applyFont="1" applyAlignment="1">
      <alignment vertical="center"/>
    </xf>
    <xf numFmtId="0" fontId="17" fillId="0" borderId="0" xfId="45" applyFont="1" applyAlignment="1">
      <alignment horizontal="right" vertical="center"/>
    </xf>
    <xf numFmtId="0" fontId="17" fillId="0" borderId="0" xfId="45" applyFont="1"/>
    <xf numFmtId="0" fontId="45" fillId="0" borderId="0" xfId="45" applyFont="1" applyAlignment="1">
      <alignment horizontal="left" vertical="center"/>
    </xf>
    <xf numFmtId="0" fontId="65" fillId="0" borderId="0" xfId="45" applyFont="1" applyAlignment="1">
      <alignment vertical="center"/>
    </xf>
    <xf numFmtId="0" fontId="32" fillId="0" borderId="0" xfId="45" applyFont="1" applyAlignment="1">
      <alignment horizontal="left" vertical="center"/>
    </xf>
    <xf numFmtId="0" fontId="48" fillId="0" borderId="0" xfId="45" applyFont="1" applyAlignment="1">
      <alignment vertical="center"/>
    </xf>
    <xf numFmtId="0" fontId="13" fillId="0" borderId="0" xfId="45" applyFont="1" applyAlignment="1">
      <alignment vertical="top"/>
    </xf>
    <xf numFmtId="3" fontId="32" fillId="0" borderId="0" xfId="45" applyNumberFormat="1" applyFont="1" applyAlignment="1">
      <alignment horizontal="right" vertical="center"/>
    </xf>
    <xf numFmtId="3" fontId="17" fillId="0" borderId="0" xfId="45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11" fillId="0" borderId="0" xfId="45" applyFont="1" applyAlignment="1">
      <alignment horizontal="right" vertical="center"/>
    </xf>
    <xf numFmtId="165" fontId="29" fillId="0" borderId="0" xfId="47" applyFont="1" applyAlignment="1">
      <alignment horizontal="left" vertical="center"/>
    </xf>
    <xf numFmtId="165" fontId="29" fillId="0" borderId="0" xfId="47" applyFont="1" applyBorder="1" applyAlignment="1">
      <alignment vertical="center"/>
    </xf>
    <xf numFmtId="0" fontId="11" fillId="0" borderId="0" xfId="45" applyFont="1" applyAlignment="1">
      <alignment horizontal="left" vertical="center"/>
    </xf>
    <xf numFmtId="0" fontId="48" fillId="0" borderId="0" xfId="45" applyFont="1" applyAlignment="1">
      <alignment horizontal="right" vertical="center"/>
    </xf>
    <xf numFmtId="49" fontId="43" fillId="0" borderId="0" xfId="45" applyNumberFormat="1" applyFont="1" applyAlignment="1">
      <alignment vertical="center"/>
    </xf>
    <xf numFmtId="0" fontId="48" fillId="0" borderId="0" xfId="45" applyFont="1" applyAlignment="1">
      <alignment vertical="center" wrapText="1"/>
    </xf>
    <xf numFmtId="165" fontId="55" fillId="0" borderId="0" xfId="47" applyFont="1" applyAlignment="1">
      <alignment vertical="center"/>
    </xf>
    <xf numFmtId="165" fontId="28" fillId="0" borderId="0" xfId="47" applyFont="1" applyBorder="1" applyAlignment="1">
      <alignment horizontal="left" vertical="center"/>
    </xf>
    <xf numFmtId="165" fontId="56" fillId="0" borderId="0" xfId="47" applyFont="1" applyAlignment="1">
      <alignment vertical="center"/>
    </xf>
    <xf numFmtId="165" fontId="29" fillId="0" borderId="0" xfId="47" applyFont="1" applyBorder="1" applyAlignment="1">
      <alignment horizontal="left" vertical="center"/>
    </xf>
    <xf numFmtId="0" fontId="12" fillId="0" borderId="0" xfId="45" applyFont="1" applyAlignment="1">
      <alignment horizontal="right" vertical="center"/>
    </xf>
    <xf numFmtId="3" fontId="16" fillId="0" borderId="0" xfId="45" applyNumberFormat="1" applyFont="1" applyAlignment="1">
      <alignment vertical="center"/>
    </xf>
    <xf numFmtId="165" fontId="42" fillId="0" borderId="0" xfId="47" applyFont="1" applyAlignment="1">
      <alignment horizontal="left" vertical="center"/>
    </xf>
    <xf numFmtId="165" fontId="42" fillId="0" borderId="0" xfId="47" applyFont="1" applyBorder="1" applyAlignment="1">
      <alignment vertical="center"/>
    </xf>
    <xf numFmtId="165" fontId="57" fillId="0" borderId="0" xfId="47" applyFont="1" applyAlignment="1">
      <alignment vertical="center"/>
    </xf>
    <xf numFmtId="165" fontId="12" fillId="0" borderId="0" xfId="47" applyFont="1" applyBorder="1" applyAlignment="1">
      <alignment horizontal="left" vertical="center"/>
    </xf>
    <xf numFmtId="3" fontId="12" fillId="0" borderId="0" xfId="45" applyNumberFormat="1" applyFont="1" applyAlignment="1">
      <alignment horizontal="left" vertical="center"/>
    </xf>
    <xf numFmtId="165" fontId="42" fillId="0" borderId="0" xfId="47" applyFont="1" applyBorder="1" applyAlignment="1">
      <alignment horizontal="left" vertical="center"/>
    </xf>
    <xf numFmtId="3" fontId="11" fillId="0" borderId="0" xfId="45" applyNumberFormat="1" applyFont="1" applyAlignment="1">
      <alignment vertical="center"/>
    </xf>
    <xf numFmtId="0" fontId="16" fillId="10" borderId="0" xfId="45" applyFont="1" applyFill="1" applyAlignment="1">
      <alignment horizontal="right" vertical="center"/>
    </xf>
    <xf numFmtId="165" fontId="58" fillId="0" borderId="0" xfId="47" applyFont="1" applyBorder="1" applyAlignment="1">
      <alignment vertical="center"/>
    </xf>
    <xf numFmtId="165" fontId="59" fillId="0" borderId="0" xfId="47" applyFont="1" applyBorder="1" applyAlignment="1">
      <alignment horizontal="center" vertical="center"/>
    </xf>
    <xf numFmtId="167" fontId="16" fillId="0" borderId="0" xfId="45" applyNumberFormat="1" applyFont="1" applyAlignment="1">
      <alignment vertical="center"/>
    </xf>
    <xf numFmtId="165" fontId="16" fillId="0" borderId="0" xfId="47" applyFont="1" applyAlignment="1">
      <alignment vertical="center"/>
    </xf>
    <xf numFmtId="165" fontId="25" fillId="0" borderId="0" xfId="47" applyFont="1" applyBorder="1" applyAlignment="1">
      <alignment vertical="center"/>
    </xf>
    <xf numFmtId="0" fontId="25" fillId="0" borderId="0" xfId="45" applyFont="1" applyAlignment="1">
      <alignment vertical="center"/>
    </xf>
    <xf numFmtId="3" fontId="16" fillId="0" borderId="0" xfId="47" applyNumberFormat="1" applyFont="1" applyAlignment="1">
      <alignment horizontal="right" vertical="center"/>
    </xf>
    <xf numFmtId="165" fontId="25" fillId="0" borderId="0" xfId="47" applyFont="1" applyAlignment="1">
      <alignment vertical="center"/>
    </xf>
    <xf numFmtId="168" fontId="17" fillId="6" borderId="0" xfId="48" applyNumberFormat="1" applyFont="1" applyFill="1" applyBorder="1" applyAlignment="1">
      <alignment vertical="center"/>
    </xf>
    <xf numFmtId="167" fontId="16" fillId="0" borderId="0" xfId="45" applyNumberFormat="1" applyFont="1" applyAlignment="1">
      <alignment horizontal="right" vertical="center"/>
    </xf>
    <xf numFmtId="167" fontId="16" fillId="0" borderId="0" xfId="45" applyNumberFormat="1" applyFont="1" applyAlignment="1">
      <alignment horizontal="left" vertical="center"/>
    </xf>
    <xf numFmtId="0" fontId="16" fillId="0" borderId="0" xfId="45" quotePrefix="1" applyFont="1" applyAlignment="1">
      <alignment horizontal="right" vertical="center" wrapText="1"/>
    </xf>
    <xf numFmtId="3" fontId="61" fillId="0" borderId="0" xfId="47" applyNumberFormat="1" applyFont="1" applyAlignment="1">
      <alignment horizontal="right" vertical="center"/>
    </xf>
    <xf numFmtId="170" fontId="12" fillId="0" borderId="0" xfId="45" applyNumberFormat="1" applyFont="1" applyAlignment="1">
      <alignment vertical="center"/>
    </xf>
    <xf numFmtId="0" fontId="12" fillId="0" borderId="0" xfId="45" applyFont="1" applyAlignment="1">
      <alignment horizontal="right" vertical="center" wrapText="1"/>
    </xf>
    <xf numFmtId="165" fontId="18" fillId="0" borderId="0" xfId="47" applyFont="1" applyAlignment="1">
      <alignment vertical="center"/>
    </xf>
    <xf numFmtId="165" fontId="18" fillId="0" borderId="0" xfId="47" applyFont="1" applyBorder="1" applyAlignment="1">
      <alignment vertical="center"/>
    </xf>
    <xf numFmtId="0" fontId="16" fillId="0" borderId="0" xfId="45" applyFont="1" applyAlignment="1">
      <alignment horizontal="right" vertical="center" wrapText="1"/>
    </xf>
    <xf numFmtId="167" fontId="12" fillId="0" borderId="0" xfId="45" applyNumberFormat="1" applyFont="1" applyAlignment="1">
      <alignment horizontal="right" vertical="center"/>
    </xf>
    <xf numFmtId="3" fontId="60" fillId="0" borderId="0" xfId="45" applyNumberFormat="1" applyFont="1" applyAlignment="1">
      <alignment horizontal="right" vertical="center"/>
    </xf>
    <xf numFmtId="165" fontId="18" fillId="0" borderId="0" xfId="47" applyFont="1" applyAlignment="1">
      <alignment horizontal="left" vertical="center"/>
    </xf>
    <xf numFmtId="165" fontId="18" fillId="0" borderId="0" xfId="47" applyFont="1" applyBorder="1" applyAlignment="1">
      <alignment horizontal="left" vertical="center" wrapText="1"/>
    </xf>
    <xf numFmtId="3" fontId="61" fillId="0" borderId="0" xfId="45" applyNumberFormat="1" applyFont="1" applyAlignment="1">
      <alignment horizontal="right" vertical="center"/>
    </xf>
    <xf numFmtId="165" fontId="25" fillId="0" borderId="0" xfId="47" applyFont="1" applyBorder="1" applyAlignment="1">
      <alignment horizontal="left" vertical="center"/>
    </xf>
    <xf numFmtId="0" fontId="11" fillId="0" borderId="4" xfId="45" applyFont="1" applyBorder="1" applyAlignment="1">
      <alignment vertical="center"/>
    </xf>
    <xf numFmtId="0" fontId="12" fillId="0" borderId="4" xfId="45" applyFont="1" applyBorder="1" applyAlignment="1">
      <alignment horizontal="right" vertical="center"/>
    </xf>
    <xf numFmtId="0" fontId="12" fillId="0" borderId="4" xfId="45" applyFont="1" applyBorder="1" applyAlignment="1">
      <alignment vertical="center"/>
    </xf>
    <xf numFmtId="165" fontId="19" fillId="0" borderId="4" xfId="47" applyFont="1" applyBorder="1" applyAlignment="1">
      <alignment vertical="center"/>
    </xf>
    <xf numFmtId="165" fontId="29" fillId="0" borderId="4" xfId="47" applyFont="1" applyBorder="1" applyAlignment="1">
      <alignment horizontal="left" vertical="center"/>
    </xf>
    <xf numFmtId="165" fontId="29" fillId="0" borderId="4" xfId="47" applyFont="1" applyBorder="1" applyAlignment="1">
      <alignment vertical="center"/>
    </xf>
    <xf numFmtId="165" fontId="55" fillId="0" borderId="0" xfId="47" applyFont="1" applyBorder="1" applyAlignment="1">
      <alignment vertical="center"/>
    </xf>
    <xf numFmtId="0" fontId="17" fillId="0" borderId="0" xfId="47" applyNumberFormat="1" applyFont="1" applyBorder="1" applyAlignment="1">
      <alignment horizontal="center" vertical="center"/>
    </xf>
    <xf numFmtId="165" fontId="12" fillId="0" borderId="0" xfId="45" applyNumberFormat="1" applyFont="1" applyAlignment="1">
      <alignment vertical="center"/>
    </xf>
    <xf numFmtId="168" fontId="16" fillId="0" borderId="0" xfId="47" applyNumberFormat="1" applyFont="1" applyBorder="1" applyAlignment="1">
      <alignment vertical="center"/>
    </xf>
    <xf numFmtId="165" fontId="16" fillId="0" borderId="0" xfId="47" applyFont="1" applyAlignment="1">
      <alignment horizontal="left" vertical="center"/>
    </xf>
    <xf numFmtId="165" fontId="16" fillId="0" borderId="0" xfId="47" applyFont="1" applyBorder="1" applyAlignment="1">
      <alignment horizontal="left" vertical="center"/>
    </xf>
    <xf numFmtId="0" fontId="18" fillId="0" borderId="0" xfId="45" applyFont="1" applyAlignment="1">
      <alignment vertical="center"/>
    </xf>
    <xf numFmtId="165" fontId="62" fillId="0" borderId="0" xfId="47" applyFont="1" applyAlignment="1">
      <alignment horizontal="right" vertical="center"/>
    </xf>
    <xf numFmtId="165" fontId="16" fillId="0" borderId="0" xfId="47" applyFont="1" applyAlignment="1">
      <alignment horizontal="right" vertical="center"/>
    </xf>
    <xf numFmtId="165" fontId="12" fillId="0" borderId="0" xfId="47" applyFont="1" applyAlignment="1">
      <alignment vertical="center"/>
    </xf>
    <xf numFmtId="165" fontId="12" fillId="0" borderId="0" xfId="47" applyFont="1" applyBorder="1" applyAlignment="1">
      <alignment vertical="center"/>
    </xf>
    <xf numFmtId="169" fontId="16" fillId="0" borderId="0" xfId="49" applyNumberFormat="1" applyFont="1" applyBorder="1" applyAlignment="1">
      <alignment vertical="center"/>
    </xf>
    <xf numFmtId="165" fontId="12" fillId="0" borderId="0" xfId="47" applyFont="1" applyAlignment="1">
      <alignment horizontal="left" vertical="center"/>
    </xf>
    <xf numFmtId="165" fontId="12" fillId="0" borderId="0" xfId="47" applyFont="1" applyBorder="1" applyAlignment="1">
      <alignment horizontal="left" vertical="center" wrapText="1"/>
    </xf>
    <xf numFmtId="165" fontId="30" fillId="0" borderId="0" xfId="45" applyNumberFormat="1" applyFont="1" applyAlignment="1">
      <alignment vertical="center"/>
    </xf>
    <xf numFmtId="0" fontId="13" fillId="0" borderId="4" xfId="45" applyFont="1" applyBorder="1" applyAlignment="1">
      <alignment vertical="center"/>
    </xf>
    <xf numFmtId="0" fontId="11" fillId="0" borderId="0" xfId="45" applyFont="1" applyAlignment="1">
      <alignment horizontal="center" vertical="center"/>
    </xf>
    <xf numFmtId="165" fontId="29" fillId="0" borderId="0" xfId="48" applyFont="1" applyBorder="1" applyAlignment="1">
      <alignment horizontal="left" vertical="center"/>
    </xf>
    <xf numFmtId="165" fontId="29" fillId="0" borderId="0" xfId="48" applyFont="1" applyBorder="1" applyAlignment="1">
      <alignment vertical="center"/>
    </xf>
    <xf numFmtId="0" fontId="49" fillId="0" borderId="0" xfId="45" applyFont="1" applyAlignment="1">
      <alignment vertical="center"/>
    </xf>
    <xf numFmtId="0" fontId="49" fillId="0" borderId="0" xfId="45" applyFont="1" applyAlignment="1">
      <alignment vertical="center" wrapText="1"/>
    </xf>
    <xf numFmtId="0" fontId="48" fillId="0" borderId="0" xfId="45" applyFont="1" applyAlignment="1">
      <alignment horizontal="center" vertical="center" wrapText="1"/>
    </xf>
    <xf numFmtId="165" fontId="55" fillId="0" borderId="0" xfId="48" applyFont="1" applyBorder="1" applyAlignment="1">
      <alignment vertical="center"/>
    </xf>
    <xf numFmtId="165" fontId="28" fillId="0" borderId="0" xfId="48" applyFont="1" applyBorder="1" applyAlignment="1">
      <alignment horizontal="left" vertical="center"/>
    </xf>
    <xf numFmtId="165" fontId="56" fillId="0" borderId="0" xfId="48" applyFont="1" applyBorder="1" applyAlignment="1">
      <alignment vertical="center"/>
    </xf>
    <xf numFmtId="165" fontId="34" fillId="0" borderId="0" xfId="48" applyFont="1" applyAlignment="1">
      <alignment vertical="center"/>
    </xf>
    <xf numFmtId="169" fontId="34" fillId="0" borderId="0" xfId="49" applyNumberFormat="1" applyFont="1" applyAlignment="1">
      <alignment vertical="center"/>
    </xf>
    <xf numFmtId="0" fontId="12" fillId="0" borderId="0" xfId="45" applyFont="1" applyAlignment="1">
      <alignment horizontal="center" vertical="center"/>
    </xf>
    <xf numFmtId="165" fontId="42" fillId="0" borderId="0" xfId="48" applyFont="1" applyBorder="1" applyAlignment="1">
      <alignment horizontal="left" vertical="center"/>
    </xf>
    <xf numFmtId="165" fontId="42" fillId="0" borderId="0" xfId="48" applyFont="1" applyBorder="1" applyAlignment="1">
      <alignment vertical="center"/>
    </xf>
    <xf numFmtId="165" fontId="57" fillId="0" borderId="0" xfId="48" applyFont="1" applyBorder="1" applyAlignment="1">
      <alignment vertical="center"/>
    </xf>
    <xf numFmtId="165" fontId="12" fillId="0" borderId="0" xfId="48" applyFont="1" applyBorder="1" applyAlignment="1">
      <alignment horizontal="left" vertical="center"/>
    </xf>
    <xf numFmtId="0" fontId="16" fillId="0" borderId="0" xfId="45" applyFont="1" applyAlignment="1">
      <alignment horizontal="center" vertical="center"/>
    </xf>
    <xf numFmtId="0" fontId="44" fillId="10" borderId="0" xfId="45" applyFont="1" applyFill="1" applyAlignment="1">
      <alignment horizontal="left" vertical="center"/>
    </xf>
    <xf numFmtId="0" fontId="17" fillId="10" borderId="0" xfId="45" applyFont="1" applyFill="1" applyAlignment="1">
      <alignment vertical="center"/>
    </xf>
    <xf numFmtId="165" fontId="14" fillId="0" borderId="0" xfId="48" applyFont="1" applyBorder="1" applyAlignment="1">
      <alignment vertical="center"/>
    </xf>
    <xf numFmtId="165" fontId="44" fillId="0" borderId="0" xfId="48" applyFont="1" applyBorder="1" applyAlignment="1">
      <alignment horizontal="center" vertical="center"/>
    </xf>
    <xf numFmtId="165" fontId="16" fillId="0" borderId="0" xfId="48" applyFont="1" applyBorder="1" applyAlignment="1">
      <alignment vertical="center"/>
    </xf>
    <xf numFmtId="165" fontId="25" fillId="0" borderId="0" xfId="48" applyFont="1" applyBorder="1" applyAlignment="1">
      <alignment vertical="center"/>
    </xf>
    <xf numFmtId="3" fontId="16" fillId="0" borderId="0" xfId="48" applyNumberFormat="1" applyFont="1" applyAlignment="1">
      <alignment horizontal="right" vertical="center"/>
    </xf>
    <xf numFmtId="3" fontId="16" fillId="0" borderId="0" xfId="48" applyNumberFormat="1" applyFont="1" applyFill="1" applyAlignment="1">
      <alignment horizontal="right" vertical="center"/>
    </xf>
    <xf numFmtId="165" fontId="18" fillId="0" borderId="0" xfId="48" applyFont="1" applyBorder="1" applyAlignment="1">
      <alignment horizontal="left" vertical="center"/>
    </xf>
    <xf numFmtId="165" fontId="18" fillId="0" borderId="0" xfId="48" applyFont="1" applyBorder="1" applyAlignment="1">
      <alignment horizontal="left" vertical="center" wrapText="1"/>
    </xf>
    <xf numFmtId="3" fontId="61" fillId="0" borderId="0" xfId="48" applyNumberFormat="1" applyFont="1" applyAlignment="1">
      <alignment horizontal="right" vertical="center"/>
    </xf>
    <xf numFmtId="3" fontId="61" fillId="0" borderId="0" xfId="48" applyNumberFormat="1" applyFont="1" applyFill="1" applyAlignment="1">
      <alignment horizontal="right" vertical="center"/>
    </xf>
    <xf numFmtId="0" fontId="25" fillId="0" borderId="0" xfId="45" quotePrefix="1" applyFont="1" applyAlignment="1">
      <alignment horizontal="center" vertical="center" wrapText="1"/>
    </xf>
    <xf numFmtId="0" fontId="18" fillId="0" borderId="0" xfId="45" applyFont="1" applyAlignment="1">
      <alignment horizontal="center" vertical="center" wrapText="1"/>
    </xf>
    <xf numFmtId="165" fontId="18" fillId="0" borderId="0" xfId="48" applyFont="1" applyBorder="1" applyAlignment="1">
      <alignment vertical="center"/>
    </xf>
    <xf numFmtId="0" fontId="25" fillId="0" borderId="0" xfId="45" applyFont="1" applyAlignment="1">
      <alignment horizontal="center" vertical="center" wrapText="1"/>
    </xf>
    <xf numFmtId="167" fontId="18" fillId="0" borderId="0" xfId="45" applyNumberFormat="1" applyFont="1" applyAlignment="1">
      <alignment horizontal="center" vertical="center"/>
    </xf>
    <xf numFmtId="0" fontId="18" fillId="0" borderId="0" xfId="45" applyFont="1" applyAlignment="1">
      <alignment horizontal="right" vertical="center" wrapText="1"/>
    </xf>
    <xf numFmtId="167" fontId="25" fillId="0" borderId="0" xfId="45" applyNumberFormat="1" applyFont="1" applyAlignment="1">
      <alignment horizontal="center" vertical="center"/>
    </xf>
    <xf numFmtId="0" fontId="11" fillId="0" borderId="2" xfId="45" applyFont="1" applyBorder="1" applyAlignment="1">
      <alignment vertical="center"/>
    </xf>
    <xf numFmtId="165" fontId="19" fillId="0" borderId="3" xfId="48" applyFont="1" applyBorder="1" applyAlignment="1">
      <alignment vertical="center"/>
    </xf>
    <xf numFmtId="0" fontId="18" fillId="0" borderId="3" xfId="45" applyFont="1" applyBorder="1" applyAlignment="1">
      <alignment horizontal="center" vertical="center"/>
    </xf>
    <xf numFmtId="0" fontId="18" fillId="0" borderId="3" xfId="45" applyFont="1" applyBorder="1" applyAlignment="1">
      <alignment horizontal="right" vertical="center"/>
    </xf>
    <xf numFmtId="0" fontId="18" fillId="0" borderId="3" xfId="45" applyFont="1" applyBorder="1" applyAlignment="1">
      <alignment vertical="center"/>
    </xf>
    <xf numFmtId="165" fontId="29" fillId="0" borderId="4" xfId="48" applyFont="1" applyBorder="1" applyAlignment="1">
      <alignment horizontal="left" vertical="center"/>
    </xf>
    <xf numFmtId="165" fontId="29" fillId="0" borderId="4" xfId="48" applyFont="1" applyBorder="1" applyAlignment="1">
      <alignment vertical="center"/>
    </xf>
    <xf numFmtId="0" fontId="12" fillId="2" borderId="6" xfId="45" applyFont="1" applyFill="1" applyBorder="1" applyAlignment="1">
      <alignment horizontal="left" vertical="center"/>
    </xf>
    <xf numFmtId="0" fontId="11" fillId="0" borderId="6" xfId="45" applyFont="1" applyBorder="1" applyAlignment="1">
      <alignment vertical="center"/>
    </xf>
    <xf numFmtId="0" fontId="25" fillId="0" borderId="0" xfId="45" applyFont="1" applyAlignment="1">
      <alignment horizontal="center" vertical="center"/>
    </xf>
    <xf numFmtId="0" fontId="25" fillId="0" borderId="0" xfId="45" applyFont="1" applyAlignment="1">
      <alignment horizontal="right" vertical="center"/>
    </xf>
    <xf numFmtId="0" fontId="25" fillId="0" borderId="0" xfId="45" applyFont="1" applyAlignment="1">
      <alignment horizontal="left" vertical="center"/>
    </xf>
    <xf numFmtId="0" fontId="12" fillId="0" borderId="6" xfId="45" applyFont="1" applyBorder="1" applyAlignment="1">
      <alignment vertical="center"/>
    </xf>
    <xf numFmtId="0" fontId="17" fillId="0" borderId="0" xfId="48" applyNumberFormat="1" applyFont="1" applyBorder="1" applyAlignment="1">
      <alignment horizontal="center" vertical="center"/>
    </xf>
    <xf numFmtId="0" fontId="16" fillId="0" borderId="6" xfId="45" applyFont="1" applyBorder="1" applyAlignment="1">
      <alignment vertical="center"/>
    </xf>
    <xf numFmtId="167" fontId="25" fillId="0" borderId="0" xfId="45" applyNumberFormat="1" applyFont="1" applyAlignment="1">
      <alignment vertical="center"/>
    </xf>
    <xf numFmtId="168" fontId="16" fillId="0" borderId="0" xfId="48" applyNumberFormat="1" applyFont="1" applyBorder="1" applyAlignment="1">
      <alignment vertical="center"/>
    </xf>
    <xf numFmtId="3" fontId="16" fillId="0" borderId="0" xfId="48" applyNumberFormat="1" applyFont="1" applyBorder="1" applyAlignment="1">
      <alignment horizontal="right" vertical="center"/>
    </xf>
    <xf numFmtId="165" fontId="16" fillId="0" borderId="0" xfId="48" applyFont="1" applyBorder="1" applyAlignment="1">
      <alignment horizontal="left" vertical="center"/>
    </xf>
    <xf numFmtId="165" fontId="16" fillId="0" borderId="0" xfId="48" applyFont="1" applyFill="1" applyBorder="1" applyAlignment="1">
      <alignment horizontal="right" vertical="center"/>
    </xf>
    <xf numFmtId="3" fontId="16" fillId="0" borderId="0" xfId="48" applyNumberFormat="1" applyFont="1" applyFill="1" applyBorder="1" applyAlignment="1">
      <alignment horizontal="right" vertical="center"/>
    </xf>
    <xf numFmtId="0" fontId="18" fillId="0" borderId="0" xfId="45" applyFont="1" applyAlignment="1">
      <alignment horizontal="center" vertical="center"/>
    </xf>
    <xf numFmtId="3" fontId="61" fillId="0" borderId="0" xfId="48" applyNumberFormat="1" applyFont="1" applyBorder="1" applyAlignment="1">
      <alignment horizontal="right" vertical="center" wrapText="1"/>
    </xf>
    <xf numFmtId="3" fontId="61" fillId="0" borderId="0" xfId="48" applyNumberFormat="1" applyFont="1" applyFill="1" applyBorder="1" applyAlignment="1">
      <alignment horizontal="right" vertical="center" wrapText="1"/>
    </xf>
    <xf numFmtId="165" fontId="12" fillId="0" borderId="0" xfId="48" applyFont="1" applyBorder="1" applyAlignment="1">
      <alignment vertical="center"/>
    </xf>
    <xf numFmtId="168" fontId="12" fillId="0" borderId="0" xfId="48" applyNumberFormat="1" applyFont="1" applyBorder="1" applyAlignment="1">
      <alignment vertical="center"/>
    </xf>
    <xf numFmtId="3" fontId="61" fillId="0" borderId="0" xfId="48" applyNumberFormat="1" applyFont="1" applyBorder="1" applyAlignment="1">
      <alignment horizontal="right" vertical="center"/>
    </xf>
    <xf numFmtId="3" fontId="61" fillId="0" borderId="0" xfId="48" applyNumberFormat="1" applyFont="1" applyFill="1" applyBorder="1" applyAlignment="1">
      <alignment horizontal="right" vertical="center"/>
    </xf>
    <xf numFmtId="3" fontId="60" fillId="0" borderId="0" xfId="45" applyNumberFormat="1" applyFont="1" applyAlignment="1">
      <alignment horizontal="right" vertical="center" wrapText="1"/>
    </xf>
    <xf numFmtId="3" fontId="60" fillId="0" borderId="0" xfId="45" applyNumberFormat="1" applyFont="1" applyAlignment="1">
      <alignment horizontal="center" vertical="center" wrapText="1"/>
    </xf>
    <xf numFmtId="167" fontId="12" fillId="0" borderId="0" xfId="45" applyNumberFormat="1" applyFont="1" applyAlignment="1">
      <alignment horizontal="center" vertical="center"/>
    </xf>
    <xf numFmtId="167" fontId="16" fillId="0" borderId="0" xfId="45" applyNumberFormat="1" applyFont="1" applyAlignment="1">
      <alignment horizontal="center" vertical="center"/>
    </xf>
    <xf numFmtId="0" fontId="12" fillId="0" borderId="4" xfId="45" applyFont="1" applyBorder="1" applyAlignment="1">
      <alignment horizontal="center" vertical="center"/>
    </xf>
    <xf numFmtId="168" fontId="11" fillId="0" borderId="0" xfId="45" applyNumberFormat="1" applyFont="1" applyAlignment="1">
      <alignment vertical="center"/>
    </xf>
    <xf numFmtId="0" fontId="38" fillId="0" borderId="0" xfId="45" applyFont="1" applyAlignment="1">
      <alignment horizontal="right" vertical="center"/>
    </xf>
    <xf numFmtId="0" fontId="20" fillId="0" borderId="0" xfId="45" applyFont="1" applyAlignment="1">
      <alignment horizontal="left" vertical="center"/>
    </xf>
    <xf numFmtId="165" fontId="11" fillId="0" borderId="0" xfId="48" applyFont="1" applyAlignment="1">
      <alignment vertical="center"/>
    </xf>
    <xf numFmtId="165" fontId="11" fillId="0" borderId="0" xfId="48" applyFont="1" applyBorder="1" applyAlignment="1">
      <alignment vertical="center"/>
    </xf>
    <xf numFmtId="0" fontId="21" fillId="0" borderId="0" xfId="45" applyFont="1" applyAlignment="1">
      <alignment vertical="center"/>
    </xf>
    <xf numFmtId="165" fontId="46" fillId="0" borderId="0" xfId="48" applyFont="1" applyAlignment="1">
      <alignment vertical="center" wrapText="1"/>
    </xf>
    <xf numFmtId="0" fontId="50" fillId="0" borderId="0" xfId="45" applyFont="1" applyAlignment="1">
      <alignment vertical="center"/>
    </xf>
    <xf numFmtId="165" fontId="46" fillId="0" borderId="0" xfId="48" applyFont="1" applyAlignment="1">
      <alignment vertical="center"/>
    </xf>
    <xf numFmtId="3" fontId="28" fillId="0" borderId="0" xfId="45" applyNumberFormat="1" applyFont="1" applyAlignment="1">
      <alignment vertical="center"/>
    </xf>
    <xf numFmtId="168" fontId="11" fillId="0" borderId="0" xfId="48" applyNumberFormat="1" applyFont="1" applyAlignment="1">
      <alignment vertical="center"/>
    </xf>
    <xf numFmtId="168" fontId="11" fillId="0" borderId="0" xfId="48" applyNumberFormat="1" applyFont="1" applyBorder="1" applyAlignment="1">
      <alignment horizontal="left" vertical="center"/>
    </xf>
    <xf numFmtId="165" fontId="11" fillId="0" borderId="0" xfId="48" applyFont="1" applyBorder="1" applyAlignment="1">
      <alignment horizontal="left" vertical="center"/>
    </xf>
    <xf numFmtId="165" fontId="32" fillId="0" borderId="0" xfId="48" applyFont="1" applyBorder="1" applyAlignment="1">
      <alignment horizontal="center" vertical="center"/>
    </xf>
    <xf numFmtId="165" fontId="12" fillId="0" borderId="0" xfId="48" applyFont="1" applyAlignment="1">
      <alignment vertical="center"/>
    </xf>
    <xf numFmtId="0" fontId="18" fillId="0" borderId="0" xfId="45" applyFont="1" applyAlignment="1">
      <alignment horizontal="left" vertical="center"/>
    </xf>
    <xf numFmtId="165" fontId="12" fillId="0" borderId="0" xfId="48" applyFont="1" applyAlignment="1">
      <alignment horizontal="left" vertical="center" wrapText="1"/>
    </xf>
    <xf numFmtId="0" fontId="11" fillId="0" borderId="10" xfId="45" applyFont="1" applyBorder="1" applyAlignment="1">
      <alignment vertical="center"/>
    </xf>
    <xf numFmtId="0" fontId="38" fillId="0" borderId="4" xfId="45" applyFont="1" applyBorder="1" applyAlignment="1">
      <alignment horizontal="right" vertical="center"/>
    </xf>
    <xf numFmtId="3" fontId="27" fillId="0" borderId="4" xfId="45" applyNumberFormat="1" applyFont="1" applyBorder="1" applyAlignment="1">
      <alignment vertical="center"/>
    </xf>
    <xf numFmtId="0" fontId="18" fillId="0" borderId="4" xfId="45" applyFont="1" applyBorder="1" applyAlignment="1">
      <alignment horizontal="left" vertical="center"/>
    </xf>
    <xf numFmtId="165" fontId="11" fillId="0" borderId="4" xfId="48" applyFont="1" applyBorder="1" applyAlignment="1">
      <alignment vertical="center"/>
    </xf>
    <xf numFmtId="0" fontId="21" fillId="0" borderId="4" xfId="45" applyFont="1" applyBorder="1" applyAlignment="1">
      <alignment vertical="center"/>
    </xf>
    <xf numFmtId="165" fontId="12" fillId="0" borderId="0" xfId="48" applyFont="1" applyBorder="1" applyAlignment="1">
      <alignment horizontal="left" vertical="center" wrapText="1"/>
    </xf>
    <xf numFmtId="165" fontId="16" fillId="0" borderId="0" xfId="48" applyFont="1" applyBorder="1" applyAlignment="1">
      <alignment horizontal="right" vertical="center"/>
    </xf>
    <xf numFmtId="165" fontId="12" fillId="3" borderId="0" xfId="48" applyFont="1" applyFill="1" applyBorder="1" applyAlignment="1">
      <alignment vertical="center"/>
    </xf>
    <xf numFmtId="168" fontId="17" fillId="8" borderId="0" xfId="48" applyNumberFormat="1" applyFont="1" applyFill="1" applyBorder="1" applyAlignment="1">
      <alignment vertical="center"/>
    </xf>
    <xf numFmtId="165" fontId="12" fillId="0" borderId="4" xfId="48" applyFont="1" applyBorder="1" applyAlignment="1">
      <alignment vertical="center"/>
    </xf>
    <xf numFmtId="0" fontId="16" fillId="0" borderId="4" xfId="45" applyFont="1" applyBorder="1" applyAlignment="1">
      <alignment vertical="center"/>
    </xf>
    <xf numFmtId="165" fontId="11" fillId="0" borderId="0" xfId="48" applyFont="1" applyBorder="1" applyAlignment="1">
      <alignment horizontal="center" vertical="center"/>
    </xf>
    <xf numFmtId="0" fontId="48" fillId="0" borderId="0" xfId="45" applyFont="1" applyAlignment="1">
      <alignment horizontal="center" vertical="center"/>
    </xf>
    <xf numFmtId="0" fontId="48" fillId="0" borderId="0" xfId="45" applyFont="1" applyAlignment="1">
      <alignment horizontal="left" vertical="center" wrapText="1"/>
    </xf>
    <xf numFmtId="165" fontId="46" fillId="0" borderId="0" xfId="48" applyFont="1" applyBorder="1" applyAlignment="1">
      <alignment vertical="center" wrapText="1"/>
    </xf>
    <xf numFmtId="165" fontId="46" fillId="0" borderId="0" xfId="44" applyFont="1" applyAlignment="1">
      <alignment vertical="center"/>
    </xf>
    <xf numFmtId="165" fontId="11" fillId="0" borderId="0" xfId="44" applyFont="1" applyAlignment="1">
      <alignment vertical="center"/>
    </xf>
    <xf numFmtId="168" fontId="11" fillId="0" borderId="0" xfId="48" applyNumberFormat="1" applyFont="1" applyBorder="1" applyAlignment="1">
      <alignment vertical="center"/>
    </xf>
    <xf numFmtId="3" fontId="16" fillId="0" borderId="0" xfId="45" applyNumberFormat="1" applyFont="1" applyAlignment="1">
      <alignment horizontal="right" vertical="center" wrapText="1"/>
    </xf>
    <xf numFmtId="0" fontId="25" fillId="0" borderId="0" xfId="45" quotePrefix="1" applyFont="1" applyAlignment="1">
      <alignment horizontal="center" vertical="center"/>
    </xf>
    <xf numFmtId="3" fontId="12" fillId="0" borderId="0" xfId="45" applyNumberFormat="1" applyFont="1" applyAlignment="1">
      <alignment horizontal="right" vertical="center" wrapText="1"/>
    </xf>
    <xf numFmtId="165" fontId="19" fillId="0" borderId="4" xfId="48" applyFont="1" applyBorder="1" applyAlignment="1">
      <alignment vertical="center"/>
    </xf>
    <xf numFmtId="0" fontId="18" fillId="0" borderId="4" xfId="45" applyFont="1" applyBorder="1" applyAlignment="1">
      <alignment horizontal="center" vertical="center"/>
    </xf>
    <xf numFmtId="0" fontId="18" fillId="0" borderId="4" xfId="45" applyFont="1" applyBorder="1" applyAlignment="1">
      <alignment horizontal="right" vertical="center"/>
    </xf>
    <xf numFmtId="0" fontId="39" fillId="0" borderId="4" xfId="45" applyFont="1" applyBorder="1" applyAlignment="1">
      <alignment horizontal="right" vertical="center"/>
    </xf>
    <xf numFmtId="0" fontId="18" fillId="0" borderId="4" xfId="45" applyFont="1" applyBorder="1" applyAlignment="1">
      <alignment vertical="center"/>
    </xf>
    <xf numFmtId="3" fontId="16" fillId="0" borderId="0" xfId="45" applyNumberFormat="1" applyFont="1" applyAlignment="1">
      <alignment vertical="center" wrapText="1"/>
    </xf>
    <xf numFmtId="165" fontId="53" fillId="0" borderId="0" xfId="48" applyFont="1" applyAlignment="1">
      <alignment vertical="center"/>
    </xf>
    <xf numFmtId="165" fontId="55" fillId="0" borderId="0" xfId="48" applyFont="1" applyAlignment="1">
      <alignment vertical="center"/>
    </xf>
    <xf numFmtId="0" fontId="15" fillId="0" borderId="0" xfId="45" applyFont="1" applyAlignment="1">
      <alignment horizontal="left" vertical="center"/>
    </xf>
    <xf numFmtId="165" fontId="19" fillId="0" borderId="0" xfId="48" applyFont="1" applyAlignment="1">
      <alignment vertical="center"/>
    </xf>
    <xf numFmtId="165" fontId="55" fillId="0" borderId="0" xfId="48" applyFont="1" applyAlignment="1">
      <alignment horizontal="left" vertical="center"/>
    </xf>
    <xf numFmtId="168" fontId="55" fillId="0" borderId="0" xfId="48" applyNumberFormat="1" applyFont="1" applyBorder="1" applyAlignment="1">
      <alignment vertical="center"/>
    </xf>
    <xf numFmtId="165" fontId="17" fillId="0" borderId="0" xfId="48" applyFont="1" applyBorder="1" applyAlignment="1">
      <alignment vertical="center"/>
    </xf>
    <xf numFmtId="165" fontId="17" fillId="0" borderId="0" xfId="48" applyFont="1" applyAlignment="1">
      <alignment vertical="center"/>
    </xf>
    <xf numFmtId="165" fontId="16" fillId="5" borderId="0" xfId="48" applyFont="1" applyFill="1" applyAlignment="1">
      <alignment vertical="center"/>
    </xf>
    <xf numFmtId="164" fontId="16" fillId="0" borderId="0" xfId="50" applyFont="1" applyAlignment="1">
      <alignment vertical="center"/>
    </xf>
    <xf numFmtId="165" fontId="32" fillId="0" borderId="0" xfId="48" applyFont="1" applyAlignment="1">
      <alignment vertical="center"/>
    </xf>
    <xf numFmtId="165" fontId="32" fillId="0" borderId="0" xfId="48" applyFont="1" applyAlignment="1">
      <alignment vertical="center" wrapText="1"/>
    </xf>
    <xf numFmtId="0" fontId="16" fillId="0" borderId="0" xfId="45" quotePrefix="1" applyFont="1" applyAlignment="1">
      <alignment horizontal="center" vertical="center" wrapText="1"/>
    </xf>
    <xf numFmtId="3" fontId="12" fillId="0" borderId="0" xfId="45" applyNumberFormat="1" applyFont="1" applyAlignment="1">
      <alignment horizontal="center" vertical="center" wrapText="1"/>
    </xf>
    <xf numFmtId="164" fontId="12" fillId="0" borderId="0" xfId="50" applyFont="1" applyAlignment="1">
      <alignment vertical="center"/>
    </xf>
    <xf numFmtId="165" fontId="53" fillId="0" borderId="4" xfId="48" applyFont="1" applyBorder="1" applyAlignment="1">
      <alignment vertical="center"/>
    </xf>
    <xf numFmtId="0" fontId="26" fillId="0" borderId="0" xfId="45" applyFont="1" applyAlignment="1">
      <alignment horizontal="right" vertical="center"/>
    </xf>
    <xf numFmtId="0" fontId="26" fillId="0" borderId="0" xfId="45" applyFont="1" applyAlignment="1">
      <alignment horizontal="center" vertical="center"/>
    </xf>
    <xf numFmtId="0" fontId="21" fillId="0" borderId="0" xfId="45" applyFont="1" applyAlignment="1">
      <alignment horizontal="right" vertical="center"/>
    </xf>
    <xf numFmtId="0" fontId="21" fillId="0" borderId="0" xfId="45" applyFont="1" applyAlignment="1">
      <alignment horizontal="center" vertical="center"/>
    </xf>
    <xf numFmtId="0" fontId="13" fillId="0" borderId="0" xfId="45" applyFont="1" applyAlignment="1">
      <alignment vertical="center"/>
    </xf>
    <xf numFmtId="165" fontId="32" fillId="7" borderId="0" xfId="48" applyFont="1" applyFill="1" applyBorder="1" applyAlignment="1">
      <alignment vertical="center"/>
    </xf>
    <xf numFmtId="165" fontId="32" fillId="7" borderId="0" xfId="48" applyFont="1" applyFill="1" applyBorder="1" applyAlignment="1">
      <alignment vertical="center" wrapText="1"/>
    </xf>
    <xf numFmtId="0" fontId="21" fillId="0" borderId="0" xfId="45" applyFont="1" applyAlignment="1">
      <alignment horizontal="right" vertical="center" wrapText="1"/>
    </xf>
    <xf numFmtId="0" fontId="20" fillId="0" borderId="0" xfId="45" applyFont="1" applyAlignment="1">
      <alignment horizontal="right" vertical="center" wrapText="1"/>
    </xf>
    <xf numFmtId="0" fontId="20" fillId="0" borderId="0" xfId="45" applyFont="1" applyAlignment="1">
      <alignment horizontal="left" vertical="center" wrapText="1"/>
    </xf>
    <xf numFmtId="165" fontId="17" fillId="7" borderId="0" xfId="48" applyFont="1" applyFill="1" applyBorder="1" applyAlignment="1">
      <alignment vertical="center"/>
    </xf>
    <xf numFmtId="167" fontId="13" fillId="0" borderId="0" xfId="45" applyNumberFormat="1" applyFont="1" applyAlignment="1">
      <alignment horizontal="right" vertical="center"/>
    </xf>
    <xf numFmtId="0" fontId="27" fillId="0" borderId="0" xfId="45" applyFont="1" applyAlignment="1">
      <alignment horizontal="right" vertical="center" wrapText="1"/>
    </xf>
    <xf numFmtId="0" fontId="27" fillId="0" borderId="0" xfId="45" applyFont="1" applyAlignment="1">
      <alignment horizontal="left" vertical="center" wrapText="1"/>
    </xf>
    <xf numFmtId="0" fontId="29" fillId="0" borderId="0" xfId="45" applyFont="1" applyAlignment="1">
      <alignment horizontal="left" vertical="center" wrapText="1"/>
    </xf>
    <xf numFmtId="165" fontId="53" fillId="0" borderId="0" xfId="48" applyFont="1" applyAlignment="1">
      <alignment vertical="center" wrapText="1"/>
    </xf>
    <xf numFmtId="167" fontId="21" fillId="0" borderId="0" xfId="45" applyNumberFormat="1" applyFont="1" applyAlignment="1">
      <alignment horizontal="right" vertical="center"/>
    </xf>
    <xf numFmtId="167" fontId="21" fillId="0" borderId="0" xfId="45" applyNumberFormat="1" applyFont="1" applyAlignment="1">
      <alignment vertical="center"/>
    </xf>
    <xf numFmtId="0" fontId="20" fillId="0" borderId="0" xfId="45" applyFont="1" applyAlignment="1">
      <alignment vertical="center"/>
    </xf>
    <xf numFmtId="165" fontId="17" fillId="7" borderId="0" xfId="48" applyFont="1" applyFill="1" applyAlignment="1">
      <alignment vertical="center"/>
    </xf>
    <xf numFmtId="0" fontId="11" fillId="0" borderId="0" xfId="51" applyFont="1" applyAlignment="1">
      <alignment vertical="center"/>
    </xf>
    <xf numFmtId="0" fontId="11" fillId="0" borderId="0" xfId="51" applyFont="1" applyAlignment="1">
      <alignment horizontal="right" vertical="center"/>
    </xf>
    <xf numFmtId="0" fontId="32" fillId="0" borderId="0" xfId="51" applyFont="1" applyAlignment="1">
      <alignment horizontal="center" vertical="center"/>
    </xf>
    <xf numFmtId="0" fontId="50" fillId="0" borderId="0" xfId="51" applyFont="1" applyAlignment="1">
      <alignment horizontal="center" vertical="center"/>
    </xf>
    <xf numFmtId="0" fontId="45" fillId="0" borderId="0" xfId="51" applyFont="1" applyAlignment="1">
      <alignment horizontal="center" vertical="center"/>
    </xf>
    <xf numFmtId="0" fontId="23" fillId="0" borderId="0" xfId="51" applyFont="1" applyAlignment="1">
      <alignment horizontal="center" vertical="center"/>
    </xf>
    <xf numFmtId="0" fontId="46" fillId="0" borderId="0" xfId="51" applyFont="1" applyAlignment="1">
      <alignment horizontal="center" vertical="center"/>
    </xf>
    <xf numFmtId="0" fontId="12" fillId="0" borderId="0" xfId="51" applyFont="1" applyAlignment="1">
      <alignment vertical="center"/>
    </xf>
    <xf numFmtId="0" fontId="16" fillId="0" borderId="0" xfId="51" applyFont="1" applyAlignment="1">
      <alignment vertical="center"/>
    </xf>
    <xf numFmtId="165" fontId="34" fillId="0" borderId="0" xfId="52" applyFont="1" applyAlignment="1">
      <alignment vertical="center"/>
    </xf>
    <xf numFmtId="0" fontId="11" fillId="0" borderId="0" xfId="51" applyFont="1" applyAlignment="1">
      <alignment horizontal="center" vertical="center"/>
    </xf>
    <xf numFmtId="0" fontId="16" fillId="0" borderId="0" xfId="51" applyFont="1" applyAlignment="1">
      <alignment horizontal="right" vertical="center"/>
    </xf>
    <xf numFmtId="49" fontId="37" fillId="0" borderId="0" xfId="51" applyNumberFormat="1" applyFont="1" applyAlignment="1">
      <alignment horizontal="left" vertical="center"/>
    </xf>
    <xf numFmtId="0" fontId="16" fillId="0" borderId="0" xfId="51" applyFont="1" applyAlignment="1">
      <alignment horizontal="left" vertical="center"/>
    </xf>
    <xf numFmtId="0" fontId="12" fillId="2" borderId="0" xfId="51" applyFont="1" applyFill="1" applyAlignment="1">
      <alignment horizontal="left" vertical="center"/>
    </xf>
    <xf numFmtId="0" fontId="40" fillId="0" borderId="0" xfId="51" applyFont="1" applyAlignment="1">
      <alignment vertical="center"/>
    </xf>
    <xf numFmtId="168" fontId="16" fillId="0" borderId="0" xfId="52" applyNumberFormat="1" applyFont="1" applyAlignment="1">
      <alignment vertical="center"/>
    </xf>
    <xf numFmtId="168" fontId="16" fillId="0" borderId="0" xfId="52" applyNumberFormat="1" applyFont="1" applyAlignment="1">
      <alignment horizontal="left" vertical="center"/>
    </xf>
    <xf numFmtId="0" fontId="12" fillId="0" borderId="0" xfId="51" applyFont="1" applyAlignment="1">
      <alignment horizontal="left" vertical="center"/>
    </xf>
    <xf numFmtId="0" fontId="25" fillId="0" borderId="0" xfId="51" applyFont="1" applyAlignment="1">
      <alignment horizontal="left" vertical="center"/>
    </xf>
    <xf numFmtId="2" fontId="24" fillId="0" borderId="0" xfId="52" applyNumberFormat="1" applyFont="1" applyBorder="1" applyAlignment="1">
      <alignment horizontal="left" vertical="center"/>
    </xf>
    <xf numFmtId="0" fontId="16" fillId="10" borderId="0" xfId="51" applyFont="1" applyFill="1" applyAlignment="1">
      <alignment vertical="center"/>
    </xf>
    <xf numFmtId="0" fontId="14" fillId="0" borderId="0" xfId="51" applyFont="1" applyAlignment="1">
      <alignment vertical="center"/>
    </xf>
    <xf numFmtId="2" fontId="44" fillId="0" borderId="0" xfId="52" applyNumberFormat="1" applyFont="1" applyBorder="1" applyAlignment="1">
      <alignment horizontal="center" vertical="center"/>
    </xf>
    <xf numFmtId="3" fontId="16" fillId="0" borderId="0" xfId="51" applyNumberFormat="1" applyFont="1" applyAlignment="1">
      <alignment horizontal="right" vertical="center"/>
    </xf>
    <xf numFmtId="169" fontId="16" fillId="0" borderId="0" xfId="53" applyNumberFormat="1" applyFont="1" applyFill="1" applyAlignment="1">
      <alignment vertical="center"/>
    </xf>
    <xf numFmtId="3" fontId="12" fillId="0" borderId="0" xfId="51" applyNumberFormat="1" applyFont="1" applyAlignment="1">
      <alignment horizontal="right" vertical="center"/>
    </xf>
    <xf numFmtId="3" fontId="12" fillId="0" borderId="0" xfId="51" applyNumberFormat="1" applyFont="1" applyAlignment="1">
      <alignment vertical="center"/>
    </xf>
    <xf numFmtId="165" fontId="19" fillId="0" borderId="0" xfId="52" applyFont="1" applyFill="1" applyAlignment="1">
      <alignment horizontal="right" vertical="center"/>
    </xf>
    <xf numFmtId="0" fontId="12" fillId="0" borderId="0" xfId="51" applyFont="1" applyAlignment="1">
      <alignment vertical="center" wrapText="1"/>
    </xf>
    <xf numFmtId="0" fontId="12" fillId="0" borderId="0" xfId="51" applyFont="1" applyAlignment="1">
      <alignment horizontal="center" vertical="center" wrapText="1"/>
    </xf>
    <xf numFmtId="3" fontId="12" fillId="0" borderId="4" xfId="51" applyNumberFormat="1" applyFont="1" applyBorder="1" applyAlignment="1">
      <alignment horizontal="right" vertical="center"/>
    </xf>
    <xf numFmtId="0" fontId="12" fillId="0" borderId="4" xfId="51" applyFont="1" applyBorder="1" applyAlignment="1">
      <alignment vertical="center"/>
    </xf>
    <xf numFmtId="0" fontId="12" fillId="0" borderId="1" xfId="51" applyFont="1" applyBorder="1" applyAlignment="1">
      <alignment horizontal="center" vertical="center" wrapText="1"/>
    </xf>
    <xf numFmtId="0" fontId="12" fillId="0" borderId="1" xfId="51" applyFont="1" applyBorder="1" applyAlignment="1">
      <alignment vertical="center"/>
    </xf>
    <xf numFmtId="0" fontId="12" fillId="0" borderId="0" xfId="51" applyFont="1" applyAlignment="1">
      <alignment horizontal="right" vertical="center"/>
    </xf>
    <xf numFmtId="0" fontId="16" fillId="0" borderId="0" xfId="51" applyFont="1" applyAlignment="1">
      <alignment vertical="center" wrapText="1"/>
    </xf>
    <xf numFmtId="0" fontId="29" fillId="0" borderId="0" xfId="51" applyFont="1" applyAlignment="1">
      <alignment vertical="center"/>
    </xf>
    <xf numFmtId="0" fontId="32" fillId="0" borderId="0" xfId="51" applyFont="1" applyAlignment="1">
      <alignment horizontal="left" vertical="center"/>
    </xf>
    <xf numFmtId="0" fontId="48" fillId="0" borderId="0" xfId="51" applyFont="1" applyAlignment="1">
      <alignment vertical="center"/>
    </xf>
    <xf numFmtId="0" fontId="17" fillId="0" borderId="0" xfId="51" applyFont="1" applyAlignment="1">
      <alignment horizontal="right" vertical="center"/>
    </xf>
    <xf numFmtId="49" fontId="43" fillId="0" borderId="0" xfId="51" applyNumberFormat="1" applyFont="1" applyAlignment="1">
      <alignment vertical="center"/>
    </xf>
    <xf numFmtId="0" fontId="17" fillId="0" borderId="0" xfId="51" applyFont="1" applyAlignment="1">
      <alignment vertical="center"/>
    </xf>
    <xf numFmtId="0" fontId="48" fillId="0" borderId="0" xfId="51" applyFont="1" applyAlignment="1">
      <alignment vertical="center" wrapText="1"/>
    </xf>
    <xf numFmtId="0" fontId="45" fillId="0" borderId="0" xfId="51" applyFont="1" applyAlignment="1">
      <alignment horizontal="left" vertical="center"/>
    </xf>
    <xf numFmtId="0" fontId="46" fillId="0" borderId="0" xfId="51" applyFont="1" applyAlignment="1">
      <alignment vertical="center"/>
    </xf>
    <xf numFmtId="0" fontId="25" fillId="0" borderId="0" xfId="51" applyFont="1" applyAlignment="1">
      <alignment horizontal="right" vertical="center"/>
    </xf>
    <xf numFmtId="0" fontId="18" fillId="0" borderId="0" xfId="51" applyFont="1" applyAlignment="1">
      <alignment horizontal="center" vertical="center" wrapText="1"/>
    </xf>
    <xf numFmtId="0" fontId="18" fillId="0" borderId="0" xfId="51" applyFont="1" applyAlignment="1">
      <alignment horizontal="right" vertical="center"/>
    </xf>
    <xf numFmtId="0" fontId="18" fillId="0" borderId="0" xfId="51" applyFont="1" applyAlignment="1">
      <alignment vertical="center"/>
    </xf>
    <xf numFmtId="166" fontId="34" fillId="0" borderId="0" xfId="52" applyNumberFormat="1" applyFont="1" applyAlignment="1">
      <alignment horizontal="right" vertical="center"/>
    </xf>
    <xf numFmtId="165" fontId="35" fillId="0" borderId="0" xfId="52" applyFont="1" applyAlignment="1">
      <alignment horizontal="right" vertical="center"/>
    </xf>
    <xf numFmtId="165" fontId="16" fillId="0" borderId="0" xfId="52" applyFont="1" applyAlignment="1">
      <alignment vertical="center"/>
    </xf>
    <xf numFmtId="165" fontId="16" fillId="0" borderId="0" xfId="52" applyFont="1" applyAlignment="1">
      <alignment horizontal="left" vertical="center"/>
    </xf>
    <xf numFmtId="2" fontId="17" fillId="0" borderId="0" xfId="52" applyNumberFormat="1" applyFont="1" applyBorder="1" applyAlignment="1">
      <alignment horizontal="center" vertical="center"/>
    </xf>
    <xf numFmtId="165" fontId="16" fillId="0" borderId="0" xfId="52" applyFont="1" applyFill="1" applyAlignment="1">
      <alignment vertical="center"/>
    </xf>
    <xf numFmtId="166" fontId="34" fillId="0" borderId="0" xfId="52" applyNumberFormat="1" applyFont="1" applyFill="1" applyAlignment="1">
      <alignment horizontal="right" vertical="center"/>
    </xf>
    <xf numFmtId="3" fontId="16" fillId="0" borderId="0" xfId="51" applyNumberFormat="1" applyFont="1" applyAlignment="1">
      <alignment vertical="center"/>
    </xf>
    <xf numFmtId="49" fontId="12" fillId="0" borderId="0" xfId="51" applyNumberFormat="1" applyFont="1" applyAlignment="1">
      <alignment vertical="center"/>
    </xf>
    <xf numFmtId="3" fontId="12" fillId="0" borderId="0" xfId="51" applyNumberFormat="1" applyFont="1" applyAlignment="1">
      <alignment horizontal="left" vertical="center"/>
    </xf>
    <xf numFmtId="0" fontId="13" fillId="0" borderId="0" xfId="51" applyFont="1" applyAlignment="1">
      <alignment vertical="center"/>
    </xf>
    <xf numFmtId="3" fontId="16" fillId="0" borderId="4" xfId="51" applyNumberFormat="1" applyFont="1" applyBorder="1" applyAlignment="1">
      <alignment horizontal="right" vertical="center"/>
    </xf>
    <xf numFmtId="0" fontId="11" fillId="0" borderId="4" xfId="51" applyFont="1" applyBorder="1" applyAlignment="1">
      <alignment vertical="center"/>
    </xf>
    <xf numFmtId="0" fontId="11" fillId="0" borderId="1" xfId="51" applyFont="1" applyBorder="1" applyAlignment="1">
      <alignment vertical="center"/>
    </xf>
    <xf numFmtId="3" fontId="32" fillId="0" borderId="0" xfId="51" applyNumberFormat="1" applyFont="1" applyAlignment="1">
      <alignment horizontal="right" vertical="center"/>
    </xf>
    <xf numFmtId="0" fontId="22" fillId="0" borderId="0" xfId="51" applyFont="1" applyAlignment="1">
      <alignment vertical="center"/>
    </xf>
    <xf numFmtId="0" fontId="22" fillId="0" borderId="0" xfId="51" applyFont="1" applyAlignment="1">
      <alignment horizontal="center" vertical="center"/>
    </xf>
    <xf numFmtId="0" fontId="31" fillId="0" borderId="0" xfId="51" applyFont="1" applyAlignment="1">
      <alignment vertical="center"/>
    </xf>
    <xf numFmtId="165" fontId="33" fillId="0" borderId="0" xfId="52" applyFont="1" applyAlignment="1">
      <alignment vertical="center"/>
    </xf>
    <xf numFmtId="168" fontId="16" fillId="0" borderId="0" xfId="52" applyNumberFormat="1" applyFont="1" applyBorder="1" applyAlignment="1">
      <alignment horizontal="center" vertical="center"/>
    </xf>
    <xf numFmtId="3" fontId="16" fillId="0" borderId="0" xfId="51" applyNumberFormat="1" applyFont="1" applyAlignment="1">
      <alignment horizontal="left" vertical="center"/>
    </xf>
    <xf numFmtId="0" fontId="12" fillId="0" borderId="0" xfId="52" applyNumberFormat="1" applyFont="1" applyFill="1" applyAlignment="1">
      <alignment horizontal="center" vertical="center"/>
    </xf>
    <xf numFmtId="168" fontId="16" fillId="0" borderId="0" xfId="52" applyNumberFormat="1" applyFont="1" applyFill="1" applyAlignment="1">
      <alignment horizontal="center" vertical="center"/>
    </xf>
    <xf numFmtId="168" fontId="12" fillId="0" borderId="0" xfId="52" applyNumberFormat="1" applyFont="1" applyFill="1" applyAlignment="1">
      <alignment horizontal="center" vertical="center"/>
    </xf>
    <xf numFmtId="168" fontId="12" fillId="0" borderId="0" xfId="51" applyNumberFormat="1" applyFont="1" applyAlignment="1">
      <alignment vertical="center"/>
    </xf>
    <xf numFmtId="165" fontId="12" fillId="0" borderId="0" xfId="51" applyNumberFormat="1" applyFont="1" applyAlignment="1">
      <alignment vertical="center"/>
    </xf>
    <xf numFmtId="165" fontId="11" fillId="0" borderId="0" xfId="52" applyFont="1" applyAlignment="1">
      <alignment vertical="center"/>
    </xf>
    <xf numFmtId="165" fontId="45" fillId="0" borderId="0" xfId="52" applyFont="1" applyFill="1" applyAlignment="1">
      <alignment horizontal="center" vertical="center"/>
    </xf>
    <xf numFmtId="165" fontId="12" fillId="0" borderId="0" xfId="52" applyFont="1" applyAlignment="1">
      <alignment horizontal="left" vertical="center"/>
    </xf>
    <xf numFmtId="165" fontId="21" fillId="0" borderId="0" xfId="52" applyFont="1" applyBorder="1" applyAlignment="1">
      <alignment horizontal="left" vertical="center"/>
    </xf>
    <xf numFmtId="165" fontId="11" fillId="0" borderId="0" xfId="52" applyFont="1" applyBorder="1" applyAlignment="1">
      <alignment vertical="center"/>
    </xf>
    <xf numFmtId="165" fontId="12" fillId="0" borderId="0" xfId="52" applyFont="1" applyBorder="1" applyAlignment="1">
      <alignment vertical="center"/>
    </xf>
    <xf numFmtId="165" fontId="12" fillId="0" borderId="0" xfId="52" applyFont="1" applyFill="1" applyAlignment="1">
      <alignment vertical="center"/>
    </xf>
    <xf numFmtId="0" fontId="12" fillId="0" borderId="0" xfId="51" applyFont="1" applyAlignment="1">
      <alignment horizontal="center" vertical="center"/>
    </xf>
    <xf numFmtId="168" fontId="47" fillId="0" borderId="0" xfId="51" applyNumberFormat="1" applyFont="1" applyAlignment="1">
      <alignment vertical="center"/>
    </xf>
    <xf numFmtId="168" fontId="30" fillId="0" borderId="0" xfId="51" applyNumberFormat="1" applyFont="1" applyAlignment="1">
      <alignment vertical="center"/>
    </xf>
    <xf numFmtId="3" fontId="12" fillId="0" borderId="0" xfId="51" applyNumberFormat="1" applyFont="1" applyAlignment="1">
      <alignment horizontal="center" vertical="center"/>
    </xf>
    <xf numFmtId="168" fontId="12" fillId="0" borderId="0" xfId="52" applyNumberFormat="1" applyFont="1" applyFill="1" applyAlignment="1">
      <alignment vertical="center"/>
    </xf>
    <xf numFmtId="0" fontId="12" fillId="0" borderId="4" xfId="51" applyFont="1" applyBorder="1" applyAlignment="1">
      <alignment horizontal="center" vertical="center"/>
    </xf>
    <xf numFmtId="0" fontId="12" fillId="0" borderId="1" xfId="51" applyFont="1" applyBorder="1" applyAlignment="1">
      <alignment horizontal="center" vertical="center"/>
    </xf>
    <xf numFmtId="165" fontId="12" fillId="0" borderId="0" xfId="52" applyFont="1" applyAlignment="1">
      <alignment vertical="center"/>
    </xf>
    <xf numFmtId="0" fontId="11" fillId="0" borderId="0" xfId="51" applyFont="1"/>
    <xf numFmtId="0" fontId="11" fillId="0" borderId="0" xfId="51" applyFont="1" applyAlignment="1">
      <alignment horizontal="right"/>
    </xf>
    <xf numFmtId="165" fontId="11" fillId="0" borderId="0" xfId="52" applyFont="1"/>
    <xf numFmtId="0" fontId="48" fillId="0" borderId="0" xfId="51" applyFont="1"/>
    <xf numFmtId="165" fontId="45" fillId="0" borderId="0" xfId="52" applyFont="1" applyFill="1" applyAlignment="1">
      <alignment horizontal="left" vertical="center"/>
    </xf>
    <xf numFmtId="0" fontId="17" fillId="0" borderId="0" xfId="51" applyFont="1"/>
    <xf numFmtId="0" fontId="32" fillId="0" borderId="0" xfId="51" applyFont="1" applyAlignment="1">
      <alignment horizontal="left" vertical="top"/>
    </xf>
    <xf numFmtId="0" fontId="50" fillId="0" borderId="0" xfId="51" applyFont="1" applyAlignment="1">
      <alignment vertical="top"/>
    </xf>
    <xf numFmtId="0" fontId="45" fillId="0" borderId="0" xfId="51" applyFont="1" applyAlignment="1">
      <alignment horizontal="left" vertical="top"/>
    </xf>
    <xf numFmtId="0" fontId="23" fillId="0" borderId="0" xfId="51" applyFont="1" applyAlignment="1">
      <alignment vertical="top"/>
    </xf>
    <xf numFmtId="165" fontId="45" fillId="0" borderId="0" xfId="52" applyFont="1" applyFill="1" applyAlignment="1">
      <alignment horizontal="left" vertical="top"/>
    </xf>
    <xf numFmtId="0" fontId="23" fillId="0" borderId="0" xfId="51" applyFont="1" applyAlignment="1">
      <alignment horizontal="right" vertical="top"/>
    </xf>
    <xf numFmtId="0" fontId="32" fillId="0" borderId="0" xfId="51" applyFont="1" applyAlignment="1">
      <alignment vertical="top"/>
    </xf>
    <xf numFmtId="0" fontId="46" fillId="0" borderId="0" xfId="51" applyFont="1" applyAlignment="1">
      <alignment vertical="top"/>
    </xf>
    <xf numFmtId="0" fontId="22" fillId="0" borderId="0" xfId="51" applyFont="1"/>
    <xf numFmtId="165" fontId="33" fillId="0" borderId="0" xfId="52" applyFont="1"/>
    <xf numFmtId="0" fontId="16" fillId="0" borderId="0" xfId="51" applyFont="1"/>
    <xf numFmtId="0" fontId="25" fillId="0" borderId="0" xfId="51" applyFont="1" applyAlignment="1">
      <alignment horizontal="left" vertical="center" indent="1"/>
    </xf>
    <xf numFmtId="165" fontId="21" fillId="0" borderId="0" xfId="52" applyFont="1" applyBorder="1" applyAlignment="1">
      <alignment horizontal="left" vertical="center" indent="1"/>
    </xf>
    <xf numFmtId="0" fontId="12" fillId="0" borderId="0" xfId="51" applyFont="1" applyAlignment="1">
      <alignment vertical="top"/>
    </xf>
    <xf numFmtId="2" fontId="17" fillId="0" borderId="0" xfId="52" applyNumberFormat="1" applyFont="1" applyBorder="1" applyAlignment="1">
      <alignment horizontal="center" vertical="top"/>
    </xf>
    <xf numFmtId="165" fontId="12" fillId="0" borderId="0" xfId="51" applyNumberFormat="1" applyFont="1" applyAlignment="1">
      <alignment vertical="top"/>
    </xf>
    <xf numFmtId="165" fontId="12" fillId="0" borderId="0" xfId="52" applyFont="1" applyBorder="1" applyAlignment="1">
      <alignment vertical="top"/>
    </xf>
    <xf numFmtId="0" fontId="12" fillId="0" borderId="0" xfId="51" applyFont="1"/>
    <xf numFmtId="165" fontId="12" fillId="0" borderId="0" xfId="52" applyFont="1" applyFill="1"/>
    <xf numFmtId="0" fontId="12" fillId="0" borderId="0" xfId="51" applyFont="1" applyAlignment="1">
      <alignment horizontal="center" vertical="top" wrapText="1"/>
    </xf>
    <xf numFmtId="0" fontId="12" fillId="0" borderId="1" xfId="51" applyFont="1" applyBorder="1"/>
    <xf numFmtId="0" fontId="12" fillId="0" borderId="1" xfId="51" applyFont="1" applyBorder="1" applyAlignment="1">
      <alignment horizontal="center" vertical="top" wrapText="1"/>
    </xf>
    <xf numFmtId="0" fontId="29" fillId="0" borderId="0" xfId="51" applyFont="1"/>
    <xf numFmtId="165" fontId="20" fillId="0" borderId="0" xfId="52" applyFont="1"/>
    <xf numFmtId="0" fontId="22" fillId="0" borderId="0" xfId="51" applyFont="1" applyAlignment="1">
      <alignment horizontal="center"/>
    </xf>
    <xf numFmtId="0" fontId="31" fillId="0" borderId="0" xfId="51" applyFont="1"/>
    <xf numFmtId="0" fontId="48" fillId="0" borderId="0" xfId="51" applyFont="1" applyAlignment="1">
      <alignment horizontal="center" vertical="center"/>
    </xf>
    <xf numFmtId="165" fontId="16" fillId="0" borderId="0" xfId="52" applyFont="1" applyFill="1" applyAlignment="1">
      <alignment horizontal="left" vertical="center"/>
    </xf>
    <xf numFmtId="165" fontId="17" fillId="0" borderId="0" xfId="52" applyFont="1" applyBorder="1" applyAlignment="1">
      <alignment horizontal="center" vertical="center"/>
    </xf>
    <xf numFmtId="165" fontId="25" fillId="0" borderId="0" xfId="52" applyFont="1" applyAlignment="1">
      <alignment horizontal="right" vertical="center"/>
    </xf>
    <xf numFmtId="0" fontId="12" fillId="0" borderId="0" xfId="52" applyNumberFormat="1" applyFont="1" applyAlignment="1">
      <alignment horizontal="center" vertical="center"/>
    </xf>
    <xf numFmtId="168" fontId="12" fillId="0" borderId="0" xfId="52" applyNumberFormat="1" applyFont="1" applyAlignment="1">
      <alignment horizontal="center" vertical="center"/>
    </xf>
    <xf numFmtId="3" fontId="16" fillId="4" borderId="0" xfId="51" applyNumberFormat="1" applyFont="1" applyFill="1" applyAlignment="1">
      <alignment horizontal="right" vertical="center"/>
    </xf>
    <xf numFmtId="164" fontId="12" fillId="0" borderId="0" xfId="54" applyFont="1" applyFill="1" applyAlignment="1">
      <alignment vertical="center"/>
    </xf>
    <xf numFmtId="165" fontId="18" fillId="0" borderId="4" xfId="52" applyFont="1" applyBorder="1" applyAlignment="1">
      <alignment vertical="center"/>
    </xf>
    <xf numFmtId="165" fontId="25" fillId="0" borderId="0" xfId="52" applyFont="1" applyBorder="1" applyAlignment="1">
      <alignment vertical="center"/>
    </xf>
    <xf numFmtId="165" fontId="18" fillId="0" borderId="0" xfId="52" applyFont="1" applyBorder="1" applyAlignment="1">
      <alignment vertical="center"/>
    </xf>
    <xf numFmtId="165" fontId="18" fillId="0" borderId="1" xfId="52" applyFont="1" applyBorder="1" applyAlignment="1">
      <alignment vertical="center"/>
    </xf>
    <xf numFmtId="165" fontId="44" fillId="0" borderId="0" xfId="52" applyFont="1" applyFill="1" applyAlignment="1">
      <alignment vertical="center"/>
    </xf>
    <xf numFmtId="165" fontId="23" fillId="0" borderId="0" xfId="52" applyFont="1" applyFill="1" applyAlignment="1">
      <alignment vertical="top"/>
    </xf>
    <xf numFmtId="0" fontId="12" fillId="0" borderId="10" xfId="51" applyFont="1" applyBorder="1" applyAlignment="1">
      <alignment vertical="center"/>
    </xf>
    <xf numFmtId="0" fontId="12" fillId="0" borderId="5" xfId="51" applyFont="1" applyBorder="1" applyAlignment="1">
      <alignment vertical="center"/>
    </xf>
    <xf numFmtId="0" fontId="12" fillId="0" borderId="6" xfId="51" applyFont="1" applyBorder="1" applyAlignment="1">
      <alignment vertical="center"/>
    </xf>
    <xf numFmtId="0" fontId="12" fillId="0" borderId="7" xfId="51" applyFont="1" applyBorder="1" applyAlignment="1">
      <alignment vertical="center"/>
    </xf>
    <xf numFmtId="0" fontId="12" fillId="0" borderId="8" xfId="51" applyFont="1" applyBorder="1" applyAlignment="1">
      <alignment vertical="center"/>
    </xf>
    <xf numFmtId="0" fontId="12" fillId="0" borderId="9" xfId="51" applyFont="1" applyBorder="1" applyAlignment="1">
      <alignment vertical="center"/>
    </xf>
    <xf numFmtId="0" fontId="27" fillId="0" borderId="0" xfId="51" applyFont="1"/>
    <xf numFmtId="0" fontId="28" fillId="0" borderId="0" xfId="51" applyFont="1"/>
    <xf numFmtId="0" fontId="11" fillId="0" borderId="0" xfId="55" applyFont="1" applyAlignment="1">
      <alignment vertical="center"/>
    </xf>
    <xf numFmtId="0" fontId="11" fillId="0" borderId="0" xfId="55" applyFont="1" applyAlignment="1">
      <alignment horizontal="right" vertical="center"/>
    </xf>
    <xf numFmtId="0" fontId="22" fillId="0" borderId="0" xfId="55" applyFont="1" applyAlignment="1">
      <alignment vertical="center"/>
    </xf>
    <xf numFmtId="165" fontId="33" fillId="0" borderId="0" xfId="56" applyFont="1" applyAlignment="1">
      <alignment vertical="center"/>
    </xf>
    <xf numFmtId="0" fontId="16" fillId="0" borderId="0" xfId="55" applyFont="1" applyAlignment="1">
      <alignment vertical="center"/>
    </xf>
    <xf numFmtId="0" fontId="12" fillId="2" borderId="0" xfId="55" applyFont="1" applyFill="1" applyAlignment="1">
      <alignment horizontal="left" vertical="center"/>
    </xf>
    <xf numFmtId="0" fontId="40" fillId="0" borderId="0" xfId="55" applyFont="1" applyAlignment="1">
      <alignment vertical="center"/>
    </xf>
    <xf numFmtId="168" fontId="16" fillId="0" borderId="0" xfId="56" applyNumberFormat="1" applyFont="1" applyAlignment="1">
      <alignment vertical="center"/>
    </xf>
    <xf numFmtId="168" fontId="16" fillId="0" borderId="0" xfId="56" applyNumberFormat="1" applyFont="1" applyAlignment="1">
      <alignment horizontal="left" vertical="center"/>
    </xf>
    <xf numFmtId="0" fontId="12" fillId="0" borderId="0" xfId="55" applyFont="1" applyAlignment="1">
      <alignment horizontal="left" vertical="center"/>
    </xf>
    <xf numFmtId="0" fontId="16" fillId="0" borderId="0" xfId="55" applyFont="1" applyAlignment="1">
      <alignment horizontal="right" vertical="center"/>
    </xf>
    <xf numFmtId="0" fontId="16" fillId="0" borderId="0" xfId="55" applyFont="1" applyAlignment="1">
      <alignment horizontal="left" vertical="center"/>
    </xf>
    <xf numFmtId="0" fontId="25" fillId="0" borderId="0" xfId="55" applyFont="1" applyAlignment="1">
      <alignment horizontal="left" vertical="center"/>
    </xf>
    <xf numFmtId="168" fontId="16" fillId="0" borderId="0" xfId="56" applyNumberFormat="1" applyFont="1" applyBorder="1" applyAlignment="1">
      <alignment horizontal="center" vertical="center"/>
    </xf>
    <xf numFmtId="0" fontId="12" fillId="0" borderId="0" xfId="55" applyFont="1" applyAlignment="1">
      <alignment vertical="center"/>
    </xf>
    <xf numFmtId="0" fontId="16" fillId="10" borderId="0" xfId="55" applyFont="1" applyFill="1" applyAlignment="1">
      <alignment vertical="center"/>
    </xf>
    <xf numFmtId="0" fontId="14" fillId="0" borderId="0" xfId="55" applyFont="1" applyAlignment="1">
      <alignment vertical="center"/>
    </xf>
    <xf numFmtId="2" fontId="17" fillId="0" borderId="0" xfId="56" applyNumberFormat="1" applyFont="1" applyBorder="1" applyAlignment="1">
      <alignment horizontal="center" vertical="center"/>
    </xf>
    <xf numFmtId="3" fontId="16" fillId="0" borderId="0" xfId="55" applyNumberFormat="1" applyFont="1" applyAlignment="1">
      <alignment horizontal="right" vertical="center"/>
    </xf>
    <xf numFmtId="3" fontId="16" fillId="0" borderId="0" xfId="55" applyNumberFormat="1" applyFont="1" applyAlignment="1">
      <alignment horizontal="left" vertical="center"/>
    </xf>
    <xf numFmtId="3" fontId="12" fillId="0" borderId="0" xfId="55" applyNumberFormat="1" applyFont="1" applyAlignment="1">
      <alignment vertical="center"/>
    </xf>
    <xf numFmtId="0" fontId="12" fillId="0" borderId="0" xfId="56" applyNumberFormat="1" applyFont="1" applyFill="1" applyAlignment="1">
      <alignment horizontal="center" vertical="center"/>
    </xf>
    <xf numFmtId="169" fontId="16" fillId="0" borderId="0" xfId="57" applyNumberFormat="1" applyFont="1" applyFill="1" applyAlignment="1">
      <alignment vertical="center"/>
    </xf>
    <xf numFmtId="3" fontId="16" fillId="0" borderId="0" xfId="55" applyNumberFormat="1" applyFont="1" applyAlignment="1">
      <alignment vertical="center"/>
    </xf>
    <xf numFmtId="168" fontId="16" fillId="0" borderId="0" xfId="56" applyNumberFormat="1" applyFont="1" applyFill="1" applyAlignment="1">
      <alignment horizontal="center" vertical="center"/>
    </xf>
    <xf numFmtId="168" fontId="12" fillId="0" borderId="0" xfId="56" applyNumberFormat="1" applyFont="1" applyFill="1" applyAlignment="1">
      <alignment horizontal="center" vertical="center"/>
    </xf>
    <xf numFmtId="3" fontId="12" fillId="0" borderId="0" xfId="55" applyNumberFormat="1" applyFont="1" applyAlignment="1">
      <alignment horizontal="right" vertical="center"/>
    </xf>
    <xf numFmtId="168" fontId="12" fillId="0" borderId="0" xfId="55" applyNumberFormat="1" applyFont="1" applyAlignment="1">
      <alignment vertical="center"/>
    </xf>
    <xf numFmtId="165" fontId="12" fillId="0" borderId="0" xfId="55" applyNumberFormat="1" applyFont="1" applyAlignment="1">
      <alignment vertical="center"/>
    </xf>
    <xf numFmtId="0" fontId="12" fillId="0" borderId="0" xfId="55" applyFont="1" applyAlignment="1">
      <alignment vertical="center" wrapText="1"/>
    </xf>
    <xf numFmtId="0" fontId="12" fillId="0" borderId="0" xfId="55" applyFont="1" applyAlignment="1">
      <alignment horizontal="center" vertical="center" wrapText="1"/>
    </xf>
    <xf numFmtId="3" fontId="16" fillId="0" borderId="4" xfId="55" applyNumberFormat="1" applyFont="1" applyBorder="1" applyAlignment="1">
      <alignment horizontal="right" vertical="center"/>
    </xf>
    <xf numFmtId="3" fontId="12" fillId="0" borderId="4" xfId="55" applyNumberFormat="1" applyFont="1" applyBorder="1" applyAlignment="1">
      <alignment horizontal="right" vertical="center"/>
    </xf>
    <xf numFmtId="0" fontId="12" fillId="0" borderId="4" xfId="55" applyFont="1" applyBorder="1" applyAlignment="1">
      <alignment vertical="center"/>
    </xf>
    <xf numFmtId="0" fontId="12" fillId="0" borderId="1" xfId="55" applyFont="1" applyBorder="1" applyAlignment="1">
      <alignment vertical="center"/>
    </xf>
    <xf numFmtId="0" fontId="12" fillId="0" borderId="1" xfId="55" applyFont="1" applyBorder="1" applyAlignment="1">
      <alignment horizontal="center" vertical="center" wrapText="1"/>
    </xf>
    <xf numFmtId="0" fontId="12" fillId="0" borderId="0" xfId="55" applyFont="1" applyAlignment="1">
      <alignment horizontal="right" vertical="center"/>
    </xf>
    <xf numFmtId="0" fontId="18" fillId="0" borderId="0" xfId="55" applyFont="1" applyAlignment="1">
      <alignment vertical="center"/>
    </xf>
    <xf numFmtId="0" fontId="22" fillId="0" borderId="0" xfId="55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3" fontId="16" fillId="0" borderId="0" xfId="14" applyNumberFormat="1" applyFont="1" applyAlignment="1">
      <alignment horizontal="right" vertical="center"/>
    </xf>
    <xf numFmtId="3" fontId="12" fillId="0" borderId="0" xfId="14" applyNumberFormat="1" applyFont="1" applyAlignment="1">
      <alignment horizontal="right" vertical="center"/>
    </xf>
    <xf numFmtId="165" fontId="29" fillId="0" borderId="0" xfId="58" applyFont="1" applyAlignment="1">
      <alignment horizontal="left"/>
    </xf>
    <xf numFmtId="165" fontId="29" fillId="0" borderId="0" xfId="58" applyFont="1" applyBorder="1"/>
    <xf numFmtId="165" fontId="42" fillId="0" borderId="0" xfId="58" applyFont="1" applyAlignment="1">
      <alignment horizontal="left"/>
    </xf>
    <xf numFmtId="165" fontId="42" fillId="0" borderId="0" xfId="58" applyFont="1" applyBorder="1"/>
    <xf numFmtId="165" fontId="57" fillId="0" borderId="0" xfId="58" applyFont="1" applyAlignment="1">
      <alignment vertical="center"/>
    </xf>
    <xf numFmtId="165" fontId="42" fillId="0" borderId="0" xfId="58" applyFont="1" applyBorder="1" applyAlignment="1">
      <alignment vertical="center"/>
    </xf>
    <xf numFmtId="165" fontId="12" fillId="0" borderId="0" xfId="58" applyFont="1" applyBorder="1" applyAlignment="1">
      <alignment horizontal="left" vertical="center"/>
    </xf>
    <xf numFmtId="165" fontId="57" fillId="0" borderId="1" xfId="58" applyFont="1" applyFill="1" applyBorder="1" applyAlignment="1">
      <alignment vertical="center"/>
    </xf>
    <xf numFmtId="165" fontId="42" fillId="0" borderId="1" xfId="58" applyFont="1" applyFill="1" applyBorder="1" applyAlignment="1">
      <alignment vertical="center"/>
    </xf>
    <xf numFmtId="165" fontId="12" fillId="0" borderId="1" xfId="58" applyFont="1" applyFill="1" applyBorder="1" applyAlignment="1">
      <alignment horizontal="left" vertical="center"/>
    </xf>
    <xf numFmtId="165" fontId="57" fillId="0" borderId="0" xfId="58" applyFont="1" applyFill="1" applyBorder="1" applyAlignment="1">
      <alignment vertical="center"/>
    </xf>
    <xf numFmtId="165" fontId="42" fillId="0" borderId="0" xfId="58" applyFont="1" applyFill="1" applyBorder="1" applyAlignment="1">
      <alignment vertical="center"/>
    </xf>
    <xf numFmtId="165" fontId="12" fillId="0" borderId="0" xfId="58" applyFont="1" applyFill="1" applyBorder="1" applyAlignment="1">
      <alignment horizontal="left" vertical="center"/>
    </xf>
    <xf numFmtId="165" fontId="42" fillId="0" borderId="0" xfId="58" applyFont="1" applyBorder="1" applyAlignment="1">
      <alignment horizontal="left" vertical="center" indent="1"/>
    </xf>
    <xf numFmtId="165" fontId="58" fillId="0" borderId="0" xfId="58" applyFont="1" applyBorder="1" applyAlignment="1">
      <alignment vertical="center"/>
    </xf>
    <xf numFmtId="165" fontId="59" fillId="0" borderId="0" xfId="58" applyFont="1" applyBorder="1" applyAlignment="1">
      <alignment horizontal="center" vertical="top"/>
    </xf>
    <xf numFmtId="3" fontId="16" fillId="0" borderId="0" xfId="58" applyNumberFormat="1" applyFont="1" applyBorder="1" applyAlignment="1">
      <alignment horizontal="right" vertical="center" wrapText="1"/>
    </xf>
    <xf numFmtId="165" fontId="28" fillId="0" borderId="0" xfId="58" applyFont="1" applyBorder="1"/>
    <xf numFmtId="3" fontId="16" fillId="0" borderId="0" xfId="59" applyNumberFormat="1" applyFont="1" applyBorder="1" applyAlignment="1">
      <alignment horizontal="right" vertical="center" wrapText="1"/>
    </xf>
    <xf numFmtId="3" fontId="16" fillId="0" borderId="0" xfId="60" applyNumberFormat="1" applyFont="1" applyAlignment="1">
      <alignment vertical="center" wrapText="1"/>
    </xf>
    <xf numFmtId="165" fontId="42" fillId="0" borderId="0" xfId="58" applyFont="1" applyBorder="1" applyAlignment="1">
      <alignment vertical="top"/>
    </xf>
    <xf numFmtId="168" fontId="54" fillId="6" borderId="0" xfId="61" applyNumberFormat="1" applyFont="1" applyFill="1" applyBorder="1" applyAlignment="1">
      <alignment vertical="center"/>
    </xf>
    <xf numFmtId="3" fontId="12" fillId="0" borderId="0" xfId="58" applyNumberFormat="1" applyFont="1" applyBorder="1" applyAlignment="1">
      <alignment horizontal="right" vertical="center" wrapText="1"/>
    </xf>
    <xf numFmtId="165" fontId="29" fillId="0" borderId="0" xfId="58" applyFont="1" applyBorder="1" applyAlignment="1">
      <alignment vertical="top"/>
    </xf>
    <xf numFmtId="3" fontId="51" fillId="0" borderId="0" xfId="61" applyNumberFormat="1" applyFont="1" applyBorder="1" applyAlignment="1">
      <alignment vertical="center"/>
    </xf>
    <xf numFmtId="3" fontId="60" fillId="0" borderId="0" xfId="58" applyNumberFormat="1" applyFont="1" applyBorder="1" applyAlignment="1">
      <alignment horizontal="right" vertical="center" wrapText="1"/>
    </xf>
    <xf numFmtId="165" fontId="29" fillId="0" borderId="0" xfId="58" applyFont="1" applyBorder="1" applyAlignment="1">
      <alignment horizontal="left" vertical="top"/>
    </xf>
    <xf numFmtId="165" fontId="29" fillId="0" borderId="0" xfId="58" applyFont="1" applyBorder="1" applyAlignment="1">
      <alignment horizontal="left" vertical="top" wrapText="1"/>
    </xf>
    <xf numFmtId="165" fontId="42" fillId="0" borderId="0" xfId="58" applyFont="1" applyBorder="1" applyAlignment="1">
      <alignment horizontal="left" vertical="center"/>
    </xf>
    <xf numFmtId="165" fontId="19" fillId="0" borderId="3" xfId="58" applyFont="1" applyBorder="1" applyAlignment="1">
      <alignment vertical="center"/>
    </xf>
    <xf numFmtId="165" fontId="29" fillId="0" borderId="3" xfId="58" applyFont="1" applyBorder="1" applyAlignment="1">
      <alignment horizontal="left" vertical="center"/>
    </xf>
    <xf numFmtId="165" fontId="29" fillId="0" borderId="3" xfId="58" applyFont="1" applyBorder="1" applyAlignment="1">
      <alignment vertical="center"/>
    </xf>
    <xf numFmtId="3" fontId="16" fillId="0" borderId="0" xfId="62" applyNumberFormat="1" applyFont="1" applyAlignment="1">
      <alignment horizontal="right" vertical="center" wrapText="1"/>
    </xf>
    <xf numFmtId="3" fontId="16" fillId="0" borderId="0" xfId="62" applyNumberFormat="1" applyFont="1" applyAlignment="1">
      <alignment vertical="center" wrapText="1"/>
    </xf>
    <xf numFmtId="3" fontId="51" fillId="0" borderId="0" xfId="58" applyNumberFormat="1" applyFont="1" applyBorder="1" applyAlignment="1">
      <alignment vertical="center"/>
    </xf>
    <xf numFmtId="165" fontId="42" fillId="0" borderId="1" xfId="58" applyFont="1" applyBorder="1" applyAlignment="1">
      <alignment horizontal="left" vertical="center"/>
    </xf>
    <xf numFmtId="165" fontId="29" fillId="0" borderId="0" xfId="58" applyFont="1" applyBorder="1" applyAlignment="1">
      <alignment horizontal="left"/>
    </xf>
    <xf numFmtId="165" fontId="29" fillId="0" borderId="0" xfId="61" applyFont="1" applyAlignment="1">
      <alignment horizontal="left"/>
    </xf>
    <xf numFmtId="165" fontId="29" fillId="0" borderId="0" xfId="61" applyFont="1" applyBorder="1"/>
    <xf numFmtId="165" fontId="55" fillId="0" borderId="0" xfId="61" applyFont="1" applyAlignment="1">
      <alignment vertical="center"/>
    </xf>
    <xf numFmtId="165" fontId="28" fillId="0" borderId="0" xfId="61" applyFont="1" applyBorder="1" applyAlignment="1">
      <alignment horizontal="left" vertical="center"/>
    </xf>
    <xf numFmtId="165" fontId="56" fillId="0" borderId="0" xfId="61" applyFont="1" applyAlignment="1">
      <alignment vertical="top"/>
    </xf>
    <xf numFmtId="165" fontId="29" fillId="0" borderId="0" xfId="61" applyFont="1" applyBorder="1" applyAlignment="1">
      <alignment horizontal="left" vertical="top"/>
    </xf>
    <xf numFmtId="165" fontId="42" fillId="0" borderId="0" xfId="61" applyFont="1" applyAlignment="1">
      <alignment horizontal="left"/>
    </xf>
    <xf numFmtId="165" fontId="42" fillId="0" borderId="0" xfId="61" applyFont="1" applyBorder="1"/>
    <xf numFmtId="165" fontId="57" fillId="0" borderId="0" xfId="61" applyFont="1" applyAlignment="1">
      <alignment vertical="center"/>
    </xf>
    <xf numFmtId="165" fontId="42" fillId="0" borderId="0" xfId="61" applyFont="1" applyBorder="1" applyAlignment="1">
      <alignment vertical="center"/>
    </xf>
    <xf numFmtId="165" fontId="12" fillId="0" borderId="0" xfId="61" applyFont="1" applyBorder="1" applyAlignment="1">
      <alignment horizontal="left" vertical="center"/>
    </xf>
    <xf numFmtId="165" fontId="57" fillId="0" borderId="1" xfId="61" applyFont="1" applyFill="1" applyBorder="1" applyAlignment="1">
      <alignment vertical="center"/>
    </xf>
    <xf numFmtId="165" fontId="42" fillId="0" borderId="1" xfId="61" applyFont="1" applyFill="1" applyBorder="1" applyAlignment="1">
      <alignment vertical="center"/>
    </xf>
    <xf numFmtId="165" fontId="12" fillId="0" borderId="1" xfId="61" applyFont="1" applyFill="1" applyBorder="1" applyAlignment="1">
      <alignment horizontal="left" vertical="center"/>
    </xf>
    <xf numFmtId="165" fontId="57" fillId="0" borderId="0" xfId="61" applyFont="1" applyFill="1" applyBorder="1" applyAlignment="1">
      <alignment vertical="center"/>
    </xf>
    <xf numFmtId="165" fontId="42" fillId="0" borderId="0" xfId="61" applyFont="1" applyFill="1" applyBorder="1" applyAlignment="1">
      <alignment vertical="center"/>
    </xf>
    <xf numFmtId="165" fontId="12" fillId="0" borderId="0" xfId="61" applyFont="1" applyFill="1" applyBorder="1" applyAlignment="1">
      <alignment horizontal="left" vertical="center"/>
    </xf>
    <xf numFmtId="165" fontId="42" fillId="0" borderId="0" xfId="61" applyFont="1" applyBorder="1" applyAlignment="1">
      <alignment horizontal="left" vertical="center" indent="1"/>
    </xf>
    <xf numFmtId="165" fontId="58" fillId="0" borderId="0" xfId="61" applyFont="1" applyBorder="1" applyAlignment="1">
      <alignment vertical="center"/>
    </xf>
    <xf numFmtId="165" fontId="59" fillId="0" borderId="0" xfId="61" applyFont="1" applyBorder="1" applyAlignment="1">
      <alignment horizontal="center" vertical="top"/>
    </xf>
    <xf numFmtId="3" fontId="28" fillId="0" borderId="0" xfId="61" applyNumberFormat="1" applyFont="1" applyBorder="1" applyAlignment="1">
      <alignment horizontal="right" vertical="center"/>
    </xf>
    <xf numFmtId="165" fontId="28" fillId="0" borderId="0" xfId="61" applyFont="1" applyBorder="1"/>
    <xf numFmtId="3" fontId="51" fillId="0" borderId="0" xfId="61" applyNumberFormat="1" applyFont="1" applyBorder="1" applyAlignment="1">
      <alignment horizontal="right" vertical="center"/>
    </xf>
    <xf numFmtId="165" fontId="19" fillId="0" borderId="3" xfId="61" applyFont="1" applyBorder="1" applyAlignment="1">
      <alignment vertical="center"/>
    </xf>
    <xf numFmtId="165" fontId="29" fillId="0" borderId="0" xfId="61" applyFont="1" applyBorder="1" applyAlignment="1">
      <alignment horizontal="left" vertical="top" wrapText="1"/>
    </xf>
    <xf numFmtId="165" fontId="42" fillId="0" borderId="1" xfId="61" applyFont="1" applyBorder="1" applyAlignment="1">
      <alignment horizontal="left" vertical="center"/>
    </xf>
    <xf numFmtId="165" fontId="42" fillId="0" borderId="0" xfId="61" applyFont="1" applyBorder="1" applyAlignment="1">
      <alignment horizontal="left" vertical="center"/>
    </xf>
    <xf numFmtId="165" fontId="29" fillId="0" borderId="0" xfId="61" applyFont="1" applyBorder="1" applyAlignment="1">
      <alignment horizontal="left"/>
    </xf>
    <xf numFmtId="165" fontId="29" fillId="0" borderId="0" xfId="61" applyFont="1"/>
    <xf numFmtId="165" fontId="28" fillId="0" borderId="0" xfId="61" applyFont="1" applyAlignment="1">
      <alignment horizontal="left" vertical="center"/>
    </xf>
    <xf numFmtId="165" fontId="29" fillId="0" borderId="0" xfId="61" applyFont="1" applyAlignment="1">
      <alignment horizontal="left" vertical="top"/>
    </xf>
    <xf numFmtId="165" fontId="42" fillId="0" borderId="0" xfId="61" applyFont="1"/>
    <xf numFmtId="165" fontId="42" fillId="0" borderId="0" xfId="61" applyFont="1" applyAlignment="1">
      <alignment vertical="center"/>
    </xf>
    <xf numFmtId="165" fontId="57" fillId="0" borderId="4" xfId="61" applyFont="1" applyFill="1" applyBorder="1" applyAlignment="1">
      <alignment vertical="center"/>
    </xf>
    <xf numFmtId="165" fontId="42" fillId="0" borderId="4" xfId="61" applyFont="1" applyFill="1" applyBorder="1" applyAlignment="1">
      <alignment vertical="center"/>
    </xf>
    <xf numFmtId="165" fontId="12" fillId="0" borderId="4" xfId="61" applyFont="1" applyFill="1" applyBorder="1" applyAlignment="1">
      <alignment horizontal="left" vertical="center"/>
    </xf>
    <xf numFmtId="165" fontId="28" fillId="0" borderId="0" xfId="61" applyFont="1"/>
    <xf numFmtId="165" fontId="42" fillId="0" borderId="0" xfId="61" applyFont="1" applyAlignment="1">
      <alignment vertical="top"/>
    </xf>
    <xf numFmtId="3" fontId="51" fillId="0" borderId="0" xfId="61" applyNumberFormat="1" applyFont="1" applyAlignment="1">
      <alignment horizontal="right" vertical="center"/>
    </xf>
    <xf numFmtId="165" fontId="29" fillId="0" borderId="0" xfId="61" applyFont="1" applyAlignment="1">
      <alignment horizontal="left" vertical="top" wrapText="1"/>
    </xf>
    <xf numFmtId="165" fontId="29" fillId="0" borderId="0" xfId="61" applyFont="1" applyAlignment="1">
      <alignment vertical="top"/>
    </xf>
    <xf numFmtId="165" fontId="29" fillId="0" borderId="3" xfId="61" applyFont="1" applyBorder="1" applyAlignment="1">
      <alignment horizontal="left" vertical="center"/>
    </xf>
    <xf numFmtId="165" fontId="29" fillId="0" borderId="3" xfId="61" applyFont="1" applyBorder="1" applyAlignment="1">
      <alignment vertical="center"/>
    </xf>
    <xf numFmtId="165" fontId="42" fillId="0" borderId="4" xfId="61" applyFont="1" applyBorder="1" applyAlignment="1">
      <alignment horizontal="left" vertical="center"/>
    </xf>
    <xf numFmtId="3" fontId="28" fillId="0" borderId="0" xfId="61" applyNumberFormat="1" applyFont="1" applyAlignment="1">
      <alignment horizontal="right" vertical="center"/>
    </xf>
    <xf numFmtId="3" fontId="51" fillId="0" borderId="0" xfId="61" applyNumberFormat="1" applyFont="1" applyAlignment="1">
      <alignment vertical="center"/>
    </xf>
    <xf numFmtId="165" fontId="29" fillId="0" borderId="0" xfId="61" applyFont="1" applyBorder="1" applyAlignment="1">
      <alignment vertical="top"/>
    </xf>
    <xf numFmtId="165" fontId="19" fillId="0" borderId="4" xfId="61" applyFont="1" applyBorder="1" applyAlignment="1">
      <alignment vertical="center"/>
    </xf>
    <xf numFmtId="165" fontId="29" fillId="0" borderId="4" xfId="61" applyFont="1" applyBorder="1" applyAlignment="1">
      <alignment horizontal="left" vertical="center"/>
    </xf>
    <xf numFmtId="165" fontId="29" fillId="0" borderId="4" xfId="6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50" fillId="0" borderId="0" xfId="45" applyFont="1" applyAlignment="1">
      <alignment horizontal="left" vertical="top"/>
    </xf>
    <xf numFmtId="0" fontId="20" fillId="0" borderId="0" xfId="45" applyFont="1" applyAlignment="1">
      <alignment horizontal="right" vertical="center"/>
    </xf>
    <xf numFmtId="0" fontId="18" fillId="0" borderId="0" xfId="45" applyFont="1" applyAlignment="1">
      <alignment horizontal="right" vertical="center"/>
    </xf>
    <xf numFmtId="0" fontId="25" fillId="0" borderId="0" xfId="45" applyFont="1" applyAlignment="1">
      <alignment horizontal="right" vertical="center" wrapText="1"/>
    </xf>
    <xf numFmtId="0" fontId="25" fillId="0" borderId="0" xfId="45" quotePrefix="1" applyFont="1" applyAlignment="1">
      <alignment horizontal="right" vertical="center" wrapText="1"/>
    </xf>
    <xf numFmtId="167" fontId="18" fillId="0" borderId="0" xfId="45" applyNumberFormat="1" applyFont="1" applyAlignment="1">
      <alignment horizontal="right" vertical="center"/>
    </xf>
    <xf numFmtId="167" fontId="25" fillId="0" borderId="0" xfId="45" applyNumberFormat="1" applyFont="1" applyAlignment="1">
      <alignment horizontal="right" vertical="center"/>
    </xf>
    <xf numFmtId="0" fontId="36" fillId="0" borderId="0" xfId="45" applyFont="1" applyAlignment="1">
      <alignment horizontal="right" vertical="center"/>
    </xf>
    <xf numFmtId="0" fontId="24" fillId="0" borderId="0" xfId="45" applyFont="1" applyAlignment="1">
      <alignment horizontal="right" vertical="center"/>
    </xf>
    <xf numFmtId="0" fontId="24" fillId="0" borderId="0" xfId="45" applyFont="1" applyAlignment="1">
      <alignment horizontal="right" vertical="center" wrapText="1"/>
    </xf>
    <xf numFmtId="167" fontId="69" fillId="0" borderId="0" xfId="45" applyNumberFormat="1" applyFont="1" applyAlignment="1">
      <alignment horizontal="right" vertical="center"/>
    </xf>
    <xf numFmtId="167" fontId="24" fillId="0" borderId="0" xfId="45" applyNumberFormat="1" applyFont="1" applyAlignment="1">
      <alignment horizontal="right" vertical="center"/>
    </xf>
    <xf numFmtId="0" fontId="12" fillId="0" borderId="0" xfId="51" applyFont="1" applyAlignment="1">
      <alignment horizontal="right" vertical="center"/>
    </xf>
    <xf numFmtId="0" fontId="12" fillId="0" borderId="0" xfId="51" applyFont="1" applyAlignment="1">
      <alignment horizontal="center" vertical="center" wrapText="1"/>
    </xf>
    <xf numFmtId="0" fontId="18" fillId="0" borderId="0" xfId="51" applyFont="1" applyAlignment="1">
      <alignment horizontal="center" vertical="center" wrapText="1"/>
    </xf>
    <xf numFmtId="3" fontId="12" fillId="0" borderId="0" xfId="63" applyNumberFormat="1" applyFont="1" applyFill="1" applyAlignment="1">
      <alignment horizontal="right" vertical="center"/>
    </xf>
    <xf numFmtId="0" fontId="18" fillId="0" borderId="0" xfId="45" applyFont="1" applyAlignment="1">
      <alignment horizontal="left" vertical="center" wrapText="1"/>
    </xf>
    <xf numFmtId="0" fontId="48" fillId="0" borderId="0" xfId="45" applyFont="1" applyAlignment="1">
      <alignment horizontal="center" vertical="center" wrapText="1"/>
    </xf>
    <xf numFmtId="0" fontId="48" fillId="9" borderId="0" xfId="45" applyFont="1" applyFill="1" applyAlignment="1">
      <alignment horizontal="center" vertical="center"/>
    </xf>
    <xf numFmtId="0" fontId="17" fillId="10" borderId="0" xfId="45" applyFont="1" applyFill="1" applyAlignment="1">
      <alignment horizontal="left" vertical="center"/>
    </xf>
    <xf numFmtId="167" fontId="16" fillId="0" borderId="0" xfId="45" applyNumberFormat="1" applyFont="1" applyAlignment="1">
      <alignment horizontal="left" vertical="center"/>
    </xf>
    <xf numFmtId="0" fontId="16" fillId="0" borderId="0" xfId="45" applyFont="1" applyAlignment="1">
      <alignment horizontal="left" vertical="center" wrapText="1"/>
    </xf>
    <xf numFmtId="0" fontId="12" fillId="0" borderId="0" xfId="45" applyFont="1" applyAlignment="1">
      <alignment horizontal="left" vertical="center" wrapText="1"/>
    </xf>
    <xf numFmtId="0" fontId="27" fillId="0" borderId="0" xfId="45" applyFont="1" applyAlignment="1">
      <alignment horizontal="center" vertical="center"/>
    </xf>
    <xf numFmtId="0" fontId="25" fillId="0" borderId="0" xfId="45" applyFont="1" applyAlignment="1">
      <alignment horizontal="left" vertical="center" wrapText="1"/>
    </xf>
    <xf numFmtId="0" fontId="49" fillId="0" borderId="0" xfId="45" applyFont="1" applyAlignment="1">
      <alignment horizontal="center" vertical="center" wrapText="1"/>
    </xf>
    <xf numFmtId="0" fontId="49" fillId="9" borderId="0" xfId="45" applyFont="1" applyFill="1" applyAlignment="1">
      <alignment horizontal="center" vertical="center"/>
    </xf>
    <xf numFmtId="0" fontId="25" fillId="0" borderId="0" xfId="45" applyFont="1" applyAlignment="1">
      <alignment horizontal="left" vertical="center"/>
    </xf>
    <xf numFmtId="0" fontId="49" fillId="9" borderId="4" xfId="45" applyFont="1" applyFill="1" applyBorder="1" applyAlignment="1">
      <alignment horizontal="center" vertical="center"/>
    </xf>
    <xf numFmtId="0" fontId="44" fillId="10" borderId="0" xfId="45" applyFont="1" applyFill="1" applyAlignment="1">
      <alignment horizontal="left" vertical="center"/>
    </xf>
    <xf numFmtId="0" fontId="16" fillId="0" borderId="1" xfId="45" applyFont="1" applyBorder="1" applyAlignment="1">
      <alignment horizontal="left" vertical="center" wrapText="1"/>
    </xf>
    <xf numFmtId="0" fontId="48" fillId="0" borderId="0" xfId="45" applyFont="1" applyAlignment="1">
      <alignment horizontal="center" vertical="center"/>
    </xf>
    <xf numFmtId="167" fontId="16" fillId="0" borderId="0" xfId="45" applyNumberFormat="1" applyFont="1" applyAlignment="1">
      <alignment horizontal="center" vertical="center"/>
    </xf>
    <xf numFmtId="0" fontId="18" fillId="0" borderId="0" xfId="45" applyFont="1" applyAlignment="1">
      <alignment vertical="top" wrapText="1"/>
    </xf>
    <xf numFmtId="0" fontId="50" fillId="0" borderId="0" xfId="45" applyFont="1" applyAlignment="1">
      <alignment horizontal="center" vertical="center"/>
    </xf>
    <xf numFmtId="0" fontId="26" fillId="0" borderId="0" xfId="45" applyFont="1" applyAlignment="1">
      <alignment horizontal="center" vertical="center"/>
    </xf>
    <xf numFmtId="3" fontId="16" fillId="0" borderId="0" xfId="45" applyNumberFormat="1" applyFont="1" applyAlignment="1">
      <alignment horizontal="right" vertical="center"/>
    </xf>
    <xf numFmtId="3" fontId="12" fillId="0" borderId="0" xfId="45" applyNumberFormat="1" applyFont="1" applyAlignment="1">
      <alignment horizontal="right" vertical="center"/>
    </xf>
    <xf numFmtId="0" fontId="21" fillId="0" borderId="0" xfId="45" applyFont="1" applyAlignment="1">
      <alignment horizontal="left" vertical="center" wrapText="1"/>
    </xf>
    <xf numFmtId="3" fontId="16" fillId="0" borderId="0" xfId="48" applyNumberFormat="1" applyFont="1" applyAlignment="1">
      <alignment horizontal="right" vertical="center"/>
    </xf>
    <xf numFmtId="3" fontId="32" fillId="0" borderId="0" xfId="51" applyNumberFormat="1" applyFont="1" applyAlignment="1">
      <alignment horizontal="left" vertical="center"/>
    </xf>
    <xf numFmtId="3" fontId="12" fillId="0" borderId="0" xfId="51" applyNumberFormat="1" applyFont="1" applyAlignment="1">
      <alignment horizontal="left" vertical="center"/>
    </xf>
    <xf numFmtId="0" fontId="11" fillId="0" borderId="0" xfId="51" applyFont="1" applyAlignment="1">
      <alignment horizontal="center" vertical="center"/>
    </xf>
    <xf numFmtId="0" fontId="48" fillId="0" borderId="0" xfId="51" applyFont="1" applyAlignment="1">
      <alignment horizontal="center" vertical="center" wrapText="1"/>
    </xf>
    <xf numFmtId="0" fontId="12" fillId="0" borderId="0" xfId="51" applyFont="1" applyAlignment="1">
      <alignment horizontal="center" vertical="center"/>
    </xf>
    <xf numFmtId="0" fontId="48" fillId="9" borderId="0" xfId="51" applyFont="1" applyFill="1" applyAlignment="1">
      <alignment horizontal="center" vertical="center"/>
    </xf>
    <xf numFmtId="0" fontId="17" fillId="10" borderId="0" xfId="51" applyFont="1" applyFill="1" applyAlignment="1">
      <alignment horizontal="left" vertical="center"/>
    </xf>
    <xf numFmtId="0" fontId="16" fillId="0" borderId="0" xfId="51" quotePrefix="1" applyFont="1" applyAlignment="1">
      <alignment horizontal="left" vertical="center" wrapText="1"/>
    </xf>
    <xf numFmtId="0" fontId="16" fillId="0" borderId="0" xfId="51" applyFont="1" applyAlignment="1">
      <alignment horizontal="left" vertical="center" wrapText="1"/>
    </xf>
    <xf numFmtId="0" fontId="16" fillId="0" borderId="0" xfId="51" applyFont="1" applyAlignment="1">
      <alignment horizontal="center" vertical="center" wrapText="1"/>
    </xf>
    <xf numFmtId="0" fontId="12" fillId="0" borderId="0" xfId="51" applyFont="1" applyAlignment="1">
      <alignment horizontal="center" vertical="center" wrapText="1"/>
    </xf>
    <xf numFmtId="0" fontId="12" fillId="0" borderId="1" xfId="51" applyFont="1" applyBorder="1" applyAlignment="1">
      <alignment horizontal="center" vertical="center" wrapText="1"/>
    </xf>
    <xf numFmtId="0" fontId="12" fillId="0" borderId="0" xfId="51" applyFont="1" applyAlignment="1">
      <alignment horizontal="right" vertical="center"/>
    </xf>
    <xf numFmtId="3" fontId="23" fillId="0" borderId="0" xfId="51" applyNumberFormat="1" applyFont="1" applyAlignment="1">
      <alignment horizontal="left" vertical="center"/>
    </xf>
    <xf numFmtId="49" fontId="43" fillId="0" borderId="0" xfId="51" applyNumberFormat="1" applyFont="1" applyAlignment="1">
      <alignment horizontal="right" vertical="center"/>
    </xf>
    <xf numFmtId="0" fontId="17" fillId="0" borderId="0" xfId="51" applyFont="1" applyAlignment="1">
      <alignment vertical="center"/>
    </xf>
    <xf numFmtId="0" fontId="49" fillId="0" borderId="0" xfId="51" applyFont="1" applyAlignment="1">
      <alignment horizontal="center" vertical="center" wrapText="1"/>
    </xf>
    <xf numFmtId="0" fontId="49" fillId="9" borderId="0" xfId="51" applyFont="1" applyFill="1" applyAlignment="1">
      <alignment horizontal="center" vertical="center"/>
    </xf>
    <xf numFmtId="0" fontId="44" fillId="10" borderId="0" xfId="51" applyFont="1" applyFill="1" applyAlignment="1">
      <alignment horizontal="left" vertical="center"/>
    </xf>
    <xf numFmtId="0" fontId="25" fillId="0" borderId="0" xfId="51" quotePrefix="1" applyFont="1" applyAlignment="1">
      <alignment horizontal="left" vertical="center" wrapText="1"/>
    </xf>
    <xf numFmtId="0" fontId="25" fillId="0" borderId="0" xfId="51" applyFont="1" applyAlignment="1">
      <alignment horizontal="left" vertical="center" wrapText="1"/>
    </xf>
    <xf numFmtId="0" fontId="25" fillId="0" borderId="0" xfId="51" applyFont="1" applyAlignment="1">
      <alignment horizontal="center" vertical="center" wrapText="1"/>
    </xf>
    <xf numFmtId="3" fontId="18" fillId="0" borderId="0" xfId="51" applyNumberFormat="1" applyFont="1" applyAlignment="1">
      <alignment horizontal="left" vertical="center"/>
    </xf>
    <xf numFmtId="0" fontId="18" fillId="0" borderId="0" xfId="51" applyFont="1" applyAlignment="1">
      <alignment horizontal="center" vertical="center" wrapText="1"/>
    </xf>
    <xf numFmtId="0" fontId="18" fillId="0" borderId="4" xfId="51" applyFont="1" applyBorder="1" applyAlignment="1">
      <alignment horizontal="center" vertical="center" wrapText="1"/>
    </xf>
    <xf numFmtId="0" fontId="18" fillId="0" borderId="1" xfId="51" applyFont="1" applyBorder="1" applyAlignment="1">
      <alignment horizontal="center" vertical="center" wrapText="1"/>
    </xf>
    <xf numFmtId="0" fontId="27" fillId="0" borderId="0" xfId="51" applyFont="1" applyAlignment="1">
      <alignment horizontal="center" vertical="center"/>
    </xf>
    <xf numFmtId="0" fontId="12" fillId="0" borderId="4" xfId="51" applyFont="1" applyBorder="1" applyAlignment="1">
      <alignment horizontal="center" vertical="center" wrapText="1"/>
    </xf>
    <xf numFmtId="3" fontId="23" fillId="0" borderId="0" xfId="55" applyNumberFormat="1" applyFont="1" applyAlignment="1">
      <alignment horizontal="left" vertical="center"/>
    </xf>
    <xf numFmtId="0" fontId="22" fillId="0" borderId="0" xfId="55" applyFont="1" applyAlignment="1">
      <alignment horizontal="center" vertical="center"/>
    </xf>
    <xf numFmtId="0" fontId="44" fillId="10" borderId="0" xfId="55" applyFont="1" applyFill="1" applyAlignment="1">
      <alignment horizontal="left" vertical="center"/>
    </xf>
    <xf numFmtId="0" fontId="25" fillId="0" borderId="0" xfId="55" quotePrefix="1" applyFont="1" applyAlignment="1">
      <alignment horizontal="left" vertical="center" wrapText="1"/>
    </xf>
    <xf numFmtId="0" fontId="25" fillId="0" borderId="0" xfId="55" applyFont="1" applyAlignment="1">
      <alignment horizontal="center" vertical="center" wrapText="1"/>
    </xf>
    <xf numFmtId="3" fontId="18" fillId="0" borderId="0" xfId="55" applyNumberFormat="1" applyFont="1" applyAlignment="1">
      <alignment horizontal="left" vertical="center"/>
    </xf>
    <xf numFmtId="0" fontId="18" fillId="0" borderId="0" xfId="55" applyFont="1" applyAlignment="1">
      <alignment horizontal="center" vertical="center" wrapText="1"/>
    </xf>
    <xf numFmtId="0" fontId="12" fillId="0" borderId="0" xfId="55" applyFont="1" applyAlignment="1">
      <alignment horizontal="right" vertical="center"/>
    </xf>
    <xf numFmtId="0" fontId="12" fillId="0" borderId="0" xfId="55" applyFont="1" applyAlignment="1">
      <alignment horizontal="center" vertical="center"/>
    </xf>
    <xf numFmtId="0" fontId="49" fillId="9" borderId="0" xfId="55" applyFont="1" applyFill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0" fontId="18" fillId="0" borderId="4" xfId="55" applyFont="1" applyBorder="1" applyAlignment="1">
      <alignment horizontal="center" vertical="center" wrapText="1"/>
    </xf>
    <xf numFmtId="0" fontId="12" fillId="0" borderId="1" xfId="55" applyFont="1" applyBorder="1" applyAlignment="1">
      <alignment horizontal="center" vertical="center" wrapText="1"/>
    </xf>
    <xf numFmtId="0" fontId="22" fillId="0" borderId="0" xfId="51" applyFont="1" applyAlignment="1">
      <alignment horizontal="center" vertical="center"/>
    </xf>
    <xf numFmtId="0" fontId="25" fillId="0" borderId="0" xfId="51" quotePrefix="1" applyFont="1" applyAlignment="1">
      <alignment horizontal="left" vertical="center" wrapText="1" indent="1"/>
    </xf>
    <xf numFmtId="0" fontId="25" fillId="0" borderId="0" xfId="51" applyFont="1" applyAlignment="1">
      <alignment horizontal="left" vertical="center" wrapText="1" indent="1"/>
    </xf>
    <xf numFmtId="0" fontId="44" fillId="10" borderId="0" xfId="51" applyFont="1" applyFill="1" applyAlignment="1">
      <alignment horizontal="left" vertical="top"/>
    </xf>
    <xf numFmtId="3" fontId="23" fillId="0" borderId="0" xfId="51" applyNumberFormat="1" applyFont="1" applyAlignment="1">
      <alignment horizontal="left" vertical="center" indent="2"/>
    </xf>
    <xf numFmtId="3" fontId="18" fillId="0" borderId="0" xfId="51" applyNumberFormat="1" applyFont="1" applyAlignment="1">
      <alignment horizontal="left" vertical="center" indent="2"/>
    </xf>
    <xf numFmtId="0" fontId="18" fillId="0" borderId="0" xfId="51" applyFont="1" applyAlignment="1">
      <alignment horizontal="center" vertical="top" wrapText="1"/>
    </xf>
    <xf numFmtId="0" fontId="12" fillId="0" borderId="0" xfId="51" applyFont="1" applyAlignment="1">
      <alignment horizontal="center" vertical="top" wrapText="1"/>
    </xf>
    <xf numFmtId="0" fontId="12" fillId="0" borderId="4" xfId="51" applyFont="1" applyBorder="1" applyAlignment="1">
      <alignment horizontal="center" vertical="top" wrapText="1"/>
    </xf>
    <xf numFmtId="0" fontId="12" fillId="0" borderId="1" xfId="51" applyFont="1" applyBorder="1" applyAlignment="1">
      <alignment horizontal="center" vertical="top" wrapText="1"/>
    </xf>
    <xf numFmtId="0" fontId="27" fillId="0" borderId="0" xfId="51" applyFont="1" applyAlignment="1">
      <alignment horizontal="center"/>
    </xf>
    <xf numFmtId="0" fontId="22" fillId="0" borderId="0" xfId="51" applyFont="1" applyAlignment="1">
      <alignment horizontal="center"/>
    </xf>
    <xf numFmtId="0" fontId="27" fillId="0" borderId="0" xfId="51" applyFont="1" applyAlignment="1">
      <alignment horizontal="right"/>
    </xf>
    <xf numFmtId="0" fontId="18" fillId="0" borderId="0" xfId="0" applyFont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10" borderId="0" xfId="0" applyFont="1" applyFill="1" applyAlignment="1">
      <alignment horizontal="left" vertical="top"/>
    </xf>
    <xf numFmtId="167" fontId="16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6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8" fillId="9" borderId="0" xfId="0" applyFont="1" applyFill="1" applyAlignment="1">
      <alignment horizontal="center" vertical="center"/>
    </xf>
    <xf numFmtId="167" fontId="25" fillId="0" borderId="0" xfId="0" applyNumberFormat="1" applyFont="1" applyAlignment="1">
      <alignment horizontal="left"/>
    </xf>
    <xf numFmtId="0" fontId="18" fillId="0" borderId="0" xfId="0" applyFont="1" applyAlignment="1">
      <alignment horizontal="center" vertical="top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44" fillId="10" borderId="0" xfId="0" applyFont="1" applyFill="1" applyAlignment="1">
      <alignment horizontal="left" vertical="top"/>
    </xf>
    <xf numFmtId="0" fontId="68" fillId="0" borderId="0" xfId="0" applyFont="1" applyAlignment="1">
      <alignment horizontal="center" vertical="center"/>
    </xf>
    <xf numFmtId="0" fontId="49" fillId="9" borderId="0" xfId="0" applyFont="1" applyFill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10" borderId="0" xfId="0" applyFont="1" applyFill="1" applyAlignment="1">
      <alignment horizontal="left" vertical="center"/>
    </xf>
    <xf numFmtId="3" fontId="28" fillId="0" borderId="0" xfId="61" applyNumberFormat="1" applyFont="1" applyAlignment="1">
      <alignment horizontal="center" vertical="center"/>
    </xf>
    <xf numFmtId="0" fontId="21" fillId="0" borderId="0" xfId="0" applyFont="1" applyAlignment="1">
      <alignment horizontal="right"/>
    </xf>
    <xf numFmtId="3" fontId="12" fillId="0" borderId="0" xfId="42" applyNumberFormat="1" applyFont="1" applyAlignment="1">
      <alignment horizontal="left" vertical="center" indent="2"/>
    </xf>
    <xf numFmtId="0" fontId="16" fillId="0" borderId="0" xfId="42" applyFont="1" applyAlignment="1">
      <alignment horizontal="left" vertical="center" wrapText="1"/>
    </xf>
    <xf numFmtId="0" fontId="16" fillId="0" borderId="0" xfId="42" applyFont="1" applyAlignment="1">
      <alignment horizontal="left" vertical="center"/>
    </xf>
    <xf numFmtId="3" fontId="12" fillId="0" borderId="1" xfId="42" applyNumberFormat="1" applyFont="1" applyBorder="1" applyAlignment="1">
      <alignment horizontal="left" vertical="center" indent="2"/>
    </xf>
    <xf numFmtId="0" fontId="16" fillId="0" borderId="0" xfId="42" applyFont="1" applyAlignment="1">
      <alignment horizontal="center" vertical="center" wrapText="1"/>
    </xf>
    <xf numFmtId="0" fontId="17" fillId="10" borderId="0" xfId="42" applyFont="1" applyFill="1" applyAlignment="1">
      <alignment horizontal="center" vertical="center"/>
    </xf>
    <xf numFmtId="0" fontId="11" fillId="0" borderId="0" xfId="42" applyFont="1" applyAlignment="1">
      <alignment horizontal="center"/>
    </xf>
    <xf numFmtId="0" fontId="12" fillId="0" borderId="0" xfId="42" applyFont="1" applyAlignment="1">
      <alignment horizontal="center"/>
    </xf>
    <xf numFmtId="49" fontId="43" fillId="0" borderId="0" xfId="45" applyNumberFormat="1" applyFont="1" applyAlignment="1">
      <alignment horizontal="right" vertical="center"/>
    </xf>
    <xf numFmtId="0" fontId="17" fillId="0" borderId="0" xfId="45" applyFont="1" applyAlignment="1">
      <alignment vertical="center"/>
    </xf>
    <xf numFmtId="49" fontId="43" fillId="0" borderId="0" xfId="45" applyNumberFormat="1" applyFont="1" applyAlignment="1">
      <alignment horizontal="center" vertical="center"/>
    </xf>
    <xf numFmtId="0" fontId="48" fillId="0" borderId="0" xfId="45" applyFont="1" applyAlignment="1">
      <alignment horizontal="left"/>
    </xf>
    <xf numFmtId="0" fontId="48" fillId="9" borderId="0" xfId="42" applyFont="1" applyFill="1" applyAlignment="1">
      <alignment horizontal="center" vertical="center" wrapText="1"/>
    </xf>
    <xf numFmtId="0" fontId="16" fillId="0" borderId="4" xfId="42" applyFont="1" applyBorder="1" applyAlignment="1">
      <alignment horizontal="center" vertical="center" wrapText="1"/>
    </xf>
    <xf numFmtId="3" fontId="12" fillId="0" borderId="0" xfId="45" applyNumberFormat="1" applyFont="1" applyAlignment="1">
      <alignment horizontal="left" vertical="center" indent="2"/>
    </xf>
    <xf numFmtId="0" fontId="16" fillId="0" borderId="0" xfId="45" applyFont="1" applyAlignment="1">
      <alignment horizontal="center" vertical="center" wrapText="1"/>
    </xf>
    <xf numFmtId="0" fontId="17" fillId="10" borderId="0" xfId="45" applyFont="1" applyFill="1" applyAlignment="1">
      <alignment horizontal="center" vertical="center"/>
    </xf>
    <xf numFmtId="3" fontId="12" fillId="0" borderId="1" xfId="45" applyNumberFormat="1" applyFont="1" applyBorder="1" applyAlignment="1">
      <alignment horizontal="left" vertical="center" indent="2"/>
    </xf>
    <xf numFmtId="0" fontId="11" fillId="0" borderId="0" xfId="45" applyFont="1" applyAlignment="1">
      <alignment horizontal="center"/>
    </xf>
    <xf numFmtId="0" fontId="12" fillId="0" borderId="0" xfId="45" applyFont="1" applyAlignment="1">
      <alignment horizontal="center"/>
    </xf>
    <xf numFmtId="0" fontId="48" fillId="9" borderId="0" xfId="45" applyFont="1" applyFill="1" applyAlignment="1">
      <alignment horizontal="center" vertical="center" wrapText="1"/>
    </xf>
    <xf numFmtId="0" fontId="16" fillId="0" borderId="4" xfId="45" applyFont="1" applyBorder="1" applyAlignment="1">
      <alignment horizontal="center" vertical="center" wrapText="1"/>
    </xf>
    <xf numFmtId="0" fontId="17" fillId="10" borderId="0" xfId="45" applyFont="1" applyFill="1" applyAlignment="1">
      <alignment horizontal="center" vertical="top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horizontal="left" vertical="top"/>
    </xf>
    <xf numFmtId="0" fontId="67" fillId="0" borderId="0" xfId="0" applyFont="1" applyAlignment="1">
      <alignment horizontal="left" vertical="top"/>
    </xf>
    <xf numFmtId="0" fontId="67" fillId="0" borderId="0" xfId="0" applyFont="1" applyAlignment="1">
      <alignment horizontal="left" vertical="center"/>
    </xf>
  </cellXfs>
  <cellStyles count="81">
    <cellStyle name="Comma [0] 2" xfId="10" xr:uid="{00000000-0005-0000-0000-000000000000}"/>
    <cellStyle name="Comma [0] 2 2" xfId="31" xr:uid="{00000000-0005-0000-0000-000001000000}"/>
    <cellStyle name="Comma [0] 2 3" xfId="50" xr:uid="{00000000-0005-0000-0000-000002000000}"/>
    <cellStyle name="Comma [0] 2 4" xfId="74" xr:uid="{3106812B-B27D-4BCF-B153-48B92ACC8CE9}"/>
    <cellStyle name="Comma [0] 3" xfId="23" xr:uid="{00000000-0005-0000-0000-000003000000}"/>
    <cellStyle name="Comma [0] 3 2" xfId="54" xr:uid="{00000000-0005-0000-0000-000004000000}"/>
    <cellStyle name="Comma [0] 4" xfId="66" xr:uid="{00000000-0005-0000-0000-00006E000000}"/>
    <cellStyle name="Comma 10" xfId="64" xr:uid="{00000000-0005-0000-0000-00006D000000}"/>
    <cellStyle name="Comma 2" xfId="3" xr:uid="{00000000-0005-0000-0000-000005000000}"/>
    <cellStyle name="Comma 2 2" xfId="5" xr:uid="{00000000-0005-0000-0000-000006000000}"/>
    <cellStyle name="Comma 2 2 2" xfId="12" xr:uid="{00000000-0005-0000-0000-000007000000}"/>
    <cellStyle name="Comma 2 2 2 2" xfId="15" xr:uid="{00000000-0005-0000-0000-000008000000}"/>
    <cellStyle name="Comma 2 2 2 2 2" xfId="36" xr:uid="{00000000-0005-0000-0000-000009000000}"/>
    <cellStyle name="Comma 2 2 2 2 3" xfId="79" xr:uid="{35DC7D19-926D-43FB-96E7-8B69D6864C5B}"/>
    <cellStyle name="Comma 2 2 2 3" xfId="17" xr:uid="{00000000-0005-0000-0000-00000A000000}"/>
    <cellStyle name="Comma 2 2 2 3 2" xfId="38" xr:uid="{00000000-0005-0000-0000-00000B000000}"/>
    <cellStyle name="Comma 2 2 2 3 3" xfId="44" xr:uid="{00000000-0005-0000-0000-00000C000000}"/>
    <cellStyle name="Comma 2 2 2 4" xfId="33" xr:uid="{00000000-0005-0000-0000-00000D000000}"/>
    <cellStyle name="Comma 2 2 2 5" xfId="61" xr:uid="{5541B6FC-D0AE-463C-97F4-42AF32B2452E}"/>
    <cellStyle name="Comma 2 2 2 6" xfId="76" xr:uid="{2C71BD93-B1D3-4BC1-AAFF-515EC320DA44}"/>
    <cellStyle name="Comma 2 2 3" xfId="26" xr:uid="{00000000-0005-0000-0000-00000E000000}"/>
    <cellStyle name="Comma 2 2 4" xfId="69" xr:uid="{AEB900A9-BA5E-48F5-827E-0466289F67ED}"/>
    <cellStyle name="Comma 2 3" xfId="8" xr:uid="{00000000-0005-0000-0000-00000F000000}"/>
    <cellStyle name="Comma 2 3 2" xfId="29" xr:uid="{00000000-0005-0000-0000-000010000000}"/>
    <cellStyle name="Comma 2 3 3" xfId="48" xr:uid="{00000000-0005-0000-0000-000011000000}"/>
    <cellStyle name="Comma 2 3 4" xfId="72" xr:uid="{0ADE27F8-B4D9-46A0-A425-21E5AA706C0C}"/>
    <cellStyle name="Comma 2 4" xfId="24" xr:uid="{00000000-0005-0000-0000-000012000000}"/>
    <cellStyle name="Comma 2 5" xfId="67" xr:uid="{00000000-0005-0000-0000-000002000000}"/>
    <cellStyle name="Comma 3" xfId="4" xr:uid="{00000000-0005-0000-0000-000013000000}"/>
    <cellStyle name="Comma 3 2" xfId="11" xr:uid="{00000000-0005-0000-0000-000014000000}"/>
    <cellStyle name="Comma 3 2 2" xfId="32" xr:uid="{00000000-0005-0000-0000-000015000000}"/>
    <cellStyle name="Comma 3 2 2 2" xfId="59" xr:uid="{AA8438B0-D235-489D-BF10-C0340B0EAA04}"/>
    <cellStyle name="Comma 3 2 3" xfId="46" xr:uid="{00000000-0005-0000-0000-000016000000}"/>
    <cellStyle name="Comma 3 2 4" xfId="58" xr:uid="{C16DB7BF-01BE-4E5B-B679-B94C8C6F501F}"/>
    <cellStyle name="Comma 3 2 5" xfId="75" xr:uid="{C986885B-4680-4E5A-9F07-5E73B9F34BA1}"/>
    <cellStyle name="Comma 3 3" xfId="25" xr:uid="{00000000-0005-0000-0000-000017000000}"/>
    <cellStyle name="Comma 3 4" xfId="68" xr:uid="{6CAAAB37-F233-4DA8-AFEC-FDBE1EF96A4B}"/>
    <cellStyle name="Comma 4" xfId="7" xr:uid="{00000000-0005-0000-0000-000018000000}"/>
    <cellStyle name="Comma 4 2" xfId="28" xr:uid="{00000000-0005-0000-0000-000019000000}"/>
    <cellStyle name="Comma 4 3" xfId="47" xr:uid="{00000000-0005-0000-0000-00001A000000}"/>
    <cellStyle name="Comma 4 4" xfId="71" xr:uid="{27171510-8EF0-4A7F-A45C-42AAFEED07A9}"/>
    <cellStyle name="Comma 5" xfId="20" xr:uid="{00000000-0005-0000-0000-00001B000000}"/>
    <cellStyle name="Comma 5 2" xfId="52" xr:uid="{00000000-0005-0000-0000-00001C000000}"/>
    <cellStyle name="Comma 6" xfId="22" xr:uid="{00000000-0005-0000-0000-00001D000000}"/>
    <cellStyle name="Comma 7" xfId="40" xr:uid="{00000000-0005-0000-0000-00001E000000}"/>
    <cellStyle name="Comma 8" xfId="41" xr:uid="{00000000-0005-0000-0000-00001F000000}"/>
    <cellStyle name="Comma 9" xfId="56" xr:uid="{3CC83F86-43F5-49E5-8F3C-98604314089E}"/>
    <cellStyle name="Normal" xfId="0" builtinId="0"/>
    <cellStyle name="Normal 2" xfId="1" xr:uid="{00000000-0005-0000-0000-000021000000}"/>
    <cellStyle name="Normal 3" xfId="2" xr:uid="{00000000-0005-0000-0000-000022000000}"/>
    <cellStyle name="Normal 4" xfId="14" xr:uid="{00000000-0005-0000-0000-000023000000}"/>
    <cellStyle name="Normal 4 2" xfId="35" xr:uid="{00000000-0005-0000-0000-000024000000}"/>
    <cellStyle name="Normal 4 2 2" xfId="62" xr:uid="{835C8F22-C759-4910-A79C-CC9ABD2A6D4C}"/>
    <cellStyle name="Normal 4 3" xfId="45" xr:uid="{00000000-0005-0000-0000-000025000000}"/>
    <cellStyle name="Normal 4 4" xfId="78" xr:uid="{44B50EF6-816E-4054-B27F-15415BC91977}"/>
    <cellStyle name="Normal 5" xfId="19" xr:uid="{00000000-0005-0000-0000-000026000000}"/>
    <cellStyle name="Normal 5 2" xfId="51" xr:uid="{00000000-0005-0000-0000-000027000000}"/>
    <cellStyle name="Normal 5 3" xfId="60" xr:uid="{CF2779C7-4FF1-45DD-9137-266078401ABC}"/>
    <cellStyle name="Normal 6" xfId="42" xr:uid="{00000000-0005-0000-0000-000028000000}"/>
    <cellStyle name="Normal 7" xfId="55" xr:uid="{FCBBBFFA-19F1-488E-95FB-73D6F5F7EF55}"/>
    <cellStyle name="Normal 8" xfId="63" xr:uid="{00000000-0005-0000-0000-000078000000}"/>
    <cellStyle name="Percent 2" xfId="6" xr:uid="{00000000-0005-0000-0000-000029000000}"/>
    <cellStyle name="Percent 2 2" xfId="13" xr:uid="{00000000-0005-0000-0000-00002A000000}"/>
    <cellStyle name="Percent 2 2 2" xfId="16" xr:uid="{00000000-0005-0000-0000-00002B000000}"/>
    <cellStyle name="Percent 2 2 2 2" xfId="37" xr:uid="{00000000-0005-0000-0000-00002C000000}"/>
    <cellStyle name="Percent 2 2 2 3" xfId="80" xr:uid="{682CAC91-843E-4BB9-916B-ED03A951BEE8}"/>
    <cellStyle name="Percent 2 2 3" xfId="18" xr:uid="{00000000-0005-0000-0000-00002D000000}"/>
    <cellStyle name="Percent 2 2 3 2" xfId="39" xr:uid="{00000000-0005-0000-0000-00002E000000}"/>
    <cellStyle name="Percent 2 2 3 3" xfId="43" xr:uid="{00000000-0005-0000-0000-00002F000000}"/>
    <cellStyle name="Percent 2 2 4" xfId="34" xr:uid="{00000000-0005-0000-0000-000030000000}"/>
    <cellStyle name="Percent 2 2 5" xfId="77" xr:uid="{68105AD5-2F9A-4EBF-AE35-949DD1496B2D}"/>
    <cellStyle name="Percent 2 3" xfId="27" xr:uid="{00000000-0005-0000-0000-000031000000}"/>
    <cellStyle name="Percent 2 4" xfId="70" xr:uid="{0E46F1C3-334F-485B-AB89-760D95C00EB3}"/>
    <cellStyle name="Percent 3" xfId="9" xr:uid="{00000000-0005-0000-0000-000032000000}"/>
    <cellStyle name="Percent 3 2" xfId="30" xr:uid="{00000000-0005-0000-0000-000033000000}"/>
    <cellStyle name="Percent 3 3" xfId="49" xr:uid="{00000000-0005-0000-0000-000034000000}"/>
    <cellStyle name="Percent 3 4" xfId="73" xr:uid="{BFC775F1-A2AE-4504-9905-49225218E4ED}"/>
    <cellStyle name="Percent 4" xfId="21" xr:uid="{00000000-0005-0000-0000-000035000000}"/>
    <cellStyle name="Percent 4 2" xfId="53" xr:uid="{00000000-0005-0000-0000-000036000000}"/>
    <cellStyle name="Percent 5" xfId="57" xr:uid="{EB98EBDA-E5E9-46F3-8C1A-6914BD636BC8}"/>
    <cellStyle name="Percent 6" xfId="65" xr:uid="{00000000-0005-0000-0000-00007A000000}"/>
  </cellStyles>
  <dxfs count="0"/>
  <tableStyles count="0" defaultTableStyle="TableStyleMedium2" defaultPivotStyle="PivotStyleLight16"/>
  <colors>
    <mruColors>
      <color rgb="FFFFB9FF"/>
      <color rgb="FFFFB266"/>
      <color rgb="FFFFB66D"/>
      <color rgb="FFCAE9F6"/>
      <color rgb="FF87CEEB"/>
      <color rgb="FFB4E0F2"/>
      <color rgb="FFFF9900"/>
      <color rgb="FFFF8A15"/>
      <color rgb="FFFFEAD5"/>
      <color rgb="FFFFE2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B266"/>
  </sheetPr>
  <dimension ref="A1:P75"/>
  <sheetViews>
    <sheetView tabSelected="1" view="pageBreakPreview" zoomScaleNormal="90" zoomScaleSheetLayoutView="100" workbookViewId="0">
      <pane ySplit="7" topLeftCell="A8" activePane="bottomLeft" state="frozen"/>
      <selection activeCell="D23" sqref="D23:F23"/>
      <selection pane="bottomLeft" activeCell="C4" sqref="C4"/>
    </sheetView>
  </sheetViews>
  <sheetFormatPr defaultColWidth="9.140625" defaultRowHeight="15"/>
  <cols>
    <col min="1" max="1" width="1.7109375" style="172" customWidth="1"/>
    <col min="2" max="2" width="5.7109375" style="201" customWidth="1"/>
    <col min="3" max="4" width="7.28515625" style="201" customWidth="1"/>
    <col min="5" max="5" width="0.85546875" style="201" customWidth="1"/>
    <col min="6" max="6" width="74.7109375" style="172" customWidth="1"/>
    <col min="7" max="11" width="12.5703125" style="172" customWidth="1"/>
    <col min="12" max="12" width="24.42578125" style="202" customWidth="1"/>
    <col min="13" max="13" width="25.140625" style="203" customWidth="1"/>
    <col min="14" max="14" width="15" style="172" customWidth="1"/>
    <col min="15" max="15" width="36.42578125" style="172" customWidth="1"/>
    <col min="16" max="16" width="10.5703125" style="172" bestFit="1" customWidth="1"/>
    <col min="17" max="16384" width="9.140625" style="172"/>
  </cols>
  <sheetData>
    <row r="1" spans="1:15" ht="30" customHeight="1"/>
    <row r="2" spans="1:15" ht="30" customHeight="1">
      <c r="A2" s="204"/>
      <c r="B2" s="205"/>
      <c r="C2" s="196"/>
      <c r="D2" s="206"/>
      <c r="E2" s="196"/>
      <c r="F2" s="207"/>
      <c r="G2" s="207"/>
      <c r="H2" s="207"/>
      <c r="I2" s="207"/>
      <c r="J2" s="207"/>
      <c r="K2" s="207"/>
      <c r="L2" s="208"/>
      <c r="M2" s="209"/>
    </row>
    <row r="3" spans="1:15" ht="26.25" customHeight="1">
      <c r="A3" s="204"/>
      <c r="B3" s="713" t="s">
        <v>139</v>
      </c>
      <c r="C3" s="713"/>
      <c r="D3" s="713"/>
      <c r="E3" s="713"/>
      <c r="F3" s="713"/>
      <c r="G3" s="713"/>
      <c r="H3" s="713"/>
      <c r="I3" s="713"/>
      <c r="J3" s="713"/>
      <c r="K3" s="713"/>
      <c r="L3" s="210"/>
      <c r="M3" s="211"/>
    </row>
    <row r="4" spans="1:15" ht="25.5" customHeight="1">
      <c r="B4" s="212"/>
      <c r="C4" s="156"/>
      <c r="D4" s="156"/>
      <c r="E4" s="156"/>
      <c r="F4" s="166"/>
      <c r="G4" s="213"/>
      <c r="H4" s="213"/>
      <c r="I4" s="213"/>
      <c r="J4" s="213"/>
      <c r="K4" s="213"/>
      <c r="L4" s="214"/>
      <c r="M4" s="215"/>
    </row>
    <row r="5" spans="1:15" s="177" customFormat="1" ht="37.5" customHeight="1">
      <c r="A5" s="179"/>
      <c r="B5" s="714" t="s">
        <v>140</v>
      </c>
      <c r="C5" s="714"/>
      <c r="D5" s="714"/>
      <c r="E5" s="714"/>
      <c r="F5" s="714"/>
      <c r="G5" s="714"/>
      <c r="H5" s="714"/>
      <c r="I5" s="714"/>
      <c r="J5" s="714"/>
      <c r="K5" s="714"/>
      <c r="L5" s="216"/>
      <c r="M5" s="215"/>
      <c r="N5" s="217"/>
      <c r="O5" s="218"/>
    </row>
    <row r="6" spans="1:15" ht="19.5" customHeight="1">
      <c r="B6" s="156"/>
      <c r="C6" s="156"/>
      <c r="D6" s="156"/>
      <c r="E6" s="156"/>
      <c r="F6" s="155"/>
      <c r="G6" s="166"/>
      <c r="H6" s="166"/>
      <c r="I6" s="166"/>
      <c r="J6" s="166"/>
      <c r="K6" s="166"/>
      <c r="L6" s="219"/>
      <c r="M6" s="219"/>
      <c r="O6" s="220"/>
    </row>
    <row r="7" spans="1:15" ht="25.5" customHeight="1">
      <c r="B7" s="715" t="s">
        <v>65</v>
      </c>
      <c r="C7" s="715"/>
      <c r="D7" s="715"/>
      <c r="E7" s="715"/>
      <c r="F7" s="715"/>
      <c r="G7" s="221">
        <v>2012</v>
      </c>
      <c r="H7" s="221">
        <v>2013</v>
      </c>
      <c r="I7" s="221">
        <v>2014</v>
      </c>
      <c r="J7" s="221">
        <v>2015</v>
      </c>
      <c r="K7" s="221">
        <v>2016</v>
      </c>
      <c r="L7" s="222"/>
      <c r="M7" s="223"/>
      <c r="N7" s="220"/>
      <c r="O7" s="220"/>
    </row>
    <row r="8" spans="1:15" s="166" customFormat="1" ht="23.25" customHeight="1">
      <c r="B8" s="156"/>
      <c r="E8" s="224"/>
      <c r="F8" s="224"/>
      <c r="L8" s="225"/>
      <c r="M8" s="226"/>
      <c r="N8" s="213"/>
    </row>
    <row r="9" spans="1:15" s="166" customFormat="1" ht="20.100000000000001" customHeight="1">
      <c r="B9" s="716" t="s">
        <v>2</v>
      </c>
      <c r="C9" s="716"/>
      <c r="D9" s="716"/>
      <c r="E9" s="227"/>
      <c r="F9" s="227"/>
      <c r="G9" s="228">
        <f>G11+G13+G15+G27+G29</f>
        <v>1918</v>
      </c>
      <c r="H9" s="228">
        <f>H11+H13+H15+H27+H29</f>
        <v>1944</v>
      </c>
      <c r="I9" s="228">
        <f>I11+I13+I15+I27+I29</f>
        <v>2089</v>
      </c>
      <c r="J9" s="228">
        <f>J11+J13+J15+J27+J29</f>
        <v>2125</v>
      </c>
      <c r="K9" s="228">
        <f>K11+K13+K15+K27+K29</f>
        <v>2160</v>
      </c>
      <c r="L9" s="229"/>
      <c r="M9" s="226"/>
      <c r="N9" s="230"/>
    </row>
    <row r="10" spans="1:15" s="166" customFormat="1" ht="20.100000000000001" customHeight="1">
      <c r="B10" s="231"/>
      <c r="C10" s="232"/>
      <c r="D10" s="232"/>
      <c r="E10" s="227"/>
      <c r="F10" s="227"/>
      <c r="G10" s="228"/>
      <c r="H10" s="228"/>
      <c r="I10" s="228"/>
      <c r="J10" s="228"/>
      <c r="K10" s="228"/>
      <c r="L10" s="229"/>
      <c r="M10" s="226"/>
      <c r="N10" s="230"/>
    </row>
    <row r="11" spans="1:15" s="161" customFormat="1" ht="19.5" customHeight="1">
      <c r="B11" s="233" t="s">
        <v>4</v>
      </c>
      <c r="C11" s="717" t="s">
        <v>5</v>
      </c>
      <c r="D11" s="717"/>
      <c r="E11" s="717"/>
      <c r="F11" s="717"/>
      <c r="G11" s="234">
        <v>92</v>
      </c>
      <c r="H11" s="234">
        <v>96</v>
      </c>
      <c r="I11" s="234">
        <v>98</v>
      </c>
      <c r="J11" s="234">
        <v>102</v>
      </c>
      <c r="K11" s="164">
        <v>104</v>
      </c>
      <c r="L11" s="229"/>
      <c r="M11" s="226"/>
      <c r="N11" s="235"/>
      <c r="O11" s="235"/>
    </row>
    <row r="12" spans="1:15" s="161" customFormat="1" ht="18.75" customHeight="1">
      <c r="B12" s="236"/>
      <c r="C12" s="712"/>
      <c r="D12" s="712"/>
      <c r="E12" s="712"/>
      <c r="F12" s="712"/>
      <c r="G12" s="234"/>
      <c r="H12" s="234"/>
      <c r="I12" s="234"/>
      <c r="J12" s="234"/>
      <c r="K12" s="164"/>
      <c r="L12" s="237"/>
      <c r="M12" s="238"/>
      <c r="N12" s="235"/>
      <c r="O12" s="235"/>
    </row>
    <row r="13" spans="1:15" s="161" customFormat="1" ht="18.75">
      <c r="B13" s="239" t="s">
        <v>7</v>
      </c>
      <c r="C13" s="717" t="s">
        <v>63</v>
      </c>
      <c r="D13" s="717"/>
      <c r="E13" s="717"/>
      <c r="F13" s="717"/>
      <c r="G13" s="234">
        <v>58</v>
      </c>
      <c r="H13" s="234">
        <v>60</v>
      </c>
      <c r="I13" s="234">
        <v>66</v>
      </c>
      <c r="J13" s="234">
        <v>67</v>
      </c>
      <c r="K13" s="164">
        <v>68</v>
      </c>
      <c r="L13" s="229"/>
      <c r="M13" s="226"/>
      <c r="N13" s="235"/>
      <c r="O13" s="235"/>
    </row>
    <row r="14" spans="1:15" s="161" customFormat="1" ht="18.75" customHeight="1">
      <c r="B14" s="236"/>
      <c r="C14" s="712"/>
      <c r="D14" s="712"/>
      <c r="E14" s="712"/>
      <c r="F14" s="712"/>
      <c r="G14" s="234"/>
      <c r="H14" s="234"/>
      <c r="I14" s="234"/>
      <c r="J14" s="234"/>
      <c r="K14" s="164"/>
      <c r="L14" s="237"/>
      <c r="M14" s="238"/>
      <c r="N14" s="235"/>
      <c r="O14" s="235"/>
    </row>
    <row r="15" spans="1:15" s="161" customFormat="1" ht="18" customHeight="1">
      <c r="B15" s="233" t="s">
        <v>8</v>
      </c>
      <c r="C15" s="717" t="s">
        <v>9</v>
      </c>
      <c r="D15" s="717"/>
      <c r="E15" s="717"/>
      <c r="F15" s="717"/>
      <c r="G15" s="164">
        <f>G17+G19+G21+G23+G25</f>
        <v>293</v>
      </c>
      <c r="H15" s="164">
        <f>H17+H19+H21+H23+H25</f>
        <v>290</v>
      </c>
      <c r="I15" s="164">
        <f>I17+I19+I21+I23+I25</f>
        <v>299</v>
      </c>
      <c r="J15" s="164">
        <f>J17+J19+J21+J23+J25</f>
        <v>299</v>
      </c>
      <c r="K15" s="164">
        <f>K17+K19+K21+K23+K25</f>
        <v>294</v>
      </c>
      <c r="L15" s="229"/>
      <c r="M15" s="226"/>
      <c r="N15" s="235"/>
      <c r="O15" s="235"/>
    </row>
    <row r="16" spans="1:15" s="161" customFormat="1" ht="18.75" customHeight="1">
      <c r="B16" s="236"/>
      <c r="C16" s="712"/>
      <c r="D16" s="712"/>
      <c r="E16" s="712"/>
      <c r="F16" s="712"/>
      <c r="G16" s="164"/>
      <c r="H16" s="164"/>
      <c r="I16" s="164"/>
      <c r="J16" s="164"/>
      <c r="K16" s="164"/>
      <c r="L16" s="237"/>
      <c r="M16" s="238"/>
      <c r="N16" s="235"/>
      <c r="O16" s="235"/>
    </row>
    <row r="17" spans="2:15" s="161" customFormat="1" ht="18.75">
      <c r="B17" s="240"/>
      <c r="C17" s="236">
        <v>3.1</v>
      </c>
      <c r="D17" s="718" t="s">
        <v>11</v>
      </c>
      <c r="E17" s="718"/>
      <c r="F17" s="718"/>
      <c r="G17" s="241">
        <v>32</v>
      </c>
      <c r="H17" s="241">
        <v>32</v>
      </c>
      <c r="I17" s="241">
        <v>34</v>
      </c>
      <c r="J17" s="241">
        <v>33</v>
      </c>
      <c r="K17" s="154">
        <v>31</v>
      </c>
      <c r="L17" s="242"/>
      <c r="M17" s="243"/>
      <c r="N17" s="235"/>
      <c r="O17" s="235"/>
    </row>
    <row r="18" spans="2:15" s="161" customFormat="1" ht="20.100000000000001" customHeight="1">
      <c r="B18" s="240"/>
      <c r="C18" s="236"/>
      <c r="D18" s="712"/>
      <c r="E18" s="712"/>
      <c r="F18" s="712"/>
      <c r="G18" s="241"/>
      <c r="H18" s="241"/>
      <c r="I18" s="241"/>
      <c r="J18" s="241"/>
      <c r="K18" s="154"/>
      <c r="L18" s="242"/>
      <c r="M18" s="243"/>
      <c r="N18" s="235"/>
      <c r="O18" s="235"/>
    </row>
    <row r="19" spans="2:15" s="161" customFormat="1" ht="18.75">
      <c r="B19" s="240"/>
      <c r="C19" s="236">
        <v>3.2</v>
      </c>
      <c r="D19" s="718" t="s">
        <v>13</v>
      </c>
      <c r="E19" s="718"/>
      <c r="F19" s="718"/>
      <c r="G19" s="241">
        <v>29</v>
      </c>
      <c r="H19" s="241">
        <v>33</v>
      </c>
      <c r="I19" s="241">
        <v>31</v>
      </c>
      <c r="J19" s="241">
        <v>31</v>
      </c>
      <c r="K19" s="154">
        <v>31</v>
      </c>
      <c r="L19" s="242"/>
      <c r="M19" s="243"/>
      <c r="N19" s="235"/>
      <c r="O19" s="235"/>
    </row>
    <row r="20" spans="2:15" s="161" customFormat="1" ht="20.100000000000001" customHeight="1">
      <c r="B20" s="240"/>
      <c r="C20" s="236"/>
      <c r="D20" s="712"/>
      <c r="E20" s="712"/>
      <c r="F20" s="712"/>
      <c r="G20" s="241"/>
      <c r="H20" s="241"/>
      <c r="I20" s="241"/>
      <c r="J20" s="241"/>
      <c r="K20" s="154"/>
      <c r="L20" s="242"/>
      <c r="M20" s="243"/>
      <c r="N20" s="235"/>
      <c r="O20" s="235"/>
    </row>
    <row r="21" spans="2:15" s="161" customFormat="1" ht="20.100000000000001" customHeight="1">
      <c r="B21" s="240"/>
      <c r="C21" s="236">
        <v>3.3</v>
      </c>
      <c r="D21" s="718" t="s">
        <v>15</v>
      </c>
      <c r="E21" s="718"/>
      <c r="F21" s="718"/>
      <c r="G21" s="241">
        <v>67</v>
      </c>
      <c r="H21" s="241">
        <v>65</v>
      </c>
      <c r="I21" s="241">
        <v>69</v>
      </c>
      <c r="J21" s="241">
        <v>69</v>
      </c>
      <c r="K21" s="241">
        <v>69</v>
      </c>
      <c r="L21" s="242"/>
      <c r="M21" s="243"/>
      <c r="N21" s="235"/>
      <c r="O21" s="235"/>
    </row>
    <row r="22" spans="2:15" s="161" customFormat="1" ht="20.100000000000001" customHeight="1">
      <c r="B22" s="240"/>
      <c r="C22" s="236"/>
      <c r="D22" s="712"/>
      <c r="E22" s="712"/>
      <c r="F22" s="712"/>
      <c r="G22" s="241"/>
      <c r="H22" s="241"/>
      <c r="I22" s="241"/>
      <c r="J22" s="241"/>
      <c r="K22" s="241"/>
      <c r="L22" s="242"/>
      <c r="M22" s="243"/>
      <c r="N22" s="235"/>
      <c r="O22" s="235"/>
    </row>
    <row r="23" spans="2:15" s="161" customFormat="1" ht="24" customHeight="1">
      <c r="B23" s="240"/>
      <c r="C23" s="236">
        <v>3.4</v>
      </c>
      <c r="D23" s="718" t="s">
        <v>17</v>
      </c>
      <c r="E23" s="718"/>
      <c r="F23" s="718"/>
      <c r="G23" s="241">
        <v>65</v>
      </c>
      <c r="H23" s="241">
        <v>65</v>
      </c>
      <c r="I23" s="241">
        <v>64</v>
      </c>
      <c r="J23" s="241">
        <v>66</v>
      </c>
      <c r="K23" s="154">
        <v>65</v>
      </c>
      <c r="L23" s="242"/>
      <c r="M23" s="243"/>
      <c r="N23" s="235"/>
      <c r="O23" s="235"/>
    </row>
    <row r="24" spans="2:15" s="161" customFormat="1" ht="18" customHeight="1">
      <c r="B24" s="240"/>
      <c r="C24" s="236"/>
      <c r="D24" s="712"/>
      <c r="E24" s="712"/>
      <c r="F24" s="712"/>
      <c r="G24" s="241"/>
      <c r="H24" s="241"/>
      <c r="I24" s="241"/>
      <c r="J24" s="241"/>
      <c r="K24" s="154"/>
      <c r="L24" s="242"/>
      <c r="M24" s="243"/>
      <c r="N24" s="235"/>
      <c r="O24" s="235"/>
    </row>
    <row r="25" spans="2:15" s="161" customFormat="1" ht="18.75">
      <c r="B25" s="240"/>
      <c r="C25" s="236">
        <v>3.5</v>
      </c>
      <c r="D25" s="718" t="s">
        <v>61</v>
      </c>
      <c r="E25" s="718"/>
      <c r="F25" s="718"/>
      <c r="G25" s="241">
        <v>100</v>
      </c>
      <c r="H25" s="241">
        <v>95</v>
      </c>
      <c r="I25" s="241">
        <v>101</v>
      </c>
      <c r="J25" s="241">
        <v>100</v>
      </c>
      <c r="K25" s="154">
        <v>98</v>
      </c>
      <c r="L25" s="242"/>
      <c r="M25" s="243"/>
      <c r="N25" s="235"/>
      <c r="O25" s="235"/>
    </row>
    <row r="26" spans="2:15" s="161" customFormat="1" ht="18" customHeight="1">
      <c r="B26" s="240"/>
      <c r="C26" s="236"/>
      <c r="D26" s="712"/>
      <c r="E26" s="712"/>
      <c r="F26" s="712"/>
      <c r="G26" s="241"/>
      <c r="H26" s="241"/>
      <c r="I26" s="241"/>
      <c r="J26" s="241"/>
      <c r="K26" s="154"/>
      <c r="L26" s="242"/>
      <c r="M26" s="243"/>
      <c r="N26" s="235"/>
      <c r="O26" s="235"/>
    </row>
    <row r="27" spans="2:15" s="161" customFormat="1" ht="18.75">
      <c r="B27" s="233" t="s">
        <v>19</v>
      </c>
      <c r="C27" s="717" t="s">
        <v>20</v>
      </c>
      <c r="D27" s="717"/>
      <c r="E27" s="717"/>
      <c r="F27" s="717"/>
      <c r="G27" s="244">
        <v>68</v>
      </c>
      <c r="H27" s="244">
        <v>80</v>
      </c>
      <c r="I27" s="244">
        <v>80</v>
      </c>
      <c r="J27" s="244">
        <v>80</v>
      </c>
      <c r="K27" s="164">
        <v>80</v>
      </c>
      <c r="L27" s="229"/>
      <c r="M27" s="226"/>
      <c r="N27" s="235"/>
      <c r="O27" s="235"/>
    </row>
    <row r="28" spans="2:15" s="161" customFormat="1" ht="18.75" customHeight="1">
      <c r="B28" s="236"/>
      <c r="C28" s="712"/>
      <c r="D28" s="712"/>
      <c r="E28" s="712"/>
      <c r="F28" s="712"/>
      <c r="G28" s="244"/>
      <c r="H28" s="244"/>
      <c r="I28" s="244"/>
      <c r="J28" s="244"/>
      <c r="K28" s="164"/>
      <c r="L28" s="237"/>
      <c r="M28" s="226"/>
      <c r="N28" s="235"/>
      <c r="O28" s="235"/>
    </row>
    <row r="29" spans="2:15" s="161" customFormat="1" ht="18.75">
      <c r="B29" s="233" t="s">
        <v>22</v>
      </c>
      <c r="C29" s="717" t="s">
        <v>23</v>
      </c>
      <c r="D29" s="717"/>
      <c r="E29" s="717"/>
      <c r="F29" s="717"/>
      <c r="G29" s="164">
        <f>G31+G33+G35</f>
        <v>1407</v>
      </c>
      <c r="H29" s="164">
        <f>H31+H33+H35</f>
        <v>1418</v>
      </c>
      <c r="I29" s="164">
        <f>I31+I33+I35</f>
        <v>1546</v>
      </c>
      <c r="J29" s="164">
        <f>J31+J33+J35</f>
        <v>1577</v>
      </c>
      <c r="K29" s="164">
        <f>K31+K33+K35</f>
        <v>1614</v>
      </c>
      <c r="L29" s="229"/>
      <c r="M29" s="226"/>
      <c r="N29" s="235"/>
      <c r="O29" s="235"/>
    </row>
    <row r="30" spans="2:15" s="161" customFormat="1" ht="18.75" customHeight="1">
      <c r="B30" s="236"/>
      <c r="C30" s="712"/>
      <c r="D30" s="712"/>
      <c r="E30" s="712"/>
      <c r="F30" s="712"/>
      <c r="G30" s="164"/>
      <c r="H30" s="164"/>
      <c r="I30" s="164"/>
      <c r="J30" s="164"/>
      <c r="K30" s="164"/>
      <c r="L30" s="237"/>
      <c r="M30" s="238"/>
      <c r="N30" s="235"/>
    </row>
    <row r="31" spans="2:15" s="161" customFormat="1" ht="18.75">
      <c r="B31" s="240"/>
      <c r="C31" s="236">
        <v>5.0999999999999996</v>
      </c>
      <c r="D31" s="718" t="s">
        <v>25</v>
      </c>
      <c r="E31" s="718"/>
      <c r="F31" s="718"/>
      <c r="G31" s="241">
        <v>426</v>
      </c>
      <c r="H31" s="241">
        <v>422</v>
      </c>
      <c r="I31" s="241">
        <v>450</v>
      </c>
      <c r="J31" s="241">
        <v>454</v>
      </c>
      <c r="K31" s="154">
        <v>448</v>
      </c>
      <c r="L31" s="242"/>
      <c r="M31" s="243"/>
      <c r="O31" s="235"/>
    </row>
    <row r="32" spans="2:15" s="161" customFormat="1" ht="18" customHeight="1">
      <c r="B32" s="240"/>
      <c r="C32" s="236"/>
      <c r="D32" s="712"/>
      <c r="E32" s="712"/>
      <c r="F32" s="712"/>
      <c r="G32" s="241"/>
      <c r="H32" s="241"/>
      <c r="I32" s="241"/>
      <c r="J32" s="241"/>
      <c r="K32" s="154"/>
      <c r="L32" s="242"/>
      <c r="M32" s="243"/>
    </row>
    <row r="33" spans="1:16" s="161" customFormat="1" ht="22.5" customHeight="1">
      <c r="B33" s="240"/>
      <c r="C33" s="236">
        <v>5.2</v>
      </c>
      <c r="D33" s="718" t="s">
        <v>27</v>
      </c>
      <c r="E33" s="718"/>
      <c r="F33" s="718"/>
      <c r="G33" s="241">
        <v>168</v>
      </c>
      <c r="H33" s="241">
        <v>163</v>
      </c>
      <c r="I33" s="241">
        <v>173</v>
      </c>
      <c r="J33" s="241">
        <v>179</v>
      </c>
      <c r="K33" s="154">
        <v>198</v>
      </c>
      <c r="L33" s="242"/>
      <c r="M33" s="243"/>
    </row>
    <row r="34" spans="1:16" s="161" customFormat="1" ht="18.75" customHeight="1">
      <c r="B34" s="240"/>
      <c r="C34" s="236"/>
      <c r="D34" s="712"/>
      <c r="E34" s="712"/>
      <c r="F34" s="712"/>
      <c r="G34" s="241"/>
      <c r="H34" s="241"/>
      <c r="I34" s="241"/>
      <c r="J34" s="241"/>
      <c r="K34" s="154"/>
      <c r="L34" s="242"/>
      <c r="M34" s="243"/>
    </row>
    <row r="35" spans="1:16" s="161" customFormat="1" ht="18" customHeight="1">
      <c r="B35" s="240"/>
      <c r="C35" s="236">
        <v>5.3</v>
      </c>
      <c r="D35" s="718" t="s">
        <v>29</v>
      </c>
      <c r="E35" s="718"/>
      <c r="F35" s="718"/>
      <c r="G35" s="241">
        <v>813</v>
      </c>
      <c r="H35" s="241">
        <v>833</v>
      </c>
      <c r="I35" s="241">
        <v>923</v>
      </c>
      <c r="J35" s="241">
        <v>944</v>
      </c>
      <c r="K35" s="154">
        <v>968</v>
      </c>
      <c r="L35" s="242"/>
      <c r="M35" s="243"/>
    </row>
    <row r="36" spans="1:16" s="161" customFormat="1" ht="18" customHeight="1">
      <c r="B36" s="240"/>
      <c r="C36" s="236"/>
      <c r="D36" s="712"/>
      <c r="E36" s="712"/>
      <c r="F36" s="712"/>
      <c r="G36" s="241"/>
      <c r="H36" s="241"/>
      <c r="I36" s="241"/>
      <c r="J36" s="241"/>
      <c r="K36" s="241"/>
      <c r="L36" s="242"/>
      <c r="M36" s="243"/>
    </row>
    <row r="37" spans="1:16" s="161" customFormat="1" ht="5.0999999999999996" customHeight="1">
      <c r="B37" s="231"/>
      <c r="C37" s="717"/>
      <c r="D37" s="717"/>
      <c r="E37" s="717"/>
      <c r="F37" s="717"/>
      <c r="G37" s="213"/>
      <c r="H37" s="213"/>
      <c r="I37" s="213"/>
      <c r="J37" s="213"/>
      <c r="K37" s="213"/>
      <c r="L37" s="245"/>
      <c r="M37" s="245"/>
    </row>
    <row r="38" spans="1:16" s="246" customFormat="1" ht="60.75" customHeight="1">
      <c r="B38" s="247"/>
      <c r="C38" s="247"/>
      <c r="D38" s="247"/>
      <c r="E38" s="247"/>
      <c r="F38" s="248"/>
      <c r="G38" s="248"/>
      <c r="H38" s="248"/>
      <c r="I38" s="248"/>
      <c r="J38" s="249"/>
      <c r="K38" s="249"/>
      <c r="L38" s="250"/>
      <c r="M38" s="251"/>
    </row>
    <row r="39" spans="1:16" s="177" customFormat="1" ht="37.5" customHeight="1">
      <c r="A39" s="179"/>
      <c r="B39" s="714" t="s">
        <v>66</v>
      </c>
      <c r="C39" s="714"/>
      <c r="D39" s="714"/>
      <c r="E39" s="714"/>
      <c r="F39" s="714"/>
      <c r="G39" s="714"/>
      <c r="H39" s="714"/>
      <c r="I39" s="714"/>
      <c r="J39" s="714"/>
      <c r="K39" s="714"/>
      <c r="L39" s="208"/>
      <c r="M39" s="252"/>
    </row>
    <row r="40" spans="1:16" ht="19.5" customHeight="1">
      <c r="B40" s="156"/>
      <c r="C40" s="156"/>
      <c r="D40" s="156"/>
      <c r="E40" s="156"/>
      <c r="F40" s="155"/>
      <c r="G40" s="166"/>
      <c r="H40" s="166"/>
      <c r="I40" s="166"/>
      <c r="J40" s="166"/>
      <c r="K40" s="166"/>
      <c r="L40" s="209"/>
      <c r="M40" s="209"/>
    </row>
    <row r="41" spans="1:16" s="161" customFormat="1" ht="26.25" customHeight="1">
      <c r="B41" s="715" t="s">
        <v>65</v>
      </c>
      <c r="C41" s="715"/>
      <c r="D41" s="715"/>
      <c r="E41" s="715"/>
      <c r="F41" s="715"/>
      <c r="G41" s="170">
        <v>2012</v>
      </c>
      <c r="H41" s="170">
        <v>2013</v>
      </c>
      <c r="I41" s="170">
        <v>2014</v>
      </c>
      <c r="J41" s="170">
        <v>2015</v>
      </c>
      <c r="K41" s="170">
        <v>2016</v>
      </c>
      <c r="L41" s="253"/>
      <c r="M41" s="253"/>
      <c r="O41" s="254"/>
      <c r="P41" s="254"/>
    </row>
    <row r="42" spans="1:16" s="166" customFormat="1" ht="13.5" customHeight="1">
      <c r="B42" s="156"/>
      <c r="L42" s="225"/>
      <c r="M42" s="230"/>
      <c r="N42" s="255"/>
      <c r="O42" s="255"/>
    </row>
    <row r="43" spans="1:16" s="166" customFormat="1" ht="24" customHeight="1">
      <c r="B43" s="716" t="s">
        <v>2</v>
      </c>
      <c r="C43" s="716"/>
      <c r="D43" s="716"/>
      <c r="E43" s="224"/>
      <c r="F43" s="224"/>
      <c r="G43" s="228">
        <f>G45+G47+G49+G61+G63</f>
        <v>275840.5</v>
      </c>
      <c r="H43" s="228">
        <f>H45+H47+H49+H61+H63</f>
        <v>281009.08375748678</v>
      </c>
      <c r="I43" s="228">
        <f>I45+I47+I49+I61+I63</f>
        <v>298064.04710058193</v>
      </c>
      <c r="J43" s="228">
        <f>J45+J47+J49+J61+J63</f>
        <v>300158.50055275939</v>
      </c>
      <c r="K43" s="228">
        <f>K45+K47+K49+K61+K63</f>
        <v>304027.53279035544</v>
      </c>
      <c r="L43" s="256"/>
      <c r="M43" s="257"/>
      <c r="N43" s="213"/>
      <c r="O43" s="213"/>
    </row>
    <row r="44" spans="1:16" s="161" customFormat="1" ht="18.75">
      <c r="B44" s="212"/>
      <c r="C44" s="258"/>
      <c r="D44" s="258"/>
      <c r="E44" s="258"/>
      <c r="F44" s="258"/>
      <c r="G44" s="228"/>
      <c r="H44" s="259"/>
      <c r="I44" s="260"/>
      <c r="J44" s="260"/>
      <c r="K44" s="260"/>
      <c r="L44" s="242"/>
      <c r="M44" s="243"/>
    </row>
    <row r="45" spans="1:16" s="161" customFormat="1" ht="18" customHeight="1">
      <c r="B45" s="233" t="s">
        <v>4</v>
      </c>
      <c r="C45" s="717" t="s">
        <v>5</v>
      </c>
      <c r="D45" s="717"/>
      <c r="E45" s="717"/>
      <c r="F45" s="717"/>
      <c r="G45" s="234">
        <v>10933</v>
      </c>
      <c r="H45" s="234">
        <v>9349.19948394327</v>
      </c>
      <c r="I45" s="234">
        <v>9735.5148990931793</v>
      </c>
      <c r="J45" s="234">
        <v>10250.135209497799</v>
      </c>
      <c r="K45" s="164">
        <v>11105.5984487471</v>
      </c>
      <c r="L45" s="261"/>
      <c r="M45" s="262"/>
      <c r="O45" s="255"/>
    </row>
    <row r="46" spans="1:16" s="161" customFormat="1" ht="18.75" customHeight="1">
      <c r="B46" s="236"/>
      <c r="C46" s="712"/>
      <c r="D46" s="712"/>
      <c r="E46" s="712"/>
      <c r="F46" s="712"/>
      <c r="G46" s="234"/>
      <c r="H46" s="234"/>
      <c r="I46" s="234"/>
      <c r="J46" s="234"/>
      <c r="K46" s="164"/>
      <c r="L46" s="261"/>
      <c r="M46" s="262"/>
    </row>
    <row r="47" spans="1:16" s="161" customFormat="1" ht="18" customHeight="1">
      <c r="B47" s="239" t="s">
        <v>7</v>
      </c>
      <c r="C47" s="717" t="s">
        <v>63</v>
      </c>
      <c r="D47" s="717"/>
      <c r="E47" s="717"/>
      <c r="F47" s="717"/>
      <c r="G47" s="234">
        <v>18755</v>
      </c>
      <c r="H47" s="234">
        <v>28035.837720563501</v>
      </c>
      <c r="I47" s="234">
        <v>30849.182219114999</v>
      </c>
      <c r="J47" s="234">
        <v>24801.603743433701</v>
      </c>
      <c r="K47" s="164">
        <v>22010.1355399573</v>
      </c>
      <c r="L47" s="261"/>
      <c r="M47" s="262"/>
      <c r="O47" s="263"/>
    </row>
    <row r="48" spans="1:16" s="161" customFormat="1" ht="18.75" customHeight="1">
      <c r="B48" s="236"/>
      <c r="C48" s="712"/>
      <c r="D48" s="712"/>
      <c r="E48" s="712"/>
      <c r="F48" s="712"/>
      <c r="G48" s="234"/>
      <c r="H48" s="234"/>
      <c r="I48" s="234"/>
      <c r="J48" s="234"/>
      <c r="K48" s="164"/>
      <c r="L48" s="261"/>
      <c r="M48" s="262"/>
    </row>
    <row r="49" spans="2:15" s="161" customFormat="1" ht="18" customHeight="1">
      <c r="B49" s="233" t="s">
        <v>8</v>
      </c>
      <c r="C49" s="717" t="s">
        <v>9</v>
      </c>
      <c r="D49" s="717"/>
      <c r="E49" s="717"/>
      <c r="F49" s="717"/>
      <c r="G49" s="164">
        <f>G51+G53+G55+G57+G59</f>
        <v>75132</v>
      </c>
      <c r="H49" s="164">
        <f>H51+H53+H55+H57+H59</f>
        <v>74113.325890472712</v>
      </c>
      <c r="I49" s="164">
        <f>I51+I53+I55+I57+I59</f>
        <v>73676.922907594824</v>
      </c>
      <c r="J49" s="164">
        <f>J51+J53+J55+J57+J59</f>
        <v>72334.850800971704</v>
      </c>
      <c r="K49" s="164">
        <f>K51+K53+K55+K57+K59</f>
        <v>74082.848247905829</v>
      </c>
      <c r="L49" s="261"/>
      <c r="M49" s="262"/>
      <c r="N49" s="153"/>
      <c r="O49" s="153"/>
    </row>
    <row r="50" spans="2:15" s="161" customFormat="1" ht="18.75" customHeight="1">
      <c r="B50" s="236"/>
      <c r="C50" s="712"/>
      <c r="D50" s="712"/>
      <c r="E50" s="712"/>
      <c r="F50" s="712"/>
      <c r="G50" s="164"/>
      <c r="H50" s="164"/>
      <c r="I50" s="164"/>
      <c r="J50" s="164"/>
      <c r="K50" s="164"/>
      <c r="L50" s="261"/>
      <c r="M50" s="262"/>
    </row>
    <row r="51" spans="2:15" s="161" customFormat="1" ht="18" customHeight="1">
      <c r="B51" s="240"/>
      <c r="C51" s="236">
        <v>3.1</v>
      </c>
      <c r="D51" s="718" t="s">
        <v>11</v>
      </c>
      <c r="E51" s="718"/>
      <c r="F51" s="718"/>
      <c r="G51" s="241">
        <v>16278</v>
      </c>
      <c r="H51" s="241">
        <v>17094.218641103402</v>
      </c>
      <c r="I51" s="241">
        <v>16077.5619599252</v>
      </c>
      <c r="J51" s="241">
        <v>16964.140948042801</v>
      </c>
      <c r="K51" s="154">
        <v>17850.770557196902</v>
      </c>
      <c r="L51" s="264"/>
      <c r="M51" s="265"/>
    </row>
    <row r="52" spans="2:15" s="161" customFormat="1" ht="18" customHeight="1">
      <c r="B52" s="240"/>
      <c r="C52" s="236"/>
      <c r="D52" s="712"/>
      <c r="E52" s="712"/>
      <c r="F52" s="712"/>
      <c r="G52" s="241"/>
      <c r="H52" s="241"/>
      <c r="I52" s="241"/>
      <c r="J52" s="241"/>
      <c r="K52" s="154"/>
      <c r="L52" s="264"/>
      <c r="M52" s="217"/>
    </row>
    <row r="53" spans="2:15" s="161" customFormat="1" ht="18" customHeight="1">
      <c r="B53" s="240"/>
      <c r="C53" s="236">
        <v>3.2</v>
      </c>
      <c r="D53" s="718" t="s">
        <v>13</v>
      </c>
      <c r="E53" s="718"/>
      <c r="F53" s="718"/>
      <c r="G53" s="241">
        <v>2594</v>
      </c>
      <c r="H53" s="241">
        <v>2424.3245456792902</v>
      </c>
      <c r="I53" s="241">
        <v>2075.8641275834102</v>
      </c>
      <c r="J53" s="241">
        <v>2570.6335457168102</v>
      </c>
      <c r="K53" s="154">
        <v>2741.6013870971701</v>
      </c>
      <c r="L53" s="264"/>
      <c r="M53" s="265"/>
    </row>
    <row r="54" spans="2:15" s="161" customFormat="1" ht="18" customHeight="1">
      <c r="B54" s="240"/>
      <c r="C54" s="236"/>
      <c r="D54" s="712"/>
      <c r="E54" s="712"/>
      <c r="F54" s="712"/>
      <c r="G54" s="241"/>
      <c r="H54" s="241"/>
      <c r="I54" s="241"/>
      <c r="J54" s="241"/>
      <c r="K54" s="154"/>
      <c r="L54" s="264"/>
      <c r="M54" s="217"/>
    </row>
    <row r="55" spans="2:15" s="161" customFormat="1" ht="21" customHeight="1">
      <c r="B55" s="240"/>
      <c r="C55" s="236">
        <v>3.3</v>
      </c>
      <c r="D55" s="718" t="s">
        <v>15</v>
      </c>
      <c r="E55" s="718"/>
      <c r="F55" s="718"/>
      <c r="G55" s="241">
        <v>44874</v>
      </c>
      <c r="H55" s="241">
        <v>43663.410199728198</v>
      </c>
      <c r="I55" s="241">
        <v>41868.788725383303</v>
      </c>
      <c r="J55" s="241">
        <v>39159.581742440103</v>
      </c>
      <c r="K55" s="154">
        <v>39090.197473470602</v>
      </c>
      <c r="L55" s="264"/>
      <c r="M55" s="265"/>
    </row>
    <row r="56" spans="2:15" s="161" customFormat="1" ht="18" customHeight="1">
      <c r="B56" s="240"/>
      <c r="C56" s="236"/>
      <c r="D56" s="712"/>
      <c r="E56" s="712"/>
      <c r="F56" s="712"/>
      <c r="G56" s="241"/>
      <c r="H56" s="241"/>
      <c r="I56" s="241"/>
      <c r="J56" s="241"/>
      <c r="K56" s="154"/>
      <c r="L56" s="264"/>
      <c r="M56" s="217"/>
    </row>
    <row r="57" spans="2:15" s="161" customFormat="1" ht="22.5" customHeight="1">
      <c r="B57" s="240"/>
      <c r="C57" s="236">
        <v>3.4</v>
      </c>
      <c r="D57" s="718" t="s">
        <v>17</v>
      </c>
      <c r="E57" s="718"/>
      <c r="F57" s="718"/>
      <c r="G57" s="241">
        <v>6178</v>
      </c>
      <c r="H57" s="241">
        <v>5816.5635661001097</v>
      </c>
      <c r="I57" s="241">
        <v>5554.7049683888699</v>
      </c>
      <c r="J57" s="241">
        <v>5147.2088606501402</v>
      </c>
      <c r="K57" s="154">
        <v>5657.9086183017498</v>
      </c>
      <c r="L57" s="264"/>
      <c r="M57" s="265"/>
    </row>
    <row r="58" spans="2:15" s="161" customFormat="1" ht="18" customHeight="1">
      <c r="B58" s="240"/>
      <c r="C58" s="236"/>
      <c r="D58" s="712"/>
      <c r="E58" s="712"/>
      <c r="F58" s="712"/>
      <c r="G58" s="241"/>
      <c r="H58" s="241"/>
      <c r="I58" s="241"/>
      <c r="J58" s="241"/>
      <c r="K58" s="154"/>
      <c r="L58" s="264"/>
      <c r="M58" s="217"/>
    </row>
    <row r="59" spans="2:15" s="161" customFormat="1" ht="25.5" customHeight="1">
      <c r="B59" s="240"/>
      <c r="C59" s="236">
        <v>3.5</v>
      </c>
      <c r="D59" s="718" t="s">
        <v>61</v>
      </c>
      <c r="E59" s="718"/>
      <c r="F59" s="718"/>
      <c r="G59" s="241">
        <v>5208</v>
      </c>
      <c r="H59" s="241">
        <v>5114.8089378617196</v>
      </c>
      <c r="I59" s="241">
        <v>8100.0031263140399</v>
      </c>
      <c r="J59" s="241">
        <v>8493.2857041218394</v>
      </c>
      <c r="K59" s="154">
        <v>8742.3702118394103</v>
      </c>
      <c r="L59" s="264"/>
      <c r="M59" s="265"/>
    </row>
    <row r="60" spans="2:15" s="161" customFormat="1" ht="20.25" customHeight="1">
      <c r="B60" s="240"/>
      <c r="C60" s="236"/>
      <c r="D60" s="712"/>
      <c r="E60" s="712"/>
      <c r="F60" s="712"/>
      <c r="G60" s="241"/>
      <c r="H60" s="241"/>
      <c r="I60" s="241"/>
      <c r="J60" s="241"/>
      <c r="K60" s="154"/>
      <c r="L60" s="264"/>
      <c r="M60" s="217"/>
    </row>
    <row r="61" spans="2:15" s="161" customFormat="1" ht="18" customHeight="1">
      <c r="B61" s="233" t="s">
        <v>19</v>
      </c>
      <c r="C61" s="717" t="s">
        <v>20</v>
      </c>
      <c r="D61" s="717"/>
      <c r="E61" s="717"/>
      <c r="F61" s="717"/>
      <c r="G61" s="234">
        <v>5148</v>
      </c>
      <c r="H61" s="234">
        <v>5041.9466347611597</v>
      </c>
      <c r="I61" s="234">
        <v>4496.9727375193897</v>
      </c>
      <c r="J61" s="234">
        <v>6072.9522713708602</v>
      </c>
      <c r="K61" s="164">
        <v>6110.3089944415797</v>
      </c>
      <c r="L61" s="261"/>
      <c r="M61" s="262"/>
      <c r="O61" s="263"/>
    </row>
    <row r="62" spans="2:15" s="161" customFormat="1" ht="18.75" customHeight="1">
      <c r="B62" s="236"/>
      <c r="C62" s="712"/>
      <c r="D62" s="712"/>
      <c r="E62" s="712"/>
      <c r="F62" s="712"/>
      <c r="G62" s="234"/>
      <c r="H62" s="234"/>
      <c r="I62" s="234"/>
      <c r="J62" s="234"/>
      <c r="K62" s="164"/>
      <c r="L62" s="261"/>
      <c r="M62" s="262"/>
    </row>
    <row r="63" spans="2:15" s="161" customFormat="1" ht="18" customHeight="1">
      <c r="B63" s="233" t="s">
        <v>22</v>
      </c>
      <c r="C63" s="717" t="s">
        <v>23</v>
      </c>
      <c r="D63" s="717"/>
      <c r="E63" s="717"/>
      <c r="F63" s="717"/>
      <c r="G63" s="164">
        <f>G65+G67+G69</f>
        <v>165872.5</v>
      </c>
      <c r="H63" s="164">
        <f>H65+H67+H69</f>
        <v>164468.77402774611</v>
      </c>
      <c r="I63" s="164">
        <f>I65+I67+I69</f>
        <v>179305.45433725952</v>
      </c>
      <c r="J63" s="164">
        <f>J65+J67+J69</f>
        <v>186698.95852748532</v>
      </c>
      <c r="K63" s="164">
        <f>K65+K67+K69</f>
        <v>190718.64155930362</v>
      </c>
      <c r="L63" s="261"/>
      <c r="M63" s="262"/>
      <c r="N63" s="266"/>
      <c r="O63" s="266"/>
    </row>
    <row r="64" spans="2:15" s="161" customFormat="1" ht="18.75" customHeight="1">
      <c r="B64" s="236"/>
      <c r="C64" s="712"/>
      <c r="D64" s="712"/>
      <c r="E64" s="712"/>
      <c r="F64" s="712"/>
      <c r="G64" s="164"/>
      <c r="H64" s="164"/>
      <c r="I64" s="164"/>
      <c r="J64" s="164"/>
      <c r="K64" s="164"/>
      <c r="L64" s="261"/>
      <c r="M64" s="262"/>
    </row>
    <row r="65" spans="1:15" s="161" customFormat="1" ht="20.25" customHeight="1">
      <c r="B65" s="240"/>
      <c r="C65" s="236">
        <v>5.0999999999999996</v>
      </c>
      <c r="D65" s="718" t="s">
        <v>25</v>
      </c>
      <c r="E65" s="718"/>
      <c r="F65" s="718"/>
      <c r="G65" s="241">
        <v>88299</v>
      </c>
      <c r="H65" s="241">
        <v>89811.587592340598</v>
      </c>
      <c r="I65" s="241">
        <v>90395.801035380704</v>
      </c>
      <c r="J65" s="241">
        <v>92150.313317224107</v>
      </c>
      <c r="K65" s="154">
        <v>98090.180431921399</v>
      </c>
      <c r="L65" s="264"/>
      <c r="M65" s="265"/>
    </row>
    <row r="66" spans="1:15" s="161" customFormat="1" ht="18" customHeight="1">
      <c r="B66" s="240"/>
      <c r="C66" s="236"/>
      <c r="D66" s="712"/>
      <c r="E66" s="712"/>
      <c r="F66" s="712"/>
      <c r="G66" s="241"/>
      <c r="H66" s="241"/>
      <c r="I66" s="241"/>
      <c r="J66" s="241"/>
      <c r="K66" s="154"/>
      <c r="L66" s="264"/>
      <c r="M66" s="217"/>
    </row>
    <row r="67" spans="1:15" s="161" customFormat="1" ht="23.25" customHeight="1">
      <c r="B67" s="240"/>
      <c r="C67" s="236">
        <v>5.2</v>
      </c>
      <c r="D67" s="718" t="s">
        <v>27</v>
      </c>
      <c r="E67" s="718"/>
      <c r="F67" s="718"/>
      <c r="G67" s="241">
        <v>20555</v>
      </c>
      <c r="H67" s="241">
        <v>21829.859385849599</v>
      </c>
      <c r="I67" s="241">
        <v>25279.0584867285</v>
      </c>
      <c r="J67" s="241">
        <v>31131.344439755099</v>
      </c>
      <c r="K67" s="154">
        <v>25809.348102674601</v>
      </c>
      <c r="L67" s="264"/>
      <c r="M67" s="265"/>
    </row>
    <row r="68" spans="1:15" s="161" customFormat="1" ht="18" customHeight="1">
      <c r="B68" s="240"/>
      <c r="C68" s="236"/>
      <c r="D68" s="712"/>
      <c r="E68" s="712"/>
      <c r="F68" s="712"/>
      <c r="G68" s="241"/>
      <c r="H68" s="241"/>
      <c r="I68" s="241"/>
      <c r="J68" s="241"/>
      <c r="K68" s="154"/>
      <c r="L68" s="264"/>
      <c r="M68" s="217"/>
    </row>
    <row r="69" spans="1:15" s="161" customFormat="1" ht="18" customHeight="1">
      <c r="B69" s="240"/>
      <c r="C69" s="236">
        <v>5.3</v>
      </c>
      <c r="D69" s="718" t="s">
        <v>29</v>
      </c>
      <c r="E69" s="718"/>
      <c r="F69" s="718"/>
      <c r="G69" s="241">
        <v>57018.5</v>
      </c>
      <c r="H69" s="241">
        <v>52827.327049555897</v>
      </c>
      <c r="I69" s="241">
        <v>63630.594815150303</v>
      </c>
      <c r="J69" s="241">
        <v>63417.300770506103</v>
      </c>
      <c r="K69" s="154">
        <v>66819.113024707607</v>
      </c>
      <c r="L69" s="264"/>
      <c r="M69" s="265"/>
      <c r="O69" s="254"/>
    </row>
    <row r="70" spans="1:15" s="161" customFormat="1" ht="18" customHeight="1">
      <c r="B70" s="240"/>
      <c r="C70" s="236"/>
      <c r="D70" s="712"/>
      <c r="E70" s="712"/>
      <c r="F70" s="712"/>
      <c r="G70" s="241"/>
      <c r="H70" s="241"/>
      <c r="I70" s="241"/>
      <c r="J70" s="241"/>
      <c r="K70" s="241"/>
      <c r="L70" s="264"/>
      <c r="M70" s="217"/>
      <c r="O70" s="254"/>
    </row>
    <row r="71" spans="1:15" ht="5.0999999999999996" customHeight="1">
      <c r="B71" s="231"/>
      <c r="C71" s="717"/>
      <c r="D71" s="717"/>
      <c r="E71" s="717"/>
      <c r="F71" s="717"/>
      <c r="G71" s="213"/>
      <c r="H71" s="213"/>
      <c r="I71" s="213"/>
      <c r="J71" s="213"/>
      <c r="K71" s="213"/>
      <c r="L71" s="219"/>
      <c r="M71" s="219"/>
    </row>
    <row r="72" spans="1:15" s="246" customFormat="1" ht="18" customHeight="1">
      <c r="B72" s="247"/>
      <c r="C72" s="247"/>
      <c r="D72" s="247"/>
      <c r="E72" s="247"/>
      <c r="F72" s="248"/>
      <c r="G72" s="248"/>
      <c r="H72" s="248"/>
      <c r="I72" s="248"/>
      <c r="J72" s="248"/>
      <c r="K72" s="248"/>
      <c r="L72" s="250"/>
      <c r="M72" s="251"/>
      <c r="N72" s="267"/>
    </row>
    <row r="73" spans="1:15" ht="18" customHeight="1">
      <c r="B73" s="212"/>
      <c r="C73" s="212"/>
      <c r="D73" s="212"/>
      <c r="E73" s="212"/>
      <c r="F73" s="161"/>
      <c r="G73" s="161"/>
      <c r="H73" s="161"/>
      <c r="I73" s="161"/>
      <c r="J73" s="161"/>
      <c r="K73" s="161"/>
    </row>
    <row r="74" spans="1:15" ht="18" customHeight="1">
      <c r="B74" s="212"/>
      <c r="C74" s="212"/>
      <c r="D74" s="212"/>
      <c r="E74" s="212"/>
      <c r="F74" s="161"/>
      <c r="I74" s="161"/>
      <c r="J74" s="161"/>
      <c r="K74" s="161"/>
    </row>
    <row r="75" spans="1:15" ht="15.75" customHeight="1">
      <c r="A75" s="719"/>
      <c r="B75" s="719"/>
      <c r="C75" s="719"/>
      <c r="D75" s="719"/>
      <c r="E75" s="719"/>
      <c r="F75" s="719"/>
      <c r="G75" s="719"/>
      <c r="H75" s="719"/>
      <c r="I75" s="719"/>
      <c r="J75" s="719"/>
      <c r="K75" s="719"/>
    </row>
  </sheetData>
  <mergeCells count="62">
    <mergeCell ref="C71:F71"/>
    <mergeCell ref="A75:K75"/>
    <mergeCell ref="D65:F65"/>
    <mergeCell ref="D66:F66"/>
    <mergeCell ref="D67:F67"/>
    <mergeCell ref="D68:F68"/>
    <mergeCell ref="D69:F69"/>
    <mergeCell ref="D70:F70"/>
    <mergeCell ref="C64:F64"/>
    <mergeCell ref="D53:F53"/>
    <mergeCell ref="D54:F54"/>
    <mergeCell ref="D55:F55"/>
    <mergeCell ref="D56:F56"/>
    <mergeCell ref="D57:F57"/>
    <mergeCell ref="D58:F58"/>
    <mergeCell ref="D59:F59"/>
    <mergeCell ref="D60:F60"/>
    <mergeCell ref="C61:F61"/>
    <mergeCell ref="C62:F62"/>
    <mergeCell ref="C63:F63"/>
    <mergeCell ref="D52:F52"/>
    <mergeCell ref="C37:F37"/>
    <mergeCell ref="B39:K39"/>
    <mergeCell ref="B41:F41"/>
    <mergeCell ref="B43:D43"/>
    <mergeCell ref="C45:F45"/>
    <mergeCell ref="C46:F46"/>
    <mergeCell ref="C47:F47"/>
    <mergeCell ref="C48:F48"/>
    <mergeCell ref="C49:F49"/>
    <mergeCell ref="C50:F50"/>
    <mergeCell ref="D51:F51"/>
    <mergeCell ref="D36:F36"/>
    <mergeCell ref="D25:F25"/>
    <mergeCell ref="D26:F26"/>
    <mergeCell ref="C27:F27"/>
    <mergeCell ref="C28:F28"/>
    <mergeCell ref="C29:F29"/>
    <mergeCell ref="C30:F30"/>
    <mergeCell ref="D31:F31"/>
    <mergeCell ref="D32:F32"/>
    <mergeCell ref="D33:F33"/>
    <mergeCell ref="D34:F34"/>
    <mergeCell ref="D35:F35"/>
    <mergeCell ref="D24:F24"/>
    <mergeCell ref="C13:F13"/>
    <mergeCell ref="C14:F14"/>
    <mergeCell ref="C15:F15"/>
    <mergeCell ref="C16:F16"/>
    <mergeCell ref="D17:F17"/>
    <mergeCell ref="D18:F18"/>
    <mergeCell ref="D19:F19"/>
    <mergeCell ref="D20:F20"/>
    <mergeCell ref="D21:F21"/>
    <mergeCell ref="D22:F22"/>
    <mergeCell ref="D23:F23"/>
    <mergeCell ref="C12:F12"/>
    <mergeCell ref="B3:K3"/>
    <mergeCell ref="B5:K5"/>
    <mergeCell ref="B7:F7"/>
    <mergeCell ref="B9:D9"/>
    <mergeCell ref="C11:F11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</sheetPr>
  <dimension ref="A1:AC54"/>
  <sheetViews>
    <sheetView view="pageBreakPreview" zoomScaleNormal="100" zoomScaleSheetLayoutView="100" workbookViewId="0">
      <pane ySplit="7" topLeftCell="A8" activePane="bottomLeft" state="frozen"/>
      <selection activeCell="H33" sqref="H33"/>
      <selection pane="bottomLeft" activeCell="O20" sqref="O20"/>
    </sheetView>
  </sheetViews>
  <sheetFormatPr defaultColWidth="9.140625" defaultRowHeight="14.25"/>
  <cols>
    <col min="1" max="1" width="1.7109375" style="418" customWidth="1"/>
    <col min="2" max="4" width="20.7109375" style="418" customWidth="1"/>
    <col min="5" max="6" width="20.85546875" style="418" customWidth="1"/>
    <col min="7" max="7" width="0.85546875" style="418" customWidth="1"/>
    <col min="8" max="8" width="5.7109375" style="418" customWidth="1"/>
    <col min="9" max="9" width="6.28515625" style="419" customWidth="1"/>
    <col min="10" max="10" width="8" style="419" customWidth="1"/>
    <col min="11" max="11" width="7.28515625" style="419" customWidth="1"/>
    <col min="12" max="12" width="0.85546875" style="419" customWidth="1"/>
    <col min="13" max="13" width="25.7109375" style="418" customWidth="1"/>
    <col min="14" max="14" width="15" style="418" customWidth="1"/>
    <col min="15" max="15" width="21.85546875" style="418" customWidth="1"/>
    <col min="16" max="16" width="21.140625" style="418" customWidth="1"/>
    <col min="17" max="17" width="9.140625" style="418"/>
    <col min="18" max="18" width="12.5703125" style="418" bestFit="1" customWidth="1"/>
    <col min="19" max="16384" width="9.140625" style="418"/>
  </cols>
  <sheetData>
    <row r="1" spans="1:29" ht="30" customHeight="1"/>
    <row r="2" spans="1:29" s="463" customFormat="1" ht="27" customHeight="1">
      <c r="A2" s="456"/>
      <c r="B2" s="456"/>
      <c r="C2" s="456"/>
      <c r="D2" s="456"/>
      <c r="E2" s="456"/>
      <c r="F2" s="456"/>
      <c r="G2" s="456"/>
      <c r="H2" s="456"/>
      <c r="I2" s="457"/>
      <c r="J2" s="458"/>
      <c r="K2" s="459"/>
      <c r="L2" s="460"/>
      <c r="M2" s="461"/>
      <c r="N2" s="457"/>
      <c r="O2" s="462"/>
      <c r="P2" s="460"/>
      <c r="Q2" s="458"/>
      <c r="R2" s="750"/>
      <c r="S2" s="751"/>
      <c r="T2" s="460"/>
      <c r="U2" s="460"/>
      <c r="V2" s="460"/>
      <c r="W2" s="460"/>
      <c r="X2" s="460"/>
      <c r="Y2" s="460"/>
      <c r="Z2" s="460"/>
      <c r="AA2" s="460"/>
      <c r="AB2" s="460"/>
      <c r="AC2" s="460"/>
    </row>
    <row r="3" spans="1:29" s="424" customFormat="1" ht="27" customHeight="1">
      <c r="A3" s="420"/>
      <c r="B3" s="752" t="s">
        <v>146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421"/>
      <c r="O3" s="422"/>
      <c r="P3" s="423"/>
      <c r="Q3" s="423"/>
      <c r="R3" s="750"/>
      <c r="S3" s="751"/>
      <c r="T3" s="423"/>
      <c r="U3" s="423"/>
      <c r="V3" s="423"/>
      <c r="W3" s="423"/>
      <c r="X3" s="420"/>
      <c r="Y3" s="420"/>
      <c r="Z3" s="420"/>
      <c r="AA3" s="420"/>
      <c r="AB3" s="420"/>
      <c r="AC3" s="420"/>
    </row>
    <row r="4" spans="1:29" ht="25.5" customHeight="1">
      <c r="A4" s="425"/>
      <c r="B4" s="468"/>
      <c r="C4" s="468"/>
      <c r="D4" s="468"/>
      <c r="E4" s="468"/>
      <c r="F4" s="468"/>
      <c r="G4" s="468"/>
      <c r="H4" s="468"/>
      <c r="I4" s="740"/>
      <c r="J4" s="740"/>
      <c r="K4" s="740"/>
      <c r="L4" s="740"/>
      <c r="M4" s="740"/>
      <c r="N4" s="426"/>
      <c r="O4" s="428"/>
      <c r="P4" s="428"/>
    </row>
    <row r="5" spans="1:29" s="436" customFormat="1" ht="36.75" customHeight="1">
      <c r="A5" s="432"/>
      <c r="B5" s="753" t="s">
        <v>81</v>
      </c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433"/>
      <c r="O5" s="470"/>
      <c r="P5" s="471"/>
    </row>
    <row r="6" spans="1:29" ht="20.100000000000001" customHeight="1">
      <c r="B6" s="426"/>
      <c r="C6" s="426"/>
      <c r="D6" s="426"/>
      <c r="E6" s="426"/>
      <c r="F6" s="426"/>
      <c r="G6" s="426"/>
      <c r="H6" s="426"/>
      <c r="I6" s="429"/>
      <c r="J6" s="429"/>
      <c r="K6" s="429"/>
      <c r="L6" s="429"/>
      <c r="M6" s="431"/>
      <c r="N6" s="437"/>
      <c r="O6" s="438"/>
    </row>
    <row r="7" spans="1:29" s="425" customFormat="1" ht="24.75" customHeight="1">
      <c r="B7" s="439">
        <v>2017</v>
      </c>
      <c r="C7" s="439">
        <v>2018</v>
      </c>
      <c r="D7" s="439">
        <v>2019</v>
      </c>
      <c r="E7" s="439">
        <v>2020</v>
      </c>
      <c r="F7" s="439">
        <v>2021</v>
      </c>
      <c r="G7" s="439"/>
      <c r="H7" s="439"/>
      <c r="I7" s="754" t="s">
        <v>79</v>
      </c>
      <c r="J7" s="754"/>
      <c r="K7" s="754"/>
      <c r="L7" s="754"/>
      <c r="M7" s="754"/>
      <c r="N7" s="440"/>
      <c r="O7" s="472"/>
    </row>
    <row r="8" spans="1:29" s="425" customFormat="1" ht="36.75" customHeight="1">
      <c r="B8" s="442">
        <f>B10+B23+B28+B34+B39</f>
        <v>324216.60435501457</v>
      </c>
      <c r="C8" s="442">
        <f>C10+C23+C28+C34+C39</f>
        <v>330903.83419025567</v>
      </c>
      <c r="D8" s="442">
        <f>D10+D23+D28+D34+D39</f>
        <v>335219.23425498779</v>
      </c>
      <c r="E8" s="442">
        <v>320534.46168202651</v>
      </c>
      <c r="F8" s="442">
        <v>334097.51010724722</v>
      </c>
      <c r="G8" s="442"/>
      <c r="H8" s="442"/>
      <c r="I8" s="755" t="s">
        <v>3</v>
      </c>
      <c r="J8" s="756"/>
      <c r="K8" s="756"/>
      <c r="L8" s="756"/>
      <c r="M8" s="756"/>
      <c r="N8" s="442"/>
      <c r="O8" s="473"/>
      <c r="P8" s="473"/>
    </row>
    <row r="9" spans="1:29" s="425" customFormat="1" ht="30" customHeight="1">
      <c r="B9" s="474"/>
      <c r="C9" s="474"/>
      <c r="D9" s="474"/>
      <c r="E9" s="474"/>
      <c r="F9" s="474"/>
      <c r="G9" s="474"/>
      <c r="H9" s="474"/>
      <c r="I9" s="757"/>
      <c r="J9" s="757"/>
      <c r="K9" s="757"/>
      <c r="L9" s="757"/>
      <c r="M9" s="757"/>
      <c r="N9" s="442"/>
      <c r="O9" s="473"/>
      <c r="P9" s="473"/>
    </row>
    <row r="10" spans="1:29" s="425" customFormat="1" ht="32.25" customHeight="1">
      <c r="B10" s="475">
        <f>SUM(B11:B21)</f>
        <v>182816.71662952486</v>
      </c>
      <c r="C10" s="475">
        <f>SUM(C11:C21)</f>
        <v>185886.02586068603</v>
      </c>
      <c r="D10" s="475">
        <f>SUM(D11:D21)</f>
        <v>188947.48156551155</v>
      </c>
      <c r="E10" s="475">
        <v>164357.42793100001</v>
      </c>
      <c r="F10" s="475">
        <v>171500.34417685613</v>
      </c>
      <c r="G10" s="475"/>
      <c r="H10" s="475"/>
      <c r="I10" s="755" t="s">
        <v>31</v>
      </c>
      <c r="J10" s="756"/>
      <c r="K10" s="756"/>
      <c r="L10" s="756"/>
      <c r="M10" s="756"/>
      <c r="N10" s="442"/>
      <c r="O10" s="473"/>
      <c r="P10" s="473"/>
      <c r="Q10" s="476"/>
    </row>
    <row r="11" spans="1:29" s="425" customFormat="1" ht="27.75" customHeight="1">
      <c r="B11" s="444">
        <v>48477.486387286102</v>
      </c>
      <c r="C11" s="444">
        <v>49266.464604877372</v>
      </c>
      <c r="D11" s="444">
        <v>49967.637912689199</v>
      </c>
      <c r="E11" s="444">
        <v>41700.808666999998</v>
      </c>
      <c r="F11" s="444">
        <v>50676.131200000003</v>
      </c>
      <c r="G11" s="444"/>
      <c r="H11" s="444"/>
      <c r="I11" s="749" t="s">
        <v>32</v>
      </c>
      <c r="J11" s="749"/>
      <c r="K11" s="749"/>
      <c r="L11" s="749"/>
      <c r="M11" s="749"/>
      <c r="N11" s="477"/>
      <c r="O11" s="473"/>
      <c r="P11" s="473"/>
      <c r="Q11" s="477"/>
      <c r="R11" s="477"/>
    </row>
    <row r="12" spans="1:29" s="425" customFormat="1" ht="27.75" customHeight="1">
      <c r="B12" s="444">
        <v>36564.8023183763</v>
      </c>
      <c r="C12" s="444">
        <v>37852.4948251635</v>
      </c>
      <c r="D12" s="444">
        <v>39156.3098106322</v>
      </c>
      <c r="E12" s="444">
        <v>34204.217101000002</v>
      </c>
      <c r="F12" s="444">
        <v>32044.589325000001</v>
      </c>
      <c r="G12" s="444"/>
      <c r="H12" s="444"/>
      <c r="I12" s="749" t="s">
        <v>33</v>
      </c>
      <c r="J12" s="749"/>
      <c r="K12" s="749"/>
      <c r="L12" s="749"/>
      <c r="M12" s="749"/>
      <c r="N12" s="444"/>
      <c r="O12" s="473"/>
      <c r="P12" s="473"/>
      <c r="Q12" s="477"/>
      <c r="R12" s="477"/>
    </row>
    <row r="13" spans="1:29" s="425" customFormat="1" ht="27.75" customHeight="1">
      <c r="B13" s="444">
        <v>25080.827451066802</v>
      </c>
      <c r="C13" s="482">
        <v>25071.211156584533</v>
      </c>
      <c r="D13" s="444">
        <v>25405.203248719994</v>
      </c>
      <c r="E13" s="482">
        <v>16031.236466</v>
      </c>
      <c r="F13" s="444">
        <v>16576.493307000001</v>
      </c>
      <c r="G13" s="444"/>
      <c r="H13" s="444"/>
      <c r="I13" s="749" t="s">
        <v>60</v>
      </c>
      <c r="J13" s="749"/>
      <c r="K13" s="749"/>
      <c r="L13" s="749"/>
      <c r="M13" s="749"/>
      <c r="N13" s="444"/>
      <c r="O13" s="473"/>
      <c r="P13" s="473"/>
      <c r="Q13" s="477"/>
      <c r="R13" s="477"/>
    </row>
    <row r="14" spans="1:29" s="425" customFormat="1" ht="27.75" customHeight="1">
      <c r="B14" s="444">
        <v>12704.2649327095</v>
      </c>
      <c r="C14" s="444">
        <v>12999.612670986557</v>
      </c>
      <c r="D14" s="444">
        <v>13142.579822874146</v>
      </c>
      <c r="E14" s="444">
        <v>8316.5481990000007</v>
      </c>
      <c r="F14" s="444">
        <v>8115.383323</v>
      </c>
      <c r="G14" s="444"/>
      <c r="H14" s="444"/>
      <c r="I14" s="749" t="s">
        <v>148</v>
      </c>
      <c r="J14" s="749"/>
      <c r="K14" s="749"/>
      <c r="L14" s="749"/>
      <c r="M14" s="749"/>
      <c r="N14" s="477"/>
      <c r="O14" s="473"/>
      <c r="P14" s="473"/>
      <c r="Q14" s="477"/>
      <c r="R14" s="477"/>
    </row>
    <row r="15" spans="1:29" s="425" customFormat="1" ht="27.75" customHeight="1">
      <c r="B15" s="444">
        <v>12809.195435477901</v>
      </c>
      <c r="C15" s="444">
        <v>12820.00921951638</v>
      </c>
      <c r="D15" s="444">
        <v>12883.738057640365</v>
      </c>
      <c r="E15" s="444">
        <v>20624.391303</v>
      </c>
      <c r="F15" s="444">
        <v>20206.739987000001</v>
      </c>
      <c r="G15" s="444"/>
      <c r="H15" s="444"/>
      <c r="I15" s="749" t="s">
        <v>34</v>
      </c>
      <c r="J15" s="749"/>
      <c r="K15" s="749"/>
      <c r="L15" s="749"/>
      <c r="M15" s="749"/>
      <c r="N15" s="444"/>
      <c r="O15" s="473"/>
      <c r="P15" s="473"/>
      <c r="Q15" s="477"/>
      <c r="R15" s="477"/>
    </row>
    <row r="16" spans="1:29" s="425" customFormat="1" ht="27.75" customHeight="1">
      <c r="B16" s="444">
        <v>12294.602239804501</v>
      </c>
      <c r="C16" s="444">
        <v>12374.244460107779</v>
      </c>
      <c r="D16" s="444">
        <v>12478.535853592228</v>
      </c>
      <c r="E16" s="444">
        <v>10608.715843</v>
      </c>
      <c r="F16" s="444">
        <v>10068.579903</v>
      </c>
      <c r="G16" s="444"/>
      <c r="H16" s="444"/>
      <c r="I16" s="749" t="s">
        <v>35</v>
      </c>
      <c r="J16" s="749"/>
      <c r="K16" s="749"/>
      <c r="L16" s="749"/>
      <c r="M16" s="749"/>
      <c r="N16" s="444"/>
      <c r="O16" s="473"/>
      <c r="P16" s="473"/>
      <c r="Q16" s="477"/>
      <c r="R16" s="477"/>
    </row>
    <row r="17" spans="2:18" s="425" customFormat="1" ht="27.75" customHeight="1">
      <c r="B17" s="444">
        <v>5546.6376195335097</v>
      </c>
      <c r="C17" s="444">
        <v>5569.2977568960541</v>
      </c>
      <c r="D17" s="444">
        <v>5579.09952148515</v>
      </c>
      <c r="E17" s="444">
        <v>6150.1768929999998</v>
      </c>
      <c r="F17" s="444">
        <v>5211.925964</v>
      </c>
      <c r="G17" s="444"/>
      <c r="H17" s="444"/>
      <c r="I17" s="749" t="s">
        <v>36</v>
      </c>
      <c r="J17" s="749"/>
      <c r="K17" s="749"/>
      <c r="L17" s="749"/>
      <c r="M17" s="749"/>
      <c r="N17" s="444"/>
      <c r="O17" s="473"/>
      <c r="P17" s="473"/>
      <c r="Q17" s="477"/>
      <c r="R17" s="477"/>
    </row>
    <row r="18" spans="2:18" s="425" customFormat="1" ht="27.75" customHeight="1">
      <c r="B18" s="444">
        <v>5198.5905473431203</v>
      </c>
      <c r="C18" s="444">
        <v>5327.8559290307503</v>
      </c>
      <c r="D18" s="444">
        <v>5371.1598774313807</v>
      </c>
      <c r="E18" s="444">
        <v>5032.7769159999998</v>
      </c>
      <c r="F18" s="444">
        <v>5299.4447069999997</v>
      </c>
      <c r="G18" s="444"/>
      <c r="H18" s="444"/>
      <c r="I18" s="749" t="s">
        <v>37</v>
      </c>
      <c r="J18" s="749"/>
      <c r="K18" s="749"/>
      <c r="L18" s="749"/>
      <c r="M18" s="749"/>
      <c r="N18" s="444"/>
      <c r="O18" s="473"/>
      <c r="P18" s="473"/>
      <c r="Q18" s="477"/>
      <c r="R18" s="477"/>
    </row>
    <row r="19" spans="2:18" s="425" customFormat="1" ht="27.75" customHeight="1">
      <c r="B19" s="444">
        <v>2979.2506105400398</v>
      </c>
      <c r="C19" s="444">
        <v>3150.0816934585014</v>
      </c>
      <c r="D19" s="444">
        <v>3212.6900717364524</v>
      </c>
      <c r="E19" s="444">
        <v>2971.6436469999999</v>
      </c>
      <c r="F19" s="444">
        <v>3015.9429479999999</v>
      </c>
      <c r="G19" s="444"/>
      <c r="H19" s="444"/>
      <c r="I19" s="749" t="s">
        <v>39</v>
      </c>
      <c r="J19" s="749"/>
      <c r="K19" s="749"/>
      <c r="L19" s="749"/>
      <c r="M19" s="749"/>
      <c r="N19" s="444"/>
      <c r="O19" s="473"/>
      <c r="P19" s="473"/>
      <c r="Q19" s="477"/>
      <c r="R19" s="477"/>
    </row>
    <row r="20" spans="2:18" s="425" customFormat="1" ht="27.75" customHeight="1">
      <c r="B20" s="444">
        <v>2999.1619258174801</v>
      </c>
      <c r="C20" s="444">
        <v>3003.8707499616653</v>
      </c>
      <c r="D20" s="444">
        <v>3008.0007061058509</v>
      </c>
      <c r="E20" s="444">
        <v>2983.9589299999998</v>
      </c>
      <c r="F20" s="444">
        <v>3295.7734890000002</v>
      </c>
      <c r="G20" s="444"/>
      <c r="H20" s="444"/>
      <c r="I20" s="749" t="s">
        <v>38</v>
      </c>
      <c r="J20" s="749"/>
      <c r="K20" s="749"/>
      <c r="L20" s="749"/>
      <c r="M20" s="749"/>
      <c r="N20" s="444"/>
      <c r="O20" s="473"/>
      <c r="P20" s="473"/>
      <c r="Q20" s="477"/>
      <c r="R20" s="477"/>
    </row>
    <row r="21" spans="2:18" s="425" customFormat="1" ht="27.75" customHeight="1">
      <c r="B21" s="444">
        <v>18161.897161569599</v>
      </c>
      <c r="C21" s="444">
        <v>18450.882794102923</v>
      </c>
      <c r="D21" s="444">
        <v>18742.526682604599</v>
      </c>
      <c r="E21" s="444">
        <v>15732.953965999999</v>
      </c>
      <c r="F21" s="444">
        <v>16989.340023856141</v>
      </c>
      <c r="G21" s="444"/>
      <c r="H21" s="444"/>
      <c r="I21" s="749" t="s">
        <v>165</v>
      </c>
      <c r="J21" s="749"/>
      <c r="K21" s="749"/>
      <c r="L21" s="749"/>
      <c r="M21" s="749"/>
      <c r="N21" s="444"/>
      <c r="O21" s="473"/>
      <c r="P21" s="473"/>
    </row>
    <row r="22" spans="2:18" s="425" customFormat="1" ht="30" customHeight="1">
      <c r="B22" s="445"/>
      <c r="C22" s="445"/>
      <c r="D22" s="445"/>
      <c r="E22" s="445"/>
      <c r="F22" s="445"/>
      <c r="G22" s="445"/>
      <c r="H22" s="445"/>
      <c r="I22" s="746"/>
      <c r="J22" s="746"/>
      <c r="K22" s="746"/>
      <c r="L22" s="746"/>
      <c r="M22" s="746"/>
      <c r="N22" s="444"/>
      <c r="O22" s="473"/>
      <c r="P22" s="473"/>
    </row>
    <row r="23" spans="2:18" s="425" customFormat="1" ht="32.25" customHeight="1">
      <c r="B23" s="13">
        <f t="shared" ref="B23:D23" si="0">SUM(B24:B26)</f>
        <v>19678.235388962792</v>
      </c>
      <c r="C23" s="13">
        <f t="shared" si="0"/>
        <v>21722.433062855103</v>
      </c>
      <c r="D23" s="13">
        <f t="shared" si="0"/>
        <v>22071.381438082608</v>
      </c>
      <c r="E23" s="13">
        <v>26274.816942195193</v>
      </c>
      <c r="F23" s="13">
        <v>29383.13325935875</v>
      </c>
      <c r="G23" s="475"/>
      <c r="H23" s="475"/>
      <c r="I23" s="755" t="s">
        <v>40</v>
      </c>
      <c r="J23" s="756"/>
      <c r="K23" s="756"/>
      <c r="L23" s="756"/>
      <c r="M23" s="756"/>
      <c r="N23" s="442"/>
      <c r="O23" s="473"/>
      <c r="P23" s="473"/>
      <c r="R23" s="445"/>
    </row>
    <row r="24" spans="2:18" s="425" customFormat="1" ht="27.75" customHeight="1">
      <c r="B24" s="29">
        <v>6569.6510489217699</v>
      </c>
      <c r="C24" s="29">
        <v>7876.3111449636908</v>
      </c>
      <c r="D24" s="29">
        <v>8218.9990538085331</v>
      </c>
      <c r="E24" s="29">
        <v>7526.4592469999998</v>
      </c>
      <c r="F24" s="29">
        <v>8111.541252</v>
      </c>
      <c r="G24" s="444"/>
      <c r="H24" s="444"/>
      <c r="I24" s="758" t="s">
        <v>41</v>
      </c>
      <c r="J24" s="758"/>
      <c r="K24" s="758"/>
      <c r="L24" s="758"/>
      <c r="M24" s="758"/>
      <c r="N24" s="444"/>
      <c r="O24" s="473"/>
      <c r="P24" s="473"/>
    </row>
    <row r="25" spans="2:18" s="425" customFormat="1" ht="27.75" customHeight="1">
      <c r="B25" s="29">
        <v>2692.8573543450202</v>
      </c>
      <c r="C25" s="59">
        <v>2767.9401503831286</v>
      </c>
      <c r="D25" s="59">
        <v>2787.8538838819736</v>
      </c>
      <c r="E25" s="59">
        <v>2899.685477</v>
      </c>
      <c r="F25" s="59">
        <v>2400.5598089999999</v>
      </c>
      <c r="G25" s="482"/>
      <c r="H25" s="482"/>
      <c r="I25" s="758" t="s">
        <v>42</v>
      </c>
      <c r="J25" s="758"/>
      <c r="K25" s="758"/>
      <c r="L25" s="758"/>
      <c r="M25" s="758"/>
      <c r="N25" s="444"/>
      <c r="O25" s="473"/>
      <c r="P25" s="473"/>
    </row>
    <row r="26" spans="2:18" s="425" customFormat="1" ht="28.5" customHeight="1">
      <c r="B26" s="29">
        <v>10415.726985695999</v>
      </c>
      <c r="C26" s="29">
        <v>11078.181767508286</v>
      </c>
      <c r="D26" s="29">
        <v>11064.5285003921</v>
      </c>
      <c r="E26" s="29">
        <v>15848.672218195194</v>
      </c>
      <c r="F26" s="29">
        <v>18871.032198358749</v>
      </c>
      <c r="G26" s="444"/>
      <c r="H26" s="444"/>
      <c r="I26" s="758" t="s">
        <v>43</v>
      </c>
      <c r="J26" s="758"/>
      <c r="K26" s="758"/>
      <c r="L26" s="758"/>
      <c r="M26" s="758"/>
      <c r="N26" s="444"/>
      <c r="O26" s="473"/>
      <c r="P26" s="473"/>
    </row>
    <row r="27" spans="2:18" s="425" customFormat="1" ht="30" customHeight="1">
      <c r="B27" s="444"/>
      <c r="C27" s="444"/>
      <c r="D27" s="444"/>
      <c r="E27" s="444"/>
      <c r="F27" s="444"/>
      <c r="G27" s="444"/>
      <c r="H27" s="444"/>
      <c r="I27" s="759"/>
      <c r="J27" s="759"/>
      <c r="K27" s="759"/>
      <c r="L27" s="759"/>
      <c r="M27" s="759"/>
      <c r="N27" s="444"/>
      <c r="O27" s="473"/>
      <c r="P27" s="473"/>
    </row>
    <row r="28" spans="2:18" s="425" customFormat="1" ht="32.25" customHeight="1">
      <c r="B28" s="475">
        <f>SUM(B29:B32)</f>
        <v>55831.595799355113</v>
      </c>
      <c r="C28" s="475">
        <f>SUM(C29:C32)</f>
        <v>56564.750897866761</v>
      </c>
      <c r="D28" s="475">
        <f>SUM(D29:D32)</f>
        <v>56717.996364646249</v>
      </c>
      <c r="E28" s="475">
        <v>54595.611995106301</v>
      </c>
      <c r="F28" s="475">
        <v>56984.979590985495</v>
      </c>
      <c r="G28" s="475"/>
      <c r="H28" s="475"/>
      <c r="I28" s="755" t="s">
        <v>44</v>
      </c>
      <c r="J28" s="756"/>
      <c r="K28" s="756"/>
      <c r="L28" s="756"/>
      <c r="M28" s="756"/>
      <c r="N28" s="442"/>
      <c r="O28" s="473"/>
      <c r="P28" s="473"/>
    </row>
    <row r="29" spans="2:18" s="425" customFormat="1" ht="27.75" customHeight="1">
      <c r="B29" s="444">
        <v>37337.646650342103</v>
      </c>
      <c r="C29" s="444">
        <v>37761.494203846836</v>
      </c>
      <c r="D29" s="444">
        <v>38142.030410425919</v>
      </c>
      <c r="E29" s="444">
        <v>35114.483987</v>
      </c>
      <c r="F29" s="444">
        <v>37347.766582999997</v>
      </c>
      <c r="G29" s="444"/>
      <c r="H29" s="444"/>
      <c r="I29" s="758" t="s">
        <v>45</v>
      </c>
      <c r="J29" s="758"/>
      <c r="K29" s="758"/>
      <c r="L29" s="758"/>
      <c r="M29" s="758"/>
      <c r="N29" s="444"/>
      <c r="O29" s="473"/>
      <c r="P29" s="473"/>
    </row>
    <row r="30" spans="2:18" s="425" customFormat="1" ht="27.75" customHeight="1">
      <c r="B30" s="444">
        <v>9646.2299142626907</v>
      </c>
      <c r="C30" s="444">
        <v>9926.0424055673157</v>
      </c>
      <c r="D30" s="444">
        <v>10348.8515135813</v>
      </c>
      <c r="E30" s="444">
        <v>9649.0177910000002</v>
      </c>
      <c r="F30" s="444">
        <v>10578.190814</v>
      </c>
      <c r="G30" s="444"/>
      <c r="H30" s="444"/>
      <c r="I30" s="758" t="s">
        <v>46</v>
      </c>
      <c r="J30" s="758"/>
      <c r="K30" s="758"/>
      <c r="L30" s="758"/>
      <c r="M30" s="758"/>
      <c r="N30" s="444"/>
      <c r="O30" s="473"/>
      <c r="P30" s="473"/>
    </row>
    <row r="31" spans="2:18" s="425" customFormat="1" ht="27.75" customHeight="1">
      <c r="B31" s="444">
        <v>2099.44911921727</v>
      </c>
      <c r="C31" s="444">
        <v>2108.2445802126335</v>
      </c>
      <c r="D31" s="444">
        <v>2113.7825558956083</v>
      </c>
      <c r="E31" s="444">
        <v>2379.9391190000001</v>
      </c>
      <c r="F31" s="444">
        <v>1890.3118930000001</v>
      </c>
      <c r="G31" s="444"/>
      <c r="H31" s="444"/>
      <c r="I31" s="758" t="s">
        <v>47</v>
      </c>
      <c r="J31" s="758"/>
      <c r="K31" s="758"/>
      <c r="L31" s="758"/>
      <c r="M31" s="758"/>
      <c r="N31" s="444"/>
      <c r="O31" s="473"/>
      <c r="P31" s="473"/>
    </row>
    <row r="32" spans="2:18" s="425" customFormat="1" ht="27.75" customHeight="1">
      <c r="B32" s="444">
        <v>6748.2701155330396</v>
      </c>
      <c r="C32" s="444">
        <v>6768.9697082399771</v>
      </c>
      <c r="D32" s="482">
        <v>6113.3318847434202</v>
      </c>
      <c r="E32" s="444">
        <v>7452.1710981063006</v>
      </c>
      <c r="F32" s="482">
        <v>7168.7103009854964</v>
      </c>
      <c r="G32" s="482"/>
      <c r="H32" s="482"/>
      <c r="I32" s="758" t="s">
        <v>48</v>
      </c>
      <c r="J32" s="758"/>
      <c r="K32" s="758"/>
      <c r="L32" s="758"/>
      <c r="M32" s="758"/>
      <c r="N32" s="444"/>
      <c r="O32" s="473"/>
      <c r="P32" s="473"/>
    </row>
    <row r="33" spans="2:16" s="425" customFormat="1" ht="30" customHeight="1">
      <c r="B33" s="445"/>
      <c r="C33" s="445"/>
      <c r="D33" s="445"/>
      <c r="E33" s="445"/>
      <c r="F33" s="445"/>
      <c r="G33" s="445"/>
      <c r="H33" s="445"/>
      <c r="I33" s="759"/>
      <c r="J33" s="759"/>
      <c r="K33" s="759"/>
      <c r="L33" s="759"/>
      <c r="M33" s="759"/>
      <c r="N33" s="444"/>
      <c r="O33" s="473"/>
      <c r="P33" s="473"/>
    </row>
    <row r="34" spans="2:16" s="425" customFormat="1" ht="32.25" customHeight="1">
      <c r="B34" s="475">
        <f>SUM(B35:B37)</f>
        <v>22145.521883719397</v>
      </c>
      <c r="C34" s="475">
        <f>SUM(C35:C37)</f>
        <v>22875.099083019864</v>
      </c>
      <c r="D34" s="475">
        <f>SUM(D35:D37)</f>
        <v>23515.812567002198</v>
      </c>
      <c r="E34" s="475">
        <v>39453.600238999999</v>
      </c>
      <c r="F34" s="475">
        <v>38751.068424804464</v>
      </c>
      <c r="G34" s="475"/>
      <c r="H34" s="475"/>
      <c r="I34" s="755" t="s">
        <v>49</v>
      </c>
      <c r="J34" s="756"/>
      <c r="K34" s="756"/>
      <c r="L34" s="756"/>
      <c r="M34" s="756"/>
      <c r="N34" s="442"/>
      <c r="O34" s="473"/>
      <c r="P34" s="473"/>
    </row>
    <row r="35" spans="2:16" s="425" customFormat="1" ht="27.75" customHeight="1">
      <c r="B35" s="444">
        <v>14297.8345346517</v>
      </c>
      <c r="C35" s="444">
        <v>15016.779761996071</v>
      </c>
      <c r="D35" s="444">
        <v>15638.6207999978</v>
      </c>
      <c r="E35" s="444">
        <v>18500.870895</v>
      </c>
      <c r="F35" s="444">
        <v>19301.564405000001</v>
      </c>
      <c r="G35" s="444"/>
      <c r="H35" s="444"/>
      <c r="I35" s="758" t="s">
        <v>50</v>
      </c>
      <c r="J35" s="758"/>
      <c r="K35" s="758"/>
      <c r="L35" s="758"/>
      <c r="M35" s="758"/>
      <c r="N35" s="444"/>
      <c r="O35" s="473"/>
      <c r="P35" s="473"/>
    </row>
    <row r="36" spans="2:16" s="425" customFormat="1" ht="27.75" customHeight="1">
      <c r="B36" s="444">
        <v>3766.62848090642</v>
      </c>
      <c r="C36" s="482">
        <v>3770.7126044126544</v>
      </c>
      <c r="D36" s="444">
        <v>3782.0025194111486</v>
      </c>
      <c r="E36" s="482">
        <v>4262.0747780000002</v>
      </c>
      <c r="F36" s="444">
        <v>4526.0819019999999</v>
      </c>
      <c r="G36" s="444"/>
      <c r="H36" s="444"/>
      <c r="I36" s="758" t="s">
        <v>51</v>
      </c>
      <c r="J36" s="758"/>
      <c r="K36" s="758"/>
      <c r="L36" s="758"/>
      <c r="M36" s="758"/>
      <c r="N36" s="444"/>
      <c r="O36" s="473"/>
      <c r="P36" s="473"/>
    </row>
    <row r="37" spans="2:16" s="425" customFormat="1" ht="27.75" customHeight="1">
      <c r="B37" s="444">
        <v>4081.0588681612799</v>
      </c>
      <c r="C37" s="444">
        <v>4087.606716611137</v>
      </c>
      <c r="D37" s="444">
        <v>4095.18924759325</v>
      </c>
      <c r="E37" s="444">
        <v>16690.654566000001</v>
      </c>
      <c r="F37" s="444">
        <v>14923.422117804466</v>
      </c>
      <c r="G37" s="444"/>
      <c r="H37" s="444"/>
      <c r="I37" s="758" t="s">
        <v>52</v>
      </c>
      <c r="J37" s="758"/>
      <c r="K37" s="758"/>
      <c r="L37" s="758"/>
      <c r="M37" s="758"/>
      <c r="N37" s="444"/>
      <c r="O37" s="473"/>
      <c r="P37" s="473"/>
    </row>
    <row r="38" spans="2:16" s="425" customFormat="1" ht="30" customHeight="1">
      <c r="B38" s="445"/>
      <c r="C38" s="445"/>
      <c r="D38" s="445"/>
      <c r="E38" s="445"/>
      <c r="F38" s="445"/>
      <c r="G38" s="445"/>
      <c r="H38" s="445"/>
      <c r="I38" s="759"/>
      <c r="J38" s="759"/>
      <c r="K38" s="759"/>
      <c r="L38" s="759"/>
      <c r="M38" s="759"/>
      <c r="N38" s="444"/>
      <c r="O38" s="473"/>
      <c r="P38" s="473"/>
    </row>
    <row r="39" spans="2:16" s="425" customFormat="1" ht="32.25" customHeight="1">
      <c r="B39" s="475">
        <f>SUM(B40:B43)</f>
        <v>43744.5346534524</v>
      </c>
      <c r="C39" s="475">
        <f>SUM(C40:C43)</f>
        <v>43855.525285827891</v>
      </c>
      <c r="D39" s="475">
        <f>SUM(D40:D43)</f>
        <v>43966.562319745179</v>
      </c>
      <c r="E39" s="475">
        <v>35853.004574725004</v>
      </c>
      <c r="F39" s="475">
        <v>37477.984655242326</v>
      </c>
      <c r="G39" s="475"/>
      <c r="H39" s="475"/>
      <c r="I39" s="755" t="s">
        <v>53</v>
      </c>
      <c r="J39" s="756"/>
      <c r="K39" s="756"/>
      <c r="L39" s="756"/>
      <c r="M39" s="756"/>
      <c r="N39" s="442"/>
      <c r="O39" s="473"/>
      <c r="P39" s="473"/>
    </row>
    <row r="40" spans="2:16" s="425" customFormat="1" ht="27.75" customHeight="1">
      <c r="B40" s="445">
        <v>30855.590125154398</v>
      </c>
      <c r="C40" s="445">
        <v>30898.989774618301</v>
      </c>
      <c r="D40" s="445">
        <v>30948.5428796089</v>
      </c>
      <c r="E40" s="445">
        <v>30059.292895999999</v>
      </c>
      <c r="F40" s="445">
        <v>30604.257775999999</v>
      </c>
      <c r="G40" s="445"/>
      <c r="H40" s="445"/>
      <c r="I40" s="758" t="s">
        <v>54</v>
      </c>
      <c r="J40" s="758"/>
      <c r="K40" s="758"/>
      <c r="L40" s="758"/>
      <c r="M40" s="758"/>
      <c r="N40" s="444"/>
      <c r="O40" s="473"/>
      <c r="P40" s="473"/>
    </row>
    <row r="41" spans="2:16" s="425" customFormat="1" ht="27.75" customHeight="1">
      <c r="B41" s="445">
        <v>3222.8160234258098</v>
      </c>
      <c r="C41" s="445">
        <v>3278.8497937682155</v>
      </c>
      <c r="D41" s="445">
        <v>3328.24238304662</v>
      </c>
      <c r="E41" s="445">
        <v>2703.295854</v>
      </c>
      <c r="F41" s="445">
        <v>3017.8700450000001</v>
      </c>
      <c r="G41" s="445"/>
      <c r="H41" s="445"/>
      <c r="I41" s="758" t="s">
        <v>55</v>
      </c>
      <c r="J41" s="758"/>
      <c r="K41" s="758"/>
      <c r="L41" s="758"/>
      <c r="M41" s="758"/>
      <c r="N41" s="444"/>
      <c r="O41" s="473"/>
      <c r="P41" s="473"/>
    </row>
    <row r="42" spans="2:16" s="425" customFormat="1" ht="27.75" customHeight="1">
      <c r="B42" s="445">
        <v>1806.63990995833</v>
      </c>
      <c r="C42" s="445">
        <v>1811.0999067596172</v>
      </c>
      <c r="D42" s="445">
        <v>1813.3942889587729</v>
      </c>
      <c r="E42" s="445">
        <v>401.15975600000002</v>
      </c>
      <c r="F42" s="445">
        <v>1401.414407</v>
      </c>
      <c r="G42" s="445"/>
      <c r="H42" s="445"/>
      <c r="I42" s="758" t="s">
        <v>56</v>
      </c>
      <c r="J42" s="758"/>
      <c r="K42" s="758"/>
      <c r="L42" s="758"/>
      <c r="M42" s="758"/>
      <c r="N42" s="444"/>
      <c r="O42" s="473"/>
      <c r="P42" s="473"/>
    </row>
    <row r="43" spans="2:16" s="425" customFormat="1" ht="27.75" customHeight="1">
      <c r="B43" s="444">
        <v>7859.4885949138597</v>
      </c>
      <c r="C43" s="444">
        <v>7866.5858106817523</v>
      </c>
      <c r="D43" s="444">
        <v>7876.3827681308903</v>
      </c>
      <c r="E43" s="444">
        <v>2689.2560687250061</v>
      </c>
      <c r="F43" s="444">
        <v>2454.4424272423248</v>
      </c>
      <c r="G43" s="444"/>
      <c r="H43" s="444"/>
      <c r="I43" s="758" t="s">
        <v>57</v>
      </c>
      <c r="J43" s="758"/>
      <c r="K43" s="758"/>
      <c r="L43" s="758"/>
      <c r="M43" s="758"/>
      <c r="N43" s="444"/>
      <c r="O43" s="473"/>
      <c r="P43" s="473"/>
    </row>
    <row r="44" spans="2:16" s="425" customFormat="1" ht="27.75" customHeight="1">
      <c r="B44" s="447"/>
      <c r="C44" s="447"/>
      <c r="D44" s="447"/>
      <c r="E44" s="447"/>
      <c r="F44" s="447"/>
      <c r="G44" s="447"/>
      <c r="H44" s="447"/>
      <c r="I44" s="759"/>
      <c r="J44" s="759"/>
      <c r="K44" s="759"/>
      <c r="L44" s="759"/>
      <c r="M44" s="759"/>
      <c r="N44" s="448"/>
      <c r="O44" s="473"/>
      <c r="P44" s="473"/>
    </row>
    <row r="45" spans="2:16" s="450" customFormat="1" ht="27.75" customHeight="1">
      <c r="B45" s="479"/>
      <c r="C45" s="479"/>
      <c r="D45" s="479"/>
      <c r="E45" s="479"/>
      <c r="F45" s="479"/>
      <c r="G45" s="479"/>
      <c r="H45" s="479"/>
      <c r="I45" s="760"/>
      <c r="J45" s="760"/>
      <c r="K45" s="760"/>
      <c r="L45" s="760"/>
      <c r="M45" s="760"/>
      <c r="N45" s="449"/>
      <c r="O45" s="473"/>
      <c r="P45" s="473"/>
    </row>
    <row r="46" spans="2:16" s="425" customFormat="1" ht="30" customHeight="1">
      <c r="B46" s="442">
        <v>115800.457428554</v>
      </c>
      <c r="C46" s="442">
        <v>118776</v>
      </c>
      <c r="D46" s="442">
        <v>121187</v>
      </c>
      <c r="E46" s="442">
        <v>118923.97816300001</v>
      </c>
      <c r="F46" s="442">
        <v>127267.568854</v>
      </c>
      <c r="G46" s="442"/>
      <c r="H46" s="442"/>
      <c r="I46" s="755" t="s">
        <v>58</v>
      </c>
      <c r="J46" s="756"/>
      <c r="K46" s="756"/>
      <c r="L46" s="756"/>
      <c r="M46" s="756"/>
      <c r="N46" s="442"/>
      <c r="O46" s="473"/>
      <c r="P46" s="473"/>
    </row>
    <row r="47" spans="2:16" s="425" customFormat="1" ht="30" customHeight="1">
      <c r="B47" s="442">
        <v>53020.417995898199</v>
      </c>
      <c r="C47" s="442">
        <v>53967.028842004489</v>
      </c>
      <c r="D47" s="442">
        <v>54920.618285988137</v>
      </c>
      <c r="E47" s="442">
        <v>15571.2886288874</v>
      </c>
      <c r="F47" s="442">
        <v>16803.643948314882</v>
      </c>
      <c r="G47" s="442"/>
      <c r="H47" s="442"/>
      <c r="I47" s="755" t="s">
        <v>123</v>
      </c>
      <c r="J47" s="756"/>
      <c r="K47" s="756"/>
      <c r="L47" s="756"/>
      <c r="M47" s="756"/>
      <c r="N47" s="442"/>
      <c r="O47" s="473"/>
      <c r="P47" s="473"/>
    </row>
    <row r="48" spans="2:16" s="452" customFormat="1" ht="30" customHeight="1">
      <c r="I48" s="747"/>
      <c r="J48" s="747"/>
      <c r="K48" s="747"/>
      <c r="L48" s="747"/>
      <c r="M48" s="747"/>
      <c r="N48" s="451"/>
    </row>
    <row r="49" spans="1:14" s="425" customFormat="1" ht="18" customHeight="1">
      <c r="B49" s="709"/>
      <c r="C49" s="709"/>
      <c r="D49" s="709"/>
      <c r="E49" s="709"/>
      <c r="F49" s="709"/>
      <c r="G49" s="709"/>
      <c r="H49" s="709"/>
      <c r="I49" s="710"/>
      <c r="J49" s="710"/>
      <c r="K49" s="710"/>
      <c r="L49" s="710"/>
      <c r="M49" s="710"/>
      <c r="N49" s="709"/>
    </row>
    <row r="50" spans="1:14" s="425" customFormat="1" ht="18" customHeight="1">
      <c r="E50" s="466" t="s">
        <v>166</v>
      </c>
      <c r="F50" s="467" t="s">
        <v>122</v>
      </c>
      <c r="H50" s="708"/>
      <c r="I50" s="467"/>
      <c r="J50" s="467"/>
      <c r="K50" s="708"/>
      <c r="L50" s="467"/>
      <c r="M50" s="467"/>
    </row>
    <row r="51" spans="1:14" s="425" customFormat="1" ht="18" customHeight="1">
      <c r="E51" s="466"/>
      <c r="F51" s="467" t="s">
        <v>145</v>
      </c>
      <c r="H51" s="708"/>
      <c r="I51" s="467"/>
      <c r="J51" s="467"/>
      <c r="K51" s="708"/>
      <c r="L51" s="467"/>
      <c r="M51" s="467"/>
    </row>
    <row r="52" spans="1:14" ht="18.75">
      <c r="E52" s="425"/>
      <c r="F52" s="467"/>
      <c r="G52" s="425"/>
      <c r="H52" s="708"/>
      <c r="I52" s="467"/>
      <c r="J52" s="467"/>
      <c r="K52" s="425"/>
      <c r="L52" s="425"/>
      <c r="M52" s="425"/>
      <c r="N52" s="425"/>
    </row>
    <row r="53" spans="1:14" ht="15">
      <c r="J53" s="455"/>
      <c r="K53" s="455"/>
      <c r="L53" s="455"/>
    </row>
    <row r="54" spans="1:14" ht="15.75" customHeight="1">
      <c r="A54" s="762"/>
      <c r="B54" s="762"/>
      <c r="C54" s="762"/>
      <c r="D54" s="762"/>
      <c r="E54" s="762"/>
      <c r="F54" s="762"/>
      <c r="G54" s="762"/>
      <c r="H54" s="762"/>
      <c r="I54" s="762"/>
      <c r="J54" s="762"/>
      <c r="K54" s="762"/>
      <c r="L54" s="762"/>
      <c r="M54" s="762"/>
    </row>
  </sheetData>
  <mergeCells count="48">
    <mergeCell ref="A54:M54"/>
    <mergeCell ref="I38:M38"/>
    <mergeCell ref="I39:M39"/>
    <mergeCell ref="I40:M40"/>
    <mergeCell ref="I41:M41"/>
    <mergeCell ref="I42:M42"/>
    <mergeCell ref="I43:M43"/>
    <mergeCell ref="I44:M44"/>
    <mergeCell ref="I45:M45"/>
    <mergeCell ref="I46:M46"/>
    <mergeCell ref="I47:M47"/>
    <mergeCell ref="I48:M48"/>
    <mergeCell ref="I37:M37"/>
    <mergeCell ref="I26:M26"/>
    <mergeCell ref="I27:M27"/>
    <mergeCell ref="I28:M28"/>
    <mergeCell ref="I29:M29"/>
    <mergeCell ref="I30:M30"/>
    <mergeCell ref="I31:M31"/>
    <mergeCell ref="I32:M32"/>
    <mergeCell ref="I33:M33"/>
    <mergeCell ref="I34:M34"/>
    <mergeCell ref="I35:M35"/>
    <mergeCell ref="I36:M36"/>
    <mergeCell ref="I25:M25"/>
    <mergeCell ref="I14:M14"/>
    <mergeCell ref="I15:M15"/>
    <mergeCell ref="I16:M16"/>
    <mergeCell ref="I17:M17"/>
    <mergeCell ref="I18:M18"/>
    <mergeCell ref="I19:M19"/>
    <mergeCell ref="I20:M20"/>
    <mergeCell ref="I21:M21"/>
    <mergeCell ref="I22:M22"/>
    <mergeCell ref="I23:M23"/>
    <mergeCell ref="I24:M24"/>
    <mergeCell ref="I13:M13"/>
    <mergeCell ref="R2:R3"/>
    <mergeCell ref="S2:S3"/>
    <mergeCell ref="B3:M3"/>
    <mergeCell ref="I4:M4"/>
    <mergeCell ref="B5:M5"/>
    <mergeCell ref="I7:M7"/>
    <mergeCell ref="I8:M8"/>
    <mergeCell ref="I9:M9"/>
    <mergeCell ref="I10:M10"/>
    <mergeCell ref="I11:M11"/>
    <mergeCell ref="I12:M12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</sheetPr>
  <dimension ref="A1:AB54"/>
  <sheetViews>
    <sheetView view="pageBreakPreview" zoomScaleNormal="100" zoomScaleSheetLayoutView="100" workbookViewId="0">
      <pane ySplit="8" topLeftCell="A9" activePane="bottomLeft" state="frozen"/>
      <selection activeCell="H33" sqref="H33"/>
      <selection pane="bottomLeft" activeCell="A49" sqref="A49:XFD52"/>
    </sheetView>
  </sheetViews>
  <sheetFormatPr defaultColWidth="9.140625" defaultRowHeight="14.25"/>
  <cols>
    <col min="1" max="1" width="1.7109375" style="418" customWidth="1"/>
    <col min="2" max="2" width="5.7109375" style="419" customWidth="1"/>
    <col min="3" max="3" width="6.85546875" style="419" customWidth="1"/>
    <col min="4" max="4" width="7.28515625" style="419" customWidth="1"/>
    <col min="5" max="5" width="0.85546875" style="419" customWidth="1"/>
    <col min="6" max="6" width="25.7109375" style="418" customWidth="1"/>
    <col min="7" max="11" width="20.7109375" style="418" customWidth="1"/>
    <col min="12" max="12" width="11.7109375" style="418" customWidth="1"/>
    <col min="13" max="15" width="17" style="418" customWidth="1"/>
    <col min="16" max="16" width="15.7109375" style="418" bestFit="1" customWidth="1"/>
    <col min="17" max="16384" width="9.140625" style="418"/>
  </cols>
  <sheetData>
    <row r="1" spans="1:28" ht="30" customHeight="1"/>
    <row r="2" spans="1:28" ht="27" customHeight="1"/>
    <row r="3" spans="1:28" s="424" customFormat="1" ht="27" customHeight="1">
      <c r="A3" s="420"/>
      <c r="B3" s="739" t="s">
        <v>147</v>
      </c>
      <c r="C3" s="739"/>
      <c r="D3" s="739"/>
      <c r="E3" s="739"/>
      <c r="F3" s="739"/>
      <c r="G3" s="739"/>
      <c r="H3" s="739"/>
      <c r="I3" s="739"/>
      <c r="J3" s="739"/>
      <c r="K3" s="739"/>
      <c r="L3" s="421"/>
      <c r="M3" s="421"/>
      <c r="N3" s="422"/>
      <c r="O3" s="423"/>
      <c r="P3" s="423"/>
      <c r="Q3" s="418"/>
      <c r="R3" s="418"/>
      <c r="S3" s="423"/>
      <c r="T3" s="423"/>
      <c r="U3" s="423"/>
      <c r="V3" s="423"/>
      <c r="W3" s="420"/>
      <c r="X3" s="420"/>
      <c r="Y3" s="420"/>
      <c r="Z3" s="420"/>
      <c r="AA3" s="420"/>
      <c r="AB3" s="420"/>
    </row>
    <row r="4" spans="1:28" ht="25.5" customHeight="1">
      <c r="A4" s="483"/>
      <c r="B4" s="484"/>
      <c r="C4" s="484"/>
      <c r="D4" s="484"/>
      <c r="E4" s="484"/>
      <c r="F4" s="484"/>
      <c r="G4" s="485"/>
      <c r="H4" s="485"/>
      <c r="I4" s="485"/>
      <c r="J4" s="486"/>
      <c r="K4" s="486"/>
      <c r="L4" s="426"/>
    </row>
    <row r="5" spans="1:28" s="436" customFormat="1" ht="36.75" customHeight="1">
      <c r="A5" s="432"/>
      <c r="B5" s="741" t="s">
        <v>83</v>
      </c>
      <c r="C5" s="741"/>
      <c r="D5" s="741"/>
      <c r="E5" s="741"/>
      <c r="F5" s="741"/>
      <c r="G5" s="741"/>
      <c r="H5" s="741"/>
      <c r="I5" s="741"/>
      <c r="J5" s="741"/>
      <c r="K5" s="741"/>
      <c r="L5" s="433"/>
      <c r="M5" s="434"/>
      <c r="N5" s="435"/>
    </row>
    <row r="6" spans="1:28" ht="20.100000000000001" customHeight="1">
      <c r="B6" s="429"/>
      <c r="C6" s="429"/>
      <c r="D6" s="429"/>
      <c r="E6" s="429"/>
      <c r="F6" s="431"/>
      <c r="G6" s="426"/>
      <c r="H6" s="426"/>
      <c r="I6" s="426"/>
      <c r="J6" s="426"/>
      <c r="K6" s="426"/>
      <c r="L6" s="437"/>
      <c r="M6" s="487"/>
      <c r="N6" s="487"/>
    </row>
    <row r="7" spans="1:28" s="425" customFormat="1" ht="24" customHeight="1">
      <c r="B7" s="742" t="s">
        <v>78</v>
      </c>
      <c r="C7" s="742"/>
      <c r="D7" s="742"/>
      <c r="E7" s="742"/>
      <c r="F7" s="742"/>
      <c r="G7" s="439">
        <v>2012</v>
      </c>
      <c r="H7" s="439">
        <v>2013</v>
      </c>
      <c r="I7" s="439">
        <v>2014</v>
      </c>
      <c r="J7" s="439">
        <v>2015</v>
      </c>
      <c r="K7" s="439">
        <v>2016</v>
      </c>
      <c r="L7" s="440"/>
      <c r="M7" s="472"/>
    </row>
    <row r="8" spans="1:28" s="425" customFormat="1" ht="36" customHeight="1">
      <c r="B8" s="743" t="s">
        <v>2</v>
      </c>
      <c r="C8" s="743"/>
      <c r="D8" s="743"/>
      <c r="E8" s="743"/>
      <c r="F8" s="743"/>
      <c r="G8" s="442">
        <f>G10+G23+G28+G34+G39</f>
        <v>331737.04126820411</v>
      </c>
      <c r="H8" s="442">
        <f>H10+H23+H28+H34+H39</f>
        <v>341369.58572338609</v>
      </c>
      <c r="I8" s="442">
        <f>I10+I23+I28+I34+I39</f>
        <v>367137.27499919274</v>
      </c>
      <c r="J8" s="442">
        <f>J10+J23+J28+J34+J39</f>
        <v>372569.72011030378</v>
      </c>
      <c r="K8" s="442">
        <f>K10+K23+K28+K34+K39</f>
        <v>387585.51824582584</v>
      </c>
      <c r="L8" s="488"/>
      <c r="N8" s="445"/>
    </row>
    <row r="9" spans="1:28" s="425" customFormat="1" ht="30" customHeight="1">
      <c r="B9" s="745"/>
      <c r="C9" s="745"/>
      <c r="D9" s="745"/>
      <c r="E9" s="745"/>
      <c r="F9" s="745"/>
      <c r="G9" s="442"/>
      <c r="H9" s="442"/>
      <c r="I9" s="442"/>
      <c r="J9" s="442"/>
      <c r="K9" s="442"/>
      <c r="L9" s="442"/>
      <c r="M9" s="489"/>
      <c r="N9" s="489"/>
      <c r="O9" s="443"/>
    </row>
    <row r="10" spans="1:28" s="425" customFormat="1" ht="32.25" customHeight="1">
      <c r="B10" s="743" t="s">
        <v>31</v>
      </c>
      <c r="C10" s="743"/>
      <c r="D10" s="743"/>
      <c r="E10" s="743"/>
      <c r="F10" s="743"/>
      <c r="G10" s="475">
        <f>SUM(G11:G21)</f>
        <v>268368.49733590451</v>
      </c>
      <c r="H10" s="475">
        <f>SUM(H11:H21)</f>
        <v>279558.13813383819</v>
      </c>
      <c r="I10" s="475">
        <f>SUM(I11:I21)</f>
        <v>303422.72393648961</v>
      </c>
      <c r="J10" s="475">
        <f>SUM(J11:J21)</f>
        <v>307522.19126982288</v>
      </c>
      <c r="K10" s="475">
        <f>SUM(K11:K21)</f>
        <v>315450.13916276308</v>
      </c>
      <c r="L10" s="442"/>
      <c r="M10" s="490"/>
      <c r="N10" s="491"/>
    </row>
    <row r="11" spans="1:28" s="425" customFormat="1" ht="27.75" customHeight="1">
      <c r="B11" s="736" t="s">
        <v>32</v>
      </c>
      <c r="C11" s="736"/>
      <c r="D11" s="736"/>
      <c r="E11" s="736"/>
      <c r="F11" s="736"/>
      <c r="G11" s="444">
        <v>126180.182176199</v>
      </c>
      <c r="H11" s="444">
        <v>126068.25256772</v>
      </c>
      <c r="I11" s="444">
        <v>136542.53210358499</v>
      </c>
      <c r="J11" s="444">
        <v>140913.232103585</v>
      </c>
      <c r="K11" s="444">
        <v>143690.87666834201</v>
      </c>
      <c r="L11" s="488"/>
      <c r="M11" s="490"/>
      <c r="N11" s="491"/>
    </row>
    <row r="12" spans="1:28" s="425" customFormat="1" ht="27.75" customHeight="1">
      <c r="B12" s="736" t="s">
        <v>33</v>
      </c>
      <c r="C12" s="736"/>
      <c r="D12" s="736"/>
      <c r="E12" s="736"/>
      <c r="F12" s="736"/>
      <c r="G12" s="444">
        <v>22004.184279651799</v>
      </c>
      <c r="H12" s="444">
        <v>24199.1163881865</v>
      </c>
      <c r="I12" s="444">
        <v>25932.631600267399</v>
      </c>
      <c r="J12" s="444">
        <v>27313.971600267399</v>
      </c>
      <c r="K12" s="444">
        <v>29742.8692779538</v>
      </c>
      <c r="L12" s="442"/>
      <c r="M12" s="490"/>
      <c r="N12" s="491"/>
    </row>
    <row r="13" spans="1:28" s="425" customFormat="1" ht="27.75" customHeight="1">
      <c r="B13" s="736" t="s">
        <v>60</v>
      </c>
      <c r="C13" s="736"/>
      <c r="D13" s="736"/>
      <c r="E13" s="736"/>
      <c r="F13" s="736"/>
      <c r="G13" s="444">
        <v>48914.473422406598</v>
      </c>
      <c r="H13" s="444">
        <v>52437.624759304999</v>
      </c>
      <c r="I13" s="444">
        <v>52365.983605283604</v>
      </c>
      <c r="J13" s="444">
        <v>51003.983605283604</v>
      </c>
      <c r="K13" s="444">
        <v>52380.777061837704</v>
      </c>
      <c r="L13" s="442"/>
      <c r="M13" s="490"/>
      <c r="N13" s="491"/>
      <c r="P13" s="492"/>
    </row>
    <row r="14" spans="1:28" s="425" customFormat="1" ht="27.75" customHeight="1">
      <c r="B14" s="736" t="s">
        <v>148</v>
      </c>
      <c r="C14" s="736"/>
      <c r="D14" s="736"/>
      <c r="E14" s="736"/>
      <c r="F14" s="736"/>
      <c r="G14" s="444">
        <v>8516.0698114750794</v>
      </c>
      <c r="H14" s="444">
        <v>8766.2148407148397</v>
      </c>
      <c r="I14" s="444">
        <v>15142.2575757576</v>
      </c>
      <c r="J14" s="444">
        <v>14481.2575757576</v>
      </c>
      <c r="K14" s="444">
        <v>14772.7888976824</v>
      </c>
      <c r="L14" s="442"/>
      <c r="M14" s="490"/>
      <c r="N14" s="491"/>
    </row>
    <row r="15" spans="1:28" s="425" customFormat="1" ht="27.75" customHeight="1">
      <c r="B15" s="736" t="s">
        <v>34</v>
      </c>
      <c r="C15" s="736"/>
      <c r="D15" s="736"/>
      <c r="E15" s="736"/>
      <c r="F15" s="736"/>
      <c r="G15" s="444">
        <v>8057.91254856255</v>
      </c>
      <c r="H15" s="444">
        <v>7907.3765582243796</v>
      </c>
      <c r="I15" s="444">
        <v>8356.3765582243796</v>
      </c>
      <c r="J15" s="444">
        <v>8060.3765582243796</v>
      </c>
      <c r="K15" s="444">
        <v>7847.9340685981597</v>
      </c>
      <c r="L15" s="442"/>
      <c r="M15" s="490"/>
      <c r="N15" s="491"/>
    </row>
    <row r="16" spans="1:28" s="425" customFormat="1" ht="27.75" customHeight="1">
      <c r="B16" s="736" t="s">
        <v>35</v>
      </c>
      <c r="C16" s="736"/>
      <c r="D16" s="736"/>
      <c r="E16" s="736"/>
      <c r="F16" s="736"/>
      <c r="G16" s="444">
        <v>13758.9471541117</v>
      </c>
      <c r="H16" s="444">
        <v>14365.9471541117</v>
      </c>
      <c r="I16" s="444">
        <v>15025.5471541117</v>
      </c>
      <c r="J16" s="444">
        <v>15480.541154111699</v>
      </c>
      <c r="K16" s="444">
        <v>14900.1880985023</v>
      </c>
      <c r="L16" s="442"/>
      <c r="M16" s="490"/>
      <c r="N16" s="491"/>
    </row>
    <row r="17" spans="2:16" s="425" customFormat="1" ht="27.75" customHeight="1">
      <c r="B17" s="736" t="s">
        <v>36</v>
      </c>
      <c r="C17" s="736"/>
      <c r="D17" s="736"/>
      <c r="E17" s="736"/>
      <c r="F17" s="736"/>
      <c r="G17" s="444">
        <v>3069.5613732259299</v>
      </c>
      <c r="H17" s="444">
        <v>5718.5613732259299</v>
      </c>
      <c r="I17" s="444">
        <v>5583.5613732259299</v>
      </c>
      <c r="J17" s="444">
        <v>6257.5613732259299</v>
      </c>
      <c r="K17" s="444">
        <v>6146.6285575485199</v>
      </c>
      <c r="L17" s="442"/>
      <c r="M17" s="490"/>
      <c r="N17" s="491"/>
    </row>
    <row r="18" spans="2:16" s="425" customFormat="1" ht="27.75" customHeight="1">
      <c r="B18" s="736" t="s">
        <v>37</v>
      </c>
      <c r="C18" s="736"/>
      <c r="D18" s="736"/>
      <c r="E18" s="736"/>
      <c r="F18" s="736"/>
      <c r="G18" s="444">
        <v>3223</v>
      </c>
      <c r="H18" s="444">
        <v>3269</v>
      </c>
      <c r="I18" s="444">
        <v>4113</v>
      </c>
      <c r="J18" s="444">
        <v>4273</v>
      </c>
      <c r="K18" s="444">
        <v>4953.6260599999996</v>
      </c>
      <c r="L18" s="442"/>
      <c r="M18" s="490"/>
      <c r="N18" s="491"/>
      <c r="O18" s="445"/>
    </row>
    <row r="19" spans="2:16" s="425" customFormat="1" ht="27.75" customHeight="1">
      <c r="B19" s="736" t="s">
        <v>39</v>
      </c>
      <c r="C19" s="736"/>
      <c r="D19" s="736"/>
      <c r="E19" s="736"/>
      <c r="F19" s="736"/>
      <c r="G19" s="444">
        <v>10536</v>
      </c>
      <c r="H19" s="444">
        <v>10077</v>
      </c>
      <c r="I19" s="444">
        <v>11932</v>
      </c>
      <c r="J19" s="444">
        <v>10296.1</v>
      </c>
      <c r="K19" s="444">
        <v>10513.744751405</v>
      </c>
      <c r="L19" s="442"/>
      <c r="M19" s="490"/>
      <c r="N19" s="491"/>
      <c r="O19" s="445"/>
      <c r="P19" s="445"/>
    </row>
    <row r="20" spans="2:16" s="425" customFormat="1" ht="27" customHeight="1">
      <c r="B20" s="736" t="s">
        <v>38</v>
      </c>
      <c r="C20" s="736"/>
      <c r="D20" s="736"/>
      <c r="E20" s="736"/>
      <c r="F20" s="736"/>
      <c r="G20" s="444">
        <v>4141.3333333333303</v>
      </c>
      <c r="H20" s="444">
        <v>5942</v>
      </c>
      <c r="I20" s="444">
        <v>5215</v>
      </c>
      <c r="J20" s="444">
        <v>5292</v>
      </c>
      <c r="K20" s="444">
        <v>5646.2090399999997</v>
      </c>
      <c r="L20" s="442"/>
      <c r="M20" s="490"/>
      <c r="N20" s="491"/>
    </row>
    <row r="21" spans="2:16" s="425" customFormat="1" ht="27.75" customHeight="1">
      <c r="B21" s="736" t="s">
        <v>165</v>
      </c>
      <c r="C21" s="736"/>
      <c r="D21" s="736"/>
      <c r="E21" s="736"/>
      <c r="F21" s="736"/>
      <c r="G21" s="444">
        <v>19966.833236938499</v>
      </c>
      <c r="H21" s="444">
        <v>20807.0444923498</v>
      </c>
      <c r="I21" s="444">
        <v>23213.833966033999</v>
      </c>
      <c r="J21" s="444">
        <v>24150.167299367298</v>
      </c>
      <c r="K21" s="444">
        <v>24854.4966808932</v>
      </c>
      <c r="L21" s="442"/>
      <c r="M21" s="490"/>
      <c r="N21" s="491"/>
      <c r="O21" s="445"/>
      <c r="P21" s="492"/>
    </row>
    <row r="22" spans="2:16" s="425" customFormat="1" ht="30" customHeight="1">
      <c r="B22" s="746"/>
      <c r="C22" s="746"/>
      <c r="D22" s="746"/>
      <c r="E22" s="746"/>
      <c r="F22" s="746"/>
      <c r="G22" s="445"/>
      <c r="H22" s="445"/>
      <c r="I22" s="445"/>
      <c r="J22" s="445"/>
      <c r="K22" s="445"/>
      <c r="L22" s="444"/>
      <c r="M22" s="490"/>
      <c r="N22" s="491"/>
    </row>
    <row r="23" spans="2:16" s="425" customFormat="1" ht="32.25" customHeight="1">
      <c r="B23" s="743" t="s">
        <v>40</v>
      </c>
      <c r="C23" s="743"/>
      <c r="D23" s="743"/>
      <c r="E23" s="743"/>
      <c r="F23" s="743"/>
      <c r="G23" s="475">
        <f>SUM(G24:G26)</f>
        <v>7751.2274874995801</v>
      </c>
      <c r="H23" s="475">
        <f>SUM(H24:H26)</f>
        <v>8598.4466089466077</v>
      </c>
      <c r="I23" s="475">
        <f>SUM(I24:I26)</f>
        <v>9372.7323232323288</v>
      </c>
      <c r="J23" s="475">
        <f>SUM(J24:J26)</f>
        <v>10299.621212121208</v>
      </c>
      <c r="K23" s="475">
        <f>SUM(K24:K26)</f>
        <v>8220.1420871757618</v>
      </c>
      <c r="L23" s="442"/>
      <c r="M23" s="490"/>
      <c r="N23" s="491"/>
      <c r="P23" s="445"/>
    </row>
    <row r="24" spans="2:16" s="425" customFormat="1" ht="27.75" customHeight="1">
      <c r="B24" s="737" t="s">
        <v>41</v>
      </c>
      <c r="C24" s="737"/>
      <c r="D24" s="737"/>
      <c r="E24" s="737"/>
      <c r="F24" s="737"/>
      <c r="G24" s="444">
        <v>3710.8647907647901</v>
      </c>
      <c r="H24" s="444">
        <v>4024.7647907647902</v>
      </c>
      <c r="I24" s="444">
        <v>5442.0505050505099</v>
      </c>
      <c r="J24" s="444">
        <v>6169.9393939393904</v>
      </c>
      <c r="K24" s="444">
        <v>4594.5569911757602</v>
      </c>
      <c r="L24" s="444"/>
      <c r="M24" s="490"/>
      <c r="N24" s="491"/>
      <c r="O24" s="445"/>
      <c r="P24" s="445"/>
    </row>
    <row r="25" spans="2:16" s="425" customFormat="1" ht="27.75" customHeight="1">
      <c r="B25" s="737" t="s">
        <v>42</v>
      </c>
      <c r="C25" s="737"/>
      <c r="D25" s="737"/>
      <c r="E25" s="737"/>
      <c r="F25" s="737"/>
      <c r="G25" s="444">
        <v>507.86269673479001</v>
      </c>
      <c r="H25" s="444">
        <v>637.68181818181802</v>
      </c>
      <c r="I25" s="444">
        <v>646.68181818181802</v>
      </c>
      <c r="J25" s="444">
        <v>713.68181818181802</v>
      </c>
      <c r="K25" s="444">
        <v>613.23165500000005</v>
      </c>
      <c r="L25" s="444"/>
      <c r="M25" s="490"/>
      <c r="N25" s="491"/>
      <c r="O25" s="445"/>
      <c r="P25" s="445"/>
    </row>
    <row r="26" spans="2:16" s="425" customFormat="1" ht="27.75" customHeight="1">
      <c r="B26" s="737" t="s">
        <v>43</v>
      </c>
      <c r="C26" s="737"/>
      <c r="D26" s="737"/>
      <c r="E26" s="737"/>
      <c r="F26" s="737"/>
      <c r="G26" s="444">
        <v>3532.5</v>
      </c>
      <c r="H26" s="444">
        <v>3936</v>
      </c>
      <c r="I26" s="444">
        <v>3284</v>
      </c>
      <c r="J26" s="444">
        <v>3416</v>
      </c>
      <c r="K26" s="444">
        <v>3012.3534410000002</v>
      </c>
      <c r="L26" s="444"/>
      <c r="M26" s="490"/>
      <c r="N26" s="491"/>
      <c r="O26" s="445"/>
      <c r="P26" s="445"/>
    </row>
    <row r="27" spans="2:16" s="425" customFormat="1" ht="30" customHeight="1">
      <c r="B27" s="746"/>
      <c r="C27" s="746"/>
      <c r="D27" s="746"/>
      <c r="E27" s="746"/>
      <c r="F27" s="746"/>
      <c r="G27" s="444"/>
      <c r="H27" s="444"/>
      <c r="I27" s="444"/>
      <c r="J27" s="444"/>
      <c r="K27" s="444"/>
      <c r="L27" s="444"/>
      <c r="M27" s="490"/>
      <c r="N27" s="491"/>
      <c r="P27" s="445"/>
    </row>
    <row r="28" spans="2:16" s="425" customFormat="1" ht="33.75" customHeight="1">
      <c r="B28" s="743" t="s">
        <v>44</v>
      </c>
      <c r="C28" s="743"/>
      <c r="D28" s="743"/>
      <c r="E28" s="743"/>
      <c r="F28" s="743"/>
      <c r="G28" s="475">
        <f>SUM(G29:G32)</f>
        <v>17810.93128496797</v>
      </c>
      <c r="H28" s="475">
        <f>SUM(H29:H32)</f>
        <v>15916.696608946611</v>
      </c>
      <c r="I28" s="475">
        <f>SUM(I29:I32)</f>
        <v>17608.361111111109</v>
      </c>
      <c r="J28" s="475">
        <f>SUM(J29:J32)</f>
        <v>18837.361111111109</v>
      </c>
      <c r="K28" s="475">
        <f>SUM(K29:K32)</f>
        <v>20831.865207055551</v>
      </c>
      <c r="L28" s="442"/>
      <c r="M28" s="490"/>
      <c r="N28" s="491"/>
    </row>
    <row r="29" spans="2:16" s="425" customFormat="1" ht="27.75" customHeight="1">
      <c r="B29" s="737" t="s">
        <v>45</v>
      </c>
      <c r="C29" s="737"/>
      <c r="D29" s="737"/>
      <c r="E29" s="737"/>
      <c r="F29" s="737"/>
      <c r="G29" s="444">
        <v>10377.9718614719</v>
      </c>
      <c r="H29" s="444">
        <v>8642.9718614718604</v>
      </c>
      <c r="I29" s="444">
        <v>9760</v>
      </c>
      <c r="J29" s="444">
        <v>10092</v>
      </c>
      <c r="K29" s="444">
        <v>10767.184265</v>
      </c>
      <c r="L29" s="444"/>
      <c r="M29" s="490"/>
      <c r="N29" s="491"/>
      <c r="O29" s="445"/>
    </row>
    <row r="30" spans="2:16" s="425" customFormat="1" ht="27.75" customHeight="1">
      <c r="B30" s="737" t="s">
        <v>46</v>
      </c>
      <c r="C30" s="737"/>
      <c r="D30" s="737"/>
      <c r="E30" s="737"/>
      <c r="F30" s="737"/>
      <c r="G30" s="444">
        <v>983.18087855297199</v>
      </c>
      <c r="H30" s="444">
        <v>917</v>
      </c>
      <c r="I30" s="444">
        <v>793</v>
      </c>
      <c r="J30" s="444">
        <v>821</v>
      </c>
      <c r="K30" s="444">
        <v>1377.0368860000001</v>
      </c>
      <c r="L30" s="444"/>
      <c r="M30" s="490"/>
      <c r="N30" s="491"/>
    </row>
    <row r="31" spans="2:16" s="425" customFormat="1" ht="27.75" customHeight="1">
      <c r="B31" s="737" t="s">
        <v>47</v>
      </c>
      <c r="C31" s="737"/>
      <c r="D31" s="737"/>
      <c r="E31" s="737"/>
      <c r="F31" s="737"/>
      <c r="G31" s="444">
        <v>2058.6818181818198</v>
      </c>
      <c r="H31" s="444">
        <v>1919.6818181818201</v>
      </c>
      <c r="I31" s="444">
        <v>2657</v>
      </c>
      <c r="J31" s="444">
        <v>2865</v>
      </c>
      <c r="K31" s="444">
        <v>3146.6197080000002</v>
      </c>
      <c r="L31" s="444"/>
      <c r="M31" s="490"/>
      <c r="N31" s="491"/>
    </row>
    <row r="32" spans="2:16" s="425" customFormat="1" ht="27.75" customHeight="1">
      <c r="B32" s="737" t="s">
        <v>48</v>
      </c>
      <c r="C32" s="737"/>
      <c r="D32" s="737"/>
      <c r="E32" s="737"/>
      <c r="F32" s="737"/>
      <c r="G32" s="444">
        <v>4391.0967267612796</v>
      </c>
      <c r="H32" s="444">
        <v>4437.0429292929302</v>
      </c>
      <c r="I32" s="444">
        <v>4398.3611111111104</v>
      </c>
      <c r="J32" s="444">
        <v>5059.3611111111104</v>
      </c>
      <c r="K32" s="444">
        <v>5541.02434805555</v>
      </c>
      <c r="L32" s="444"/>
      <c r="M32" s="490"/>
      <c r="N32" s="491"/>
    </row>
    <row r="33" spans="2:16" s="425" customFormat="1" ht="30" customHeight="1">
      <c r="B33" s="746"/>
      <c r="C33" s="746"/>
      <c r="D33" s="746"/>
      <c r="E33" s="746"/>
      <c r="F33" s="746"/>
      <c r="G33" s="445"/>
      <c r="H33" s="445"/>
      <c r="I33" s="445"/>
      <c r="J33" s="445"/>
      <c r="K33" s="445"/>
      <c r="L33" s="444"/>
      <c r="M33" s="490"/>
      <c r="N33" s="491"/>
    </row>
    <row r="34" spans="2:16" s="425" customFormat="1" ht="32.25" customHeight="1">
      <c r="B34" s="743" t="s">
        <v>49</v>
      </c>
      <c r="C34" s="743"/>
      <c r="D34" s="743"/>
      <c r="E34" s="743"/>
      <c r="F34" s="743"/>
      <c r="G34" s="475">
        <f>SUM(G35:G37)</f>
        <v>28228.75695470384</v>
      </c>
      <c r="H34" s="475">
        <f>SUM(H35:H37)</f>
        <v>28216.41902366935</v>
      </c>
      <c r="I34" s="475">
        <f>SUM(I35:I37)</f>
        <v>27421.238947040998</v>
      </c>
      <c r="J34" s="475">
        <f>SUM(J35:J37)</f>
        <v>26574.327835929889</v>
      </c>
      <c r="K34" s="475">
        <f>SUM(K35:K37)</f>
        <v>35163.908865481688</v>
      </c>
      <c r="L34" s="442"/>
      <c r="M34" s="490"/>
      <c r="N34" s="491"/>
    </row>
    <row r="35" spans="2:16" s="425" customFormat="1" ht="27.75" customHeight="1">
      <c r="B35" s="737" t="s">
        <v>50</v>
      </c>
      <c r="C35" s="737"/>
      <c r="D35" s="737"/>
      <c r="E35" s="737"/>
      <c r="F35" s="737"/>
      <c r="G35" s="444">
        <v>7912.5500581521201</v>
      </c>
      <c r="H35" s="444">
        <v>7452.3500581521103</v>
      </c>
      <c r="I35" s="444">
        <v>7174.2389470409998</v>
      </c>
      <c r="J35" s="444">
        <v>6655.3278359298902</v>
      </c>
      <c r="K35" s="444">
        <v>6829.5580154816898</v>
      </c>
      <c r="L35" s="444"/>
      <c r="M35" s="490"/>
      <c r="N35" s="491"/>
    </row>
    <row r="36" spans="2:16" s="425" customFormat="1" ht="29.25" customHeight="1">
      <c r="B36" s="737" t="s">
        <v>51</v>
      </c>
      <c r="C36" s="737"/>
      <c r="D36" s="737"/>
      <c r="E36" s="737"/>
      <c r="F36" s="737"/>
      <c r="G36" s="444">
        <v>4274.2068965517201</v>
      </c>
      <c r="H36" s="444">
        <v>4856.06896551724</v>
      </c>
      <c r="I36" s="444">
        <v>4555</v>
      </c>
      <c r="J36" s="444">
        <v>4381</v>
      </c>
      <c r="K36" s="444">
        <v>4451.1239999999998</v>
      </c>
      <c r="L36" s="444"/>
      <c r="M36" s="490"/>
      <c r="N36" s="491"/>
      <c r="P36" s="445"/>
    </row>
    <row r="37" spans="2:16" s="425" customFormat="1" ht="27.75" customHeight="1">
      <c r="B37" s="737" t="s">
        <v>52</v>
      </c>
      <c r="C37" s="737"/>
      <c r="D37" s="737"/>
      <c r="E37" s="737"/>
      <c r="F37" s="737"/>
      <c r="G37" s="444">
        <v>16042</v>
      </c>
      <c r="H37" s="444">
        <v>15908</v>
      </c>
      <c r="I37" s="444">
        <v>15692</v>
      </c>
      <c r="J37" s="444">
        <v>15538</v>
      </c>
      <c r="K37" s="444">
        <v>23883.226849999999</v>
      </c>
      <c r="L37" s="444"/>
      <c r="M37" s="490"/>
      <c r="N37" s="491"/>
      <c r="O37" s="445"/>
      <c r="P37" s="493"/>
    </row>
    <row r="38" spans="2:16" s="425" customFormat="1" ht="30" customHeight="1">
      <c r="B38" s="746"/>
      <c r="C38" s="746"/>
      <c r="D38" s="746"/>
      <c r="E38" s="746"/>
      <c r="F38" s="746"/>
      <c r="G38" s="445"/>
      <c r="H38" s="445"/>
      <c r="I38" s="445"/>
      <c r="J38" s="445"/>
      <c r="K38" s="445"/>
      <c r="L38" s="444"/>
      <c r="M38" s="490"/>
      <c r="N38" s="491"/>
      <c r="O38" s="445"/>
      <c r="P38" s="445"/>
    </row>
    <row r="39" spans="2:16" s="425" customFormat="1" ht="32.25" customHeight="1">
      <c r="B39" s="743" t="s">
        <v>53</v>
      </c>
      <c r="C39" s="743"/>
      <c r="D39" s="743"/>
      <c r="E39" s="743"/>
      <c r="F39" s="743"/>
      <c r="G39" s="475">
        <f>SUM(G40:G43)</f>
        <v>9577.6282051282105</v>
      </c>
      <c r="H39" s="475">
        <f>SUM(H40:H43)</f>
        <v>9079.8853479853497</v>
      </c>
      <c r="I39" s="475">
        <f>SUM(I40:I43)</f>
        <v>9312.21868131868</v>
      </c>
      <c r="J39" s="475">
        <f>SUM(J40:J43)</f>
        <v>9336.21868131868</v>
      </c>
      <c r="K39" s="475">
        <f>SUM(K40:K43)</f>
        <v>7919.462923349819</v>
      </c>
      <c r="L39" s="442"/>
      <c r="M39" s="490"/>
      <c r="N39" s="491"/>
    </row>
    <row r="40" spans="2:16" s="425" customFormat="1" ht="27.75" customHeight="1">
      <c r="B40" s="737" t="s">
        <v>54</v>
      </c>
      <c r="C40" s="737"/>
      <c r="D40" s="737"/>
      <c r="E40" s="737"/>
      <c r="F40" s="737"/>
      <c r="G40" s="444">
        <v>4387</v>
      </c>
      <c r="H40" s="444">
        <v>4331</v>
      </c>
      <c r="I40" s="444">
        <v>4305</v>
      </c>
      <c r="J40" s="444">
        <v>4257</v>
      </c>
      <c r="K40" s="444">
        <v>4326.7298659999997</v>
      </c>
      <c r="L40" s="444"/>
      <c r="M40" s="490"/>
      <c r="N40" s="491"/>
    </row>
    <row r="41" spans="2:16" s="425" customFormat="1" ht="27" customHeight="1">
      <c r="B41" s="737" t="s">
        <v>55</v>
      </c>
      <c r="C41" s="737"/>
      <c r="D41" s="737"/>
      <c r="E41" s="737"/>
      <c r="F41" s="737"/>
      <c r="G41" s="444">
        <v>797</v>
      </c>
      <c r="H41" s="444">
        <v>987</v>
      </c>
      <c r="I41" s="444">
        <v>1205</v>
      </c>
      <c r="J41" s="444">
        <v>1247</v>
      </c>
      <c r="K41" s="444">
        <v>388.15359999999998</v>
      </c>
      <c r="L41" s="444"/>
      <c r="M41" s="490"/>
      <c r="N41" s="491"/>
    </row>
    <row r="42" spans="2:16" s="425" customFormat="1" ht="27.75" customHeight="1">
      <c r="B42" s="737" t="s">
        <v>56</v>
      </c>
      <c r="C42" s="737"/>
      <c r="D42" s="737"/>
      <c r="E42" s="737"/>
      <c r="F42" s="737"/>
      <c r="G42" s="444">
        <v>153</v>
      </c>
      <c r="H42" s="444">
        <v>119</v>
      </c>
      <c r="I42" s="444">
        <v>118</v>
      </c>
      <c r="J42" s="444">
        <v>116</v>
      </c>
      <c r="K42" s="444">
        <v>133.4648</v>
      </c>
      <c r="L42" s="444"/>
      <c r="M42" s="490"/>
      <c r="N42" s="491"/>
      <c r="O42" s="445"/>
      <c r="P42" s="445"/>
    </row>
    <row r="43" spans="2:16" s="425" customFormat="1" ht="27.75" customHeight="1">
      <c r="B43" s="737" t="s">
        <v>57</v>
      </c>
      <c r="C43" s="737"/>
      <c r="D43" s="737"/>
      <c r="E43" s="737"/>
      <c r="F43" s="737"/>
      <c r="G43" s="444">
        <v>4240.6282051282096</v>
      </c>
      <c r="H43" s="444">
        <v>3642.8853479853501</v>
      </c>
      <c r="I43" s="444">
        <v>3684.21868131868</v>
      </c>
      <c r="J43" s="444">
        <v>3716.21868131868</v>
      </c>
      <c r="K43" s="444">
        <v>3071.1146573498199</v>
      </c>
      <c r="L43" s="444"/>
      <c r="M43" s="490"/>
      <c r="N43" s="491"/>
      <c r="O43" s="445"/>
    </row>
    <row r="44" spans="2:16" s="425" customFormat="1" ht="27.75" customHeight="1">
      <c r="B44" s="746"/>
      <c r="C44" s="746"/>
      <c r="D44" s="746"/>
      <c r="E44" s="746"/>
      <c r="F44" s="746"/>
      <c r="G44" s="447"/>
      <c r="H44" s="447"/>
      <c r="I44" s="447"/>
      <c r="J44" s="447"/>
      <c r="K44" s="447"/>
      <c r="L44" s="448"/>
      <c r="M44" s="490"/>
      <c r="N44" s="491"/>
    </row>
    <row r="45" spans="2:16" s="450" customFormat="1" ht="27.75" customHeight="1">
      <c r="B45" s="763"/>
      <c r="C45" s="763"/>
      <c r="D45" s="763"/>
      <c r="E45" s="763"/>
      <c r="F45" s="763"/>
      <c r="G45" s="479"/>
      <c r="H45" s="479"/>
      <c r="I45" s="479"/>
      <c r="J45" s="479"/>
      <c r="K45" s="479"/>
      <c r="L45" s="449"/>
    </row>
    <row r="46" spans="2:16" s="425" customFormat="1" ht="30" customHeight="1">
      <c r="B46" s="743" t="s">
        <v>58</v>
      </c>
      <c r="C46" s="743"/>
      <c r="D46" s="743"/>
      <c r="E46" s="743"/>
      <c r="F46" s="743"/>
      <c r="G46" s="475">
        <v>183796.693444748</v>
      </c>
      <c r="H46" s="475">
        <v>188848.84097404301</v>
      </c>
      <c r="I46" s="475">
        <v>211006.61179036499</v>
      </c>
      <c r="J46" s="475">
        <v>215123.74579036501</v>
      </c>
      <c r="K46" s="475">
        <v>220578</v>
      </c>
      <c r="L46" s="442"/>
      <c r="M46" s="426"/>
    </row>
    <row r="47" spans="2:16" s="425" customFormat="1" ht="30" customHeight="1">
      <c r="B47" s="743" t="s">
        <v>124</v>
      </c>
      <c r="C47" s="743"/>
      <c r="D47" s="743"/>
      <c r="E47" s="743"/>
      <c r="F47" s="743"/>
      <c r="G47" s="475">
        <v>17249.931284967901</v>
      </c>
      <c r="H47" s="475">
        <v>15436</v>
      </c>
      <c r="I47" s="475">
        <v>17156.361111111099</v>
      </c>
      <c r="J47" s="475">
        <v>18353.361111111099</v>
      </c>
      <c r="K47" s="475">
        <v>19960.1305862222</v>
      </c>
      <c r="L47" s="442"/>
      <c r="M47" s="426"/>
    </row>
    <row r="48" spans="2:16" s="452" customFormat="1" ht="30" customHeight="1">
      <c r="B48" s="747"/>
      <c r="C48" s="747"/>
      <c r="D48" s="747"/>
      <c r="E48" s="747"/>
      <c r="F48" s="747"/>
      <c r="L48" s="451"/>
    </row>
    <row r="49" spans="1:11" s="425" customFormat="1" ht="18" customHeight="1">
      <c r="B49" s="709"/>
      <c r="C49" s="709"/>
      <c r="D49" s="709"/>
      <c r="E49" s="709"/>
      <c r="F49" s="709"/>
      <c r="G49" s="709"/>
      <c r="H49" s="709"/>
      <c r="I49" s="709"/>
      <c r="J49" s="709"/>
      <c r="K49" s="709"/>
    </row>
    <row r="50" spans="1:11" ht="18.600000000000001" customHeight="1">
      <c r="B50" s="748" t="s">
        <v>164</v>
      </c>
      <c r="C50" s="748"/>
      <c r="D50" s="748"/>
      <c r="E50" s="744" t="s">
        <v>121</v>
      </c>
      <c r="F50" s="744"/>
      <c r="G50" s="744"/>
      <c r="H50" s="744"/>
      <c r="I50" s="425"/>
      <c r="J50" s="425"/>
      <c r="K50" s="425"/>
    </row>
    <row r="51" spans="1:11" ht="18" customHeight="1">
      <c r="B51" s="708"/>
      <c r="C51" s="708"/>
      <c r="D51" s="708"/>
      <c r="F51" s="426" t="s">
        <v>143</v>
      </c>
      <c r="I51" s="454"/>
      <c r="J51" s="425"/>
      <c r="K51" s="425"/>
    </row>
    <row r="52" spans="1:11" ht="18">
      <c r="C52" s="455"/>
      <c r="D52" s="455"/>
      <c r="E52" s="426"/>
      <c r="G52" s="426"/>
      <c r="H52" s="426"/>
      <c r="I52" s="426"/>
    </row>
    <row r="53" spans="1:11" ht="15">
      <c r="C53" s="455"/>
      <c r="D53" s="455"/>
      <c r="E53" s="455"/>
    </row>
    <row r="54" spans="1:11" ht="15.75" customHeight="1">
      <c r="A54" s="762"/>
      <c r="B54" s="762"/>
      <c r="C54" s="762"/>
      <c r="D54" s="762"/>
      <c r="E54" s="762"/>
      <c r="F54" s="762"/>
      <c r="G54" s="762"/>
      <c r="H54" s="762"/>
      <c r="I54" s="762"/>
      <c r="J54" s="762"/>
      <c r="K54" s="762"/>
    </row>
  </sheetData>
  <mergeCells count="47">
    <mergeCell ref="A54:K54"/>
    <mergeCell ref="B41:F41"/>
    <mergeCell ref="B42:F42"/>
    <mergeCell ref="B43:F43"/>
    <mergeCell ref="B44:F44"/>
    <mergeCell ref="B45:F45"/>
    <mergeCell ref="B46:F46"/>
    <mergeCell ref="B47:F47"/>
    <mergeCell ref="B48:F48"/>
    <mergeCell ref="B50:D50"/>
    <mergeCell ref="E50:H50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28:F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16:F16"/>
    <mergeCell ref="B3:K3"/>
    <mergeCell ref="B5:K5"/>
    <mergeCell ref="B7:F7"/>
    <mergeCell ref="B8:F8"/>
    <mergeCell ref="B9:F9"/>
    <mergeCell ref="B10:F10"/>
    <mergeCell ref="B11:F11"/>
    <mergeCell ref="B12:F12"/>
    <mergeCell ref="B13:F13"/>
    <mergeCell ref="B14:F14"/>
    <mergeCell ref="B15:F15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ED2F1-50D0-48D0-958C-421ABA5FDCE9}">
  <sheetPr>
    <tabColor theme="3" tint="0.59999389629810485"/>
  </sheetPr>
  <dimension ref="A1:R55"/>
  <sheetViews>
    <sheetView view="pageBreakPreview" zoomScaleNormal="100" zoomScaleSheetLayoutView="100" workbookViewId="0">
      <pane ySplit="8" topLeftCell="A9" activePane="bottomLeft" state="frozen"/>
      <selection activeCell="H33" sqref="H33"/>
      <selection pane="bottomLeft" activeCell="I21" sqref="I21:M21"/>
    </sheetView>
  </sheetViews>
  <sheetFormatPr defaultColWidth="9.140625" defaultRowHeight="14.25"/>
  <cols>
    <col min="1" max="1" width="1.7109375" style="563" customWidth="1"/>
    <col min="2" max="6" width="20.7109375" style="563" customWidth="1"/>
    <col min="7" max="7" width="0.85546875" style="563" customWidth="1"/>
    <col min="8" max="8" width="5.28515625" style="563" customWidth="1"/>
    <col min="9" max="9" width="3.42578125" style="564" customWidth="1"/>
    <col min="10" max="10" width="7.140625" style="564" customWidth="1"/>
    <col min="11" max="11" width="7.28515625" style="564" customWidth="1"/>
    <col min="12" max="12" width="0.85546875" style="564" customWidth="1"/>
    <col min="13" max="13" width="30.42578125" style="563" customWidth="1"/>
    <col min="14" max="14" width="11.7109375" style="563" customWidth="1"/>
    <col min="15" max="17" width="17" style="563" customWidth="1"/>
    <col min="18" max="18" width="15.7109375" style="563" bestFit="1" customWidth="1"/>
    <col min="19" max="16384" width="9.140625" style="563"/>
  </cols>
  <sheetData>
    <row r="1" spans="1:18" ht="30" customHeight="1"/>
    <row r="2" spans="1:18" ht="27" customHeight="1">
      <c r="A2" s="565"/>
      <c r="B2" s="566"/>
      <c r="C2" s="566"/>
      <c r="D2" s="566"/>
      <c r="E2" s="566"/>
      <c r="F2" s="566"/>
      <c r="G2" s="566"/>
      <c r="H2" s="566"/>
      <c r="I2" s="765"/>
      <c r="J2" s="765"/>
      <c r="K2" s="765"/>
      <c r="L2" s="765"/>
      <c r="M2" s="765"/>
      <c r="N2" s="567"/>
    </row>
    <row r="3" spans="1:18" ht="27" customHeight="1">
      <c r="A3" s="774" t="s">
        <v>144</v>
      </c>
      <c r="B3" s="774"/>
      <c r="C3" s="774"/>
      <c r="D3" s="774"/>
      <c r="E3" s="774"/>
      <c r="F3" s="774"/>
      <c r="G3" s="774"/>
      <c r="H3" s="774"/>
      <c r="I3" s="774"/>
      <c r="J3" s="774"/>
      <c r="K3" s="774"/>
      <c r="L3" s="774"/>
      <c r="M3" s="774"/>
      <c r="N3" s="567"/>
    </row>
    <row r="4" spans="1:18" ht="26.25" customHeight="1">
      <c r="A4" s="565"/>
      <c r="B4" s="566"/>
      <c r="C4" s="566"/>
      <c r="D4" s="566"/>
      <c r="E4" s="566"/>
      <c r="F4" s="566"/>
      <c r="G4" s="566"/>
      <c r="H4" s="566"/>
      <c r="I4" s="601"/>
      <c r="J4" s="601"/>
      <c r="K4" s="601"/>
      <c r="L4" s="601"/>
      <c r="M4" s="601"/>
      <c r="N4" s="567"/>
    </row>
    <row r="5" spans="1:18" s="572" customFormat="1" ht="36.75" customHeight="1">
      <c r="A5" s="568"/>
      <c r="B5" s="773" t="s">
        <v>149</v>
      </c>
      <c r="C5" s="773"/>
      <c r="D5" s="773"/>
      <c r="E5" s="773"/>
      <c r="F5" s="773"/>
      <c r="G5" s="773"/>
      <c r="H5" s="773"/>
      <c r="I5" s="773"/>
      <c r="J5" s="773"/>
      <c r="K5" s="773"/>
      <c r="L5" s="773"/>
      <c r="M5" s="773"/>
      <c r="N5" s="569"/>
      <c r="O5" s="570"/>
      <c r="P5" s="571"/>
    </row>
    <row r="6" spans="1:18" ht="20.100000000000001" customHeight="1">
      <c r="B6" s="567"/>
      <c r="C6" s="567"/>
      <c r="D6" s="567"/>
      <c r="E6" s="567"/>
      <c r="F6" s="567"/>
      <c r="G6" s="567"/>
      <c r="H6" s="567"/>
      <c r="I6" s="573"/>
      <c r="J6" s="573"/>
      <c r="K6" s="573"/>
      <c r="L6" s="573"/>
      <c r="M6" s="574"/>
      <c r="N6" s="575"/>
      <c r="O6" s="576"/>
      <c r="P6" s="576"/>
    </row>
    <row r="7" spans="1:18" s="577" customFormat="1" ht="23.25" customHeight="1">
      <c r="B7" s="578">
        <v>2017</v>
      </c>
      <c r="C7" s="578">
        <v>2018</v>
      </c>
      <c r="D7" s="578">
        <v>2019</v>
      </c>
      <c r="E7" s="578">
        <v>2020</v>
      </c>
      <c r="F7" s="578">
        <v>2021</v>
      </c>
      <c r="G7" s="578"/>
      <c r="H7" s="578"/>
      <c r="I7" s="766" t="s">
        <v>150</v>
      </c>
      <c r="J7" s="766"/>
      <c r="K7" s="766"/>
      <c r="L7" s="766"/>
      <c r="M7" s="766"/>
      <c r="N7" s="579"/>
      <c r="O7" s="580"/>
    </row>
    <row r="8" spans="1:18" s="577" customFormat="1" ht="36.75" customHeight="1">
      <c r="B8" s="581">
        <f t="shared" ref="B8:F8" si="0">B10+B23+B28+B34+B39</f>
        <v>402839.84053711582</v>
      </c>
      <c r="C8" s="581">
        <f t="shared" si="0"/>
        <v>408807.19090830005</v>
      </c>
      <c r="D8" s="581">
        <f t="shared" si="0"/>
        <v>412937.96419138392</v>
      </c>
      <c r="E8" s="581">
        <f t="shared" si="0"/>
        <v>393290.76660579513</v>
      </c>
      <c r="F8" s="581">
        <f t="shared" si="0"/>
        <v>412295.4536120703</v>
      </c>
      <c r="G8" s="581"/>
      <c r="H8" s="581"/>
      <c r="I8" s="767" t="s">
        <v>3</v>
      </c>
      <c r="J8" s="767"/>
      <c r="K8" s="767"/>
      <c r="L8" s="767"/>
      <c r="M8" s="767"/>
      <c r="N8" s="582"/>
      <c r="P8" s="583"/>
    </row>
    <row r="9" spans="1:18" s="577" customFormat="1" ht="30" customHeight="1">
      <c r="B9" s="581"/>
      <c r="C9" s="581"/>
      <c r="D9" s="581"/>
      <c r="E9" s="581"/>
      <c r="F9" s="581"/>
      <c r="G9" s="581"/>
      <c r="H9" s="581"/>
      <c r="I9" s="768"/>
      <c r="J9" s="768"/>
      <c r="K9" s="768"/>
      <c r="L9" s="768"/>
      <c r="M9" s="768"/>
      <c r="N9" s="581"/>
      <c r="O9" s="584"/>
      <c r="P9" s="584"/>
      <c r="Q9" s="585"/>
    </row>
    <row r="10" spans="1:18" s="577" customFormat="1" ht="32.25" customHeight="1">
      <c r="B10" s="586">
        <f t="shared" ref="B10:D10" si="1">SUM(B11:B21)</f>
        <v>327076.45348439115</v>
      </c>
      <c r="C10" s="586">
        <f t="shared" si="1"/>
        <v>332102.70820896642</v>
      </c>
      <c r="D10" s="586">
        <f t="shared" si="1"/>
        <v>334438.0479034668</v>
      </c>
      <c r="E10" s="586">
        <v>307223.29851882078</v>
      </c>
      <c r="F10" s="586">
        <v>320266.66790216329</v>
      </c>
      <c r="G10" s="586"/>
      <c r="H10" s="586"/>
      <c r="I10" s="767" t="s">
        <v>31</v>
      </c>
      <c r="J10" s="767"/>
      <c r="K10" s="767"/>
      <c r="L10" s="767"/>
      <c r="M10" s="767"/>
      <c r="N10" s="581"/>
      <c r="O10" s="587"/>
      <c r="P10" s="588"/>
    </row>
    <row r="11" spans="1:18" s="577" customFormat="1" ht="27.75" customHeight="1">
      <c r="B11" s="589">
        <v>153989.38227213701</v>
      </c>
      <c r="C11" s="589">
        <v>155709.28313299801</v>
      </c>
      <c r="D11" s="589">
        <v>156192.78505665</v>
      </c>
      <c r="E11" s="589">
        <v>143596</v>
      </c>
      <c r="F11" s="589">
        <v>147765</v>
      </c>
      <c r="G11" s="589"/>
      <c r="H11" s="589"/>
      <c r="I11" s="764" t="s">
        <v>32</v>
      </c>
      <c r="J11" s="764"/>
      <c r="K11" s="764"/>
      <c r="L11" s="764"/>
      <c r="M11" s="764"/>
      <c r="N11" s="582"/>
      <c r="O11" s="587"/>
      <c r="P11" s="588"/>
    </row>
    <row r="12" spans="1:18" s="577" customFormat="1" ht="27.75" customHeight="1">
      <c r="B12" s="589">
        <v>28117.3865149667</v>
      </c>
      <c r="C12" s="589">
        <v>29282.794442770628</v>
      </c>
      <c r="D12" s="589">
        <v>29823.083271028201</v>
      </c>
      <c r="E12" s="589">
        <v>31153</v>
      </c>
      <c r="F12" s="589">
        <v>32205</v>
      </c>
      <c r="G12" s="589"/>
      <c r="H12" s="589"/>
      <c r="I12" s="764" t="s">
        <v>33</v>
      </c>
      <c r="J12" s="764"/>
      <c r="K12" s="764"/>
      <c r="L12" s="764"/>
      <c r="M12" s="764"/>
      <c r="N12" s="581"/>
      <c r="O12" s="587"/>
      <c r="P12" s="588"/>
    </row>
    <row r="13" spans="1:18" s="577" customFormat="1" ht="27.75" customHeight="1">
      <c r="B13" s="589">
        <v>52714.196414299397</v>
      </c>
      <c r="C13" s="589">
        <v>52654.897481721709</v>
      </c>
      <c r="D13" s="589">
        <v>52883.32228172171</v>
      </c>
      <c r="E13" s="589">
        <v>38641</v>
      </c>
      <c r="F13" s="589">
        <v>44665</v>
      </c>
      <c r="G13" s="589"/>
      <c r="H13" s="589"/>
      <c r="I13" s="764" t="s">
        <v>60</v>
      </c>
      <c r="J13" s="764"/>
      <c r="K13" s="764"/>
      <c r="L13" s="764"/>
      <c r="M13" s="764"/>
      <c r="N13" s="581"/>
      <c r="O13" s="587"/>
      <c r="P13" s="588"/>
      <c r="R13" s="590"/>
    </row>
    <row r="14" spans="1:18" s="577" customFormat="1" ht="27.75" customHeight="1">
      <c r="B14" s="589">
        <v>15138.280989503</v>
      </c>
      <c r="C14" s="589">
        <v>16214.07467230303</v>
      </c>
      <c r="D14" s="589">
        <v>16369.802172303031</v>
      </c>
      <c r="E14" s="589">
        <v>15671</v>
      </c>
      <c r="F14" s="589">
        <v>16570</v>
      </c>
      <c r="G14" s="589"/>
      <c r="H14" s="589"/>
      <c r="I14" s="764" t="s">
        <v>148</v>
      </c>
      <c r="J14" s="764"/>
      <c r="K14" s="764"/>
      <c r="L14" s="764"/>
      <c r="M14" s="764"/>
      <c r="N14" s="581"/>
      <c r="O14" s="587"/>
      <c r="P14" s="588"/>
    </row>
    <row r="15" spans="1:18" s="577" customFormat="1" ht="27.75" customHeight="1">
      <c r="B15" s="589">
        <v>7734.93826826657</v>
      </c>
      <c r="C15" s="589">
        <v>7917.8920693699974</v>
      </c>
      <c r="D15" s="589">
        <v>7953.7538693699971</v>
      </c>
      <c r="E15" s="589">
        <v>8535</v>
      </c>
      <c r="F15" s="589">
        <v>8745</v>
      </c>
      <c r="G15" s="589"/>
      <c r="H15" s="589"/>
      <c r="I15" s="764" t="s">
        <v>34</v>
      </c>
      <c r="J15" s="764"/>
      <c r="K15" s="764"/>
      <c r="L15" s="764"/>
      <c r="M15" s="764"/>
      <c r="N15" s="581"/>
      <c r="O15" s="587"/>
      <c r="P15" s="588"/>
    </row>
    <row r="16" spans="1:18" s="577" customFormat="1" ht="27.75" customHeight="1">
      <c r="B16" s="589">
        <v>15028.996302003399</v>
      </c>
      <c r="C16" s="589">
        <v>15329.728917383909</v>
      </c>
      <c r="D16" s="589">
        <v>15346.248997383909</v>
      </c>
      <c r="E16" s="589">
        <v>14989</v>
      </c>
      <c r="F16" s="589">
        <v>15985</v>
      </c>
      <c r="G16" s="589"/>
      <c r="H16" s="589"/>
      <c r="I16" s="764" t="s">
        <v>35</v>
      </c>
      <c r="J16" s="764"/>
      <c r="K16" s="764"/>
      <c r="L16" s="764"/>
      <c r="M16" s="764"/>
      <c r="N16" s="581"/>
      <c r="O16" s="587"/>
      <c r="P16" s="588"/>
    </row>
    <row r="17" spans="2:18" s="577" customFormat="1" ht="27.75" customHeight="1">
      <c r="B17" s="589">
        <v>6363.7403091728002</v>
      </c>
      <c r="C17" s="589">
        <v>6418.8157634303789</v>
      </c>
      <c r="D17" s="589">
        <v>6497.8157634303789</v>
      </c>
      <c r="E17" s="589">
        <v>6312</v>
      </c>
      <c r="F17" s="589">
        <v>6769</v>
      </c>
      <c r="G17" s="589"/>
      <c r="H17" s="589"/>
      <c r="I17" s="764" t="s">
        <v>36</v>
      </c>
      <c r="J17" s="764"/>
      <c r="K17" s="764"/>
      <c r="L17" s="764"/>
      <c r="M17" s="764"/>
      <c r="N17" s="581"/>
      <c r="O17" s="587"/>
      <c r="P17" s="588"/>
    </row>
    <row r="18" spans="2:18" s="577" customFormat="1" ht="27.75" customHeight="1">
      <c r="B18" s="589">
        <v>5361.7300580000001</v>
      </c>
      <c r="C18" s="589">
        <v>5380.7300580000001</v>
      </c>
      <c r="D18" s="589">
        <v>5441.7300580000001</v>
      </c>
      <c r="E18" s="589">
        <v>5182</v>
      </c>
      <c r="F18" s="589">
        <v>4843</v>
      </c>
      <c r="G18" s="589"/>
      <c r="H18" s="589"/>
      <c r="I18" s="764" t="s">
        <v>37</v>
      </c>
      <c r="J18" s="764"/>
      <c r="K18" s="764"/>
      <c r="L18" s="764"/>
      <c r="M18" s="764"/>
      <c r="N18" s="581"/>
      <c r="O18" s="587"/>
      <c r="P18" s="588"/>
      <c r="Q18" s="583"/>
    </row>
    <row r="19" spans="2:18" s="577" customFormat="1" ht="27.75" customHeight="1">
      <c r="B19" s="589">
        <v>10195.766534</v>
      </c>
      <c r="C19" s="589">
        <v>10264.981521</v>
      </c>
      <c r="D19" s="589">
        <v>10297.981521</v>
      </c>
      <c r="E19" s="589">
        <v>9631</v>
      </c>
      <c r="F19" s="589">
        <v>7320</v>
      </c>
      <c r="G19" s="589"/>
      <c r="H19" s="589"/>
      <c r="I19" s="764" t="s">
        <v>39</v>
      </c>
      <c r="J19" s="764"/>
      <c r="K19" s="764"/>
      <c r="L19" s="764"/>
      <c r="M19" s="764"/>
      <c r="N19" s="581"/>
      <c r="O19" s="587"/>
      <c r="P19" s="588"/>
      <c r="Q19" s="583"/>
      <c r="R19" s="583"/>
    </row>
    <row r="20" spans="2:18" s="577" customFormat="1" ht="27.75" customHeight="1">
      <c r="B20" s="589">
        <v>6526.23297</v>
      </c>
      <c r="C20" s="589">
        <v>6533.2049900000002</v>
      </c>
      <c r="D20" s="589">
        <v>6547.2049900000002</v>
      </c>
      <c r="E20" s="589">
        <v>5646</v>
      </c>
      <c r="F20" s="589">
        <v>6397</v>
      </c>
      <c r="G20" s="589"/>
      <c r="H20" s="589"/>
      <c r="I20" s="764" t="s">
        <v>38</v>
      </c>
      <c r="J20" s="764"/>
      <c r="K20" s="764"/>
      <c r="L20" s="764"/>
      <c r="M20" s="764"/>
      <c r="N20" s="581"/>
      <c r="O20" s="587"/>
      <c r="P20" s="588"/>
    </row>
    <row r="21" spans="2:18" s="577" customFormat="1" ht="27.75" customHeight="1">
      <c r="B21" s="589">
        <v>25905.802852042299</v>
      </c>
      <c r="C21" s="589">
        <v>26396.305159988773</v>
      </c>
      <c r="D21" s="589">
        <v>27084.319922579547</v>
      </c>
      <c r="E21" s="589">
        <f>+E10-SUM(E11:E20)</f>
        <v>27867.298518820782</v>
      </c>
      <c r="F21" s="589">
        <f>+F10-SUM(F11:F20)</f>
        <v>29002.667902163288</v>
      </c>
      <c r="G21" s="589"/>
      <c r="H21" s="589"/>
      <c r="I21" s="764" t="s">
        <v>165</v>
      </c>
      <c r="J21" s="764"/>
      <c r="K21" s="764"/>
      <c r="L21" s="764"/>
      <c r="M21" s="764"/>
      <c r="N21" s="581"/>
      <c r="O21" s="587"/>
      <c r="P21" s="588"/>
      <c r="Q21" s="583"/>
      <c r="R21" s="590"/>
    </row>
    <row r="22" spans="2:18" s="577" customFormat="1" ht="30" customHeight="1">
      <c r="B22" s="583"/>
      <c r="C22" s="583"/>
      <c r="D22" s="583"/>
      <c r="E22" s="583"/>
      <c r="F22" s="583"/>
      <c r="G22" s="583"/>
      <c r="H22" s="583"/>
      <c r="I22" s="770"/>
      <c r="J22" s="770"/>
      <c r="K22" s="770"/>
      <c r="L22" s="770"/>
      <c r="M22" s="770"/>
      <c r="N22" s="589"/>
      <c r="O22" s="587"/>
      <c r="P22" s="588"/>
    </row>
    <row r="23" spans="2:18" s="577" customFormat="1" ht="35.1" customHeight="1">
      <c r="B23" s="586">
        <f t="shared" ref="B23:D23" si="2">SUM(B24:B26)</f>
        <v>8504.1167912162873</v>
      </c>
      <c r="C23" s="586">
        <f t="shared" si="2"/>
        <v>8563.1951710090907</v>
      </c>
      <c r="D23" s="586">
        <f t="shared" si="2"/>
        <v>8753.4052610090912</v>
      </c>
      <c r="E23" s="586">
        <v>10858.606716170756</v>
      </c>
      <c r="F23" s="586">
        <v>11462.799905494428</v>
      </c>
      <c r="G23" s="586"/>
      <c r="H23" s="586"/>
      <c r="I23" s="767" t="s">
        <v>40</v>
      </c>
      <c r="J23" s="767"/>
      <c r="K23" s="767"/>
      <c r="L23" s="767"/>
      <c r="M23" s="767"/>
      <c r="N23" s="581"/>
      <c r="O23" s="587"/>
      <c r="P23" s="588"/>
      <c r="R23" s="583"/>
    </row>
    <row r="24" spans="2:18" s="577" customFormat="1" ht="27.75" customHeight="1">
      <c r="B24" s="589">
        <v>4632.5812643560603</v>
      </c>
      <c r="C24" s="589">
        <v>4626.1047279090908</v>
      </c>
      <c r="D24" s="589">
        <v>4635.1047279090908</v>
      </c>
      <c r="E24" s="589">
        <v>1730</v>
      </c>
      <c r="F24" s="589">
        <v>2103</v>
      </c>
      <c r="G24" s="589"/>
      <c r="H24" s="589"/>
      <c r="I24" s="769" t="s">
        <v>41</v>
      </c>
      <c r="J24" s="769"/>
      <c r="K24" s="769"/>
      <c r="L24" s="769"/>
      <c r="M24" s="769"/>
      <c r="N24" s="589"/>
      <c r="O24" s="587"/>
      <c r="P24" s="588"/>
      <c r="Q24" s="583"/>
      <c r="R24" s="583"/>
    </row>
    <row r="25" spans="2:18" s="577" customFormat="1" ht="27.75" customHeight="1">
      <c r="B25" s="589">
        <v>745.57957027272698</v>
      </c>
      <c r="C25" s="589">
        <v>808.13196800000003</v>
      </c>
      <c r="D25" s="589">
        <v>976.13196800000003</v>
      </c>
      <c r="E25" s="589">
        <v>899</v>
      </c>
      <c r="F25" s="589">
        <v>978.66499999999996</v>
      </c>
      <c r="G25" s="589"/>
      <c r="H25" s="589"/>
      <c r="I25" s="769" t="s">
        <v>42</v>
      </c>
      <c r="J25" s="769"/>
      <c r="K25" s="769"/>
      <c r="L25" s="769"/>
      <c r="M25" s="769"/>
      <c r="N25" s="589"/>
      <c r="O25" s="587"/>
      <c r="P25" s="588"/>
      <c r="Q25" s="583"/>
      <c r="R25" s="583"/>
    </row>
    <row r="26" spans="2:18" s="577" customFormat="1" ht="27.75" customHeight="1">
      <c r="B26" s="589">
        <v>3125.9559565875002</v>
      </c>
      <c r="C26" s="589">
        <v>3128.9584751000002</v>
      </c>
      <c r="D26" s="589">
        <v>3142.1685651000003</v>
      </c>
      <c r="E26" s="589">
        <f>+E23-SUM(E24:E25)</f>
        <v>8229.606716170756</v>
      </c>
      <c r="F26" s="589">
        <f>+F23-SUM(F24:F25)</f>
        <v>8381.1349054944294</v>
      </c>
      <c r="G26" s="589"/>
      <c r="H26" s="589"/>
      <c r="I26" s="769" t="s">
        <v>43</v>
      </c>
      <c r="J26" s="769"/>
      <c r="K26" s="769"/>
      <c r="L26" s="769"/>
      <c r="M26" s="769"/>
      <c r="N26" s="589"/>
      <c r="O26" s="587"/>
      <c r="P26" s="588"/>
      <c r="Q26" s="583"/>
      <c r="R26" s="583"/>
    </row>
    <row r="27" spans="2:18" s="577" customFormat="1" ht="30" customHeight="1">
      <c r="B27" s="589"/>
      <c r="C27" s="589"/>
      <c r="D27" s="589"/>
      <c r="E27" s="589"/>
      <c r="F27" s="589"/>
      <c r="G27" s="589"/>
      <c r="H27" s="589"/>
      <c r="I27" s="770"/>
      <c r="J27" s="770"/>
      <c r="K27" s="770"/>
      <c r="L27" s="770"/>
      <c r="M27" s="770"/>
      <c r="N27" s="589"/>
      <c r="O27" s="587"/>
      <c r="P27" s="588"/>
      <c r="R27" s="583"/>
    </row>
    <row r="28" spans="2:18" s="577" customFormat="1" ht="35.1" customHeight="1">
      <c r="B28" s="586">
        <f t="shared" ref="B28:D28" si="3">SUM(B29:B32)</f>
        <v>21927.51057265764</v>
      </c>
      <c r="C28" s="586">
        <f t="shared" si="3"/>
        <v>22490.793838574304</v>
      </c>
      <c r="D28" s="586">
        <f t="shared" si="3"/>
        <v>22852.804840574303</v>
      </c>
      <c r="E28" s="586">
        <v>21522.195414145386</v>
      </c>
      <c r="F28" s="586">
        <v>23265.112979162786</v>
      </c>
      <c r="G28" s="586"/>
      <c r="H28" s="586"/>
      <c r="I28" s="767" t="s">
        <v>44</v>
      </c>
      <c r="J28" s="767"/>
      <c r="K28" s="767"/>
      <c r="L28" s="767"/>
      <c r="M28" s="767"/>
      <c r="N28" s="581"/>
      <c r="O28" s="587"/>
      <c r="P28" s="588"/>
    </row>
    <row r="29" spans="2:18" s="577" customFormat="1" ht="27.75" customHeight="1">
      <c r="B29" s="589">
        <v>11092.55308847</v>
      </c>
      <c r="C29" s="589">
        <v>11549.377409219996</v>
      </c>
      <c r="D29" s="589">
        <v>11685.959109219997</v>
      </c>
      <c r="E29" s="589">
        <v>7307</v>
      </c>
      <c r="F29" s="589">
        <v>7468</v>
      </c>
      <c r="G29" s="589"/>
      <c r="H29" s="589"/>
      <c r="I29" s="769" t="s">
        <v>45</v>
      </c>
      <c r="J29" s="769"/>
      <c r="K29" s="769"/>
      <c r="L29" s="769"/>
      <c r="M29" s="769"/>
      <c r="N29" s="589"/>
      <c r="O29" s="587"/>
      <c r="P29" s="588"/>
      <c r="Q29" s="583"/>
    </row>
    <row r="30" spans="2:18" s="577" customFormat="1" ht="27.75" customHeight="1">
      <c r="B30" s="589">
        <v>1562.51165777097</v>
      </c>
      <c r="C30" s="589">
        <v>1572.2844677709734</v>
      </c>
      <c r="D30" s="589">
        <v>1750.6973827709735</v>
      </c>
      <c r="E30" s="589">
        <v>1412</v>
      </c>
      <c r="F30" s="589">
        <v>1649</v>
      </c>
      <c r="G30" s="589"/>
      <c r="H30" s="589"/>
      <c r="I30" s="769" t="s">
        <v>46</v>
      </c>
      <c r="J30" s="769"/>
      <c r="K30" s="769"/>
      <c r="L30" s="769"/>
      <c r="M30" s="769"/>
      <c r="N30" s="589"/>
      <c r="O30" s="587"/>
      <c r="P30" s="588"/>
    </row>
    <row r="31" spans="2:18" s="577" customFormat="1" ht="27.75" customHeight="1">
      <c r="B31" s="589">
        <v>3067.4401790000002</v>
      </c>
      <c r="C31" s="589">
        <v>3104.1054369999997</v>
      </c>
      <c r="D31" s="589">
        <v>3127.1054369999997</v>
      </c>
      <c r="E31" s="589">
        <v>2954</v>
      </c>
      <c r="F31" s="589">
        <v>3018</v>
      </c>
      <c r="G31" s="589"/>
      <c r="H31" s="589"/>
      <c r="I31" s="769" t="s">
        <v>47</v>
      </c>
      <c r="J31" s="769"/>
      <c r="K31" s="769"/>
      <c r="L31" s="769"/>
      <c r="M31" s="769"/>
      <c r="N31" s="589"/>
      <c r="O31" s="587"/>
      <c r="P31" s="588"/>
    </row>
    <row r="32" spans="2:18" s="577" customFormat="1" ht="27.75" customHeight="1">
      <c r="B32" s="589">
        <v>6205.0056474166704</v>
      </c>
      <c r="C32" s="589">
        <v>6265.0265245833325</v>
      </c>
      <c r="D32" s="589">
        <v>6289.0429115833322</v>
      </c>
      <c r="E32" s="589">
        <f>+E28-SUM(E29:E31)</f>
        <v>9849.1954141453862</v>
      </c>
      <c r="F32" s="589">
        <f>+F28-SUM(F29:F31)</f>
        <v>11130.112979162786</v>
      </c>
      <c r="G32" s="589"/>
      <c r="H32" s="589"/>
      <c r="I32" s="769" t="s">
        <v>48</v>
      </c>
      <c r="J32" s="769"/>
      <c r="K32" s="769"/>
      <c r="L32" s="769"/>
      <c r="M32" s="769"/>
      <c r="N32" s="589"/>
      <c r="O32" s="587"/>
      <c r="P32" s="588"/>
    </row>
    <row r="33" spans="2:18" s="577" customFormat="1" ht="30" customHeight="1">
      <c r="B33" s="583"/>
      <c r="C33" s="583"/>
      <c r="D33" s="583"/>
      <c r="E33" s="583"/>
      <c r="F33" s="583"/>
      <c r="G33" s="583"/>
      <c r="H33" s="583"/>
      <c r="I33" s="770"/>
      <c r="J33" s="770"/>
      <c r="K33" s="770"/>
      <c r="L33" s="770"/>
      <c r="M33" s="770"/>
      <c r="N33" s="589"/>
      <c r="O33" s="587"/>
      <c r="P33" s="588"/>
    </row>
    <row r="34" spans="2:18" s="577" customFormat="1" ht="35.1" customHeight="1">
      <c r="B34" s="586">
        <f t="shared" ref="B34:D34" si="4">SUM(B35:B37)</f>
        <v>38392.70462438243</v>
      </c>
      <c r="C34" s="586">
        <f t="shared" si="4"/>
        <v>38641.213099666529</v>
      </c>
      <c r="D34" s="586">
        <f t="shared" si="4"/>
        <v>39536.779882666677</v>
      </c>
      <c r="E34" s="586">
        <v>49330.523063181259</v>
      </c>
      <c r="F34" s="586">
        <v>52315.179108921475</v>
      </c>
      <c r="G34" s="586"/>
      <c r="H34" s="586"/>
      <c r="I34" s="767" t="s">
        <v>49</v>
      </c>
      <c r="J34" s="767"/>
      <c r="K34" s="767"/>
      <c r="L34" s="767"/>
      <c r="M34" s="767"/>
      <c r="N34" s="581"/>
      <c r="O34" s="587"/>
      <c r="P34" s="588"/>
    </row>
    <row r="35" spans="2:18" s="577" customFormat="1" ht="27.75" customHeight="1">
      <c r="B35" s="589">
        <v>7238.5582137724296</v>
      </c>
      <c r="C35" s="589">
        <v>7291.9894196666701</v>
      </c>
      <c r="D35" s="589">
        <v>7312.5589196666697</v>
      </c>
      <c r="E35" s="589">
        <v>7527</v>
      </c>
      <c r="F35" s="589">
        <v>7626</v>
      </c>
      <c r="G35" s="589"/>
      <c r="H35" s="589"/>
      <c r="I35" s="769" t="s">
        <v>50</v>
      </c>
      <c r="J35" s="769"/>
      <c r="K35" s="769"/>
      <c r="L35" s="769"/>
      <c r="M35" s="769"/>
      <c r="N35" s="589"/>
      <c r="O35" s="587"/>
      <c r="P35" s="588"/>
    </row>
    <row r="36" spans="2:18" s="577" customFormat="1" ht="27.75" customHeight="1">
      <c r="B36" s="589">
        <v>4812.4884606100004</v>
      </c>
      <c r="C36" s="589">
        <v>4824</v>
      </c>
      <c r="D36" s="589">
        <v>4830</v>
      </c>
      <c r="E36" s="589">
        <v>5427</v>
      </c>
      <c r="F36" s="589">
        <v>5449</v>
      </c>
      <c r="G36" s="589"/>
      <c r="H36" s="589"/>
      <c r="I36" s="769" t="s">
        <v>51</v>
      </c>
      <c r="J36" s="769"/>
      <c r="K36" s="769"/>
      <c r="L36" s="769"/>
      <c r="M36" s="769"/>
      <c r="N36" s="589"/>
      <c r="O36" s="587"/>
      <c r="P36" s="588"/>
      <c r="R36" s="583"/>
    </row>
    <row r="37" spans="2:18" s="577" customFormat="1" ht="27.75" customHeight="1">
      <c r="B37" s="589">
        <v>26341.657950000001</v>
      </c>
      <c r="C37" s="589">
        <v>26525.223679999857</v>
      </c>
      <c r="D37" s="589">
        <v>27394.220963000007</v>
      </c>
      <c r="E37" s="589">
        <f>+E34-SUM(E35:E36)</f>
        <v>36376.523063181259</v>
      </c>
      <c r="F37" s="589">
        <f>+F34-SUM(F35:F36)</f>
        <v>39240.179108921475</v>
      </c>
      <c r="G37" s="589"/>
      <c r="H37" s="589"/>
      <c r="I37" s="769" t="s">
        <v>52</v>
      </c>
      <c r="J37" s="769"/>
      <c r="K37" s="769"/>
      <c r="L37" s="769"/>
      <c r="M37" s="769"/>
      <c r="N37" s="589"/>
      <c r="O37" s="587"/>
      <c r="P37" s="588"/>
      <c r="Q37" s="583"/>
      <c r="R37" s="591"/>
    </row>
    <row r="38" spans="2:18" s="577" customFormat="1" ht="30" customHeight="1">
      <c r="B38" s="583"/>
      <c r="C38" s="583"/>
      <c r="D38" s="583"/>
      <c r="E38" s="583"/>
      <c r="F38" s="583"/>
      <c r="G38" s="583"/>
      <c r="H38" s="583"/>
      <c r="I38" s="770"/>
      <c r="J38" s="770"/>
      <c r="K38" s="770"/>
      <c r="L38" s="770"/>
      <c r="M38" s="770"/>
      <c r="N38" s="589"/>
      <c r="O38" s="587"/>
      <c r="P38" s="588"/>
      <c r="Q38" s="583"/>
      <c r="R38" s="583"/>
    </row>
    <row r="39" spans="2:18" s="577" customFormat="1" ht="35.1" customHeight="1">
      <c r="B39" s="586">
        <f t="shared" ref="B39:D39" si="5">SUM(B40:B43)</f>
        <v>6939.0550644682808</v>
      </c>
      <c r="C39" s="586">
        <f t="shared" si="5"/>
        <v>7009.2805900836665</v>
      </c>
      <c r="D39" s="586">
        <f t="shared" si="5"/>
        <v>7356.926303667</v>
      </c>
      <c r="E39" s="586">
        <v>4356.142893476971</v>
      </c>
      <c r="F39" s="586">
        <v>4985.6937163283119</v>
      </c>
      <c r="G39" s="586"/>
      <c r="H39" s="586"/>
      <c r="I39" s="767" t="s">
        <v>53</v>
      </c>
      <c r="J39" s="767"/>
      <c r="K39" s="767"/>
      <c r="L39" s="767"/>
      <c r="M39" s="767"/>
      <c r="N39" s="581"/>
      <c r="O39" s="587"/>
      <c r="P39" s="588"/>
    </row>
    <row r="40" spans="2:18" s="577" customFormat="1" ht="27.75" customHeight="1">
      <c r="B40" s="589">
        <v>3593.8804936669999</v>
      </c>
      <c r="C40" s="589">
        <v>3610.678553667</v>
      </c>
      <c r="D40" s="589">
        <v>3613.678553667</v>
      </c>
      <c r="E40" s="589">
        <v>3249</v>
      </c>
      <c r="F40" s="589">
        <v>3813</v>
      </c>
      <c r="G40" s="589"/>
      <c r="H40" s="589"/>
      <c r="I40" s="769" t="s">
        <v>54</v>
      </c>
      <c r="J40" s="769"/>
      <c r="K40" s="769"/>
      <c r="L40" s="769"/>
      <c r="M40" s="769"/>
      <c r="N40" s="589"/>
      <c r="O40" s="587"/>
      <c r="P40" s="588"/>
    </row>
    <row r="41" spans="2:18" s="577" customFormat="1" ht="27.75" customHeight="1">
      <c r="B41" s="589">
        <v>441.76513</v>
      </c>
      <c r="C41" s="589">
        <v>446.60599999999999</v>
      </c>
      <c r="D41" s="589">
        <v>575</v>
      </c>
      <c r="E41" s="589">
        <v>436</v>
      </c>
      <c r="F41" s="589">
        <v>440</v>
      </c>
      <c r="G41" s="589"/>
      <c r="H41" s="589"/>
      <c r="I41" s="769" t="s">
        <v>55</v>
      </c>
      <c r="J41" s="769"/>
      <c r="K41" s="769"/>
      <c r="L41" s="769"/>
      <c r="M41" s="769"/>
      <c r="N41" s="589"/>
      <c r="O41" s="587"/>
      <c r="P41" s="588"/>
    </row>
    <row r="42" spans="2:18" s="577" customFormat="1" ht="27.75" customHeight="1">
      <c r="B42" s="589">
        <v>116.14184</v>
      </c>
      <c r="C42" s="589">
        <v>122.24775000000001</v>
      </c>
      <c r="D42" s="589">
        <v>141.24775</v>
      </c>
      <c r="E42" s="589">
        <v>129</v>
      </c>
      <c r="F42" s="589">
        <v>129</v>
      </c>
      <c r="G42" s="589"/>
      <c r="H42" s="589"/>
      <c r="I42" s="769" t="s">
        <v>56</v>
      </c>
      <c r="J42" s="769"/>
      <c r="K42" s="769"/>
      <c r="L42" s="769"/>
      <c r="M42" s="769"/>
      <c r="N42" s="589"/>
      <c r="O42" s="587"/>
      <c r="P42" s="588"/>
      <c r="Q42" s="583"/>
      <c r="R42" s="583"/>
    </row>
    <row r="43" spans="2:18" s="577" customFormat="1" ht="27.75" customHeight="1">
      <c r="B43" s="589">
        <v>2787.26760080128</v>
      </c>
      <c r="C43" s="589">
        <v>2829.7482864166664</v>
      </c>
      <c r="D43" s="589">
        <v>3027</v>
      </c>
      <c r="E43" s="589">
        <f>+E39-SUM(E40:E42)</f>
        <v>542.14289347697104</v>
      </c>
      <c r="F43" s="589">
        <f>+F39-SUM(F40:F42)</f>
        <v>603.69371632831189</v>
      </c>
      <c r="G43" s="589"/>
      <c r="H43" s="589"/>
      <c r="I43" s="769" t="s">
        <v>57</v>
      </c>
      <c r="J43" s="769"/>
      <c r="K43" s="769"/>
      <c r="L43" s="769"/>
      <c r="M43" s="769"/>
      <c r="N43" s="589"/>
      <c r="O43" s="587"/>
      <c r="P43" s="588"/>
      <c r="Q43" s="583"/>
    </row>
    <row r="44" spans="2:18" s="577" customFormat="1" ht="30" customHeight="1">
      <c r="B44" s="592"/>
      <c r="C44" s="592"/>
      <c r="D44" s="592"/>
      <c r="E44" s="592"/>
      <c r="F44" s="592"/>
      <c r="G44" s="592"/>
      <c r="H44" s="592"/>
      <c r="I44" s="770"/>
      <c r="J44" s="770"/>
      <c r="K44" s="770"/>
      <c r="L44" s="770"/>
      <c r="M44" s="770"/>
      <c r="N44" s="593"/>
      <c r="O44" s="587"/>
      <c r="P44" s="588"/>
    </row>
    <row r="45" spans="2:18" s="596" customFormat="1" ht="30" customHeight="1">
      <c r="B45" s="594"/>
      <c r="C45" s="594"/>
      <c r="D45" s="594"/>
      <c r="E45" s="594"/>
      <c r="F45" s="594"/>
      <c r="G45" s="594"/>
      <c r="H45" s="594"/>
      <c r="I45" s="775"/>
      <c r="J45" s="775"/>
      <c r="K45" s="775"/>
      <c r="L45" s="775"/>
      <c r="M45" s="775"/>
      <c r="N45" s="595"/>
    </row>
    <row r="46" spans="2:18" s="577" customFormat="1" ht="30" customHeight="1">
      <c r="B46" s="586">
        <v>229549.693022853</v>
      </c>
      <c r="C46" s="586">
        <v>225596.75510409841</v>
      </c>
      <c r="D46" s="586">
        <v>229462.91259600816</v>
      </c>
      <c r="E46" s="586">
        <v>271933</v>
      </c>
      <c r="F46" s="586">
        <v>284220</v>
      </c>
      <c r="G46" s="586"/>
      <c r="H46" s="586"/>
      <c r="I46" s="767" t="s">
        <v>58</v>
      </c>
      <c r="J46" s="767"/>
      <c r="K46" s="767"/>
      <c r="L46" s="767"/>
      <c r="M46" s="767"/>
      <c r="N46" s="581"/>
      <c r="O46" s="567"/>
    </row>
    <row r="47" spans="2:18" s="577" customFormat="1" ht="30" customHeight="1">
      <c r="B47" s="586">
        <v>21074.6537185743</v>
      </c>
      <c r="C47" s="586">
        <v>21588.306132324302</v>
      </c>
      <c r="D47" s="586">
        <v>21938.300747324301</v>
      </c>
      <c r="E47" s="586">
        <v>8783.6142074608997</v>
      </c>
      <c r="F47" s="586">
        <v>10042.592304139722</v>
      </c>
      <c r="G47" s="586"/>
      <c r="H47" s="586"/>
      <c r="I47" s="767" t="s">
        <v>124</v>
      </c>
      <c r="J47" s="767"/>
      <c r="K47" s="767"/>
      <c r="L47" s="767"/>
      <c r="M47" s="767"/>
      <c r="N47" s="581"/>
      <c r="O47" s="567"/>
    </row>
    <row r="48" spans="2:18" s="597" customFormat="1" ht="30" customHeight="1">
      <c r="I48" s="776"/>
      <c r="J48" s="776"/>
      <c r="K48" s="776"/>
      <c r="L48" s="776"/>
      <c r="M48" s="776"/>
      <c r="N48" s="598"/>
    </row>
    <row r="49" spans="1:14" s="425" customFormat="1" ht="18" customHeight="1">
      <c r="B49" s="709"/>
      <c r="C49" s="709"/>
      <c r="D49" s="709"/>
      <c r="E49" s="709"/>
      <c r="F49" s="709"/>
      <c r="G49" s="709"/>
      <c r="H49" s="709"/>
      <c r="I49" s="710"/>
      <c r="J49" s="710"/>
      <c r="K49" s="710"/>
      <c r="L49" s="710"/>
      <c r="M49" s="710"/>
      <c r="N49" s="709"/>
    </row>
    <row r="50" spans="1:14" s="425" customFormat="1" ht="18" customHeight="1">
      <c r="E50" s="466" t="s">
        <v>166</v>
      </c>
      <c r="F50" s="467" t="s">
        <v>122</v>
      </c>
      <c r="H50" s="708"/>
      <c r="I50" s="467"/>
      <c r="J50" s="467"/>
      <c r="K50" s="708"/>
      <c r="L50" s="467"/>
      <c r="M50" s="467"/>
    </row>
    <row r="51" spans="1:14" s="425" customFormat="1" ht="18" customHeight="1">
      <c r="E51" s="466"/>
      <c r="F51" s="467" t="s">
        <v>145</v>
      </c>
      <c r="H51" s="708"/>
      <c r="I51" s="467"/>
      <c r="J51" s="467"/>
      <c r="K51" s="708"/>
      <c r="L51" s="467"/>
      <c r="M51" s="467"/>
    </row>
    <row r="52" spans="1:14" s="418" customFormat="1" ht="18.75">
      <c r="E52" s="425"/>
      <c r="F52" s="467"/>
      <c r="G52" s="425"/>
      <c r="H52" s="708"/>
      <c r="I52" s="467"/>
      <c r="J52" s="467"/>
      <c r="K52" s="425"/>
      <c r="L52" s="425"/>
      <c r="M52" s="425"/>
      <c r="N52" s="425"/>
    </row>
    <row r="53" spans="1:14" s="577" customFormat="1" ht="15.75" customHeight="1">
      <c r="I53" s="771"/>
      <c r="J53" s="771"/>
      <c r="K53" s="771"/>
      <c r="L53" s="567"/>
    </row>
    <row r="54" spans="1:14" s="577" customFormat="1" ht="18.75">
      <c r="I54" s="599"/>
      <c r="J54" s="600"/>
      <c r="K54" s="600"/>
      <c r="L54" s="600"/>
    </row>
    <row r="55" spans="1:14" s="577" customFormat="1" ht="15.75" customHeight="1">
      <c r="A55" s="772"/>
      <c r="B55" s="772"/>
      <c r="C55" s="772"/>
      <c r="D55" s="772"/>
      <c r="E55" s="772"/>
      <c r="F55" s="772"/>
      <c r="G55" s="772"/>
      <c r="H55" s="772"/>
      <c r="I55" s="772"/>
      <c r="J55" s="772"/>
      <c r="K55" s="772"/>
      <c r="L55" s="772"/>
      <c r="M55" s="772"/>
    </row>
  </sheetData>
  <mergeCells count="47">
    <mergeCell ref="I53:K53"/>
    <mergeCell ref="A55:M55"/>
    <mergeCell ref="B5:M5"/>
    <mergeCell ref="A3:M3"/>
    <mergeCell ref="I43:M43"/>
    <mergeCell ref="I44:M44"/>
    <mergeCell ref="I45:M45"/>
    <mergeCell ref="I46:M46"/>
    <mergeCell ref="I47:M47"/>
    <mergeCell ref="I48:M48"/>
    <mergeCell ref="I37:M37"/>
    <mergeCell ref="I38:M38"/>
    <mergeCell ref="I39:M39"/>
    <mergeCell ref="I40:M40"/>
    <mergeCell ref="I41:M41"/>
    <mergeCell ref="I42:M42"/>
    <mergeCell ref="I36:M36"/>
    <mergeCell ref="I25:M25"/>
    <mergeCell ref="I26:M26"/>
    <mergeCell ref="I27:M27"/>
    <mergeCell ref="I28:M28"/>
    <mergeCell ref="I29:M29"/>
    <mergeCell ref="I30:M30"/>
    <mergeCell ref="I31:M31"/>
    <mergeCell ref="I32:M32"/>
    <mergeCell ref="I33:M33"/>
    <mergeCell ref="I34:M34"/>
    <mergeCell ref="I35:M35"/>
    <mergeCell ref="I24:M24"/>
    <mergeCell ref="I13:M13"/>
    <mergeCell ref="I14:M14"/>
    <mergeCell ref="I15:M15"/>
    <mergeCell ref="I16:M16"/>
    <mergeCell ref="I17:M17"/>
    <mergeCell ref="I18:M18"/>
    <mergeCell ref="I19:M19"/>
    <mergeCell ref="I20:M20"/>
    <mergeCell ref="I21:M21"/>
    <mergeCell ref="I22:M22"/>
    <mergeCell ref="I23:M23"/>
    <mergeCell ref="I12:M12"/>
    <mergeCell ref="I2:M2"/>
    <mergeCell ref="I7:M7"/>
    <mergeCell ref="I8:M8"/>
    <mergeCell ref="I9:M9"/>
    <mergeCell ref="I10:M10"/>
    <mergeCell ref="I11:M11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59999389629810485"/>
  </sheetPr>
  <dimension ref="A1:AB54"/>
  <sheetViews>
    <sheetView view="pageBreakPreview" zoomScaleNormal="70" zoomScaleSheetLayoutView="100" workbookViewId="0">
      <pane ySplit="8" topLeftCell="A9" activePane="bottomLeft" state="frozen"/>
      <selection activeCell="H33" sqref="H33"/>
      <selection pane="bottomLeft" activeCell="K11" sqref="K11"/>
    </sheetView>
  </sheetViews>
  <sheetFormatPr defaultColWidth="9.140625" defaultRowHeight="14.25"/>
  <cols>
    <col min="1" max="1" width="1.7109375" style="418" customWidth="1"/>
    <col min="2" max="2" width="5.7109375" style="419" customWidth="1"/>
    <col min="3" max="3" width="6.85546875" style="419" customWidth="1"/>
    <col min="4" max="4" width="7.28515625" style="419" customWidth="1"/>
    <col min="5" max="5" width="0.85546875" style="419" customWidth="1"/>
    <col min="6" max="6" width="25.7109375" style="418" customWidth="1"/>
    <col min="7" max="11" width="20.7109375" style="418" customWidth="1"/>
    <col min="12" max="12" width="25.42578125" style="418" customWidth="1"/>
    <col min="13" max="13" width="27.140625" style="418" bestFit="1" customWidth="1"/>
    <col min="14" max="14" width="20.140625" style="494" customWidth="1"/>
    <col min="15" max="15" width="20.140625" style="418" customWidth="1"/>
    <col min="16" max="16384" width="9.140625" style="418"/>
  </cols>
  <sheetData>
    <row r="1" spans="1:28" ht="30" customHeight="1"/>
    <row r="2" spans="1:28" ht="27" customHeight="1"/>
    <row r="3" spans="1:28" s="424" customFormat="1" ht="27" customHeight="1">
      <c r="A3" s="420"/>
      <c r="B3" s="739" t="s">
        <v>147</v>
      </c>
      <c r="C3" s="739"/>
      <c r="D3" s="739"/>
      <c r="E3" s="739"/>
      <c r="F3" s="739"/>
      <c r="G3" s="739"/>
      <c r="H3" s="739"/>
      <c r="I3" s="739"/>
      <c r="J3" s="739"/>
      <c r="K3" s="739"/>
      <c r="L3" s="422"/>
      <c r="M3" s="423"/>
      <c r="N3" s="495"/>
      <c r="O3" s="423"/>
      <c r="P3" s="423"/>
      <c r="Q3" s="418"/>
      <c r="R3" s="418"/>
      <c r="S3" s="423"/>
      <c r="T3" s="423"/>
      <c r="U3" s="423"/>
      <c r="V3" s="423"/>
      <c r="W3" s="420"/>
      <c r="X3" s="420"/>
      <c r="Y3" s="420"/>
      <c r="Z3" s="420"/>
      <c r="AA3" s="420"/>
      <c r="AB3" s="420"/>
    </row>
    <row r="4" spans="1:28" ht="25.5" customHeight="1">
      <c r="A4" s="483"/>
      <c r="B4" s="777"/>
      <c r="C4" s="777"/>
      <c r="D4" s="777"/>
      <c r="E4" s="777"/>
      <c r="F4" s="777"/>
      <c r="G4" s="485"/>
      <c r="H4" s="485"/>
      <c r="I4" s="485"/>
      <c r="J4" s="486"/>
      <c r="K4" s="486"/>
    </row>
    <row r="5" spans="1:28" s="436" customFormat="1" ht="39.950000000000003" customHeight="1">
      <c r="A5" s="432"/>
      <c r="B5" s="741" t="s">
        <v>86</v>
      </c>
      <c r="C5" s="741"/>
      <c r="D5" s="741"/>
      <c r="E5" s="741"/>
      <c r="F5" s="741"/>
      <c r="G5" s="741"/>
      <c r="H5" s="741"/>
      <c r="I5" s="741"/>
      <c r="J5" s="741"/>
      <c r="K5" s="741"/>
      <c r="L5" s="470"/>
      <c r="M5" s="471"/>
      <c r="N5" s="496"/>
    </row>
    <row r="6" spans="1:28" ht="20.100000000000001" customHeight="1">
      <c r="B6" s="429"/>
      <c r="C6" s="429"/>
      <c r="D6" s="429"/>
      <c r="E6" s="429"/>
      <c r="F6" s="431"/>
      <c r="G6" s="426"/>
      <c r="H6" s="426"/>
      <c r="I6" s="426"/>
      <c r="J6" s="426"/>
      <c r="K6" s="426"/>
      <c r="L6" s="497"/>
      <c r="M6" s="497"/>
      <c r="N6" s="498"/>
    </row>
    <row r="7" spans="1:28" s="425" customFormat="1" ht="26.25" customHeight="1">
      <c r="B7" s="742" t="s">
        <v>78</v>
      </c>
      <c r="C7" s="742"/>
      <c r="D7" s="742"/>
      <c r="E7" s="742"/>
      <c r="F7" s="742"/>
      <c r="G7" s="439">
        <v>2012</v>
      </c>
      <c r="H7" s="439">
        <v>2013</v>
      </c>
      <c r="I7" s="439">
        <v>2014</v>
      </c>
      <c r="J7" s="439">
        <v>2015</v>
      </c>
      <c r="K7" s="439">
        <v>2016</v>
      </c>
      <c r="L7" s="472"/>
      <c r="M7" s="493"/>
      <c r="N7" s="499"/>
    </row>
    <row r="8" spans="1:28" s="425" customFormat="1" ht="36" customHeight="1">
      <c r="B8" s="743" t="s">
        <v>2</v>
      </c>
      <c r="C8" s="744"/>
      <c r="D8" s="744"/>
      <c r="E8" s="744"/>
      <c r="F8" s="744"/>
      <c r="G8" s="442">
        <f>G10+G23+G28+G34+G39</f>
        <v>16099.043465955454</v>
      </c>
      <c r="H8" s="442">
        <f>H10+H23+H28+H34+H39</f>
        <v>16905.861523594693</v>
      </c>
      <c r="I8" s="442">
        <f>I10+I23+I28+I34+I39</f>
        <v>18860.525667990561</v>
      </c>
      <c r="J8" s="442">
        <f>J10+J23+J28+J34+J39</f>
        <v>20450.391181977939</v>
      </c>
      <c r="K8" s="442">
        <f>K10+K23+K28+K34+K39</f>
        <v>20655.4400191065</v>
      </c>
      <c r="L8" s="473"/>
      <c r="N8" s="500"/>
    </row>
    <row r="9" spans="1:28" s="425" customFormat="1" ht="30" customHeight="1">
      <c r="B9" s="745"/>
      <c r="C9" s="745"/>
      <c r="D9" s="745"/>
      <c r="E9" s="745"/>
      <c r="F9" s="745"/>
      <c r="G9" s="442"/>
      <c r="H9" s="442"/>
      <c r="I9" s="442"/>
      <c r="J9" s="442"/>
      <c r="K9" s="442"/>
      <c r="L9" s="489"/>
      <c r="M9" s="489"/>
      <c r="N9" s="501"/>
      <c r="O9" s="502"/>
      <c r="P9" s="503"/>
    </row>
    <row r="10" spans="1:28" s="425" customFormat="1" ht="32.25" customHeight="1">
      <c r="B10" s="743" t="s">
        <v>31</v>
      </c>
      <c r="C10" s="743"/>
      <c r="D10" s="743"/>
      <c r="E10" s="743"/>
      <c r="F10" s="743"/>
      <c r="G10" s="475">
        <f>SUM(G11:G21)</f>
        <v>9719.0291200531301</v>
      </c>
      <c r="H10" s="475">
        <f>SUM(H11:H21)</f>
        <v>10389.133214152856</v>
      </c>
      <c r="I10" s="475">
        <f>SUM(I11:I21)</f>
        <v>11612.538293395193</v>
      </c>
      <c r="J10" s="475">
        <f>SUM(J11:J21)</f>
        <v>12698.758214177373</v>
      </c>
      <c r="K10" s="475">
        <f>SUM(K11:K21)</f>
        <v>12709.99482080616</v>
      </c>
      <c r="L10" s="504"/>
      <c r="M10" s="504"/>
      <c r="N10" s="501"/>
      <c r="O10" s="505"/>
    </row>
    <row r="11" spans="1:28" s="425" customFormat="1" ht="27.75" customHeight="1">
      <c r="B11" s="736" t="s">
        <v>32</v>
      </c>
      <c r="C11" s="736"/>
      <c r="D11" s="736"/>
      <c r="E11" s="736"/>
      <c r="F11" s="736"/>
      <c r="G11" s="444">
        <v>1964.89426385773</v>
      </c>
      <c r="H11" s="444">
        <v>2195.5749381949099</v>
      </c>
      <c r="I11" s="444">
        <v>2575.2187812033599</v>
      </c>
      <c r="J11" s="444">
        <v>2940.0683268937</v>
      </c>
      <c r="K11" s="445">
        <v>3226.9552225869002</v>
      </c>
      <c r="L11" s="504"/>
      <c r="M11" s="504"/>
      <c r="N11" s="501"/>
      <c r="O11" s="505"/>
    </row>
    <row r="12" spans="1:28" s="425" customFormat="1" ht="27.75" customHeight="1">
      <c r="B12" s="736" t="s">
        <v>33</v>
      </c>
      <c r="C12" s="736"/>
      <c r="D12" s="736"/>
      <c r="E12" s="736"/>
      <c r="F12" s="736"/>
      <c r="G12" s="444">
        <v>2722.8826382061202</v>
      </c>
      <c r="H12" s="444">
        <v>3118.7347592671499</v>
      </c>
      <c r="I12" s="444">
        <v>3385.8692487479202</v>
      </c>
      <c r="J12" s="444">
        <v>3619.2730318887502</v>
      </c>
      <c r="K12" s="445">
        <v>3674.1164990874699</v>
      </c>
      <c r="L12" s="504"/>
      <c r="M12" s="504"/>
      <c r="N12" s="504"/>
      <c r="O12" s="505"/>
    </row>
    <row r="13" spans="1:28" s="425" customFormat="1" ht="27.75" customHeight="1">
      <c r="B13" s="736" t="s">
        <v>60</v>
      </c>
      <c r="C13" s="736"/>
      <c r="D13" s="736"/>
      <c r="E13" s="736"/>
      <c r="F13" s="736"/>
      <c r="G13" s="444">
        <v>1188.96573420551</v>
      </c>
      <c r="H13" s="444">
        <v>1310.63985283132</v>
      </c>
      <c r="I13" s="444">
        <v>1288.31144769921</v>
      </c>
      <c r="J13" s="444">
        <v>1541.57725257381</v>
      </c>
      <c r="K13" s="445">
        <v>1543.90054580592</v>
      </c>
      <c r="L13" s="504"/>
      <c r="M13" s="504"/>
      <c r="N13" s="501"/>
      <c r="O13" s="505"/>
    </row>
    <row r="14" spans="1:28" s="425" customFormat="1" ht="27.75" customHeight="1">
      <c r="B14" s="736" t="s">
        <v>148</v>
      </c>
      <c r="C14" s="736"/>
      <c r="D14" s="736"/>
      <c r="E14" s="736"/>
      <c r="F14" s="736"/>
      <c r="G14" s="444">
        <v>247.05314278654899</v>
      </c>
      <c r="H14" s="444">
        <v>243.79726340986801</v>
      </c>
      <c r="I14" s="444">
        <v>350.321101760175</v>
      </c>
      <c r="J14" s="444">
        <v>382.978586238258</v>
      </c>
      <c r="K14" s="445">
        <v>368.20903113139201</v>
      </c>
      <c r="L14" s="504"/>
      <c r="M14" s="504"/>
      <c r="N14" s="501"/>
      <c r="O14" s="505"/>
    </row>
    <row r="15" spans="1:28" s="425" customFormat="1" ht="27.75" customHeight="1">
      <c r="B15" s="736" t="s">
        <v>34</v>
      </c>
      <c r="C15" s="736"/>
      <c r="D15" s="736"/>
      <c r="E15" s="736"/>
      <c r="F15" s="736"/>
      <c r="G15" s="444">
        <v>850.44824165771399</v>
      </c>
      <c r="H15" s="444">
        <v>956.97015708109302</v>
      </c>
      <c r="I15" s="444">
        <v>1230.32863927268</v>
      </c>
      <c r="J15" s="444">
        <v>1170.06649928089</v>
      </c>
      <c r="K15" s="445">
        <v>962.17363956222403</v>
      </c>
      <c r="L15" s="504"/>
      <c r="M15" s="504"/>
      <c r="N15" s="504"/>
      <c r="O15" s="505"/>
    </row>
    <row r="16" spans="1:28" s="425" customFormat="1" ht="27.75" customHeight="1">
      <c r="B16" s="736" t="s">
        <v>35</v>
      </c>
      <c r="C16" s="736"/>
      <c r="D16" s="736"/>
      <c r="E16" s="736"/>
      <c r="F16" s="736"/>
      <c r="G16" s="444">
        <v>653.70303113980901</v>
      </c>
      <c r="H16" s="444">
        <v>744.61710604096402</v>
      </c>
      <c r="I16" s="444">
        <v>849.50276068124595</v>
      </c>
      <c r="J16" s="444">
        <v>898.42849532532796</v>
      </c>
      <c r="K16" s="445">
        <v>952.39719493352004</v>
      </c>
      <c r="L16" s="504"/>
      <c r="M16" s="504"/>
      <c r="N16" s="504"/>
      <c r="O16" s="505"/>
    </row>
    <row r="17" spans="2:15" s="425" customFormat="1" ht="27.75" customHeight="1">
      <c r="B17" s="736" t="s">
        <v>36</v>
      </c>
      <c r="C17" s="736"/>
      <c r="D17" s="736"/>
      <c r="E17" s="736"/>
      <c r="F17" s="736"/>
      <c r="G17" s="444">
        <v>438.84523500037699</v>
      </c>
      <c r="H17" s="444">
        <v>109.62835078517099</v>
      </c>
      <c r="I17" s="444">
        <v>105.302843066207</v>
      </c>
      <c r="J17" s="444">
        <v>125.779858702857</v>
      </c>
      <c r="K17" s="445">
        <v>132.70392932363501</v>
      </c>
      <c r="L17" s="504"/>
      <c r="M17" s="504"/>
      <c r="N17" s="501"/>
      <c r="O17" s="505"/>
    </row>
    <row r="18" spans="2:15" s="425" customFormat="1" ht="27.75" customHeight="1">
      <c r="B18" s="736" t="s">
        <v>37</v>
      </c>
      <c r="C18" s="736"/>
      <c r="D18" s="736"/>
      <c r="E18" s="736"/>
      <c r="F18" s="736"/>
      <c r="G18" s="444">
        <v>134.23478887499999</v>
      </c>
      <c r="H18" s="444">
        <v>151.75471887500001</v>
      </c>
      <c r="I18" s="444">
        <v>178.2210171607</v>
      </c>
      <c r="J18" s="444">
        <v>206.17080667484399</v>
      </c>
      <c r="K18" s="445">
        <v>223.96078838762</v>
      </c>
      <c r="L18" s="504"/>
      <c r="M18" s="504"/>
      <c r="N18" s="504"/>
      <c r="O18" s="505"/>
    </row>
    <row r="19" spans="2:15" s="425" customFormat="1" ht="27.75" customHeight="1">
      <c r="B19" s="736" t="s">
        <v>39</v>
      </c>
      <c r="C19" s="736"/>
      <c r="D19" s="736"/>
      <c r="E19" s="736"/>
      <c r="F19" s="736"/>
      <c r="G19" s="444">
        <v>131.472398</v>
      </c>
      <c r="H19" s="444">
        <v>155.259896</v>
      </c>
      <c r="I19" s="444">
        <v>186.55890562995</v>
      </c>
      <c r="J19" s="444">
        <v>238.81094914378201</v>
      </c>
      <c r="K19" s="445">
        <v>242.89910604599999</v>
      </c>
      <c r="L19" s="504"/>
      <c r="M19" s="504"/>
      <c r="N19" s="501"/>
      <c r="O19" s="505"/>
    </row>
    <row r="20" spans="2:15" s="425" customFormat="1" ht="27.75" customHeight="1">
      <c r="B20" s="736" t="s">
        <v>38</v>
      </c>
      <c r="C20" s="736"/>
      <c r="D20" s="736"/>
      <c r="E20" s="736"/>
      <c r="F20" s="736"/>
      <c r="G20" s="444">
        <v>145.584464788921</v>
      </c>
      <c r="H20" s="444">
        <v>153.53587099999999</v>
      </c>
      <c r="I20" s="444">
        <v>158.98178136628499</v>
      </c>
      <c r="J20" s="444">
        <v>195.527342280863</v>
      </c>
      <c r="K20" s="445">
        <v>210.100043188147</v>
      </c>
      <c r="L20" s="504"/>
      <c r="M20" s="504"/>
      <c r="N20" s="504"/>
      <c r="O20" s="505"/>
    </row>
    <row r="21" spans="2:15" s="425" customFormat="1" ht="27.75" customHeight="1">
      <c r="B21" s="736" t="s">
        <v>165</v>
      </c>
      <c r="C21" s="736"/>
      <c r="D21" s="736"/>
      <c r="E21" s="736"/>
      <c r="F21" s="736"/>
      <c r="G21" s="445">
        <v>1240.9451815354</v>
      </c>
      <c r="H21" s="445">
        <v>1248.62030066738</v>
      </c>
      <c r="I21" s="445">
        <v>1303.92176680746</v>
      </c>
      <c r="J21" s="445">
        <v>1380.0770651742901</v>
      </c>
      <c r="K21" s="445">
        <v>1172.5788207533301</v>
      </c>
      <c r="L21" s="504"/>
      <c r="M21" s="504"/>
      <c r="N21" s="504"/>
      <c r="O21" s="505"/>
    </row>
    <row r="22" spans="2:15" s="425" customFormat="1" ht="30" customHeight="1">
      <c r="B22" s="746"/>
      <c r="C22" s="746"/>
      <c r="D22" s="746"/>
      <c r="E22" s="746"/>
      <c r="F22" s="746"/>
      <c r="G22" s="445"/>
      <c r="H22" s="445"/>
      <c r="I22" s="445"/>
      <c r="J22" s="445"/>
      <c r="K22" s="445"/>
      <c r="L22" s="504"/>
      <c r="M22" s="504"/>
      <c r="N22" s="501"/>
    </row>
    <row r="23" spans="2:15" s="425" customFormat="1" ht="32.25" customHeight="1">
      <c r="B23" s="743" t="s">
        <v>40</v>
      </c>
      <c r="C23" s="743"/>
      <c r="D23" s="743"/>
      <c r="E23" s="743"/>
      <c r="F23" s="743"/>
      <c r="G23" s="475">
        <f>SUM(G24:G26)</f>
        <v>916.85270668150804</v>
      </c>
      <c r="H23" s="475">
        <f>SUM(H24:H26)</f>
        <v>938.3785529634871</v>
      </c>
      <c r="I23" s="475">
        <f>SUM(I24:I26)</f>
        <v>1044.6188663693702</v>
      </c>
      <c r="J23" s="475">
        <f>SUM(J24:J26)</f>
        <v>1310.1216269380659</v>
      </c>
      <c r="K23" s="475">
        <f>SUM(K24:K26)</f>
        <v>1318.2516448964029</v>
      </c>
      <c r="L23" s="504"/>
      <c r="M23" s="504"/>
      <c r="N23" s="501"/>
      <c r="O23" s="505"/>
    </row>
    <row r="24" spans="2:15" s="425" customFormat="1" ht="27.75" customHeight="1">
      <c r="B24" s="737" t="s">
        <v>41</v>
      </c>
      <c r="C24" s="737"/>
      <c r="D24" s="737"/>
      <c r="E24" s="737"/>
      <c r="F24" s="737"/>
      <c r="G24" s="444">
        <v>520.407042919025</v>
      </c>
      <c r="H24" s="444">
        <v>464.62720181096699</v>
      </c>
      <c r="I24" s="444">
        <v>585.915058817523</v>
      </c>
      <c r="J24" s="444">
        <v>802.13600663532202</v>
      </c>
      <c r="K24" s="444">
        <v>793.55869999643096</v>
      </c>
      <c r="L24" s="504"/>
      <c r="M24" s="504"/>
      <c r="N24" s="504"/>
      <c r="O24" s="505"/>
    </row>
    <row r="25" spans="2:15" s="425" customFormat="1" ht="27.75" customHeight="1">
      <c r="B25" s="737" t="s">
        <v>42</v>
      </c>
      <c r="C25" s="737"/>
      <c r="D25" s="737"/>
      <c r="E25" s="737"/>
      <c r="F25" s="737"/>
      <c r="G25" s="444">
        <v>106.7</v>
      </c>
      <c r="H25" s="444">
        <v>245.753714</v>
      </c>
      <c r="I25" s="444">
        <v>260.56012938020802</v>
      </c>
      <c r="J25" s="444">
        <v>296.12190431599799</v>
      </c>
      <c r="K25" s="444">
        <v>295.15856326081899</v>
      </c>
      <c r="L25" s="504"/>
      <c r="M25" s="504"/>
      <c r="N25" s="501"/>
      <c r="O25" s="505"/>
    </row>
    <row r="26" spans="2:15" s="425" customFormat="1" ht="27.75" customHeight="1">
      <c r="B26" s="737" t="s">
        <v>43</v>
      </c>
      <c r="C26" s="737"/>
      <c r="D26" s="737"/>
      <c r="E26" s="737"/>
      <c r="F26" s="737"/>
      <c r="G26" s="444">
        <v>289.74566376248299</v>
      </c>
      <c r="H26" s="444">
        <v>227.99763715252001</v>
      </c>
      <c r="I26" s="444">
        <v>198.14367817163901</v>
      </c>
      <c r="J26" s="444">
        <v>211.863715986746</v>
      </c>
      <c r="K26" s="444">
        <v>229.534381639153</v>
      </c>
      <c r="L26" s="504"/>
      <c r="M26" s="504"/>
      <c r="N26" s="504"/>
      <c r="O26" s="505"/>
    </row>
    <row r="27" spans="2:15" s="425" customFormat="1" ht="30" customHeight="1">
      <c r="B27" s="746"/>
      <c r="C27" s="746"/>
      <c r="D27" s="746"/>
      <c r="E27" s="746"/>
      <c r="F27" s="746"/>
      <c r="G27" s="444"/>
      <c r="H27" s="444"/>
      <c r="I27" s="444"/>
      <c r="J27" s="444"/>
      <c r="K27" s="444"/>
      <c r="L27" s="504"/>
      <c r="M27" s="504"/>
      <c r="N27" s="501"/>
    </row>
    <row r="28" spans="2:15" s="425" customFormat="1" ht="32.25" customHeight="1">
      <c r="B28" s="743" t="s">
        <v>44</v>
      </c>
      <c r="C28" s="743"/>
      <c r="D28" s="743"/>
      <c r="E28" s="743"/>
      <c r="F28" s="743"/>
      <c r="G28" s="475">
        <f>SUM(G29:G32)</f>
        <v>2339.761887643117</v>
      </c>
      <c r="H28" s="475">
        <f>SUM(H29:H32)</f>
        <v>2292.5515996062481</v>
      </c>
      <c r="I28" s="475">
        <f>SUM(I29:I32)</f>
        <v>2903.449833981967</v>
      </c>
      <c r="J28" s="475">
        <f>SUM(J29:J32)</f>
        <v>3441.5065266544043</v>
      </c>
      <c r="K28" s="475">
        <f>SUM(K29:K32)</f>
        <v>3542.5967797522298</v>
      </c>
      <c r="L28" s="504"/>
      <c r="M28" s="504"/>
      <c r="N28" s="501"/>
      <c r="O28" s="505"/>
    </row>
    <row r="29" spans="2:15" s="425" customFormat="1" ht="27.75" customHeight="1">
      <c r="B29" s="737" t="s">
        <v>45</v>
      </c>
      <c r="C29" s="737"/>
      <c r="D29" s="737"/>
      <c r="E29" s="737"/>
      <c r="F29" s="737"/>
      <c r="G29" s="444">
        <v>1218.0901082734999</v>
      </c>
      <c r="H29" s="444">
        <v>1225.05432408874</v>
      </c>
      <c r="I29" s="444">
        <v>1753.07165025414</v>
      </c>
      <c r="J29" s="444">
        <v>2072.0787925913501</v>
      </c>
      <c r="K29" s="444">
        <v>2113.4668234404899</v>
      </c>
      <c r="L29" s="504"/>
      <c r="M29" s="504"/>
      <c r="N29" s="501"/>
      <c r="O29" s="505"/>
    </row>
    <row r="30" spans="2:15" s="425" customFormat="1" ht="27.75" customHeight="1">
      <c r="B30" s="737" t="s">
        <v>46</v>
      </c>
      <c r="C30" s="737"/>
      <c r="D30" s="737"/>
      <c r="E30" s="737"/>
      <c r="F30" s="737"/>
      <c r="G30" s="444">
        <v>362.10025335700902</v>
      </c>
      <c r="H30" s="444">
        <v>319.66130399999997</v>
      </c>
      <c r="I30" s="444">
        <v>271.94734648796299</v>
      </c>
      <c r="J30" s="444">
        <v>256.24961837181797</v>
      </c>
      <c r="K30" s="444">
        <v>300.23595542419599</v>
      </c>
      <c r="L30" s="504"/>
      <c r="M30" s="504"/>
      <c r="N30" s="501"/>
      <c r="O30" s="505"/>
    </row>
    <row r="31" spans="2:15" s="425" customFormat="1" ht="27.75" customHeight="1">
      <c r="B31" s="737" t="s">
        <v>47</v>
      </c>
      <c r="C31" s="737"/>
      <c r="D31" s="737"/>
      <c r="E31" s="737"/>
      <c r="F31" s="737"/>
      <c r="G31" s="444">
        <v>287.067408</v>
      </c>
      <c r="H31" s="444">
        <v>272.78129000000001</v>
      </c>
      <c r="I31" s="444">
        <v>407.89958833525702</v>
      </c>
      <c r="J31" s="444">
        <v>417.64150515920102</v>
      </c>
      <c r="K31" s="444">
        <v>467.177703696295</v>
      </c>
      <c r="L31" s="504"/>
      <c r="M31" s="504"/>
      <c r="N31" s="501"/>
      <c r="O31" s="505"/>
    </row>
    <row r="32" spans="2:15" s="425" customFormat="1" ht="27.75" customHeight="1">
      <c r="B32" s="737" t="s">
        <v>48</v>
      </c>
      <c r="C32" s="737"/>
      <c r="D32" s="737"/>
      <c r="E32" s="737"/>
      <c r="F32" s="737"/>
      <c r="G32" s="444">
        <v>472.50411801260799</v>
      </c>
      <c r="H32" s="444">
        <v>475.05468151750802</v>
      </c>
      <c r="I32" s="444">
        <v>470.53124890460703</v>
      </c>
      <c r="J32" s="444">
        <v>695.53661053203496</v>
      </c>
      <c r="K32" s="444">
        <v>661.71629719124905</v>
      </c>
      <c r="L32" s="504"/>
      <c r="M32" s="504"/>
      <c r="N32" s="501"/>
      <c r="O32" s="505"/>
    </row>
    <row r="33" spans="2:15" s="425" customFormat="1" ht="30" customHeight="1">
      <c r="B33" s="746"/>
      <c r="C33" s="746"/>
      <c r="D33" s="746"/>
      <c r="E33" s="746"/>
      <c r="F33" s="746"/>
      <c r="G33" s="445"/>
      <c r="H33" s="445"/>
      <c r="I33" s="445"/>
      <c r="J33" s="445"/>
      <c r="K33" s="445"/>
      <c r="L33" s="504"/>
      <c r="M33" s="504"/>
      <c r="N33" s="501"/>
    </row>
    <row r="34" spans="2:15" s="425" customFormat="1" ht="32.25" customHeight="1">
      <c r="B34" s="743" t="s">
        <v>49</v>
      </c>
      <c r="C34" s="743"/>
      <c r="D34" s="743"/>
      <c r="E34" s="743"/>
      <c r="F34" s="743"/>
      <c r="G34" s="475">
        <f>SUM(G35:G37)</f>
        <v>2128.727519062817</v>
      </c>
      <c r="H34" s="475">
        <f>SUM(H35:H37)</f>
        <v>2469.9046715657823</v>
      </c>
      <c r="I34" s="475">
        <f>SUM(I35:I37)</f>
        <v>2512.7085246100291</v>
      </c>
      <c r="J34" s="475">
        <f>SUM(J35:J37)</f>
        <v>2284.6603037306541</v>
      </c>
      <c r="K34" s="475">
        <f>SUM(K35:K37)</f>
        <v>2462.2325417281249</v>
      </c>
      <c r="L34" s="504"/>
      <c r="M34" s="504"/>
      <c r="N34" s="501"/>
      <c r="O34" s="505"/>
    </row>
    <row r="35" spans="2:15" s="425" customFormat="1" ht="27.75" customHeight="1">
      <c r="B35" s="737" t="s">
        <v>50</v>
      </c>
      <c r="C35" s="737"/>
      <c r="D35" s="737"/>
      <c r="E35" s="737"/>
      <c r="F35" s="737"/>
      <c r="G35" s="444">
        <v>1639.42802147661</v>
      </c>
      <c r="H35" s="444">
        <v>1602.57527332723</v>
      </c>
      <c r="I35" s="444">
        <v>1612.88952812924</v>
      </c>
      <c r="J35" s="444">
        <v>1405.8267910330901</v>
      </c>
      <c r="K35" s="444">
        <v>1548.72056649045</v>
      </c>
      <c r="L35" s="504"/>
      <c r="M35" s="504"/>
      <c r="N35" s="501"/>
      <c r="O35" s="505"/>
    </row>
    <row r="36" spans="2:15" s="425" customFormat="1" ht="27.75" customHeight="1">
      <c r="B36" s="737" t="s">
        <v>51</v>
      </c>
      <c r="C36" s="737"/>
      <c r="D36" s="737"/>
      <c r="E36" s="737"/>
      <c r="F36" s="737"/>
      <c r="G36" s="444">
        <v>212.799934586207</v>
      </c>
      <c r="H36" s="444">
        <v>590.67418595605795</v>
      </c>
      <c r="I36" s="444">
        <v>607.25209715254903</v>
      </c>
      <c r="J36" s="444">
        <v>590.26571798620103</v>
      </c>
      <c r="K36" s="444">
        <v>536.15386167577503</v>
      </c>
      <c r="L36" s="504"/>
      <c r="M36" s="504"/>
      <c r="N36" s="501"/>
      <c r="O36" s="505"/>
    </row>
    <row r="37" spans="2:15" s="425" customFormat="1" ht="27.75" customHeight="1">
      <c r="B37" s="737" t="s">
        <v>52</v>
      </c>
      <c r="C37" s="737"/>
      <c r="D37" s="737"/>
      <c r="E37" s="737"/>
      <c r="F37" s="737"/>
      <c r="G37" s="444">
        <v>276.49956300000002</v>
      </c>
      <c r="H37" s="444">
        <v>276.65521228249401</v>
      </c>
      <c r="I37" s="444">
        <v>292.56689932824003</v>
      </c>
      <c r="J37" s="444">
        <v>288.56779471136298</v>
      </c>
      <c r="K37" s="444">
        <v>377.35811356189998</v>
      </c>
      <c r="L37" s="504"/>
      <c r="M37" s="504"/>
      <c r="N37" s="504"/>
      <c r="O37" s="505"/>
    </row>
    <row r="38" spans="2:15" s="425" customFormat="1" ht="30" customHeight="1">
      <c r="B38" s="746"/>
      <c r="C38" s="746"/>
      <c r="D38" s="746"/>
      <c r="E38" s="746"/>
      <c r="F38" s="746"/>
      <c r="G38" s="445"/>
      <c r="H38" s="445"/>
      <c r="I38" s="445"/>
      <c r="J38" s="445"/>
      <c r="K38" s="445"/>
      <c r="L38" s="504"/>
      <c r="M38" s="504"/>
      <c r="N38" s="504"/>
    </row>
    <row r="39" spans="2:15" s="425" customFormat="1" ht="32.25" customHeight="1">
      <c r="B39" s="743" t="s">
        <v>53</v>
      </c>
      <c r="C39" s="744"/>
      <c r="D39" s="744"/>
      <c r="E39" s="744"/>
      <c r="F39" s="744"/>
      <c r="G39" s="475">
        <f>SUM(G40:G43)</f>
        <v>994.67223251488269</v>
      </c>
      <c r="H39" s="475">
        <f>SUM(H40:H43)</f>
        <v>815.89348530631867</v>
      </c>
      <c r="I39" s="475">
        <f>SUM(I40:I43)</f>
        <v>787.21014963400069</v>
      </c>
      <c r="J39" s="475">
        <f>SUM(J40:J43)</f>
        <v>715.34451047744437</v>
      </c>
      <c r="K39" s="475">
        <f>SUM(K40:K43)</f>
        <v>622.36423192357881</v>
      </c>
      <c r="L39" s="504"/>
      <c r="M39" s="504"/>
      <c r="N39" s="504"/>
      <c r="O39" s="505"/>
    </row>
    <row r="40" spans="2:15" s="425" customFormat="1" ht="27.75" customHeight="1">
      <c r="B40" s="737" t="s">
        <v>54</v>
      </c>
      <c r="C40" s="737"/>
      <c r="D40" s="737"/>
      <c r="E40" s="737"/>
      <c r="F40" s="737"/>
      <c r="G40" s="444">
        <v>739.77483334999999</v>
      </c>
      <c r="H40" s="444">
        <v>649.85889235000002</v>
      </c>
      <c r="I40" s="444">
        <v>618.19513916675601</v>
      </c>
      <c r="J40" s="444">
        <v>556.44419861054701</v>
      </c>
      <c r="K40" s="444">
        <v>488.34211315418497</v>
      </c>
      <c r="L40" s="504"/>
      <c r="M40" s="504"/>
      <c r="N40" s="501"/>
      <c r="O40" s="505"/>
    </row>
    <row r="41" spans="2:15" s="425" customFormat="1" ht="27.75" customHeight="1">
      <c r="B41" s="737" t="s">
        <v>55</v>
      </c>
      <c r="C41" s="737"/>
      <c r="D41" s="737"/>
      <c r="E41" s="737"/>
      <c r="F41" s="737"/>
      <c r="G41" s="444">
        <v>41.688763999999999</v>
      </c>
      <c r="H41" s="444">
        <v>73.128291899999994</v>
      </c>
      <c r="I41" s="444">
        <v>61.147091340261603</v>
      </c>
      <c r="J41" s="444">
        <v>52.032538662685802</v>
      </c>
      <c r="K41" s="444">
        <v>27.0463735387588</v>
      </c>
      <c r="L41" s="504"/>
      <c r="M41" s="504"/>
      <c r="N41" s="501"/>
      <c r="O41" s="505"/>
    </row>
    <row r="42" spans="2:15" s="425" customFormat="1" ht="27.75" customHeight="1">
      <c r="B42" s="737" t="s">
        <v>56</v>
      </c>
      <c r="C42" s="737"/>
      <c r="D42" s="737"/>
      <c r="E42" s="737"/>
      <c r="F42" s="737"/>
      <c r="G42" s="444">
        <v>84.8681086666667</v>
      </c>
      <c r="H42" s="444">
        <v>12.7861475</v>
      </c>
      <c r="I42" s="444">
        <v>16.874625820811399</v>
      </c>
      <c r="J42" s="444">
        <v>14.403479002776599</v>
      </c>
      <c r="K42" s="444">
        <v>13.3545771978406</v>
      </c>
      <c r="L42" s="504"/>
      <c r="M42" s="504"/>
      <c r="N42" s="501"/>
      <c r="O42" s="505"/>
    </row>
    <row r="43" spans="2:15" s="425" customFormat="1" ht="27.75" customHeight="1">
      <c r="B43" s="737" t="s">
        <v>57</v>
      </c>
      <c r="C43" s="737"/>
      <c r="D43" s="737"/>
      <c r="E43" s="737"/>
      <c r="F43" s="737"/>
      <c r="G43" s="444">
        <v>128.34052649821601</v>
      </c>
      <c r="H43" s="444">
        <v>80.120153556318698</v>
      </c>
      <c r="I43" s="444">
        <v>90.993293306171694</v>
      </c>
      <c r="J43" s="444">
        <v>92.464294201434896</v>
      </c>
      <c r="K43" s="444">
        <v>93.6211680327945</v>
      </c>
      <c r="L43" s="504"/>
      <c r="M43" s="504"/>
      <c r="N43" s="504"/>
      <c r="O43" s="505"/>
    </row>
    <row r="44" spans="2:15" s="425" customFormat="1" ht="27.75" customHeight="1">
      <c r="B44" s="746"/>
      <c r="C44" s="746"/>
      <c r="D44" s="746"/>
      <c r="E44" s="746"/>
      <c r="F44" s="746"/>
      <c r="G44" s="448"/>
      <c r="H44" s="448"/>
      <c r="I44" s="746"/>
      <c r="J44" s="746"/>
      <c r="K44" s="448"/>
      <c r="L44" s="504"/>
      <c r="M44" s="504"/>
      <c r="N44" s="501"/>
    </row>
    <row r="45" spans="2:15" s="450" customFormat="1" ht="27.75" customHeight="1">
      <c r="B45" s="763"/>
      <c r="C45" s="763"/>
      <c r="D45" s="763"/>
      <c r="E45" s="763"/>
      <c r="F45" s="763"/>
      <c r="G45" s="479"/>
      <c r="H45" s="479"/>
      <c r="I45" s="479"/>
      <c r="J45" s="479"/>
      <c r="K45" s="479"/>
      <c r="L45" s="506"/>
      <c r="M45" s="506"/>
      <c r="N45" s="506"/>
    </row>
    <row r="46" spans="2:15" s="425" customFormat="1" ht="30" customHeight="1">
      <c r="B46" s="743" t="s">
        <v>58</v>
      </c>
      <c r="C46" s="744"/>
      <c r="D46" s="744"/>
      <c r="E46" s="744"/>
      <c r="F46" s="744"/>
      <c r="G46" s="475">
        <v>5918.7887707003301</v>
      </c>
      <c r="H46" s="475">
        <v>6760.0327253373598</v>
      </c>
      <c r="I46" s="475">
        <v>7642.9176218306002</v>
      </c>
      <c r="J46" s="475">
        <v>8362.3309864748808</v>
      </c>
      <c r="K46" s="475">
        <v>8730</v>
      </c>
      <c r="L46" s="501"/>
      <c r="M46" s="501"/>
      <c r="N46" s="501"/>
    </row>
    <row r="47" spans="2:15" s="425" customFormat="1" ht="30" customHeight="1">
      <c r="B47" s="743" t="s">
        <v>123</v>
      </c>
      <c r="C47" s="744"/>
      <c r="D47" s="744"/>
      <c r="E47" s="744"/>
      <c r="F47" s="744"/>
      <c r="G47" s="475">
        <v>2251.1172170002601</v>
      </c>
      <c r="H47" s="475">
        <v>2210.99650576556</v>
      </c>
      <c r="I47" s="475">
        <v>2823.83271054635</v>
      </c>
      <c r="J47" s="475">
        <v>3362.02211584513</v>
      </c>
      <c r="K47" s="475">
        <v>3406.85456616592</v>
      </c>
      <c r="L47" s="501"/>
      <c r="M47" s="501"/>
      <c r="N47" s="501"/>
    </row>
    <row r="48" spans="2:15" s="452" customFormat="1" ht="30" customHeight="1">
      <c r="B48" s="747"/>
      <c r="C48" s="747"/>
      <c r="D48" s="747"/>
      <c r="E48" s="747"/>
      <c r="F48" s="747"/>
      <c r="L48" s="507"/>
      <c r="M48" s="507"/>
      <c r="N48" s="507"/>
    </row>
    <row r="49" spans="1:14" s="425" customFormat="1" ht="18" customHeight="1">
      <c r="B49" s="709"/>
      <c r="C49" s="709"/>
      <c r="D49" s="709"/>
      <c r="E49" s="709"/>
      <c r="F49" s="709"/>
      <c r="G49" s="709"/>
      <c r="H49" s="709"/>
      <c r="I49" s="709"/>
      <c r="J49" s="709"/>
      <c r="K49" s="709"/>
    </row>
    <row r="50" spans="1:14" ht="18.600000000000001" customHeight="1">
      <c r="B50" s="748" t="s">
        <v>164</v>
      </c>
      <c r="C50" s="748"/>
      <c r="D50" s="748"/>
      <c r="E50" s="744" t="s">
        <v>121</v>
      </c>
      <c r="F50" s="744"/>
      <c r="G50" s="744"/>
      <c r="H50" s="744"/>
      <c r="I50" s="425"/>
      <c r="J50" s="425"/>
      <c r="K50" s="425"/>
      <c r="N50" s="418"/>
    </row>
    <row r="51" spans="1:14" ht="18" customHeight="1">
      <c r="B51" s="708"/>
      <c r="C51" s="708"/>
      <c r="D51" s="708"/>
      <c r="F51" s="426" t="s">
        <v>143</v>
      </c>
      <c r="I51" s="454"/>
      <c r="J51" s="425"/>
      <c r="K51" s="425"/>
      <c r="N51" s="418"/>
    </row>
    <row r="52" spans="1:14" ht="18">
      <c r="C52" s="455"/>
      <c r="D52" s="455"/>
      <c r="E52" s="426"/>
      <c r="G52" s="426"/>
      <c r="H52" s="426"/>
      <c r="I52" s="426"/>
      <c r="N52" s="418"/>
    </row>
    <row r="53" spans="1:14" s="425" customFormat="1" ht="18.75">
      <c r="B53" s="453"/>
      <c r="C53" s="467"/>
      <c r="D53" s="467"/>
      <c r="E53" s="467"/>
      <c r="N53" s="508"/>
    </row>
    <row r="54" spans="1:14" ht="15.75" customHeight="1">
      <c r="A54" s="762"/>
      <c r="B54" s="762"/>
      <c r="C54" s="762"/>
      <c r="D54" s="762"/>
      <c r="E54" s="762"/>
      <c r="F54" s="762"/>
      <c r="G54" s="762"/>
      <c r="H54" s="762"/>
      <c r="I54" s="762"/>
      <c r="J54" s="762"/>
      <c r="K54" s="762"/>
    </row>
  </sheetData>
  <mergeCells count="49">
    <mergeCell ref="A54:K54"/>
    <mergeCell ref="B45:F45"/>
    <mergeCell ref="B46:F46"/>
    <mergeCell ref="B47:F47"/>
    <mergeCell ref="B48:F48"/>
    <mergeCell ref="B50:D50"/>
    <mergeCell ref="E50:H50"/>
    <mergeCell ref="I44:J44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21:F21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9:F9"/>
    <mergeCell ref="B3:K3"/>
    <mergeCell ref="B4:F4"/>
    <mergeCell ref="B5:K5"/>
    <mergeCell ref="B7:F7"/>
    <mergeCell ref="B8:F8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</sheetPr>
  <dimension ref="A1:AE54"/>
  <sheetViews>
    <sheetView view="pageBreakPreview" zoomScaleNormal="70" zoomScaleSheetLayoutView="100" workbookViewId="0">
      <pane ySplit="8" topLeftCell="A9" activePane="bottomLeft" state="frozen"/>
      <selection activeCell="H33" sqref="H33"/>
      <selection pane="bottomLeft" activeCell="I21" sqref="I21:M21"/>
    </sheetView>
  </sheetViews>
  <sheetFormatPr defaultColWidth="9.140625" defaultRowHeight="14.25"/>
  <cols>
    <col min="1" max="1" width="1.7109375" style="509" customWidth="1"/>
    <col min="2" max="6" width="20.7109375" style="509" customWidth="1"/>
    <col min="7" max="7" width="0.85546875" style="509" customWidth="1"/>
    <col min="8" max="8" width="5.28515625" style="509" customWidth="1"/>
    <col min="9" max="9" width="3.42578125" style="510" customWidth="1"/>
    <col min="10" max="10" width="6.85546875" style="510" customWidth="1"/>
    <col min="11" max="11" width="7.28515625" style="510" customWidth="1"/>
    <col min="12" max="12" width="0.85546875" style="510" customWidth="1"/>
    <col min="13" max="13" width="31.5703125" style="509" customWidth="1"/>
    <col min="14" max="14" width="5.7109375" style="509" customWidth="1"/>
    <col min="15" max="15" width="25.42578125" style="509" customWidth="1"/>
    <col min="16" max="16" width="27.140625" style="509" bestFit="1" customWidth="1"/>
    <col min="17" max="17" width="20.140625" style="511" customWidth="1"/>
    <col min="18" max="18" width="20.140625" style="509" customWidth="1"/>
    <col min="19" max="16384" width="9.140625" style="509"/>
  </cols>
  <sheetData>
    <row r="1" spans="1:31" ht="30" customHeight="1"/>
    <row r="2" spans="1:31" s="463" customFormat="1" ht="27" customHeight="1">
      <c r="A2" s="456"/>
      <c r="B2" s="456"/>
      <c r="C2" s="456"/>
      <c r="D2" s="456"/>
      <c r="E2" s="456"/>
      <c r="F2" s="456"/>
      <c r="G2" s="456"/>
      <c r="H2" s="456"/>
      <c r="I2" s="512"/>
      <c r="J2" s="458"/>
      <c r="K2" s="459"/>
      <c r="L2" s="460"/>
      <c r="M2" s="461"/>
      <c r="N2" s="457"/>
      <c r="O2" s="462"/>
      <c r="P2" s="460"/>
      <c r="Q2" s="513"/>
      <c r="R2" s="514"/>
      <c r="S2" s="458"/>
      <c r="T2" s="750"/>
      <c r="U2" s="751"/>
      <c r="V2" s="460"/>
      <c r="W2" s="460"/>
      <c r="X2" s="460"/>
      <c r="Y2" s="460"/>
      <c r="Z2" s="460"/>
      <c r="AA2" s="460"/>
      <c r="AB2" s="460"/>
      <c r="AC2" s="460"/>
      <c r="AD2" s="460"/>
      <c r="AE2" s="460"/>
    </row>
    <row r="3" spans="1:31" s="522" customFormat="1" ht="27" customHeight="1">
      <c r="A3" s="515"/>
      <c r="B3" s="752" t="s">
        <v>146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516"/>
      <c r="O3" s="517"/>
      <c r="P3" s="518"/>
      <c r="Q3" s="519"/>
      <c r="R3" s="518"/>
      <c r="S3" s="520"/>
      <c r="T3" s="750"/>
      <c r="U3" s="751"/>
      <c r="V3" s="518"/>
      <c r="W3" s="518"/>
      <c r="X3" s="518"/>
      <c r="Y3" s="518"/>
      <c r="Z3" s="521"/>
      <c r="AA3" s="521"/>
      <c r="AB3" s="521"/>
      <c r="AC3" s="521"/>
      <c r="AD3" s="521"/>
      <c r="AE3" s="521"/>
    </row>
    <row r="4" spans="1:31" ht="25.5" customHeight="1">
      <c r="A4" s="523"/>
      <c r="B4" s="524"/>
      <c r="C4" s="524"/>
      <c r="D4" s="524"/>
      <c r="E4" s="524"/>
      <c r="F4" s="524"/>
      <c r="G4" s="524"/>
      <c r="H4" s="524"/>
      <c r="I4" s="523"/>
      <c r="J4" s="523"/>
      <c r="K4" s="523"/>
      <c r="L4" s="523"/>
      <c r="M4" s="523"/>
      <c r="N4" s="525"/>
    </row>
    <row r="5" spans="1:31" s="436" customFormat="1" ht="36.75" customHeight="1">
      <c r="A5" s="432"/>
      <c r="B5" s="753" t="s">
        <v>84</v>
      </c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433"/>
      <c r="O5" s="470"/>
      <c r="P5" s="471"/>
      <c r="Q5" s="496"/>
    </row>
    <row r="6" spans="1:31" s="418" customFormat="1" ht="19.5" customHeight="1">
      <c r="B6" s="426"/>
      <c r="C6" s="426"/>
      <c r="D6" s="426"/>
      <c r="E6" s="426"/>
      <c r="F6" s="426"/>
      <c r="G6" s="426"/>
      <c r="H6" s="426"/>
      <c r="I6" s="429"/>
      <c r="J6" s="429"/>
      <c r="K6" s="429"/>
      <c r="L6" s="429"/>
      <c r="M6" s="431"/>
      <c r="N6" s="526"/>
      <c r="O6" s="527"/>
      <c r="P6" s="527"/>
      <c r="Q6" s="498"/>
    </row>
    <row r="7" spans="1:31" s="528" customFormat="1" ht="27" customHeight="1">
      <c r="B7" s="439">
        <v>2017</v>
      </c>
      <c r="C7" s="439">
        <v>2018</v>
      </c>
      <c r="D7" s="439">
        <v>2019</v>
      </c>
      <c r="E7" s="439">
        <v>2020</v>
      </c>
      <c r="F7" s="439">
        <v>2021</v>
      </c>
      <c r="G7" s="439"/>
      <c r="H7" s="439"/>
      <c r="I7" s="780" t="s">
        <v>79</v>
      </c>
      <c r="J7" s="780"/>
      <c r="K7" s="780"/>
      <c r="L7" s="780"/>
      <c r="M7" s="780"/>
      <c r="N7" s="440"/>
      <c r="O7" s="529"/>
      <c r="P7" s="530"/>
      <c r="Q7" s="531"/>
    </row>
    <row r="8" spans="1:31" s="532" customFormat="1" ht="36.75" customHeight="1">
      <c r="B8" s="442">
        <f>B10+B23+B28+B34+B39</f>
        <v>22024.90778630559</v>
      </c>
      <c r="C8" s="442">
        <f>C10+C23+C28+C34+C39</f>
        <v>23014.15138539781</v>
      </c>
      <c r="D8" s="442">
        <f>D10+D23+D28+D34+D39</f>
        <v>23847.979463118198</v>
      </c>
      <c r="E8" s="442">
        <v>23577.818812555255</v>
      </c>
      <c r="F8" s="442">
        <v>23977.253296884548</v>
      </c>
      <c r="G8" s="442"/>
      <c r="H8" s="442"/>
      <c r="I8" s="778" t="s">
        <v>85</v>
      </c>
      <c r="J8" s="779"/>
      <c r="K8" s="779"/>
      <c r="L8" s="779"/>
      <c r="M8" s="779"/>
      <c r="N8" s="442"/>
      <c r="O8" s="473"/>
      <c r="P8" s="473"/>
      <c r="Q8" s="533"/>
    </row>
    <row r="9" spans="1:31" s="425" customFormat="1" ht="30" customHeight="1">
      <c r="B9" s="442"/>
      <c r="C9" s="442"/>
      <c r="D9" s="442"/>
      <c r="E9" s="442"/>
      <c r="F9" s="442"/>
      <c r="G9" s="442"/>
      <c r="H9" s="442"/>
      <c r="I9" s="757"/>
      <c r="J9" s="757"/>
      <c r="K9" s="757"/>
      <c r="L9" s="757"/>
      <c r="M9" s="757"/>
      <c r="N9" s="442"/>
      <c r="O9" s="473"/>
      <c r="P9" s="473"/>
      <c r="Q9" s="501"/>
      <c r="R9" s="502"/>
      <c r="S9" s="503"/>
    </row>
    <row r="10" spans="1:31" s="532" customFormat="1" ht="32.25" customHeight="1">
      <c r="B10" s="475">
        <f>SUM(B11:B21)</f>
        <v>13771.595339396812</v>
      </c>
      <c r="C10" s="475">
        <f>SUM(C11:C21)</f>
        <v>14471.6736632423</v>
      </c>
      <c r="D10" s="475">
        <f>SUM(D11:D21)</f>
        <v>14989.954453665041</v>
      </c>
      <c r="E10" s="475">
        <v>15582.97451390772</v>
      </c>
      <c r="F10" s="475">
        <v>15669.08746373334</v>
      </c>
      <c r="G10" s="475"/>
      <c r="H10" s="475"/>
      <c r="I10" s="778" t="s">
        <v>31</v>
      </c>
      <c r="J10" s="779"/>
      <c r="K10" s="779"/>
      <c r="L10" s="779"/>
      <c r="M10" s="779"/>
      <c r="N10" s="442"/>
      <c r="O10" s="473"/>
      <c r="P10" s="473"/>
      <c r="Q10" s="501"/>
      <c r="R10" s="505"/>
    </row>
    <row r="11" spans="1:31" s="532" customFormat="1" ht="27.75" customHeight="1">
      <c r="B11" s="445">
        <v>3408.4191129225101</v>
      </c>
      <c r="C11" s="445">
        <v>3567.2520854396398</v>
      </c>
      <c r="D11" s="445">
        <v>3714.3900332629869</v>
      </c>
      <c r="E11" s="445">
        <v>4079.0413039999999</v>
      </c>
      <c r="F11" s="445">
        <v>4214.51854</v>
      </c>
      <c r="G11" s="445"/>
      <c r="H11" s="445"/>
      <c r="I11" s="781" t="s">
        <v>32</v>
      </c>
      <c r="J11" s="781"/>
      <c r="K11" s="781"/>
      <c r="L11" s="781"/>
      <c r="M11" s="781"/>
      <c r="N11" s="442"/>
      <c r="O11" s="473"/>
      <c r="P11" s="473"/>
      <c r="Q11" s="501"/>
      <c r="R11" s="505"/>
    </row>
    <row r="12" spans="1:31" s="532" customFormat="1" ht="27.75" customHeight="1">
      <c r="B12" s="445">
        <v>3953.85374571695</v>
      </c>
      <c r="C12" s="445">
        <v>4168.6436591642696</v>
      </c>
      <c r="D12" s="445">
        <v>4348.2448973894898</v>
      </c>
      <c r="E12" s="445">
        <v>4060.349827</v>
      </c>
      <c r="F12" s="445">
        <v>4271.4515590000001</v>
      </c>
      <c r="G12" s="445"/>
      <c r="H12" s="445"/>
      <c r="I12" s="781" t="s">
        <v>33</v>
      </c>
      <c r="J12" s="781"/>
      <c r="K12" s="781"/>
      <c r="L12" s="781"/>
      <c r="M12" s="781"/>
      <c r="N12" s="442"/>
      <c r="O12" s="473"/>
      <c r="P12" s="473"/>
      <c r="Q12" s="504"/>
      <c r="R12" s="505"/>
    </row>
    <row r="13" spans="1:31" s="532" customFormat="1" ht="27.75" customHeight="1">
      <c r="B13" s="445">
        <v>1681.9089159189</v>
      </c>
      <c r="C13" s="445">
        <v>1736.5404456742472</v>
      </c>
      <c r="D13" s="445">
        <v>1749.7487830785842</v>
      </c>
      <c r="E13" s="445">
        <v>1421.0019589999999</v>
      </c>
      <c r="F13" s="445">
        <v>1456.4341280000001</v>
      </c>
      <c r="G13" s="445"/>
      <c r="H13" s="445"/>
      <c r="I13" s="781" t="s">
        <v>60</v>
      </c>
      <c r="J13" s="781"/>
      <c r="K13" s="781"/>
      <c r="L13" s="781"/>
      <c r="M13" s="781"/>
      <c r="N13" s="442"/>
      <c r="O13" s="473"/>
      <c r="P13" s="473"/>
      <c r="Q13" s="501"/>
      <c r="R13" s="505"/>
    </row>
    <row r="14" spans="1:31" s="532" customFormat="1" ht="27.75" customHeight="1">
      <c r="B14" s="445">
        <v>426.39540156401802</v>
      </c>
      <c r="C14" s="445">
        <v>452.24182434058298</v>
      </c>
      <c r="D14" s="445">
        <v>465.5116574047052</v>
      </c>
      <c r="E14" s="445">
        <v>463.02287100000001</v>
      </c>
      <c r="F14" s="445">
        <v>450.15424300000001</v>
      </c>
      <c r="G14" s="445"/>
      <c r="H14" s="445"/>
      <c r="I14" s="781" t="s">
        <v>148</v>
      </c>
      <c r="J14" s="781"/>
      <c r="K14" s="781"/>
      <c r="L14" s="781"/>
      <c r="M14" s="781"/>
      <c r="N14" s="442"/>
      <c r="O14" s="473"/>
      <c r="P14" s="473"/>
      <c r="Q14" s="501"/>
      <c r="R14" s="505"/>
    </row>
    <row r="15" spans="1:31" s="532" customFormat="1" ht="27.75" customHeight="1">
      <c r="B15" s="445">
        <v>951.01651079028704</v>
      </c>
      <c r="C15" s="445">
        <v>1050.4176086706173</v>
      </c>
      <c r="D15" s="445">
        <v>1081.5466214395808</v>
      </c>
      <c r="E15" s="445">
        <v>1433.289336</v>
      </c>
      <c r="F15" s="445">
        <v>1164.4900929999999</v>
      </c>
      <c r="G15" s="445"/>
      <c r="H15" s="445"/>
      <c r="I15" s="781" t="s">
        <v>34</v>
      </c>
      <c r="J15" s="781"/>
      <c r="K15" s="781"/>
      <c r="L15" s="781"/>
      <c r="M15" s="781"/>
      <c r="N15" s="442"/>
      <c r="O15" s="473"/>
      <c r="P15" s="473"/>
      <c r="Q15" s="504"/>
      <c r="R15" s="505"/>
    </row>
    <row r="16" spans="1:31" s="532" customFormat="1" ht="27.75" customHeight="1">
      <c r="B16" s="445">
        <v>1092.1395013010999</v>
      </c>
      <c r="C16" s="445">
        <v>1137.46388004238</v>
      </c>
      <c r="D16" s="445">
        <v>1191.28298214813</v>
      </c>
      <c r="E16" s="445">
        <v>1189.1741649999999</v>
      </c>
      <c r="F16" s="445">
        <v>1178.880656</v>
      </c>
      <c r="G16" s="445"/>
      <c r="H16" s="445"/>
      <c r="I16" s="781" t="s">
        <v>35</v>
      </c>
      <c r="J16" s="781"/>
      <c r="K16" s="781"/>
      <c r="L16" s="781"/>
      <c r="M16" s="781"/>
      <c r="N16" s="442"/>
      <c r="O16" s="473"/>
      <c r="P16" s="473"/>
      <c r="Q16" s="504"/>
      <c r="R16" s="505"/>
    </row>
    <row r="17" spans="2:18" s="532" customFormat="1" ht="27.75" customHeight="1">
      <c r="B17" s="445">
        <v>124.800812024732</v>
      </c>
      <c r="C17" s="445">
        <v>126.23869577788662</v>
      </c>
      <c r="D17" s="445">
        <v>127.61765098104119</v>
      </c>
      <c r="E17" s="445">
        <v>148.26476</v>
      </c>
      <c r="F17" s="445">
        <v>144.568703</v>
      </c>
      <c r="G17" s="445"/>
      <c r="H17" s="445"/>
      <c r="I17" s="781" t="s">
        <v>36</v>
      </c>
      <c r="J17" s="781"/>
      <c r="K17" s="781"/>
      <c r="L17" s="781"/>
      <c r="M17" s="781"/>
      <c r="N17" s="442"/>
      <c r="O17" s="473"/>
      <c r="P17" s="473"/>
      <c r="Q17" s="501"/>
      <c r="R17" s="505"/>
    </row>
    <row r="18" spans="2:18" s="532" customFormat="1" ht="27.75" customHeight="1">
      <c r="B18" s="445">
        <v>266.96532340427399</v>
      </c>
      <c r="C18" s="445">
        <v>273.46814913177468</v>
      </c>
      <c r="D18" s="445">
        <v>276.97118276028095</v>
      </c>
      <c r="E18" s="445">
        <v>274.22582</v>
      </c>
      <c r="F18" s="445">
        <v>291.41314699999998</v>
      </c>
      <c r="G18" s="445"/>
      <c r="H18" s="445"/>
      <c r="I18" s="781" t="s">
        <v>37</v>
      </c>
      <c r="J18" s="781"/>
      <c r="K18" s="781"/>
      <c r="L18" s="781"/>
      <c r="M18" s="781"/>
      <c r="N18" s="442"/>
      <c r="O18" s="473"/>
      <c r="P18" s="473"/>
      <c r="Q18" s="504"/>
      <c r="R18" s="505"/>
    </row>
    <row r="19" spans="2:18" s="532" customFormat="1" ht="27.75" customHeight="1">
      <c r="B19" s="445">
        <v>275.160307150699</v>
      </c>
      <c r="C19" s="445">
        <v>303.53483416375263</v>
      </c>
      <c r="D19" s="445">
        <v>314.05974847757079</v>
      </c>
      <c r="E19" s="445">
        <v>284.57885900000002</v>
      </c>
      <c r="F19" s="445">
        <v>294.169757</v>
      </c>
      <c r="G19" s="445"/>
      <c r="H19" s="445"/>
      <c r="I19" s="781" t="s">
        <v>39</v>
      </c>
      <c r="J19" s="781"/>
      <c r="K19" s="781"/>
      <c r="L19" s="781"/>
      <c r="M19" s="781"/>
      <c r="N19" s="442"/>
      <c r="O19" s="473"/>
      <c r="P19" s="473"/>
      <c r="Q19" s="501"/>
      <c r="R19" s="505"/>
    </row>
    <row r="20" spans="2:18" s="532" customFormat="1" ht="27.75" customHeight="1">
      <c r="B20" s="445">
        <v>216.872234174688</v>
      </c>
      <c r="C20" s="445">
        <v>221.4135494486795</v>
      </c>
      <c r="D20" s="445">
        <v>224.58089672267062</v>
      </c>
      <c r="E20" s="445">
        <v>271.047234</v>
      </c>
      <c r="F20" s="445">
        <v>287.831886</v>
      </c>
      <c r="G20" s="445"/>
      <c r="H20" s="445"/>
      <c r="I20" s="781" t="s">
        <v>38</v>
      </c>
      <c r="J20" s="781"/>
      <c r="K20" s="781"/>
      <c r="L20" s="781"/>
      <c r="M20" s="781"/>
      <c r="N20" s="442"/>
      <c r="O20" s="473"/>
      <c r="P20" s="473"/>
      <c r="Q20" s="504"/>
      <c r="R20" s="505"/>
    </row>
    <row r="21" spans="2:18" s="532" customFormat="1" ht="27.75" customHeight="1">
      <c r="B21" s="445">
        <v>1374.0634744286499</v>
      </c>
      <c r="C21" s="445">
        <v>1434.4589313884685</v>
      </c>
      <c r="D21" s="445">
        <v>1496</v>
      </c>
      <c r="E21" s="445">
        <v>1958.9783789077205</v>
      </c>
      <c r="F21" s="445">
        <v>1915.1747517333392</v>
      </c>
      <c r="G21" s="445"/>
      <c r="H21" s="445"/>
      <c r="I21" s="781" t="s">
        <v>165</v>
      </c>
      <c r="J21" s="781"/>
      <c r="K21" s="781"/>
      <c r="L21" s="781"/>
      <c r="M21" s="781"/>
      <c r="N21" s="442"/>
      <c r="O21" s="473"/>
      <c r="P21" s="473"/>
      <c r="Q21" s="504"/>
      <c r="R21" s="505"/>
    </row>
    <row r="22" spans="2:18" s="528" customFormat="1" ht="30" customHeight="1">
      <c r="B22" s="445"/>
      <c r="C22" s="445"/>
      <c r="D22" s="445"/>
      <c r="E22" s="445"/>
      <c r="F22" s="445"/>
      <c r="G22" s="445"/>
      <c r="H22" s="445"/>
      <c r="I22" s="783"/>
      <c r="J22" s="783"/>
      <c r="K22" s="783"/>
      <c r="L22" s="783"/>
      <c r="M22" s="783"/>
      <c r="N22" s="444"/>
      <c r="O22" s="473"/>
      <c r="P22" s="473"/>
      <c r="Q22" s="501"/>
    </row>
    <row r="23" spans="2:18" s="532" customFormat="1" ht="32.25" customHeight="1">
      <c r="B23" s="13">
        <f t="shared" ref="B23:D23" si="0">SUM(B24:B26)</f>
        <v>1427.256350883476</v>
      </c>
      <c r="C23" s="13">
        <f t="shared" si="0"/>
        <v>1554.8416795721541</v>
      </c>
      <c r="D23" s="13">
        <f t="shared" si="0"/>
        <v>1689.9509954203731</v>
      </c>
      <c r="E23" s="13">
        <v>1580.2351964841496</v>
      </c>
      <c r="F23" s="13">
        <v>1768.1937334693787</v>
      </c>
      <c r="G23" s="475"/>
      <c r="H23" s="475"/>
      <c r="I23" s="778" t="s">
        <v>40</v>
      </c>
      <c r="J23" s="779"/>
      <c r="K23" s="779"/>
      <c r="L23" s="779"/>
      <c r="M23" s="779"/>
      <c r="N23" s="442"/>
      <c r="O23" s="473"/>
      <c r="P23" s="473"/>
      <c r="Q23" s="501"/>
      <c r="R23" s="505"/>
    </row>
    <row r="24" spans="2:18" s="532" customFormat="1" ht="29.25" customHeight="1">
      <c r="B24" s="29">
        <v>725.901827958073</v>
      </c>
      <c r="C24" s="29">
        <v>796.76133938928376</v>
      </c>
      <c r="D24" s="29">
        <v>896.99999999998909</v>
      </c>
      <c r="E24" s="29">
        <v>440.46750300000002</v>
      </c>
      <c r="F24" s="29">
        <v>392.47618799999998</v>
      </c>
      <c r="G24" s="444"/>
      <c r="H24" s="444"/>
      <c r="I24" s="782" t="s">
        <v>41</v>
      </c>
      <c r="J24" s="782"/>
      <c r="K24" s="782"/>
      <c r="L24" s="782"/>
      <c r="M24" s="782"/>
      <c r="N24" s="444"/>
      <c r="O24" s="473"/>
      <c r="P24" s="473"/>
      <c r="Q24" s="504"/>
      <c r="R24" s="505"/>
    </row>
    <row r="25" spans="2:18" s="528" customFormat="1" ht="29.25" customHeight="1">
      <c r="B25" s="29">
        <v>309.42701656376602</v>
      </c>
      <c r="C25" s="29">
        <v>355.29653103838518</v>
      </c>
      <c r="D25" s="29">
        <v>359.48305343447868</v>
      </c>
      <c r="E25" s="29">
        <v>201.29900499999999</v>
      </c>
      <c r="F25" s="29">
        <v>138.75371000000001</v>
      </c>
      <c r="G25" s="444"/>
      <c r="H25" s="444"/>
      <c r="I25" s="782" t="s">
        <v>42</v>
      </c>
      <c r="J25" s="782"/>
      <c r="K25" s="782"/>
      <c r="L25" s="782"/>
      <c r="M25" s="782"/>
      <c r="N25" s="444"/>
      <c r="O25" s="473"/>
      <c r="P25" s="473"/>
      <c r="Q25" s="501"/>
      <c r="R25" s="505"/>
    </row>
    <row r="26" spans="2:18" s="528" customFormat="1" ht="27.75" customHeight="1">
      <c r="B26" s="29">
        <v>391.92750636163697</v>
      </c>
      <c r="C26" s="29">
        <v>402.78380914448508</v>
      </c>
      <c r="D26" s="29">
        <v>433.46794198590538</v>
      </c>
      <c r="E26" s="29">
        <v>938.46868848414965</v>
      </c>
      <c r="F26" s="29">
        <v>1236.9638354693786</v>
      </c>
      <c r="G26" s="444"/>
      <c r="H26" s="444"/>
      <c r="I26" s="782" t="s">
        <v>43</v>
      </c>
      <c r="J26" s="782"/>
      <c r="K26" s="782"/>
      <c r="L26" s="782"/>
      <c r="M26" s="782"/>
      <c r="N26" s="444"/>
      <c r="O26" s="473"/>
      <c r="P26" s="473"/>
      <c r="Q26" s="504"/>
      <c r="R26" s="505"/>
    </row>
    <row r="27" spans="2:18" s="528" customFormat="1" ht="30" customHeight="1">
      <c r="B27" s="444"/>
      <c r="C27" s="444"/>
      <c r="D27" s="444"/>
      <c r="E27" s="444"/>
      <c r="F27" s="444"/>
      <c r="G27" s="444"/>
      <c r="H27" s="444"/>
      <c r="I27" s="783"/>
      <c r="J27" s="783"/>
      <c r="K27" s="783"/>
      <c r="L27" s="783"/>
      <c r="M27" s="783"/>
      <c r="N27" s="444"/>
      <c r="O27" s="473"/>
      <c r="P27" s="473"/>
      <c r="Q27" s="501"/>
    </row>
    <row r="28" spans="2:18" s="532" customFormat="1" ht="32.25" customHeight="1">
      <c r="B28" s="475">
        <f>SUM(B29:B32)</f>
        <v>3568.4181307277763</v>
      </c>
      <c r="C28" s="475">
        <f>SUM(C29:C32)</f>
        <v>3678.2993622351287</v>
      </c>
      <c r="D28" s="475">
        <f>SUM(D29:D32)</f>
        <v>3779.0195451885706</v>
      </c>
      <c r="E28" s="475">
        <v>2603.5902345844024</v>
      </c>
      <c r="F28" s="475">
        <v>2680.7411747094711</v>
      </c>
      <c r="G28" s="475"/>
      <c r="H28" s="475"/>
      <c r="I28" s="778" t="s">
        <v>44</v>
      </c>
      <c r="J28" s="779"/>
      <c r="K28" s="779"/>
      <c r="L28" s="779"/>
      <c r="M28" s="779"/>
      <c r="N28" s="442"/>
      <c r="O28" s="473"/>
      <c r="P28" s="473"/>
      <c r="Q28" s="501"/>
      <c r="R28" s="505"/>
    </row>
    <row r="29" spans="2:18" s="532" customFormat="1" ht="29.25" customHeight="1">
      <c r="B29" s="444">
        <v>2202.0389548346102</v>
      </c>
      <c r="C29" s="444">
        <v>2290.966497348491</v>
      </c>
      <c r="D29" s="444">
        <v>2346.960443492811</v>
      </c>
      <c r="E29" s="444">
        <v>1474.494954</v>
      </c>
      <c r="F29" s="444">
        <v>1489.3441560000001</v>
      </c>
      <c r="G29" s="444"/>
      <c r="H29" s="444"/>
      <c r="I29" s="782" t="s">
        <v>45</v>
      </c>
      <c r="J29" s="782"/>
      <c r="K29" s="782"/>
      <c r="L29" s="782"/>
      <c r="M29" s="782"/>
      <c r="N29" s="444"/>
      <c r="O29" s="473"/>
      <c r="P29" s="473"/>
      <c r="Q29" s="501"/>
      <c r="R29" s="505"/>
    </row>
    <row r="30" spans="2:18" s="528" customFormat="1" ht="27.75" customHeight="1">
      <c r="B30" s="444">
        <v>286.72897262106</v>
      </c>
      <c r="C30" s="444">
        <v>293.540300619074</v>
      </c>
      <c r="D30" s="444">
        <v>329.18209232941899</v>
      </c>
      <c r="E30" s="444">
        <v>217.21349000000001</v>
      </c>
      <c r="F30" s="444">
        <v>258.08841200000001</v>
      </c>
      <c r="G30" s="444"/>
      <c r="H30" s="444"/>
      <c r="I30" s="782" t="s">
        <v>46</v>
      </c>
      <c r="J30" s="782"/>
      <c r="K30" s="782"/>
      <c r="L30" s="782"/>
      <c r="M30" s="782"/>
      <c r="N30" s="444"/>
      <c r="O30" s="473"/>
      <c r="P30" s="473"/>
      <c r="Q30" s="501"/>
      <c r="R30" s="505"/>
    </row>
    <row r="31" spans="2:18" s="528" customFormat="1" ht="27.75" customHeight="1">
      <c r="B31" s="444">
        <v>434.920033344937</v>
      </c>
      <c r="C31" s="444">
        <v>440.06890707158971</v>
      </c>
      <c r="D31" s="444">
        <v>443.47680179825943</v>
      </c>
      <c r="E31" s="444">
        <v>488.06147600000003</v>
      </c>
      <c r="F31" s="444">
        <v>379.75268899999998</v>
      </c>
      <c r="G31" s="444"/>
      <c r="H31" s="444"/>
      <c r="I31" s="782" t="s">
        <v>47</v>
      </c>
      <c r="J31" s="782"/>
      <c r="K31" s="782"/>
      <c r="L31" s="782"/>
      <c r="M31" s="782"/>
      <c r="N31" s="444"/>
      <c r="O31" s="473"/>
      <c r="P31" s="473"/>
      <c r="Q31" s="501"/>
      <c r="R31" s="505"/>
    </row>
    <row r="32" spans="2:18" s="425" customFormat="1" ht="27.75" customHeight="1">
      <c r="B32" s="444">
        <v>644.73016992716896</v>
      </c>
      <c r="C32" s="444">
        <v>653.72365719597406</v>
      </c>
      <c r="D32" s="444">
        <v>659.40020756808144</v>
      </c>
      <c r="E32" s="444">
        <v>423.82031458440258</v>
      </c>
      <c r="F32" s="444">
        <v>553.55591770947126</v>
      </c>
      <c r="G32" s="444"/>
      <c r="H32" s="444"/>
      <c r="I32" s="782" t="s">
        <v>48</v>
      </c>
      <c r="J32" s="782"/>
      <c r="K32" s="782"/>
      <c r="L32" s="782"/>
      <c r="M32" s="782"/>
      <c r="N32" s="444"/>
      <c r="O32" s="473"/>
      <c r="P32" s="473"/>
      <c r="Q32" s="501"/>
      <c r="R32" s="505"/>
    </row>
    <row r="33" spans="2:18" s="425" customFormat="1" ht="30" customHeight="1">
      <c r="B33" s="445"/>
      <c r="C33" s="445"/>
      <c r="D33" s="445"/>
      <c r="E33" s="445"/>
      <c r="F33" s="445"/>
      <c r="G33" s="445"/>
      <c r="H33" s="445"/>
      <c r="I33" s="783"/>
      <c r="J33" s="783"/>
      <c r="K33" s="783"/>
      <c r="L33" s="783"/>
      <c r="M33" s="783"/>
      <c r="N33" s="444"/>
      <c r="O33" s="473"/>
      <c r="P33" s="473"/>
      <c r="Q33" s="501"/>
    </row>
    <row r="34" spans="2:18" s="532" customFormat="1" ht="32.25" customHeight="1">
      <c r="B34" s="475">
        <f>SUM(B35:B37)</f>
        <v>2488.2299228915099</v>
      </c>
      <c r="C34" s="475">
        <f>SUM(C35:C37)</f>
        <v>2511.0614354952222</v>
      </c>
      <c r="D34" s="475">
        <f>SUM(D35:D37)</f>
        <v>2572.6240103842265</v>
      </c>
      <c r="E34" s="475">
        <v>3114.7375347130201</v>
      </c>
      <c r="F34" s="475">
        <v>3167.1778458424205</v>
      </c>
      <c r="G34" s="475"/>
      <c r="H34" s="475"/>
      <c r="I34" s="778" t="s">
        <v>49</v>
      </c>
      <c r="J34" s="779"/>
      <c r="K34" s="779"/>
      <c r="L34" s="779"/>
      <c r="M34" s="779"/>
      <c r="N34" s="442"/>
      <c r="O34" s="473"/>
      <c r="P34" s="473"/>
      <c r="Q34" s="501"/>
      <c r="R34" s="505"/>
    </row>
    <row r="35" spans="2:18" s="532" customFormat="1" ht="27.75" customHeight="1">
      <c r="B35" s="444">
        <v>1542.44431798082</v>
      </c>
      <c r="C35" s="444">
        <v>1559.0266233074899</v>
      </c>
      <c r="D35" s="444">
        <v>1593.3308914071999</v>
      </c>
      <c r="E35" s="444">
        <v>1859.2280900000001</v>
      </c>
      <c r="F35" s="444">
        <v>1933.0606270000001</v>
      </c>
      <c r="G35" s="444"/>
      <c r="H35" s="444"/>
      <c r="I35" s="782" t="s">
        <v>50</v>
      </c>
      <c r="J35" s="782"/>
      <c r="K35" s="782"/>
      <c r="L35" s="782"/>
      <c r="M35" s="782"/>
      <c r="N35" s="444"/>
      <c r="O35" s="473"/>
      <c r="P35" s="473"/>
      <c r="Q35" s="501"/>
      <c r="R35" s="505"/>
    </row>
    <row r="36" spans="2:18" s="528" customFormat="1" ht="27.75" customHeight="1">
      <c r="B36" s="444">
        <v>658.31183828814005</v>
      </c>
      <c r="C36" s="444">
        <v>663.04156346021091</v>
      </c>
      <c r="D36" s="444">
        <v>670.29311897702678</v>
      </c>
      <c r="E36" s="444">
        <v>845.68965800000001</v>
      </c>
      <c r="F36" s="444">
        <v>821.45273699999996</v>
      </c>
      <c r="G36" s="444"/>
      <c r="H36" s="444"/>
      <c r="I36" s="782" t="s">
        <v>51</v>
      </c>
      <c r="J36" s="782"/>
      <c r="K36" s="782"/>
      <c r="L36" s="782"/>
      <c r="M36" s="782"/>
      <c r="N36" s="444"/>
      <c r="O36" s="473"/>
      <c r="P36" s="473"/>
      <c r="Q36" s="501"/>
      <c r="R36" s="505"/>
    </row>
    <row r="37" spans="2:18" s="528" customFormat="1" ht="27.75" customHeight="1">
      <c r="B37" s="444">
        <v>287.47376662254999</v>
      </c>
      <c r="C37" s="444">
        <v>288.99324872752129</v>
      </c>
      <c r="D37" s="444">
        <v>309</v>
      </c>
      <c r="E37" s="444">
        <v>409.81978671301982</v>
      </c>
      <c r="F37" s="444">
        <v>412.66448184242057</v>
      </c>
      <c r="G37" s="444"/>
      <c r="H37" s="444"/>
      <c r="I37" s="782" t="s">
        <v>52</v>
      </c>
      <c r="J37" s="782"/>
      <c r="K37" s="782"/>
      <c r="L37" s="782"/>
      <c r="M37" s="782"/>
      <c r="N37" s="444"/>
      <c r="O37" s="473"/>
      <c r="P37" s="473"/>
      <c r="Q37" s="504"/>
      <c r="R37" s="505"/>
    </row>
    <row r="38" spans="2:18" s="528" customFormat="1" ht="30" customHeight="1">
      <c r="B38" s="445"/>
      <c r="C38" s="445"/>
      <c r="D38" s="445"/>
      <c r="E38" s="445"/>
      <c r="F38" s="445"/>
      <c r="G38" s="445"/>
      <c r="H38" s="445"/>
      <c r="I38" s="783"/>
      <c r="J38" s="783"/>
      <c r="K38" s="783"/>
      <c r="L38" s="783"/>
      <c r="M38" s="783"/>
      <c r="N38" s="444"/>
      <c r="O38" s="473"/>
      <c r="P38" s="473"/>
      <c r="Q38" s="504"/>
    </row>
    <row r="39" spans="2:18" s="532" customFormat="1" ht="32.25" customHeight="1">
      <c r="B39" s="475">
        <f>SUM(B40:B43)</f>
        <v>769.40804240601665</v>
      </c>
      <c r="C39" s="475">
        <f>SUM(C40:C43)</f>
        <v>798.27524485300285</v>
      </c>
      <c r="D39" s="475">
        <f>SUM(D40:D43)</f>
        <v>816.4304584599837</v>
      </c>
      <c r="E39" s="475">
        <v>696.2813328659638</v>
      </c>
      <c r="F39" s="475">
        <v>692.05307912993828</v>
      </c>
      <c r="G39" s="475"/>
      <c r="H39" s="475"/>
      <c r="I39" s="778" t="s">
        <v>53</v>
      </c>
      <c r="J39" s="779"/>
      <c r="K39" s="779"/>
      <c r="L39" s="779"/>
      <c r="M39" s="779"/>
      <c r="N39" s="442"/>
      <c r="O39" s="473"/>
      <c r="P39" s="473"/>
      <c r="Q39" s="504"/>
      <c r="R39" s="505"/>
    </row>
    <row r="40" spans="2:18" s="532" customFormat="1" ht="27.75" customHeight="1">
      <c r="B40" s="444">
        <v>631.19556914485395</v>
      </c>
      <c r="C40" s="444">
        <v>651.69135240640901</v>
      </c>
      <c r="D40" s="444">
        <v>659.47590136985195</v>
      </c>
      <c r="E40" s="444">
        <v>565.40973299999996</v>
      </c>
      <c r="F40" s="444">
        <v>563.22240499999998</v>
      </c>
      <c r="G40" s="444"/>
      <c r="H40" s="444"/>
      <c r="I40" s="782" t="s">
        <v>54</v>
      </c>
      <c r="J40" s="782"/>
      <c r="K40" s="782"/>
      <c r="L40" s="782"/>
      <c r="M40" s="782"/>
      <c r="N40" s="444"/>
      <c r="O40" s="473"/>
      <c r="P40" s="473"/>
      <c r="Q40" s="501"/>
      <c r="R40" s="505"/>
    </row>
    <row r="41" spans="2:18" s="528" customFormat="1" ht="29.25" customHeight="1">
      <c r="B41" s="444">
        <v>28.082709803055899</v>
      </c>
      <c r="C41" s="444">
        <v>29.583892446593836</v>
      </c>
      <c r="D41" s="444">
        <v>30.954557090131715</v>
      </c>
      <c r="E41" s="444">
        <v>60.803029000000002</v>
      </c>
      <c r="F41" s="444">
        <v>59.484178999999997</v>
      </c>
      <c r="G41" s="444"/>
      <c r="H41" s="444"/>
      <c r="I41" s="782" t="s">
        <v>55</v>
      </c>
      <c r="J41" s="782"/>
      <c r="K41" s="782"/>
      <c r="L41" s="782"/>
      <c r="M41" s="782"/>
      <c r="N41" s="444"/>
      <c r="O41" s="473"/>
      <c r="P41" s="473"/>
      <c r="Q41" s="501"/>
      <c r="R41" s="505"/>
    </row>
    <row r="42" spans="2:18" s="528" customFormat="1" ht="27.75" customHeight="1">
      <c r="B42" s="444">
        <v>12.1074823545644</v>
      </c>
      <c r="C42" s="444">
        <v>13</v>
      </c>
      <c r="D42" s="444">
        <v>14</v>
      </c>
      <c r="E42" s="444">
        <v>8.8554189999999995</v>
      </c>
      <c r="F42" s="444">
        <v>7.55389</v>
      </c>
      <c r="G42" s="444"/>
      <c r="H42" s="444"/>
      <c r="I42" s="782" t="s">
        <v>56</v>
      </c>
      <c r="J42" s="782"/>
      <c r="K42" s="782"/>
      <c r="L42" s="782"/>
      <c r="M42" s="782"/>
      <c r="N42" s="444"/>
      <c r="O42" s="473"/>
      <c r="P42" s="473"/>
      <c r="Q42" s="501"/>
      <c r="R42" s="505"/>
    </row>
    <row r="43" spans="2:18" s="425" customFormat="1" ht="27.75" customHeight="1">
      <c r="B43" s="444">
        <v>98.022281103542497</v>
      </c>
      <c r="C43" s="444">
        <v>104</v>
      </c>
      <c r="D43" s="444">
        <v>112</v>
      </c>
      <c r="E43" s="444">
        <v>61.213151865963816</v>
      </c>
      <c r="F43" s="444">
        <v>61.792605129938245</v>
      </c>
      <c r="G43" s="444"/>
      <c r="H43" s="444"/>
      <c r="I43" s="782" t="s">
        <v>57</v>
      </c>
      <c r="J43" s="782"/>
      <c r="K43" s="782"/>
      <c r="L43" s="782"/>
      <c r="M43" s="782"/>
      <c r="N43" s="444"/>
      <c r="O43" s="473"/>
      <c r="P43" s="473"/>
      <c r="Q43" s="504"/>
      <c r="R43" s="505"/>
    </row>
    <row r="44" spans="2:18" s="528" customFormat="1" ht="27.75" customHeight="1">
      <c r="C44" s="534"/>
      <c r="D44" s="534"/>
      <c r="E44" s="534"/>
      <c r="F44" s="534"/>
      <c r="G44" s="534"/>
      <c r="H44" s="534"/>
      <c r="I44" s="784"/>
      <c r="J44" s="784"/>
      <c r="K44" s="784"/>
      <c r="L44" s="784"/>
      <c r="M44" s="784"/>
      <c r="N44" s="534"/>
      <c r="O44" s="473"/>
      <c r="P44" s="473"/>
      <c r="Q44" s="501"/>
    </row>
    <row r="45" spans="2:18" s="450" customFormat="1" ht="27.75" customHeight="1">
      <c r="B45" s="479"/>
      <c r="C45" s="479"/>
      <c r="D45" s="479"/>
      <c r="E45" s="479"/>
      <c r="F45" s="479"/>
      <c r="G45" s="479"/>
      <c r="H45" s="479"/>
      <c r="I45" s="785"/>
      <c r="J45" s="785"/>
      <c r="K45" s="785"/>
      <c r="L45" s="785"/>
      <c r="M45" s="785"/>
      <c r="N45" s="449"/>
      <c r="O45" s="473"/>
      <c r="P45" s="473"/>
      <c r="Q45" s="506"/>
    </row>
    <row r="46" spans="2:18" s="532" customFormat="1" ht="30" customHeight="1">
      <c r="B46" s="475">
        <v>9468</v>
      </c>
      <c r="C46" s="475">
        <v>9732.5514867413076</v>
      </c>
      <c r="D46" s="475">
        <v>9890.7083709680774</v>
      </c>
      <c r="E46" s="475">
        <v>12212.290897999999</v>
      </c>
      <c r="F46" s="475">
        <v>12516.220138000001</v>
      </c>
      <c r="G46" s="475"/>
      <c r="H46" s="475"/>
      <c r="I46" s="778" t="s">
        <v>58</v>
      </c>
      <c r="J46" s="779"/>
      <c r="K46" s="779"/>
      <c r="L46" s="779"/>
      <c r="M46" s="779"/>
      <c r="N46" s="442"/>
      <c r="O46" s="473"/>
      <c r="P46" s="473"/>
      <c r="Q46" s="501"/>
    </row>
    <row r="47" spans="2:18" s="425" customFormat="1" ht="30" customHeight="1">
      <c r="B47" s="475">
        <v>3450.0540475518201</v>
      </c>
      <c r="C47" s="475">
        <v>3497.2209180659988</v>
      </c>
      <c r="D47" s="475">
        <v>3618.1501092710155</v>
      </c>
      <c r="E47" s="475">
        <v>1081.8581636370379</v>
      </c>
      <c r="F47" s="475">
        <v>1127.233503311086</v>
      </c>
      <c r="G47" s="475"/>
      <c r="H47" s="475"/>
      <c r="I47" s="778" t="s">
        <v>123</v>
      </c>
      <c r="J47" s="779"/>
      <c r="K47" s="779"/>
      <c r="L47" s="779"/>
      <c r="M47" s="779"/>
      <c r="N47" s="442"/>
      <c r="O47" s="473"/>
      <c r="P47" s="473"/>
      <c r="Q47" s="501"/>
    </row>
    <row r="48" spans="2:18" s="535" customFormat="1" ht="30" customHeight="1">
      <c r="I48" s="786"/>
      <c r="J48" s="786"/>
      <c r="K48" s="786"/>
      <c r="L48" s="786"/>
      <c r="M48" s="786"/>
      <c r="N48" s="536"/>
      <c r="O48" s="507"/>
      <c r="P48" s="507"/>
      <c r="Q48" s="507"/>
    </row>
    <row r="49" spans="1:14" s="425" customFormat="1" ht="18" customHeight="1">
      <c r="B49" s="709"/>
      <c r="C49" s="709"/>
      <c r="D49" s="709"/>
      <c r="E49" s="709"/>
      <c r="F49" s="709"/>
      <c r="G49" s="709"/>
      <c r="H49" s="709"/>
      <c r="I49" s="710"/>
      <c r="J49" s="710"/>
      <c r="K49" s="710"/>
      <c r="L49" s="710"/>
      <c r="M49" s="710"/>
      <c r="N49" s="709"/>
    </row>
    <row r="50" spans="1:14" s="425" customFormat="1" ht="18" customHeight="1">
      <c r="E50" s="466" t="s">
        <v>166</v>
      </c>
      <c r="F50" s="467" t="s">
        <v>122</v>
      </c>
      <c r="H50" s="708"/>
      <c r="I50" s="467"/>
      <c r="J50" s="467"/>
      <c r="K50" s="708"/>
      <c r="L50" s="467"/>
      <c r="M50" s="467"/>
    </row>
    <row r="51" spans="1:14" s="425" customFormat="1" ht="18" customHeight="1">
      <c r="E51" s="466"/>
      <c r="F51" s="467" t="s">
        <v>145</v>
      </c>
      <c r="H51" s="708"/>
      <c r="I51" s="467"/>
      <c r="J51" s="467"/>
      <c r="K51" s="708"/>
      <c r="L51" s="467"/>
      <c r="M51" s="467"/>
    </row>
    <row r="52" spans="1:14" s="418" customFormat="1" ht="18.75">
      <c r="E52" s="425"/>
      <c r="F52" s="467"/>
      <c r="G52" s="425"/>
      <c r="H52" s="708"/>
      <c r="I52" s="467"/>
      <c r="J52" s="467"/>
      <c r="K52" s="425"/>
      <c r="L52" s="425"/>
      <c r="M52" s="425"/>
      <c r="N52" s="425"/>
    </row>
    <row r="53" spans="1:14" ht="15">
      <c r="J53" s="537"/>
      <c r="K53" s="537"/>
      <c r="L53" s="537"/>
    </row>
    <row r="54" spans="1:14" ht="15.75" customHeight="1">
      <c r="A54" s="787"/>
      <c r="B54" s="787"/>
      <c r="C54" s="787"/>
      <c r="D54" s="787"/>
      <c r="E54" s="787"/>
      <c r="F54" s="787"/>
      <c r="G54" s="787"/>
      <c r="H54" s="787"/>
      <c r="I54" s="787"/>
      <c r="J54" s="787"/>
      <c r="K54" s="787"/>
      <c r="L54" s="787"/>
      <c r="M54" s="787"/>
    </row>
  </sheetData>
  <mergeCells count="47">
    <mergeCell ref="I45:M45"/>
    <mergeCell ref="I46:M46"/>
    <mergeCell ref="I47:M47"/>
    <mergeCell ref="I48:M48"/>
    <mergeCell ref="A54:M54"/>
    <mergeCell ref="I44:M44"/>
    <mergeCell ref="I33:M33"/>
    <mergeCell ref="I34:M34"/>
    <mergeCell ref="I35:M35"/>
    <mergeCell ref="I36:M36"/>
    <mergeCell ref="I37:M37"/>
    <mergeCell ref="I38:M38"/>
    <mergeCell ref="I39:M39"/>
    <mergeCell ref="I40:M40"/>
    <mergeCell ref="I41:M41"/>
    <mergeCell ref="I42:M42"/>
    <mergeCell ref="I43:M43"/>
    <mergeCell ref="I32:M32"/>
    <mergeCell ref="I21:M21"/>
    <mergeCell ref="I22:M22"/>
    <mergeCell ref="I23:M23"/>
    <mergeCell ref="I24:M24"/>
    <mergeCell ref="I25:M25"/>
    <mergeCell ref="I26:M26"/>
    <mergeCell ref="I27:M27"/>
    <mergeCell ref="I28:M28"/>
    <mergeCell ref="I29:M29"/>
    <mergeCell ref="I30:M30"/>
    <mergeCell ref="I31:M31"/>
    <mergeCell ref="I20:M20"/>
    <mergeCell ref="I9:M9"/>
    <mergeCell ref="I10:M10"/>
    <mergeCell ref="I11:M11"/>
    <mergeCell ref="I12:M12"/>
    <mergeCell ref="I13:M13"/>
    <mergeCell ref="I14:M14"/>
    <mergeCell ref="I15:M15"/>
    <mergeCell ref="I16:M16"/>
    <mergeCell ref="I17:M17"/>
    <mergeCell ref="I18:M18"/>
    <mergeCell ref="I19:M19"/>
    <mergeCell ref="I8:M8"/>
    <mergeCell ref="T2:T3"/>
    <mergeCell ref="U2:U3"/>
    <mergeCell ref="B3:M3"/>
    <mergeCell ref="B5:M5"/>
    <mergeCell ref="I7:M7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3" tint="0.59999389629810485"/>
  </sheetPr>
  <dimension ref="A1:R54"/>
  <sheetViews>
    <sheetView view="pageBreakPreview" zoomScaleNormal="70" zoomScaleSheetLayoutView="100" workbookViewId="0">
      <pane ySplit="8" topLeftCell="A9" activePane="bottomLeft" state="frozen"/>
      <selection activeCell="H33" sqref="H33"/>
      <selection pane="bottomLeft" activeCell="B1" sqref="B1"/>
    </sheetView>
  </sheetViews>
  <sheetFormatPr defaultColWidth="9.140625" defaultRowHeight="14.25"/>
  <cols>
    <col min="1" max="1" width="1.7109375" style="509" customWidth="1"/>
    <col min="2" max="2" width="5.7109375" style="510" customWidth="1"/>
    <col min="3" max="3" width="6.85546875" style="510" customWidth="1"/>
    <col min="4" max="4" width="7.28515625" style="510" customWidth="1"/>
    <col min="5" max="5" width="0.7109375" style="510" customWidth="1"/>
    <col min="6" max="6" width="25.7109375" style="509" customWidth="1"/>
    <col min="7" max="11" width="20.7109375" style="509" customWidth="1"/>
    <col min="12" max="12" width="34" style="538" customWidth="1"/>
    <col min="13" max="13" width="30.140625" style="538" customWidth="1"/>
    <col min="14" max="14" width="23" style="509" customWidth="1"/>
    <col min="15" max="15" width="9.140625" style="509"/>
    <col min="16" max="17" width="13.140625" style="509" bestFit="1" customWidth="1"/>
    <col min="18" max="16384" width="9.140625" style="509"/>
  </cols>
  <sheetData>
    <row r="1" spans="1:18" ht="30" customHeight="1"/>
    <row r="2" spans="1:18" ht="30" customHeight="1"/>
    <row r="3" spans="1:18" ht="29.25" customHeight="1">
      <c r="A3" s="523"/>
      <c r="B3" s="739" t="s">
        <v>147</v>
      </c>
      <c r="C3" s="739"/>
      <c r="D3" s="739"/>
      <c r="E3" s="739"/>
      <c r="F3" s="739"/>
      <c r="G3" s="739"/>
      <c r="H3" s="739"/>
      <c r="I3" s="739"/>
      <c r="J3" s="739"/>
      <c r="K3" s="739"/>
    </row>
    <row r="4" spans="1:18" ht="30" customHeight="1">
      <c r="A4" s="523"/>
      <c r="B4" s="539"/>
      <c r="C4" s="539"/>
      <c r="D4" s="539"/>
      <c r="E4" s="539"/>
      <c r="F4" s="539"/>
      <c r="G4" s="540"/>
      <c r="H4" s="540"/>
      <c r="I4" s="540"/>
      <c r="J4" s="524"/>
      <c r="K4" s="524"/>
    </row>
    <row r="5" spans="1:18" s="436" customFormat="1" ht="36.75" customHeight="1">
      <c r="A5" s="432"/>
      <c r="B5" s="741" t="s">
        <v>87</v>
      </c>
      <c r="C5" s="741"/>
      <c r="D5" s="741"/>
      <c r="E5" s="741"/>
      <c r="F5" s="741"/>
      <c r="G5" s="741"/>
      <c r="H5" s="741"/>
      <c r="I5" s="741"/>
      <c r="J5" s="741"/>
      <c r="K5" s="741"/>
      <c r="L5" s="470"/>
      <c r="M5" s="471"/>
    </row>
    <row r="6" spans="1:18" s="436" customFormat="1" ht="19.5" customHeight="1"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473"/>
      <c r="M6" s="542"/>
    </row>
    <row r="7" spans="1:18" s="425" customFormat="1" ht="27" customHeight="1">
      <c r="B7" s="742" t="s">
        <v>78</v>
      </c>
      <c r="C7" s="742"/>
      <c r="D7" s="742"/>
      <c r="E7" s="742"/>
      <c r="F7" s="742"/>
      <c r="G7" s="439">
        <v>2012</v>
      </c>
      <c r="H7" s="439">
        <v>2013</v>
      </c>
      <c r="I7" s="439">
        <v>2014</v>
      </c>
      <c r="J7" s="439">
        <v>2015</v>
      </c>
      <c r="K7" s="439">
        <v>2016</v>
      </c>
      <c r="L7" s="543"/>
      <c r="M7" s="543"/>
    </row>
    <row r="8" spans="1:18" s="425" customFormat="1" ht="36.75" customHeight="1">
      <c r="B8" s="743" t="s">
        <v>2</v>
      </c>
      <c r="C8" s="744"/>
      <c r="D8" s="744"/>
      <c r="E8" s="744"/>
      <c r="F8" s="744"/>
      <c r="G8" s="442">
        <f>G10+G23+G28+G34+G39</f>
        <v>622789.08039531542</v>
      </c>
      <c r="H8" s="442">
        <f>H10+H23+H28+H34+H39</f>
        <v>688122.54077185504</v>
      </c>
      <c r="I8" s="442">
        <f>I10+I23+I28+I34+I39</f>
        <v>873542.99768374627</v>
      </c>
      <c r="J8" s="442">
        <f>J10+J23+J28+J34+J39</f>
        <v>940378.63633023459</v>
      </c>
      <c r="K8" s="442">
        <f>K10+K23+K28+K34+K39</f>
        <v>956820.94609739084</v>
      </c>
      <c r="L8" s="470"/>
      <c r="M8" s="544"/>
    </row>
    <row r="9" spans="1:18" s="425" customFormat="1" ht="30" customHeight="1">
      <c r="B9" s="745"/>
      <c r="C9" s="745"/>
      <c r="D9" s="745"/>
      <c r="E9" s="745"/>
      <c r="F9" s="745"/>
      <c r="G9" s="442"/>
      <c r="H9" s="442"/>
      <c r="I9" s="442"/>
      <c r="J9" s="442"/>
      <c r="K9" s="442"/>
      <c r="L9" s="545"/>
      <c r="M9" s="545"/>
    </row>
    <row r="10" spans="1:18" s="425" customFormat="1" ht="32.25" customHeight="1">
      <c r="B10" s="743" t="s">
        <v>31</v>
      </c>
      <c r="C10" s="744"/>
      <c r="D10" s="744"/>
      <c r="E10" s="744"/>
      <c r="F10" s="744"/>
      <c r="G10" s="475">
        <f>SUM(G11:G21)</f>
        <v>395293.58672702243</v>
      </c>
      <c r="H10" s="475">
        <f>SUM(H11:H21)</f>
        <v>420614.17802181671</v>
      </c>
      <c r="I10" s="475">
        <f>SUM(I11:I21)</f>
        <v>502632.77441922826</v>
      </c>
      <c r="J10" s="475">
        <f>SUM(J11:J21)</f>
        <v>532761.70166329504</v>
      </c>
      <c r="K10" s="475">
        <f>SUM(K11:K21)</f>
        <v>543615.65419882932</v>
      </c>
      <c r="L10" s="546"/>
      <c r="M10" s="546"/>
      <c r="Q10" s="442"/>
      <c r="R10" s="547"/>
    </row>
    <row r="11" spans="1:18" s="425" customFormat="1" ht="27.75" customHeight="1">
      <c r="B11" s="736" t="s">
        <v>32</v>
      </c>
      <c r="C11" s="736"/>
      <c r="D11" s="736"/>
      <c r="E11" s="736"/>
      <c r="F11" s="736"/>
      <c r="G11" s="444">
        <v>99314.374491020993</v>
      </c>
      <c r="H11" s="444">
        <v>100724.918331366</v>
      </c>
      <c r="I11" s="444">
        <v>127847.180467636</v>
      </c>
      <c r="J11" s="444">
        <v>132533.97457399601</v>
      </c>
      <c r="K11" s="445">
        <v>154254.833102495</v>
      </c>
      <c r="L11" s="491"/>
      <c r="M11" s="491"/>
    </row>
    <row r="12" spans="1:18" s="425" customFormat="1" ht="27.75" customHeight="1">
      <c r="B12" s="736" t="s">
        <v>33</v>
      </c>
      <c r="C12" s="736"/>
      <c r="D12" s="736"/>
      <c r="E12" s="736"/>
      <c r="F12" s="736"/>
      <c r="G12" s="444">
        <v>119441.64002747201</v>
      </c>
      <c r="H12" s="444">
        <v>126976.040515352</v>
      </c>
      <c r="I12" s="444">
        <v>155025.859759482</v>
      </c>
      <c r="J12" s="444">
        <v>155187.89197997001</v>
      </c>
      <c r="K12" s="445">
        <v>144903.79838951799</v>
      </c>
      <c r="L12" s="491"/>
      <c r="M12" s="491"/>
      <c r="P12" s="548"/>
      <c r="Q12" s="548"/>
    </row>
    <row r="13" spans="1:18" s="425" customFormat="1" ht="27.75" customHeight="1">
      <c r="B13" s="736" t="s">
        <v>60</v>
      </c>
      <c r="C13" s="736"/>
      <c r="D13" s="736"/>
      <c r="E13" s="736"/>
      <c r="F13" s="736"/>
      <c r="G13" s="444">
        <v>21443.757404048902</v>
      </c>
      <c r="H13" s="444">
        <v>25013.954363679499</v>
      </c>
      <c r="I13" s="444">
        <v>24700.920554437002</v>
      </c>
      <c r="J13" s="444">
        <v>28578.3884298993</v>
      </c>
      <c r="K13" s="445">
        <v>29888.486306943079</v>
      </c>
      <c r="L13" s="491"/>
      <c r="M13" s="491"/>
      <c r="N13" s="548"/>
    </row>
    <row r="14" spans="1:18" s="425" customFormat="1" ht="27.75" customHeight="1">
      <c r="B14" s="736" t="s">
        <v>148</v>
      </c>
      <c r="C14" s="736"/>
      <c r="D14" s="736"/>
      <c r="E14" s="736"/>
      <c r="F14" s="736"/>
      <c r="G14" s="444">
        <v>9011.4046464816602</v>
      </c>
      <c r="H14" s="444">
        <v>10482.968058778801</v>
      </c>
      <c r="I14" s="444">
        <v>11269.791070929399</v>
      </c>
      <c r="J14" s="444">
        <v>10470.636218453699</v>
      </c>
      <c r="K14" s="445">
        <v>10233.1737964202</v>
      </c>
      <c r="L14" s="491"/>
      <c r="M14" s="491"/>
    </row>
    <row r="15" spans="1:18" s="425" customFormat="1" ht="27.75" customHeight="1">
      <c r="B15" s="736" t="s">
        <v>34</v>
      </c>
      <c r="C15" s="736"/>
      <c r="D15" s="736"/>
      <c r="E15" s="736"/>
      <c r="F15" s="736"/>
      <c r="G15" s="444">
        <v>33244.084205649502</v>
      </c>
      <c r="H15" s="444">
        <v>35510.9356738641</v>
      </c>
      <c r="I15" s="444">
        <v>39182.473081386597</v>
      </c>
      <c r="J15" s="444">
        <v>42169.947945807697</v>
      </c>
      <c r="K15" s="445">
        <v>46190.211485035601</v>
      </c>
      <c r="L15" s="491"/>
      <c r="M15" s="491"/>
    </row>
    <row r="16" spans="1:18" s="425" customFormat="1" ht="27.75" customHeight="1">
      <c r="B16" s="736" t="s">
        <v>35</v>
      </c>
      <c r="C16" s="736"/>
      <c r="D16" s="736"/>
      <c r="E16" s="736"/>
      <c r="F16" s="736"/>
      <c r="G16" s="444">
        <v>31680.569081478101</v>
      </c>
      <c r="H16" s="444">
        <v>40616.429999297303</v>
      </c>
      <c r="I16" s="444">
        <v>42232.632811220799</v>
      </c>
      <c r="J16" s="444">
        <v>50604.507612259702</v>
      </c>
      <c r="K16" s="445">
        <v>50265.931070348299</v>
      </c>
      <c r="L16" s="491"/>
      <c r="M16" s="491"/>
    </row>
    <row r="17" spans="2:14" s="425" customFormat="1" ht="27.75" customHeight="1">
      <c r="B17" s="736" t="s">
        <v>36</v>
      </c>
      <c r="C17" s="736"/>
      <c r="D17" s="736"/>
      <c r="E17" s="736"/>
      <c r="F17" s="736"/>
      <c r="G17" s="444">
        <v>3434.6655089731698</v>
      </c>
      <c r="H17" s="444">
        <v>2561.98865840811</v>
      </c>
      <c r="I17" s="444">
        <v>2795.1978544726499</v>
      </c>
      <c r="J17" s="444">
        <v>4672.2313114081198</v>
      </c>
      <c r="K17" s="445">
        <v>4829.4864260975401</v>
      </c>
      <c r="L17" s="491"/>
      <c r="M17" s="491"/>
      <c r="N17" s="445"/>
    </row>
    <row r="18" spans="2:14" s="425" customFormat="1" ht="27.75" customHeight="1">
      <c r="B18" s="736" t="s">
        <v>37</v>
      </c>
      <c r="C18" s="736"/>
      <c r="D18" s="736"/>
      <c r="E18" s="736"/>
      <c r="F18" s="736"/>
      <c r="G18" s="444">
        <v>3663.1464827499999</v>
      </c>
      <c r="H18" s="444">
        <v>4423.4240917500001</v>
      </c>
      <c r="I18" s="444">
        <v>6384.9093616947803</v>
      </c>
      <c r="J18" s="444">
        <v>7420.7308363821103</v>
      </c>
      <c r="K18" s="445">
        <v>10817.101965837801</v>
      </c>
      <c r="L18" s="491"/>
      <c r="M18" s="491"/>
      <c r="N18" s="445"/>
    </row>
    <row r="19" spans="2:14" s="425" customFormat="1" ht="27.75" customHeight="1">
      <c r="B19" s="736" t="s">
        <v>39</v>
      </c>
      <c r="C19" s="736"/>
      <c r="D19" s="736"/>
      <c r="E19" s="736"/>
      <c r="F19" s="736"/>
      <c r="G19" s="444">
        <v>7811.8203389999999</v>
      </c>
      <c r="H19" s="444">
        <v>8881.9208729999991</v>
      </c>
      <c r="I19" s="444">
        <v>11796.270511242599</v>
      </c>
      <c r="J19" s="444">
        <v>11018.2312294485</v>
      </c>
      <c r="K19" s="445">
        <v>14046.211285105101</v>
      </c>
      <c r="L19" s="491"/>
      <c r="M19" s="491"/>
    </row>
    <row r="20" spans="2:14" s="425" customFormat="1" ht="27.75" customHeight="1">
      <c r="B20" s="736" t="s">
        <v>38</v>
      </c>
      <c r="C20" s="736"/>
      <c r="D20" s="736"/>
      <c r="E20" s="736"/>
      <c r="F20" s="736"/>
      <c r="G20" s="444">
        <v>3121.2767523758998</v>
      </c>
      <c r="H20" s="444">
        <v>3472.6372695434802</v>
      </c>
      <c r="I20" s="444">
        <v>3601.5559707648299</v>
      </c>
      <c r="J20" s="444">
        <v>3601.7872765843199</v>
      </c>
      <c r="K20" s="445">
        <v>4579.18585753548</v>
      </c>
      <c r="L20" s="491"/>
      <c r="M20" s="491"/>
    </row>
    <row r="21" spans="2:14" s="425" customFormat="1" ht="27.75" customHeight="1">
      <c r="B21" s="736" t="s">
        <v>165</v>
      </c>
      <c r="C21" s="736"/>
      <c r="D21" s="736"/>
      <c r="E21" s="736"/>
      <c r="F21" s="736"/>
      <c r="G21" s="445">
        <v>63126.847787772102</v>
      </c>
      <c r="H21" s="445">
        <v>61948.960186777404</v>
      </c>
      <c r="I21" s="445">
        <v>77795.982975961597</v>
      </c>
      <c r="J21" s="445">
        <v>86503.374249085595</v>
      </c>
      <c r="K21" s="445">
        <v>73607.234513493298</v>
      </c>
      <c r="L21" s="491"/>
      <c r="M21" s="491"/>
    </row>
    <row r="22" spans="2:14" s="425" customFormat="1" ht="30" customHeight="1">
      <c r="B22" s="746"/>
      <c r="C22" s="746"/>
      <c r="D22" s="746"/>
      <c r="E22" s="746"/>
      <c r="F22" s="746"/>
      <c r="G22" s="445"/>
      <c r="H22" s="445"/>
      <c r="I22" s="445"/>
      <c r="J22" s="445"/>
      <c r="K22" s="445"/>
      <c r="L22" s="491"/>
      <c r="M22" s="491"/>
      <c r="N22" s="445"/>
    </row>
    <row r="23" spans="2:14" s="425" customFormat="1" ht="32.25" customHeight="1">
      <c r="B23" s="743" t="s">
        <v>40</v>
      </c>
      <c r="C23" s="744"/>
      <c r="D23" s="744"/>
      <c r="E23" s="744"/>
      <c r="F23" s="744"/>
      <c r="G23" s="475">
        <f>SUM(G24:G26)</f>
        <v>63025.684661773106</v>
      </c>
      <c r="H23" s="475">
        <f>SUM(H24:H26)</f>
        <v>82557.165342837834</v>
      </c>
      <c r="I23" s="475">
        <f>SUM(I24:I26)</f>
        <v>139379.38588300749</v>
      </c>
      <c r="J23" s="475">
        <f>SUM(J24:J26)</f>
        <v>158738.0276259681</v>
      </c>
      <c r="K23" s="475">
        <f>SUM(K24:K26)</f>
        <v>155383.5645214598</v>
      </c>
      <c r="L23" s="491"/>
      <c r="M23" s="491"/>
    </row>
    <row r="24" spans="2:14" s="425" customFormat="1" ht="27.75" customHeight="1">
      <c r="B24" s="737" t="s">
        <v>41</v>
      </c>
      <c r="C24" s="737"/>
      <c r="D24" s="737"/>
      <c r="E24" s="737"/>
      <c r="F24" s="737"/>
      <c r="G24" s="444">
        <v>6561.7257369397003</v>
      </c>
      <c r="H24" s="444">
        <v>9755.7563621935406</v>
      </c>
      <c r="I24" s="444">
        <v>12475.5922130373</v>
      </c>
      <c r="J24" s="444">
        <v>13173.0710061644</v>
      </c>
      <c r="K24" s="444">
        <v>14624.5635539174</v>
      </c>
      <c r="L24" s="491"/>
      <c r="M24" s="491"/>
    </row>
    <row r="25" spans="2:14" s="425" customFormat="1" ht="27.75" customHeight="1">
      <c r="B25" s="737" t="s">
        <v>42</v>
      </c>
      <c r="C25" s="737"/>
      <c r="D25" s="737"/>
      <c r="E25" s="737"/>
      <c r="F25" s="737"/>
      <c r="G25" s="444">
        <v>12018.358074391799</v>
      </c>
      <c r="H25" s="444">
        <v>22015.225582261399</v>
      </c>
      <c r="I25" s="444">
        <v>56664.449192887798</v>
      </c>
      <c r="J25" s="444">
        <v>70547.903454269006</v>
      </c>
      <c r="K25" s="444">
        <v>67479.092031831897</v>
      </c>
      <c r="L25" s="491"/>
      <c r="M25" s="491"/>
    </row>
    <row r="26" spans="2:14" s="425" customFormat="1" ht="27.75" customHeight="1">
      <c r="B26" s="737" t="s">
        <v>43</v>
      </c>
      <c r="C26" s="737"/>
      <c r="D26" s="737"/>
      <c r="E26" s="737"/>
      <c r="F26" s="737"/>
      <c r="G26" s="444">
        <v>44445.600850441602</v>
      </c>
      <c r="H26" s="444">
        <v>50786.183398382898</v>
      </c>
      <c r="I26" s="444">
        <v>70239.344477082399</v>
      </c>
      <c r="J26" s="444">
        <v>75017.0531655347</v>
      </c>
      <c r="K26" s="444">
        <v>73279.908935710497</v>
      </c>
      <c r="L26" s="491"/>
      <c r="M26" s="491"/>
      <c r="N26" s="445"/>
    </row>
    <row r="27" spans="2:14" s="425" customFormat="1" ht="30" customHeight="1">
      <c r="B27" s="746"/>
      <c r="C27" s="746"/>
      <c r="D27" s="746"/>
      <c r="E27" s="746"/>
      <c r="F27" s="746"/>
      <c r="G27" s="444"/>
      <c r="H27" s="444"/>
      <c r="I27" s="444"/>
      <c r="J27" s="444"/>
      <c r="K27" s="444"/>
      <c r="L27" s="491"/>
      <c r="M27" s="491"/>
      <c r="N27" s="445"/>
    </row>
    <row r="28" spans="2:14" s="425" customFormat="1" ht="32.25" customHeight="1">
      <c r="B28" s="743" t="s">
        <v>31</v>
      </c>
      <c r="C28" s="744"/>
      <c r="D28" s="744"/>
      <c r="E28" s="744"/>
      <c r="F28" s="744"/>
      <c r="G28" s="475">
        <f>SUM(G29:G32)</f>
        <v>66146.904585722063</v>
      </c>
      <c r="H28" s="475">
        <f>SUM(H29:H32)</f>
        <v>70441.242559578663</v>
      </c>
      <c r="I28" s="475">
        <f>SUM(I29:I32)</f>
        <v>106261.18907601247</v>
      </c>
      <c r="J28" s="475">
        <f>SUM(J29:J32)</f>
        <v>129899.46881197112</v>
      </c>
      <c r="K28" s="475">
        <f>SUM(K29:K32)</f>
        <v>132308.05744082513</v>
      </c>
      <c r="L28" s="491"/>
      <c r="M28" s="491"/>
      <c r="N28" s="445"/>
    </row>
    <row r="29" spans="2:14" s="425" customFormat="1" ht="27.75" customHeight="1">
      <c r="B29" s="736" t="s">
        <v>32</v>
      </c>
      <c r="C29" s="736"/>
      <c r="D29" s="736"/>
      <c r="E29" s="736"/>
      <c r="F29" s="736"/>
      <c r="G29" s="444">
        <v>30209.7600989942</v>
      </c>
      <c r="H29" s="444">
        <v>32693.119596709999</v>
      </c>
      <c r="I29" s="444">
        <v>54314.730126880102</v>
      </c>
      <c r="J29" s="444">
        <v>69184.726569989594</v>
      </c>
      <c r="K29" s="444">
        <v>75126.772133422797</v>
      </c>
      <c r="L29" s="491"/>
      <c r="M29" s="491"/>
      <c r="N29" s="445"/>
    </row>
    <row r="30" spans="2:14" s="425" customFormat="1" ht="27.75" customHeight="1">
      <c r="B30" s="736" t="s">
        <v>33</v>
      </c>
      <c r="C30" s="736"/>
      <c r="D30" s="736"/>
      <c r="E30" s="736"/>
      <c r="F30" s="736"/>
      <c r="G30" s="444">
        <v>7350.6506243581998</v>
      </c>
      <c r="H30" s="444">
        <v>6632.4920452905399</v>
      </c>
      <c r="I30" s="444">
        <v>6381.6140295281202</v>
      </c>
      <c r="J30" s="444">
        <v>6846.9001280283501</v>
      </c>
      <c r="K30" s="444">
        <v>7285.9935565995202</v>
      </c>
      <c r="L30" s="491"/>
      <c r="M30" s="491"/>
      <c r="N30" s="445"/>
    </row>
    <row r="31" spans="2:14" s="425" customFormat="1" ht="27.75" customHeight="1">
      <c r="B31" s="736" t="s">
        <v>60</v>
      </c>
      <c r="C31" s="736"/>
      <c r="D31" s="736"/>
      <c r="E31" s="736"/>
      <c r="F31" s="736"/>
      <c r="G31" s="444">
        <v>1862.13149726136</v>
      </c>
      <c r="H31" s="444">
        <v>1178.6933070396201</v>
      </c>
      <c r="I31" s="444">
        <v>2287.89372998624</v>
      </c>
      <c r="J31" s="444">
        <v>2954.5356950896698</v>
      </c>
      <c r="K31" s="444">
        <v>2838.2406278344001</v>
      </c>
      <c r="L31" s="491"/>
      <c r="M31" s="491"/>
    </row>
    <row r="32" spans="2:14" s="425" customFormat="1" ht="27.75" customHeight="1">
      <c r="B32" s="736" t="s">
        <v>148</v>
      </c>
      <c r="C32" s="736"/>
      <c r="D32" s="736"/>
      <c r="E32" s="736"/>
      <c r="F32" s="736"/>
      <c r="G32" s="444">
        <v>26724.3623651083</v>
      </c>
      <c r="H32" s="444">
        <v>29936.937610538502</v>
      </c>
      <c r="I32" s="444">
        <v>43276.951189617997</v>
      </c>
      <c r="J32" s="444">
        <v>50913.306418863503</v>
      </c>
      <c r="K32" s="444">
        <v>47057.051122968398</v>
      </c>
      <c r="L32" s="491"/>
      <c r="M32" s="491"/>
      <c r="N32" s="445"/>
    </row>
    <row r="33" spans="2:15" s="425" customFormat="1" ht="30" customHeight="1">
      <c r="B33" s="736" t="s">
        <v>34</v>
      </c>
      <c r="C33" s="736"/>
      <c r="D33" s="736"/>
      <c r="E33" s="736"/>
      <c r="F33" s="736"/>
      <c r="G33" s="445"/>
      <c r="H33" s="445"/>
      <c r="I33" s="445"/>
      <c r="J33" s="445"/>
      <c r="K33" s="445"/>
      <c r="L33" s="491"/>
      <c r="M33" s="491"/>
      <c r="N33" s="445"/>
      <c r="O33" s="445"/>
    </row>
    <row r="34" spans="2:15" s="425" customFormat="1" ht="32.25" customHeight="1">
      <c r="B34" s="736" t="s">
        <v>35</v>
      </c>
      <c r="C34" s="736"/>
      <c r="D34" s="736"/>
      <c r="E34" s="736"/>
      <c r="F34" s="736"/>
      <c r="G34" s="475">
        <f>SUM(G35:G37)</f>
        <v>48846.132693326159</v>
      </c>
      <c r="H34" s="475">
        <f>SUM(H35:H37)</f>
        <v>55245.217553214061</v>
      </c>
      <c r="I34" s="475">
        <f>SUM(I35:I37)</f>
        <v>58745.77207397321</v>
      </c>
      <c r="J34" s="475">
        <f>SUM(J35:J37)</f>
        <v>65561.95177354</v>
      </c>
      <c r="K34" s="475">
        <f>SUM(K35:K37)</f>
        <v>75490.342890574015</v>
      </c>
      <c r="L34" s="491"/>
      <c r="M34" s="491"/>
      <c r="N34" s="505"/>
    </row>
    <row r="35" spans="2:15" s="425" customFormat="1" ht="27.75" customHeight="1">
      <c r="B35" s="736" t="s">
        <v>36</v>
      </c>
      <c r="C35" s="736"/>
      <c r="D35" s="736"/>
      <c r="E35" s="736"/>
      <c r="F35" s="736"/>
      <c r="G35" s="444">
        <v>37544.2036211503</v>
      </c>
      <c r="H35" s="444">
        <v>44479.756813116801</v>
      </c>
      <c r="I35" s="444">
        <v>45627.965053835898</v>
      </c>
      <c r="J35" s="444">
        <v>52557.801393810398</v>
      </c>
      <c r="K35" s="444">
        <v>50614.380122550101</v>
      </c>
      <c r="L35" s="491"/>
      <c r="M35" s="491"/>
    </row>
    <row r="36" spans="2:15" s="425" customFormat="1" ht="27.75" customHeight="1">
      <c r="B36" s="736" t="s">
        <v>37</v>
      </c>
      <c r="C36" s="736"/>
      <c r="D36" s="736"/>
      <c r="E36" s="736"/>
      <c r="F36" s="736"/>
      <c r="G36" s="444">
        <v>2168.38210427586</v>
      </c>
      <c r="H36" s="444">
        <v>2299.9954853699901</v>
      </c>
      <c r="I36" s="444">
        <v>2217.4125140762098</v>
      </c>
      <c r="J36" s="444">
        <v>1976.9252334776099</v>
      </c>
      <c r="K36" s="444">
        <v>2233.2522651756199</v>
      </c>
      <c r="L36" s="491"/>
      <c r="M36" s="491"/>
    </row>
    <row r="37" spans="2:15" s="425" customFormat="1" ht="27.75" customHeight="1">
      <c r="B37" s="736" t="s">
        <v>39</v>
      </c>
      <c r="C37" s="736"/>
      <c r="D37" s="736"/>
      <c r="E37" s="736"/>
      <c r="F37" s="736"/>
      <c r="G37" s="444">
        <v>9133.5469678999998</v>
      </c>
      <c r="H37" s="444">
        <v>8465.4652547272708</v>
      </c>
      <c r="I37" s="444">
        <v>10900.3945060611</v>
      </c>
      <c r="J37" s="444">
        <v>11027.225146252</v>
      </c>
      <c r="K37" s="444">
        <v>22642.710502848298</v>
      </c>
      <c r="L37" s="491"/>
      <c r="M37" s="491"/>
    </row>
    <row r="38" spans="2:15" s="425" customFormat="1" ht="30" customHeight="1">
      <c r="B38" s="736" t="s">
        <v>38</v>
      </c>
      <c r="C38" s="736"/>
      <c r="D38" s="736"/>
      <c r="E38" s="736"/>
      <c r="F38" s="736"/>
      <c r="G38" s="445"/>
      <c r="H38" s="445"/>
      <c r="I38" s="445"/>
      <c r="J38" s="445"/>
      <c r="K38" s="445"/>
      <c r="L38" s="491"/>
      <c r="M38" s="491"/>
      <c r="N38" s="445"/>
    </row>
    <row r="39" spans="2:15" s="425" customFormat="1" ht="32.25" customHeight="1">
      <c r="B39" s="736" t="s">
        <v>165</v>
      </c>
      <c r="C39" s="736"/>
      <c r="D39" s="736"/>
      <c r="E39" s="736"/>
      <c r="F39" s="736"/>
      <c r="G39" s="475">
        <f>SUM(G40:G43)</f>
        <v>49476.7717274717</v>
      </c>
      <c r="H39" s="475">
        <f>SUM(H40:H43)</f>
        <v>59264.737294407794</v>
      </c>
      <c r="I39" s="475">
        <f>SUM(I40:I43)</f>
        <v>66523.876231524831</v>
      </c>
      <c r="J39" s="475">
        <f>SUM(J40:J43)</f>
        <v>53417.486455460334</v>
      </c>
      <c r="K39" s="475">
        <f>SUM(K40:K43)</f>
        <v>50023.327045702477</v>
      </c>
      <c r="L39" s="491"/>
      <c r="M39" s="491"/>
    </row>
    <row r="40" spans="2:15" s="425" customFormat="1" ht="27.75" customHeight="1">
      <c r="B40" s="746"/>
      <c r="C40" s="746"/>
      <c r="D40" s="746"/>
      <c r="E40" s="746"/>
      <c r="F40" s="746"/>
      <c r="G40" s="444">
        <v>12517.892659249999</v>
      </c>
      <c r="H40" s="444">
        <v>12390.73589625</v>
      </c>
      <c r="I40" s="444">
        <v>12597.7026838864</v>
      </c>
      <c r="J40" s="444">
        <v>12994.2498120498</v>
      </c>
      <c r="K40" s="444">
        <v>12916.6375194676</v>
      </c>
      <c r="L40" s="491"/>
      <c r="M40" s="491"/>
    </row>
    <row r="41" spans="2:15" s="425" customFormat="1" ht="27.75" customHeight="1">
      <c r="B41" s="743" t="s">
        <v>40</v>
      </c>
      <c r="C41" s="744"/>
      <c r="D41" s="744"/>
      <c r="E41" s="744"/>
      <c r="F41" s="744"/>
      <c r="G41" s="444">
        <v>3649.1914259999999</v>
      </c>
      <c r="H41" s="444">
        <v>6236.89923</v>
      </c>
      <c r="I41" s="444">
        <v>6754.5097981189301</v>
      </c>
      <c r="J41" s="444">
        <v>6590.1087558696399</v>
      </c>
      <c r="K41" s="444">
        <v>6306.6517476297804</v>
      </c>
      <c r="L41" s="491"/>
      <c r="M41" s="491"/>
      <c r="N41" s="445"/>
    </row>
    <row r="42" spans="2:15" s="425" customFormat="1" ht="27.75" customHeight="1">
      <c r="B42" s="737" t="s">
        <v>41</v>
      </c>
      <c r="C42" s="737"/>
      <c r="D42" s="737"/>
      <c r="E42" s="737"/>
      <c r="F42" s="737"/>
      <c r="G42" s="444">
        <v>17195.841047917598</v>
      </c>
      <c r="H42" s="444">
        <v>15357.018321</v>
      </c>
      <c r="I42" s="444">
        <v>27298.472772611101</v>
      </c>
      <c r="J42" s="444">
        <v>20960.738025168699</v>
      </c>
      <c r="K42" s="444">
        <v>19252.5823115393</v>
      </c>
      <c r="L42" s="491"/>
      <c r="M42" s="491"/>
    </row>
    <row r="43" spans="2:15" s="425" customFormat="1" ht="27.75" customHeight="1">
      <c r="B43" s="737" t="s">
        <v>42</v>
      </c>
      <c r="C43" s="737"/>
      <c r="D43" s="737"/>
      <c r="E43" s="737"/>
      <c r="F43" s="737"/>
      <c r="G43" s="444">
        <v>16113.846594304099</v>
      </c>
      <c r="H43" s="444">
        <v>25280.083847157799</v>
      </c>
      <c r="I43" s="444">
        <v>19873.190976908401</v>
      </c>
      <c r="J43" s="444">
        <v>12872.3898623722</v>
      </c>
      <c r="K43" s="444">
        <v>11547.4554670658</v>
      </c>
      <c r="L43" s="491"/>
      <c r="M43" s="491"/>
    </row>
    <row r="44" spans="2:15" s="425" customFormat="1" ht="30" customHeight="1">
      <c r="B44" s="737" t="s">
        <v>43</v>
      </c>
      <c r="C44" s="737"/>
      <c r="D44" s="737"/>
      <c r="E44" s="737"/>
      <c r="F44" s="737"/>
      <c r="G44" s="447"/>
      <c r="H44" s="447"/>
      <c r="I44" s="447"/>
      <c r="J44" s="447"/>
      <c r="K44" s="447"/>
      <c r="L44" s="546"/>
      <c r="M44" s="546"/>
    </row>
    <row r="45" spans="2:15" s="450" customFormat="1" ht="30" customHeight="1">
      <c r="B45" s="763"/>
      <c r="C45" s="763"/>
      <c r="D45" s="763"/>
      <c r="E45" s="763"/>
      <c r="F45" s="763"/>
      <c r="G45" s="479"/>
      <c r="H45" s="479"/>
      <c r="I45" s="479"/>
      <c r="J45" s="479"/>
      <c r="K45" s="479"/>
      <c r="L45" s="549"/>
      <c r="M45" s="549"/>
    </row>
    <row r="46" spans="2:15" s="425" customFormat="1" ht="27.75" customHeight="1">
      <c r="B46" s="743" t="s">
        <v>58</v>
      </c>
      <c r="C46" s="744"/>
      <c r="D46" s="744"/>
      <c r="E46" s="744"/>
      <c r="F46" s="744"/>
      <c r="G46" s="475">
        <v>273809.63017795997</v>
      </c>
      <c r="H46" s="475">
        <v>297314.41700066498</v>
      </c>
      <c r="I46" s="475">
        <v>358410.92469372402</v>
      </c>
      <c r="J46" s="475">
        <v>372329.17152464099</v>
      </c>
      <c r="K46" s="475">
        <v>396006.01625302399</v>
      </c>
      <c r="L46" s="550"/>
      <c r="M46" s="551"/>
    </row>
    <row r="47" spans="2:15" s="425" customFormat="1" ht="27.75" customHeight="1">
      <c r="B47" s="743" t="s">
        <v>123</v>
      </c>
      <c r="C47" s="744"/>
      <c r="D47" s="744"/>
      <c r="E47" s="744"/>
      <c r="F47" s="744"/>
      <c r="G47" s="475">
        <v>47719.816413817302</v>
      </c>
      <c r="H47" s="475">
        <v>48527.517044578599</v>
      </c>
      <c r="I47" s="475">
        <v>76043.867945535196</v>
      </c>
      <c r="J47" s="475">
        <v>93331.551465490993</v>
      </c>
      <c r="K47" s="475">
        <v>99596.192998067098</v>
      </c>
      <c r="L47" s="550"/>
      <c r="M47" s="551"/>
    </row>
    <row r="48" spans="2:15" s="452" customFormat="1" ht="30" customHeight="1">
      <c r="B48" s="747"/>
      <c r="C48" s="747"/>
      <c r="D48" s="747"/>
      <c r="E48" s="747"/>
      <c r="F48" s="747"/>
      <c r="L48" s="552"/>
      <c r="M48" s="552"/>
    </row>
    <row r="49" spans="1:11" s="425" customFormat="1" ht="18" customHeight="1">
      <c r="B49" s="709"/>
      <c r="C49" s="709"/>
      <c r="D49" s="709"/>
      <c r="E49" s="709"/>
      <c r="F49" s="709"/>
      <c r="G49" s="709"/>
      <c r="H49" s="709"/>
      <c r="I49" s="709"/>
      <c r="J49" s="709"/>
      <c r="K49" s="709"/>
    </row>
    <row r="50" spans="1:11" s="418" customFormat="1" ht="18.600000000000001" customHeight="1">
      <c r="B50" s="748" t="s">
        <v>164</v>
      </c>
      <c r="C50" s="748"/>
      <c r="D50" s="748"/>
      <c r="E50" s="744" t="s">
        <v>121</v>
      </c>
      <c r="F50" s="744"/>
      <c r="G50" s="744"/>
      <c r="H50" s="744"/>
      <c r="I50" s="425"/>
      <c r="J50" s="425"/>
      <c r="K50" s="425"/>
    </row>
    <row r="51" spans="1:11" s="418" customFormat="1" ht="18" customHeight="1">
      <c r="B51" s="708"/>
      <c r="C51" s="708"/>
      <c r="D51" s="708"/>
      <c r="E51" s="419"/>
      <c r="F51" s="426" t="s">
        <v>143</v>
      </c>
      <c r="I51" s="454"/>
      <c r="J51" s="425"/>
      <c r="K51" s="425"/>
    </row>
    <row r="52" spans="1:11" s="418" customFormat="1" ht="18">
      <c r="B52" s="419"/>
      <c r="C52" s="455"/>
      <c r="D52" s="455"/>
      <c r="E52" s="426"/>
      <c r="G52" s="426"/>
      <c r="H52" s="426"/>
      <c r="I52" s="426"/>
    </row>
    <row r="53" spans="1:11" ht="15">
      <c r="C53" s="537"/>
      <c r="D53" s="537"/>
      <c r="E53" s="537"/>
    </row>
    <row r="54" spans="1:11" ht="15.75" customHeight="1">
      <c r="A54" s="787"/>
      <c r="B54" s="787"/>
      <c r="C54" s="787"/>
      <c r="D54" s="787"/>
      <c r="E54" s="787"/>
      <c r="F54" s="787"/>
      <c r="G54" s="787"/>
      <c r="H54" s="787"/>
      <c r="I54" s="787"/>
      <c r="J54" s="787"/>
      <c r="K54" s="787"/>
    </row>
  </sheetData>
  <mergeCells count="47">
    <mergeCell ref="A54:K54"/>
    <mergeCell ref="B41:F41"/>
    <mergeCell ref="B42:F42"/>
    <mergeCell ref="B43:F43"/>
    <mergeCell ref="B44:F44"/>
    <mergeCell ref="B45:F45"/>
    <mergeCell ref="B46:F46"/>
    <mergeCell ref="B47:F47"/>
    <mergeCell ref="B48:F48"/>
    <mergeCell ref="B50:D50"/>
    <mergeCell ref="E50:H50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28:F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16:F16"/>
    <mergeCell ref="B3:K3"/>
    <mergeCell ref="B5:K5"/>
    <mergeCell ref="B7:F7"/>
    <mergeCell ref="B8:F8"/>
    <mergeCell ref="B9:F9"/>
    <mergeCell ref="B10:F10"/>
    <mergeCell ref="B11:F11"/>
    <mergeCell ref="B12:F12"/>
    <mergeCell ref="B13:F13"/>
    <mergeCell ref="B14:F14"/>
    <mergeCell ref="B15:F15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</sheetPr>
  <dimension ref="A1:AE54"/>
  <sheetViews>
    <sheetView view="pageBreakPreview" zoomScaleNormal="70" zoomScaleSheetLayoutView="100" workbookViewId="0">
      <pane ySplit="8" topLeftCell="A9" activePane="bottomLeft" state="frozen"/>
      <selection activeCell="H33" sqref="H33"/>
      <selection pane="bottomLeft" activeCell="M52" sqref="M52"/>
    </sheetView>
  </sheetViews>
  <sheetFormatPr defaultColWidth="9.140625" defaultRowHeight="14.25"/>
  <cols>
    <col min="1" max="1" width="1.7109375" style="509" customWidth="1"/>
    <col min="2" max="5" width="20.7109375" style="509" customWidth="1"/>
    <col min="6" max="6" width="22.28515625" style="509" customWidth="1"/>
    <col min="7" max="7" width="0.85546875" style="509" customWidth="1"/>
    <col min="8" max="8" width="5.28515625" style="509" customWidth="1"/>
    <col min="9" max="9" width="3.42578125" style="510" customWidth="1"/>
    <col min="10" max="10" width="6.7109375" style="510" customWidth="1"/>
    <col min="11" max="11" width="7.28515625" style="510" customWidth="1"/>
    <col min="12" max="12" width="0.7109375" style="510" customWidth="1"/>
    <col min="13" max="13" width="30" style="509" customWidth="1"/>
    <col min="14" max="14" width="18.28515625" style="509" customWidth="1"/>
    <col min="15" max="15" width="34" style="538" customWidth="1"/>
    <col min="16" max="16" width="30.140625" style="538" customWidth="1"/>
    <col min="17" max="17" width="23" style="509" customWidth="1"/>
    <col min="18" max="18" width="9.140625" style="509"/>
    <col min="19" max="20" width="13.140625" style="509" bestFit="1" customWidth="1"/>
    <col min="21" max="16384" width="9.140625" style="509"/>
  </cols>
  <sheetData>
    <row r="1" spans="1:31" ht="30" customHeight="1"/>
    <row r="2" spans="1:31" s="463" customFormat="1" ht="30" customHeight="1">
      <c r="A2" s="456"/>
      <c r="B2" s="456"/>
      <c r="C2" s="461"/>
      <c r="D2" s="461"/>
      <c r="E2" s="461"/>
      <c r="F2" s="461"/>
      <c r="G2" s="461"/>
      <c r="H2" s="461"/>
      <c r="I2" s="512"/>
      <c r="J2" s="458"/>
      <c r="K2" s="459"/>
      <c r="L2" s="460"/>
      <c r="M2" s="461"/>
      <c r="N2" s="457"/>
      <c r="O2" s="513"/>
      <c r="P2" s="553"/>
      <c r="Q2" s="462"/>
      <c r="R2" s="514"/>
      <c r="S2" s="458"/>
      <c r="T2" s="750"/>
      <c r="U2" s="751"/>
      <c r="V2" s="460"/>
      <c r="W2" s="460"/>
      <c r="X2" s="460"/>
      <c r="Y2" s="460"/>
      <c r="Z2" s="460"/>
      <c r="AA2" s="460"/>
      <c r="AB2" s="460"/>
      <c r="AC2" s="460"/>
      <c r="AD2" s="460"/>
      <c r="AE2" s="460"/>
    </row>
    <row r="3" spans="1:31" s="522" customFormat="1" ht="27" customHeight="1">
      <c r="A3" s="515"/>
      <c r="B3" s="752" t="s">
        <v>144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516"/>
      <c r="O3" s="519"/>
      <c r="P3" s="554"/>
      <c r="Q3" s="517"/>
      <c r="R3" s="518"/>
      <c r="S3" s="520"/>
      <c r="T3" s="750"/>
      <c r="U3" s="751"/>
      <c r="V3" s="518"/>
      <c r="W3" s="518"/>
      <c r="X3" s="518"/>
      <c r="Y3" s="518"/>
      <c r="Z3" s="521"/>
      <c r="AA3" s="521"/>
      <c r="AB3" s="521"/>
      <c r="AC3" s="521"/>
      <c r="AD3" s="521"/>
      <c r="AE3" s="521"/>
    </row>
    <row r="4" spans="1:31" ht="25.5" customHeight="1">
      <c r="A4" s="523"/>
      <c r="B4" s="524"/>
      <c r="C4" s="524"/>
      <c r="D4" s="524"/>
      <c r="E4" s="524"/>
      <c r="F4" s="524"/>
      <c r="G4" s="524"/>
      <c r="H4" s="524"/>
      <c r="I4" s="788"/>
      <c r="J4" s="788"/>
      <c r="K4" s="788"/>
      <c r="L4" s="788"/>
      <c r="M4" s="788"/>
      <c r="N4" s="525"/>
    </row>
    <row r="5" spans="1:31" s="436" customFormat="1" ht="39.950000000000003" customHeight="1">
      <c r="A5" s="432"/>
      <c r="B5" s="753" t="s">
        <v>88</v>
      </c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433"/>
      <c r="O5" s="470"/>
      <c r="P5" s="471"/>
    </row>
    <row r="6" spans="1:31" s="418" customFormat="1" ht="19.5" customHeight="1">
      <c r="B6" s="426"/>
      <c r="C6" s="426"/>
      <c r="D6" s="426"/>
      <c r="E6" s="426"/>
      <c r="F6" s="426"/>
      <c r="G6" s="426"/>
      <c r="H6" s="426"/>
      <c r="I6" s="429"/>
      <c r="J6" s="429"/>
      <c r="K6" s="429"/>
      <c r="L6" s="429"/>
      <c r="M6" s="431"/>
      <c r="N6" s="526"/>
      <c r="O6" s="527"/>
      <c r="P6" s="527"/>
    </row>
    <row r="7" spans="1:31" s="425" customFormat="1" ht="27" customHeight="1">
      <c r="B7" s="439">
        <v>2017</v>
      </c>
      <c r="C7" s="439">
        <v>2018</v>
      </c>
      <c r="D7" s="439">
        <v>2019</v>
      </c>
      <c r="E7" s="439">
        <v>2020</v>
      </c>
      <c r="F7" s="439">
        <v>2021</v>
      </c>
      <c r="G7" s="439"/>
      <c r="H7" s="439"/>
      <c r="I7" s="754" t="s">
        <v>79</v>
      </c>
      <c r="J7" s="754"/>
      <c r="K7" s="754"/>
      <c r="L7" s="754"/>
      <c r="M7" s="754"/>
      <c r="N7" s="440"/>
      <c r="O7" s="543"/>
      <c r="P7" s="543"/>
    </row>
    <row r="8" spans="1:31" s="425" customFormat="1" ht="32.25" customHeight="1">
      <c r="B8" s="442">
        <f>B10+B23+B28+B34+B39</f>
        <v>1015228.2947986478</v>
      </c>
      <c r="C8" s="442">
        <f>C10+C23+C28+C34+C39</f>
        <v>1043960.9849611846</v>
      </c>
      <c r="D8" s="442">
        <f>D10+D23+D28+D34+D39</f>
        <v>1073141.8460800818</v>
      </c>
      <c r="E8" s="442">
        <v>1006102.810324555</v>
      </c>
      <c r="F8" s="442">
        <v>1047547.8735993126</v>
      </c>
      <c r="G8" s="442"/>
      <c r="H8" s="442"/>
      <c r="I8" s="755" t="s">
        <v>3</v>
      </c>
      <c r="J8" s="756"/>
      <c r="K8" s="756"/>
      <c r="L8" s="756"/>
      <c r="M8" s="756"/>
      <c r="N8" s="442"/>
      <c r="O8" s="470"/>
      <c r="P8" s="470"/>
    </row>
    <row r="9" spans="1:31" s="425" customFormat="1" ht="30" customHeight="1">
      <c r="B9" s="442"/>
      <c r="C9" s="442"/>
      <c r="D9" s="442"/>
      <c r="E9" s="442"/>
      <c r="F9" s="442"/>
      <c r="G9" s="442"/>
      <c r="H9" s="442"/>
      <c r="I9" s="757"/>
      <c r="J9" s="757"/>
      <c r="K9" s="757"/>
      <c r="L9" s="757"/>
      <c r="M9" s="757"/>
      <c r="N9" s="442"/>
      <c r="O9" s="470"/>
      <c r="P9" s="470"/>
    </row>
    <row r="10" spans="1:31" s="425" customFormat="1" ht="32.25" customHeight="1">
      <c r="B10" s="475">
        <f>SUM(B11:B21)</f>
        <v>568901.80314506509</v>
      </c>
      <c r="C10" s="475">
        <f>SUM(C11:C21)</f>
        <v>576712.69772882469</v>
      </c>
      <c r="D10" s="475">
        <f>SUM(D11:D21)</f>
        <v>592651.60722598736</v>
      </c>
      <c r="E10" s="475">
        <v>574554.03489959263</v>
      </c>
      <c r="F10" s="475">
        <v>602621.72672600008</v>
      </c>
      <c r="G10" s="475"/>
      <c r="H10" s="475"/>
      <c r="I10" s="755" t="s">
        <v>31</v>
      </c>
      <c r="J10" s="756"/>
      <c r="K10" s="756"/>
      <c r="L10" s="756"/>
      <c r="M10" s="756"/>
      <c r="N10" s="442"/>
      <c r="O10" s="470"/>
      <c r="P10" s="470"/>
      <c r="T10" s="442"/>
      <c r="U10" s="547"/>
    </row>
    <row r="11" spans="1:31" s="425" customFormat="1" ht="27.75" customHeight="1">
      <c r="B11" s="445">
        <v>152301.16521263399</v>
      </c>
      <c r="C11" s="445">
        <v>152401.60603217699</v>
      </c>
      <c r="D11" s="445">
        <v>153608.99278118464</v>
      </c>
      <c r="E11" s="445">
        <v>157593.13192099999</v>
      </c>
      <c r="F11" s="445">
        <v>156472.72336999999</v>
      </c>
      <c r="G11" s="445"/>
      <c r="H11" s="445"/>
      <c r="I11" s="749" t="s">
        <v>32</v>
      </c>
      <c r="J11" s="749"/>
      <c r="K11" s="749"/>
      <c r="L11" s="749"/>
      <c r="M11" s="749"/>
      <c r="N11" s="442"/>
      <c r="O11" s="470"/>
      <c r="P11" s="470"/>
    </row>
    <row r="12" spans="1:31" s="425" customFormat="1" ht="27.75" customHeight="1">
      <c r="B12" s="445">
        <v>165878.08415687401</v>
      </c>
      <c r="C12" s="445">
        <v>171960.48155840152</v>
      </c>
      <c r="D12" s="445">
        <v>183633.97560030466</v>
      </c>
      <c r="E12" s="445">
        <v>175854.26194200001</v>
      </c>
      <c r="F12" s="445">
        <v>185766.14885500001</v>
      </c>
      <c r="G12" s="445"/>
      <c r="H12" s="445"/>
      <c r="I12" s="749" t="s">
        <v>33</v>
      </c>
      <c r="J12" s="749"/>
      <c r="K12" s="749"/>
      <c r="L12" s="749"/>
      <c r="M12" s="749"/>
      <c r="N12" s="442"/>
      <c r="O12" s="470"/>
      <c r="P12" s="470"/>
      <c r="S12" s="548"/>
      <c r="T12" s="548"/>
    </row>
    <row r="13" spans="1:31" s="425" customFormat="1" ht="27.75" customHeight="1">
      <c r="B13" s="445">
        <v>29019.366012615355</v>
      </c>
      <c r="C13" s="445">
        <v>28584.431132512243</v>
      </c>
      <c r="D13" s="445">
        <v>28622.29699317526</v>
      </c>
      <c r="E13" s="445">
        <v>17767.309331</v>
      </c>
      <c r="F13" s="445">
        <v>19199.698187999998</v>
      </c>
      <c r="G13" s="445"/>
      <c r="H13" s="445"/>
      <c r="I13" s="749" t="s">
        <v>60</v>
      </c>
      <c r="J13" s="749"/>
      <c r="K13" s="749"/>
      <c r="L13" s="749"/>
      <c r="M13" s="749"/>
      <c r="N13" s="442"/>
      <c r="O13" s="470"/>
      <c r="P13" s="470"/>
      <c r="Q13" s="548"/>
    </row>
    <row r="14" spans="1:31" s="425" customFormat="1" ht="27.75" customHeight="1">
      <c r="B14" s="445">
        <v>12023.996811384501</v>
      </c>
      <c r="C14" s="445">
        <v>12180.360557756099</v>
      </c>
      <c r="D14" s="445">
        <v>12294.026616161957</v>
      </c>
      <c r="E14" s="445">
        <v>14038.279258</v>
      </c>
      <c r="F14" s="445">
        <v>14405.064942999999</v>
      </c>
      <c r="G14" s="445"/>
      <c r="H14" s="445"/>
      <c r="I14" s="749" t="s">
        <v>148</v>
      </c>
      <c r="J14" s="749"/>
      <c r="K14" s="749"/>
      <c r="L14" s="749"/>
      <c r="M14" s="749"/>
      <c r="N14" s="442"/>
      <c r="O14" s="470"/>
      <c r="P14" s="470"/>
    </row>
    <row r="15" spans="1:31" s="425" customFormat="1" ht="27.75" customHeight="1">
      <c r="B15" s="445">
        <v>43340.668137790097</v>
      </c>
      <c r="C15" s="445">
        <v>42015.729981143966</v>
      </c>
      <c r="D15" s="445">
        <v>41978.071084937175</v>
      </c>
      <c r="E15" s="445">
        <v>50458.121342999999</v>
      </c>
      <c r="F15" s="445">
        <v>48787.099115999998</v>
      </c>
      <c r="G15" s="445"/>
      <c r="H15" s="445"/>
      <c r="I15" s="749" t="s">
        <v>34</v>
      </c>
      <c r="J15" s="749"/>
      <c r="K15" s="749"/>
      <c r="L15" s="749"/>
      <c r="M15" s="749"/>
      <c r="N15" s="442"/>
      <c r="O15" s="470"/>
      <c r="P15" s="470"/>
    </row>
    <row r="16" spans="1:31" s="425" customFormat="1" ht="27.75" customHeight="1">
      <c r="B16" s="445">
        <v>53794.809081208703</v>
      </c>
      <c r="C16" s="445">
        <v>54356.163046392321</v>
      </c>
      <c r="D16" s="445">
        <v>55340.203225925266</v>
      </c>
      <c r="E16" s="445">
        <v>48863.667814</v>
      </c>
      <c r="F16" s="445">
        <v>46907.241195000002</v>
      </c>
      <c r="G16" s="445"/>
      <c r="H16" s="445"/>
      <c r="I16" s="749" t="s">
        <v>35</v>
      </c>
      <c r="J16" s="749"/>
      <c r="K16" s="749"/>
      <c r="L16" s="749"/>
      <c r="M16" s="749"/>
      <c r="N16" s="442"/>
      <c r="O16" s="470"/>
      <c r="P16" s="470"/>
    </row>
    <row r="17" spans="2:17" s="425" customFormat="1" ht="27.75" customHeight="1">
      <c r="B17" s="445">
        <v>5401.1825282338796</v>
      </c>
      <c r="C17" s="445">
        <v>5406.1211837631226</v>
      </c>
      <c r="D17" s="445">
        <v>5410.1796303670144</v>
      </c>
      <c r="E17" s="445">
        <v>5759.9518630000002</v>
      </c>
      <c r="F17" s="445">
        <v>6348.4592720000001</v>
      </c>
      <c r="G17" s="445"/>
      <c r="H17" s="445"/>
      <c r="I17" s="749" t="s">
        <v>36</v>
      </c>
      <c r="J17" s="749"/>
      <c r="K17" s="749"/>
      <c r="L17" s="749"/>
      <c r="M17" s="749"/>
      <c r="N17" s="442"/>
      <c r="O17" s="470"/>
      <c r="P17" s="470"/>
      <c r="Q17" s="445"/>
    </row>
    <row r="18" spans="2:17" s="425" customFormat="1" ht="27.75" customHeight="1">
      <c r="B18" s="445">
        <v>10498.764848290501</v>
      </c>
      <c r="C18" s="445">
        <v>10533.62495765822</v>
      </c>
      <c r="D18" s="445">
        <v>10626.373295562975</v>
      </c>
      <c r="E18" s="445">
        <v>12284.802673</v>
      </c>
      <c r="F18" s="445">
        <v>12516.774019</v>
      </c>
      <c r="G18" s="445"/>
      <c r="H18" s="445"/>
      <c r="I18" s="749" t="s">
        <v>37</v>
      </c>
      <c r="J18" s="749"/>
      <c r="K18" s="749"/>
      <c r="L18" s="749"/>
      <c r="M18" s="749"/>
      <c r="N18" s="442"/>
      <c r="O18" s="470"/>
      <c r="P18" s="470"/>
      <c r="Q18" s="445"/>
    </row>
    <row r="19" spans="2:17" s="425" customFormat="1" ht="27.75" customHeight="1">
      <c r="B19" s="445">
        <v>20902.692802986399</v>
      </c>
      <c r="C19" s="445">
        <v>23452.51685972729</v>
      </c>
      <c r="D19" s="445">
        <v>24977.983042420601</v>
      </c>
      <c r="E19" s="445">
        <v>26213.516900999999</v>
      </c>
      <c r="F19" s="445">
        <v>26114.833519</v>
      </c>
      <c r="G19" s="445"/>
      <c r="H19" s="445"/>
      <c r="I19" s="749" t="s">
        <v>39</v>
      </c>
      <c r="J19" s="749"/>
      <c r="K19" s="749"/>
      <c r="L19" s="749"/>
      <c r="M19" s="749"/>
      <c r="N19" s="442"/>
      <c r="O19" s="470"/>
      <c r="P19" s="470"/>
    </row>
    <row r="20" spans="2:17" s="425" customFormat="1" ht="27.75" customHeight="1">
      <c r="B20" s="445">
        <v>4585.7733932367901</v>
      </c>
      <c r="C20" s="445">
        <v>4592.9404724357128</v>
      </c>
      <c r="D20" s="445">
        <v>4598.2066706346386</v>
      </c>
      <c r="E20" s="445">
        <v>5266.3718280000003</v>
      </c>
      <c r="F20" s="445">
        <v>5350.8292970000002</v>
      </c>
      <c r="G20" s="445"/>
      <c r="H20" s="445"/>
      <c r="I20" s="749" t="s">
        <v>38</v>
      </c>
      <c r="J20" s="749"/>
      <c r="K20" s="749"/>
      <c r="L20" s="749"/>
      <c r="M20" s="749"/>
      <c r="N20" s="442"/>
      <c r="O20" s="470"/>
      <c r="P20" s="470"/>
    </row>
    <row r="21" spans="2:17" s="425" customFormat="1" ht="27.75" customHeight="1">
      <c r="B21" s="445">
        <v>71155.300159810795</v>
      </c>
      <c r="C21" s="445">
        <v>71228.721946857186</v>
      </c>
      <c r="D21" s="445">
        <v>71561.298285313169</v>
      </c>
      <c r="E21" s="445">
        <v>60454.620025592652</v>
      </c>
      <c r="F21" s="445">
        <v>80752.854952000125</v>
      </c>
      <c r="G21" s="445"/>
      <c r="H21" s="445"/>
      <c r="I21" s="749" t="s">
        <v>165</v>
      </c>
      <c r="J21" s="749"/>
      <c r="K21" s="749"/>
      <c r="L21" s="749"/>
      <c r="M21" s="749"/>
      <c r="N21" s="442"/>
      <c r="O21" s="470"/>
      <c r="P21" s="470"/>
    </row>
    <row r="22" spans="2:17" s="425" customFormat="1" ht="30" customHeight="1">
      <c r="B22" s="445"/>
      <c r="C22" s="445"/>
      <c r="D22" s="445"/>
      <c r="E22" s="445"/>
      <c r="F22" s="445"/>
      <c r="G22" s="445"/>
      <c r="H22" s="445"/>
      <c r="I22" s="759"/>
      <c r="J22" s="759"/>
      <c r="K22" s="759"/>
      <c r="L22" s="759"/>
      <c r="M22" s="759"/>
      <c r="N22" s="444"/>
      <c r="O22" s="470"/>
      <c r="P22" s="470"/>
      <c r="Q22" s="445"/>
    </row>
    <row r="23" spans="2:17" s="425" customFormat="1" ht="32.25" customHeight="1">
      <c r="B23" s="13">
        <f t="shared" ref="B23:D23" si="0">SUM(B24:B26)</f>
        <v>161982.62191210472</v>
      </c>
      <c r="C23" s="13">
        <f t="shared" si="0"/>
        <v>176658.59365109511</v>
      </c>
      <c r="D23" s="13">
        <f t="shared" si="0"/>
        <v>186970.22961595783</v>
      </c>
      <c r="E23" s="13">
        <v>197044.22953663603</v>
      </c>
      <c r="F23" s="13">
        <v>191635.88730422809</v>
      </c>
      <c r="G23" s="475"/>
      <c r="H23" s="475"/>
      <c r="I23" s="755" t="s">
        <v>40</v>
      </c>
      <c r="J23" s="756"/>
      <c r="K23" s="756"/>
      <c r="L23" s="756"/>
      <c r="M23" s="756"/>
      <c r="N23" s="442"/>
      <c r="O23" s="470"/>
      <c r="P23" s="470"/>
    </row>
    <row r="24" spans="2:17" s="425" customFormat="1" ht="29.25" customHeight="1">
      <c r="B24" s="29">
        <v>14269.236430070499</v>
      </c>
      <c r="C24" s="29">
        <v>18736.261102174634</v>
      </c>
      <c r="D24" s="29">
        <v>28592.220109788934</v>
      </c>
      <c r="E24" s="29">
        <v>14125.938544000001</v>
      </c>
      <c r="F24" s="29">
        <v>23299.216004000002</v>
      </c>
      <c r="G24" s="444"/>
      <c r="H24" s="444"/>
      <c r="I24" s="758" t="s">
        <v>41</v>
      </c>
      <c r="J24" s="758"/>
      <c r="K24" s="758"/>
      <c r="L24" s="758"/>
      <c r="M24" s="758"/>
      <c r="N24" s="444"/>
      <c r="O24" s="470"/>
      <c r="P24" s="470"/>
    </row>
    <row r="25" spans="2:17" s="425" customFormat="1" ht="27.75" customHeight="1">
      <c r="B25" s="29">
        <v>61230.251170183503</v>
      </c>
      <c r="C25" s="29">
        <v>61251.628896028196</v>
      </c>
      <c r="D25" s="29">
        <v>61627.427535060873</v>
      </c>
      <c r="E25" s="29">
        <v>80487.802121000001</v>
      </c>
      <c r="F25" s="29">
        <v>72759.464745000005</v>
      </c>
      <c r="G25" s="444"/>
      <c r="H25" s="444"/>
      <c r="I25" s="758" t="s">
        <v>42</v>
      </c>
      <c r="J25" s="758"/>
      <c r="K25" s="758"/>
      <c r="L25" s="758"/>
      <c r="M25" s="758"/>
      <c r="N25" s="444"/>
      <c r="O25" s="470"/>
      <c r="P25" s="470"/>
    </row>
    <row r="26" spans="2:17" s="425" customFormat="1" ht="27.75" customHeight="1">
      <c r="B26" s="29">
        <v>86483.134311850707</v>
      </c>
      <c r="C26" s="29">
        <v>96670.703652892291</v>
      </c>
      <c r="D26" s="29">
        <v>96750.581971108026</v>
      </c>
      <c r="E26" s="29">
        <v>102430.48887163604</v>
      </c>
      <c r="F26" s="29">
        <v>95577.206555228084</v>
      </c>
      <c r="G26" s="444"/>
      <c r="H26" s="444"/>
      <c r="I26" s="758" t="s">
        <v>43</v>
      </c>
      <c r="J26" s="758"/>
      <c r="K26" s="758"/>
      <c r="L26" s="758"/>
      <c r="M26" s="758"/>
      <c r="N26" s="444"/>
      <c r="O26" s="470"/>
      <c r="P26" s="470"/>
      <c r="Q26" s="445"/>
    </row>
    <row r="27" spans="2:17" s="425" customFormat="1" ht="30" customHeight="1">
      <c r="B27" s="444"/>
      <c r="C27" s="444"/>
      <c r="D27" s="444"/>
      <c r="E27" s="444"/>
      <c r="F27" s="444"/>
      <c r="G27" s="444"/>
      <c r="H27" s="444"/>
      <c r="I27" s="759"/>
      <c r="J27" s="759"/>
      <c r="K27" s="759"/>
      <c r="L27" s="759"/>
      <c r="M27" s="759"/>
      <c r="N27" s="444"/>
      <c r="O27" s="470"/>
      <c r="P27" s="470"/>
      <c r="Q27" s="445"/>
    </row>
    <row r="28" spans="2:17" s="425" customFormat="1" ht="32.25" customHeight="1">
      <c r="B28" s="475">
        <f>SUM(B29:B32)</f>
        <v>144495.30094007077</v>
      </c>
      <c r="C28" s="475">
        <f>SUM(C29:C32)</f>
        <v>142883.17305924033</v>
      </c>
      <c r="D28" s="475">
        <f>SUM(D29:D32)</f>
        <v>145063.45794852835</v>
      </c>
      <c r="E28" s="475">
        <v>119680.30475832016</v>
      </c>
      <c r="F28" s="475">
        <v>135050.48419122738</v>
      </c>
      <c r="G28" s="475"/>
      <c r="H28" s="475"/>
      <c r="I28" s="755" t="s">
        <v>44</v>
      </c>
      <c r="J28" s="756"/>
      <c r="K28" s="756"/>
      <c r="L28" s="756"/>
      <c r="M28" s="756"/>
      <c r="N28" s="442"/>
      <c r="O28" s="470"/>
      <c r="P28" s="470"/>
      <c r="Q28" s="445"/>
    </row>
    <row r="29" spans="2:17" s="425" customFormat="1" ht="27.75" customHeight="1">
      <c r="B29" s="444">
        <v>77930.7785034548</v>
      </c>
      <c r="C29" s="444">
        <v>74488.62259672361</v>
      </c>
      <c r="D29" s="444">
        <v>75060.625921519881</v>
      </c>
      <c r="E29" s="444">
        <v>45160.372530000001</v>
      </c>
      <c r="F29" s="444">
        <v>53599.315311999999</v>
      </c>
      <c r="G29" s="444"/>
      <c r="H29" s="444"/>
      <c r="I29" s="758" t="s">
        <v>45</v>
      </c>
      <c r="J29" s="758"/>
      <c r="K29" s="758"/>
      <c r="L29" s="758"/>
      <c r="M29" s="758"/>
      <c r="N29" s="444"/>
      <c r="O29" s="470"/>
      <c r="P29" s="470"/>
      <c r="Q29" s="445"/>
    </row>
    <row r="30" spans="2:17" s="425" customFormat="1" ht="27.75" customHeight="1">
      <c r="B30" s="444">
        <v>8450.0104598964608</v>
      </c>
      <c r="C30" s="444">
        <v>9905.167000662108</v>
      </c>
      <c r="D30" s="444">
        <v>10096.595188996127</v>
      </c>
      <c r="E30" s="444">
        <v>8824.6321019999996</v>
      </c>
      <c r="F30" s="444">
        <v>9031.8949969999994</v>
      </c>
      <c r="G30" s="444"/>
      <c r="H30" s="444"/>
      <c r="I30" s="758" t="s">
        <v>46</v>
      </c>
      <c r="J30" s="758"/>
      <c r="K30" s="758"/>
      <c r="L30" s="758"/>
      <c r="M30" s="758"/>
      <c r="N30" s="444"/>
      <c r="O30" s="470"/>
      <c r="P30" s="470"/>
      <c r="Q30" s="445"/>
    </row>
    <row r="31" spans="2:17" s="425" customFormat="1" ht="27.75" customHeight="1">
      <c r="B31" s="444">
        <v>3117.7336126261198</v>
      </c>
      <c r="C31" s="444">
        <v>3125.9290559180736</v>
      </c>
      <c r="D31" s="444">
        <v>3145.7014932100237</v>
      </c>
      <c r="E31" s="444">
        <v>2509.4799950000001</v>
      </c>
      <c r="F31" s="444">
        <v>2253.7445710000002</v>
      </c>
      <c r="G31" s="444"/>
      <c r="H31" s="444"/>
      <c r="I31" s="758" t="s">
        <v>47</v>
      </c>
      <c r="J31" s="758"/>
      <c r="K31" s="758"/>
      <c r="L31" s="758"/>
      <c r="M31" s="758"/>
      <c r="N31" s="444"/>
      <c r="O31" s="470"/>
      <c r="P31" s="470"/>
    </row>
    <row r="32" spans="2:17" s="425" customFormat="1" ht="27.75" customHeight="1">
      <c r="B32" s="444">
        <v>54996.778364093399</v>
      </c>
      <c r="C32" s="444">
        <v>55363.454405936514</v>
      </c>
      <c r="D32" s="444">
        <v>56760.535344802316</v>
      </c>
      <c r="E32" s="444">
        <v>63185.820131320157</v>
      </c>
      <c r="F32" s="444">
        <v>70165.529311227365</v>
      </c>
      <c r="G32" s="444"/>
      <c r="H32" s="444"/>
      <c r="I32" s="758" t="s">
        <v>48</v>
      </c>
      <c r="J32" s="758"/>
      <c r="K32" s="758"/>
      <c r="L32" s="758"/>
      <c r="M32" s="758"/>
      <c r="N32" s="444"/>
      <c r="O32" s="470"/>
      <c r="P32" s="470"/>
      <c r="Q32" s="445"/>
    </row>
    <row r="33" spans="1:29" s="425" customFormat="1" ht="30" customHeight="1">
      <c r="B33" s="445"/>
      <c r="C33" s="445"/>
      <c r="D33" s="445"/>
      <c r="E33" s="445"/>
      <c r="F33" s="445"/>
      <c r="G33" s="445"/>
      <c r="H33" s="445"/>
      <c r="I33" s="759"/>
      <c r="J33" s="759"/>
      <c r="K33" s="759"/>
      <c r="L33" s="759"/>
      <c r="M33" s="759"/>
      <c r="N33" s="444"/>
      <c r="O33" s="470"/>
      <c r="P33" s="470"/>
      <c r="Q33" s="445"/>
      <c r="R33" s="445"/>
    </row>
    <row r="34" spans="1:29" s="425" customFormat="1" ht="32.25" customHeight="1">
      <c r="B34" s="475">
        <f>SUM(B35:B37)</f>
        <v>82862.237573759383</v>
      </c>
      <c r="C34" s="475">
        <f>SUM(C35:C37)</f>
        <v>83218.438478177864</v>
      </c>
      <c r="D34" s="475">
        <f>SUM(D35:D37)</f>
        <v>83793.530546710419</v>
      </c>
      <c r="E34" s="475">
        <v>84917.347273068226</v>
      </c>
      <c r="F34" s="475">
        <v>85561.714015816498</v>
      </c>
      <c r="G34" s="475"/>
      <c r="H34" s="475"/>
      <c r="I34" s="755" t="s">
        <v>49</v>
      </c>
      <c r="J34" s="756"/>
      <c r="K34" s="756"/>
      <c r="L34" s="756"/>
      <c r="M34" s="756"/>
      <c r="N34" s="442"/>
      <c r="O34" s="470"/>
      <c r="P34" s="470"/>
      <c r="Q34" s="505"/>
    </row>
    <row r="35" spans="1:29" s="425" customFormat="1" ht="27.75" customHeight="1">
      <c r="B35" s="444">
        <v>52362.903569900998</v>
      </c>
      <c r="C35" s="444">
        <v>52601.8769712875</v>
      </c>
      <c r="D35" s="444">
        <v>52877.919309964826</v>
      </c>
      <c r="E35" s="444">
        <v>39445.659758000002</v>
      </c>
      <c r="F35" s="444">
        <v>38748.429724000001</v>
      </c>
      <c r="G35" s="444"/>
      <c r="H35" s="444"/>
      <c r="I35" s="758" t="s">
        <v>50</v>
      </c>
      <c r="J35" s="758"/>
      <c r="K35" s="758"/>
      <c r="L35" s="758"/>
      <c r="M35" s="758"/>
      <c r="N35" s="444"/>
      <c r="O35" s="470"/>
      <c r="P35" s="470"/>
    </row>
    <row r="36" spans="1:29" s="425" customFormat="1" ht="27.75" customHeight="1">
      <c r="B36" s="444">
        <v>2129.2892730171802</v>
      </c>
      <c r="C36" s="444">
        <v>2139.6089597838954</v>
      </c>
      <c r="D36" s="444">
        <v>2144.9329788236018</v>
      </c>
      <c r="E36" s="444">
        <v>2982.014889</v>
      </c>
      <c r="F36" s="444">
        <v>3306.0234719999999</v>
      </c>
      <c r="G36" s="444"/>
      <c r="H36" s="444"/>
      <c r="I36" s="758" t="s">
        <v>51</v>
      </c>
      <c r="J36" s="758"/>
      <c r="K36" s="758"/>
      <c r="L36" s="758"/>
      <c r="M36" s="758"/>
      <c r="N36" s="444"/>
      <c r="O36" s="470"/>
      <c r="P36" s="470"/>
    </row>
    <row r="37" spans="1:29" s="425" customFormat="1" ht="27.75" customHeight="1">
      <c r="B37" s="444">
        <v>28370.0447308412</v>
      </c>
      <c r="C37" s="444">
        <v>28476.95254710647</v>
      </c>
      <c r="D37" s="444">
        <v>28770.678257922002</v>
      </c>
      <c r="E37" s="444">
        <v>42489.672626068219</v>
      </c>
      <c r="F37" s="444">
        <v>43507.260819816496</v>
      </c>
      <c r="G37" s="444"/>
      <c r="H37" s="444"/>
      <c r="I37" s="758" t="s">
        <v>52</v>
      </c>
      <c r="J37" s="758"/>
      <c r="K37" s="758"/>
      <c r="L37" s="758"/>
      <c r="M37" s="758"/>
      <c r="N37" s="444"/>
      <c r="O37" s="470"/>
      <c r="P37" s="470"/>
    </row>
    <row r="38" spans="1:29" s="425" customFormat="1" ht="30" customHeight="1">
      <c r="B38" s="445"/>
      <c r="C38" s="445"/>
      <c r="D38" s="445"/>
      <c r="E38" s="445"/>
      <c r="F38" s="445"/>
      <c r="G38" s="445"/>
      <c r="H38" s="445"/>
      <c r="I38" s="759"/>
      <c r="J38" s="759"/>
      <c r="K38" s="759"/>
      <c r="L38" s="759"/>
      <c r="M38" s="759"/>
      <c r="N38" s="444"/>
      <c r="O38" s="470"/>
      <c r="P38" s="470"/>
      <c r="Q38" s="445"/>
    </row>
    <row r="39" spans="1:29" s="425" customFormat="1" ht="32.25" customHeight="1">
      <c r="B39" s="475">
        <f>SUM(B40:B43)</f>
        <v>56986.331227647861</v>
      </c>
      <c r="C39" s="475">
        <f>SUM(C40:C43)</f>
        <v>64488.082043846654</v>
      </c>
      <c r="D39" s="475">
        <f>SUM(D40:D43)</f>
        <v>64663.020742897817</v>
      </c>
      <c r="E39" s="475">
        <v>29906.893856937913</v>
      </c>
      <c r="F39" s="475">
        <v>29149.449694562121</v>
      </c>
      <c r="G39" s="475"/>
      <c r="H39" s="475"/>
      <c r="I39" s="755" t="s">
        <v>53</v>
      </c>
      <c r="J39" s="756"/>
      <c r="K39" s="756"/>
      <c r="L39" s="756"/>
      <c r="M39" s="756"/>
      <c r="N39" s="442"/>
      <c r="O39" s="470"/>
      <c r="P39" s="470"/>
    </row>
    <row r="40" spans="1:29" s="425" customFormat="1" ht="27.75" customHeight="1">
      <c r="B40" s="444">
        <v>13126.128230902365</v>
      </c>
      <c r="C40" s="444">
        <v>13284.969279203495</v>
      </c>
      <c r="D40" s="444">
        <v>13291.0979247717</v>
      </c>
      <c r="E40" s="444">
        <v>9886.2589700000008</v>
      </c>
      <c r="F40" s="444">
        <v>11025.118301</v>
      </c>
      <c r="G40" s="444"/>
      <c r="H40" s="444"/>
      <c r="I40" s="758" t="s">
        <v>54</v>
      </c>
      <c r="J40" s="758"/>
      <c r="K40" s="758"/>
      <c r="L40" s="758"/>
      <c r="M40" s="758"/>
      <c r="N40" s="444"/>
      <c r="O40" s="470"/>
      <c r="P40" s="470"/>
    </row>
    <row r="41" spans="1:29" s="425" customFormat="1" ht="27.75" customHeight="1">
      <c r="B41" s="444">
        <v>6489.0871028730216</v>
      </c>
      <c r="C41" s="444">
        <v>6572.7993999730725</v>
      </c>
      <c r="D41" s="444">
        <v>6612.8511008814739</v>
      </c>
      <c r="E41" s="444">
        <v>4524.9874710000004</v>
      </c>
      <c r="F41" s="444">
        <v>4412.27322</v>
      </c>
      <c r="G41" s="444"/>
      <c r="H41" s="444"/>
      <c r="I41" s="758" t="s">
        <v>55</v>
      </c>
      <c r="J41" s="758"/>
      <c r="K41" s="758"/>
      <c r="L41" s="758"/>
      <c r="M41" s="758"/>
      <c r="N41" s="444"/>
      <c r="O41" s="470"/>
      <c r="P41" s="470"/>
      <c r="Q41" s="445"/>
    </row>
    <row r="42" spans="1:29" s="425" customFormat="1" ht="27.75" customHeight="1">
      <c r="B42" s="444">
        <v>23306.421381010077</v>
      </c>
      <c r="C42" s="444">
        <v>30557.780737182919</v>
      </c>
      <c r="D42" s="444">
        <v>30576.006834476982</v>
      </c>
      <c r="E42" s="444">
        <v>11387.838866</v>
      </c>
      <c r="F42" s="444">
        <v>9763.1285229999994</v>
      </c>
      <c r="G42" s="444"/>
      <c r="H42" s="444"/>
      <c r="I42" s="758" t="s">
        <v>56</v>
      </c>
      <c r="J42" s="758"/>
      <c r="K42" s="758"/>
      <c r="L42" s="758"/>
      <c r="M42" s="758"/>
      <c r="N42" s="444"/>
      <c r="O42" s="470"/>
      <c r="P42" s="470"/>
    </row>
    <row r="43" spans="1:29" s="425" customFormat="1" ht="27.75" customHeight="1">
      <c r="B43" s="444">
        <v>14064.694512862399</v>
      </c>
      <c r="C43" s="444">
        <v>14072.53262748717</v>
      </c>
      <c r="D43" s="444">
        <v>14183.064882767663</v>
      </c>
      <c r="E43" s="444">
        <v>4107.8085499379122</v>
      </c>
      <c r="F43" s="444">
        <v>3948.9296505621223</v>
      </c>
      <c r="G43" s="444"/>
      <c r="H43" s="444"/>
      <c r="I43" s="758" t="s">
        <v>57</v>
      </c>
      <c r="J43" s="758"/>
      <c r="K43" s="758"/>
      <c r="L43" s="758"/>
      <c r="M43" s="758"/>
      <c r="N43" s="444"/>
      <c r="O43" s="470"/>
      <c r="P43" s="470"/>
    </row>
    <row r="44" spans="1:29" s="425" customFormat="1" ht="30" customHeight="1">
      <c r="B44" s="447"/>
      <c r="C44" s="447"/>
      <c r="D44" s="447"/>
      <c r="E44" s="447"/>
      <c r="F44" s="447"/>
      <c r="G44" s="447"/>
      <c r="H44" s="447"/>
      <c r="I44" s="759"/>
      <c r="J44" s="759"/>
      <c r="K44" s="759"/>
      <c r="L44" s="759"/>
      <c r="M44" s="759"/>
      <c r="N44" s="448"/>
      <c r="O44" s="470"/>
      <c r="P44" s="470"/>
    </row>
    <row r="45" spans="1:29" s="450" customFormat="1" ht="30" customHeight="1">
      <c r="A45" s="555"/>
      <c r="B45" s="479"/>
      <c r="C45" s="479"/>
      <c r="D45" s="479"/>
      <c r="E45" s="479"/>
      <c r="F45" s="479"/>
      <c r="G45" s="479"/>
      <c r="H45" s="479"/>
      <c r="I45" s="760"/>
      <c r="J45" s="760"/>
      <c r="K45" s="760"/>
      <c r="L45" s="760"/>
      <c r="M45" s="760"/>
      <c r="N45" s="449"/>
      <c r="O45" s="470"/>
      <c r="P45" s="470"/>
      <c r="AC45" s="556"/>
    </row>
    <row r="46" spans="1:29" s="425" customFormat="1" ht="27.75" customHeight="1">
      <c r="A46" s="557"/>
      <c r="B46" s="475">
        <v>420557.64911266102</v>
      </c>
      <c r="C46" s="475">
        <v>429345.49296228233</v>
      </c>
      <c r="D46" s="475">
        <v>445120.11524280137</v>
      </c>
      <c r="E46" s="475">
        <v>474488.14142300002</v>
      </c>
      <c r="F46" s="475">
        <v>482695.03058000002</v>
      </c>
      <c r="G46" s="475"/>
      <c r="H46" s="475"/>
      <c r="I46" s="755" t="s">
        <v>58</v>
      </c>
      <c r="J46" s="756"/>
      <c r="K46" s="756"/>
      <c r="L46" s="756"/>
      <c r="M46" s="756"/>
      <c r="N46" s="442"/>
      <c r="O46" s="470"/>
      <c r="P46" s="470"/>
      <c r="AC46" s="558"/>
    </row>
    <row r="47" spans="1:29" s="425" customFormat="1" ht="27.75" customHeight="1">
      <c r="A47" s="557"/>
      <c r="B47" s="475">
        <v>104139.541148922</v>
      </c>
      <c r="C47" s="475">
        <v>102386.26443316237</v>
      </c>
      <c r="D47" s="475">
        <v>102816.00268328564</v>
      </c>
      <c r="E47" s="475">
        <v>23067.9144793288</v>
      </c>
      <c r="F47" s="475">
        <v>23693.792901315464</v>
      </c>
      <c r="G47" s="475"/>
      <c r="H47" s="475"/>
      <c r="I47" s="755" t="s">
        <v>123</v>
      </c>
      <c r="J47" s="756"/>
      <c r="K47" s="756"/>
      <c r="L47" s="756"/>
      <c r="M47" s="756"/>
      <c r="N47" s="442"/>
      <c r="O47" s="470"/>
      <c r="P47" s="470"/>
      <c r="AC47" s="558"/>
    </row>
    <row r="48" spans="1:29" s="452" customFormat="1" ht="30" customHeight="1">
      <c r="A48" s="559"/>
      <c r="I48" s="747"/>
      <c r="J48" s="747"/>
      <c r="K48" s="747"/>
      <c r="L48" s="747"/>
      <c r="M48" s="747"/>
      <c r="N48" s="451"/>
      <c r="O48" s="552"/>
      <c r="P48" s="552"/>
      <c r="AC48" s="560"/>
    </row>
    <row r="49" spans="1:14" s="425" customFormat="1" ht="18" customHeight="1">
      <c r="B49" s="709"/>
      <c r="C49" s="709"/>
      <c r="D49" s="709"/>
      <c r="E49" s="709"/>
      <c r="F49" s="709"/>
      <c r="G49" s="709"/>
      <c r="H49" s="709"/>
      <c r="I49" s="710"/>
      <c r="J49" s="710"/>
      <c r="K49" s="710"/>
      <c r="L49" s="710"/>
      <c r="M49" s="710"/>
      <c r="N49" s="709"/>
    </row>
    <row r="50" spans="1:14" s="425" customFormat="1" ht="18" customHeight="1">
      <c r="E50" s="466" t="s">
        <v>166</v>
      </c>
      <c r="F50" s="467" t="s">
        <v>122</v>
      </c>
      <c r="H50" s="708"/>
      <c r="I50" s="467"/>
      <c r="J50" s="467"/>
      <c r="K50" s="708"/>
      <c r="L50" s="467"/>
      <c r="M50" s="467"/>
    </row>
    <row r="51" spans="1:14" s="425" customFormat="1" ht="18" customHeight="1">
      <c r="E51" s="466"/>
      <c r="F51" s="467" t="s">
        <v>145</v>
      </c>
      <c r="H51" s="708"/>
      <c r="I51" s="467"/>
      <c r="J51" s="467"/>
      <c r="K51" s="708"/>
      <c r="L51" s="467"/>
      <c r="M51" s="467"/>
    </row>
    <row r="52" spans="1:14" s="418" customFormat="1" ht="18.75">
      <c r="E52" s="425"/>
      <c r="F52" s="467"/>
      <c r="G52" s="425"/>
      <c r="H52" s="708"/>
      <c r="I52" s="467"/>
      <c r="J52" s="467"/>
      <c r="K52" s="425"/>
      <c r="L52" s="425"/>
      <c r="M52" s="425"/>
      <c r="N52" s="425"/>
    </row>
    <row r="53" spans="1:14" ht="15.75">
      <c r="E53" s="561"/>
      <c r="F53" s="561"/>
      <c r="G53" s="561"/>
      <c r="H53" s="561"/>
      <c r="I53" s="789"/>
      <c r="J53" s="789"/>
      <c r="K53" s="789"/>
      <c r="L53" s="562"/>
      <c r="N53" s="561"/>
    </row>
    <row r="54" spans="1:14" ht="15.75" customHeight="1">
      <c r="A54" s="787"/>
      <c r="B54" s="787"/>
      <c r="C54" s="787"/>
      <c r="D54" s="787"/>
      <c r="E54" s="787"/>
      <c r="F54" s="787"/>
      <c r="G54" s="787"/>
      <c r="H54" s="787"/>
      <c r="I54" s="787"/>
      <c r="J54" s="787"/>
      <c r="K54" s="787"/>
      <c r="L54" s="787"/>
      <c r="M54" s="787"/>
    </row>
  </sheetData>
  <mergeCells count="49">
    <mergeCell ref="A54:M54"/>
    <mergeCell ref="I44:M44"/>
    <mergeCell ref="I45:M45"/>
    <mergeCell ref="I46:M46"/>
    <mergeCell ref="I47:M47"/>
    <mergeCell ref="I48:M48"/>
    <mergeCell ref="I53:K53"/>
    <mergeCell ref="I43:M43"/>
    <mergeCell ref="I32:M32"/>
    <mergeCell ref="I33:M33"/>
    <mergeCell ref="I34:M34"/>
    <mergeCell ref="I35:M35"/>
    <mergeCell ref="I36:M36"/>
    <mergeCell ref="I37:M37"/>
    <mergeCell ref="I38:M38"/>
    <mergeCell ref="I39:M39"/>
    <mergeCell ref="I40:M40"/>
    <mergeCell ref="I41:M41"/>
    <mergeCell ref="I42:M42"/>
    <mergeCell ref="I31:M31"/>
    <mergeCell ref="I20:M20"/>
    <mergeCell ref="I21:M21"/>
    <mergeCell ref="I22:M22"/>
    <mergeCell ref="I23:M23"/>
    <mergeCell ref="I24:M24"/>
    <mergeCell ref="I25:M25"/>
    <mergeCell ref="I26:M26"/>
    <mergeCell ref="I27:M27"/>
    <mergeCell ref="I28:M28"/>
    <mergeCell ref="I29:M29"/>
    <mergeCell ref="I30:M30"/>
    <mergeCell ref="I19:M19"/>
    <mergeCell ref="I8:M8"/>
    <mergeCell ref="I9:M9"/>
    <mergeCell ref="I10:M10"/>
    <mergeCell ref="I11:M11"/>
    <mergeCell ref="I12:M12"/>
    <mergeCell ref="I13:M13"/>
    <mergeCell ref="I14:M14"/>
    <mergeCell ref="I15:M15"/>
    <mergeCell ref="I16:M16"/>
    <mergeCell ref="I17:M17"/>
    <mergeCell ref="I18:M18"/>
    <mergeCell ref="I7:M7"/>
    <mergeCell ref="T2:T3"/>
    <mergeCell ref="U2:U3"/>
    <mergeCell ref="B3:M3"/>
    <mergeCell ref="I4:M4"/>
    <mergeCell ref="B5:M5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E343-91F2-457E-97BF-8EC4432FF65B}">
  <sheetPr>
    <tabColor rgb="FFFFB266"/>
  </sheetPr>
  <dimension ref="A1:O80"/>
  <sheetViews>
    <sheetView view="pageBreakPreview" zoomScaleNormal="90" zoomScaleSheetLayoutView="100" workbookViewId="0">
      <selection activeCell="L13" sqref="L13"/>
    </sheetView>
  </sheetViews>
  <sheetFormatPr defaultColWidth="9.140625" defaultRowHeight="15"/>
  <cols>
    <col min="1" max="1" width="1.7109375" style="5" customWidth="1"/>
    <col min="2" max="2" width="5.7109375" style="6" customWidth="1"/>
    <col min="3" max="3" width="6.7109375" style="6" customWidth="1"/>
    <col min="4" max="4" width="7.28515625" style="6" customWidth="1"/>
    <col min="5" max="5" width="1.28515625" style="6" customWidth="1"/>
    <col min="6" max="6" width="63.5703125" style="5" customWidth="1"/>
    <col min="7" max="11" width="18.7109375" style="5" customWidth="1"/>
    <col min="12" max="12" width="24.42578125" style="608" customWidth="1"/>
    <col min="13" max="13" width="25.140625" style="609" customWidth="1"/>
    <col min="14" max="14" width="15" style="5" customWidth="1"/>
    <col min="15" max="15" width="36.42578125" style="5" customWidth="1"/>
    <col min="16" max="16" width="10.5703125" style="5" bestFit="1" customWidth="1"/>
    <col min="17" max="16384" width="9.140625" style="5"/>
  </cols>
  <sheetData>
    <row r="1" spans="1:15" ht="30" customHeight="1"/>
    <row r="2" spans="1:15" ht="30" customHeight="1"/>
    <row r="3" spans="1:15" ht="30" customHeight="1">
      <c r="B3" s="798" t="s">
        <v>155</v>
      </c>
      <c r="C3" s="799"/>
      <c r="D3" s="799"/>
      <c r="E3" s="799"/>
      <c r="F3" s="799"/>
      <c r="G3" s="799"/>
      <c r="H3" s="799"/>
      <c r="I3" s="799"/>
      <c r="J3" s="799"/>
      <c r="K3" s="799"/>
    </row>
    <row r="4" spans="1:15" ht="25.5" customHeight="1">
      <c r="B4" s="94"/>
      <c r="C4" s="9"/>
      <c r="D4" s="9"/>
      <c r="E4" s="9"/>
      <c r="F4" s="10"/>
      <c r="G4" s="15"/>
      <c r="H4" s="15"/>
      <c r="I4" s="15"/>
      <c r="J4" s="15"/>
      <c r="K4" s="15"/>
      <c r="L4" s="610"/>
      <c r="M4" s="611"/>
    </row>
    <row r="5" spans="1:15" s="3" customFormat="1" ht="36.75" customHeight="1">
      <c r="A5" s="24"/>
      <c r="B5" s="800" t="s">
        <v>89</v>
      </c>
      <c r="C5" s="800"/>
      <c r="D5" s="800"/>
      <c r="E5" s="800"/>
      <c r="F5" s="800"/>
      <c r="G5" s="800"/>
      <c r="H5" s="800"/>
      <c r="I5" s="800"/>
      <c r="J5" s="800"/>
      <c r="K5" s="800"/>
      <c r="L5" s="612"/>
      <c r="M5" s="613"/>
      <c r="N5" s="614"/>
      <c r="O5" s="49"/>
    </row>
    <row r="6" spans="1:15" s="87" customFormat="1" ht="24.95" customHeight="1">
      <c r="B6" s="88"/>
      <c r="C6" s="88"/>
      <c r="D6" s="88"/>
      <c r="E6" s="88"/>
      <c r="F6" s="88"/>
      <c r="G6" s="88"/>
      <c r="H6" s="88"/>
      <c r="I6" s="88"/>
      <c r="J6" s="88"/>
      <c r="K6" s="88"/>
      <c r="L6" s="615"/>
      <c r="M6" s="616"/>
      <c r="N6" s="617"/>
      <c r="O6" s="90"/>
    </row>
    <row r="7" spans="1:15" s="3" customFormat="1" ht="5.0999999999999996" customHeight="1">
      <c r="A7" s="91"/>
      <c r="B7" s="48"/>
      <c r="C7" s="48"/>
      <c r="D7" s="48"/>
      <c r="E7" s="48"/>
      <c r="F7" s="48"/>
      <c r="G7" s="48"/>
      <c r="H7" s="48"/>
      <c r="I7" s="48"/>
      <c r="J7" s="48"/>
      <c r="K7" s="48"/>
      <c r="L7" s="618"/>
      <c r="M7" s="619"/>
      <c r="N7" s="620"/>
      <c r="O7" s="49"/>
    </row>
    <row r="8" spans="1:15" s="1" customFormat="1" ht="21.75" customHeight="1">
      <c r="A8" s="66"/>
      <c r="B8" s="30"/>
      <c r="C8" s="30"/>
      <c r="D8" s="30"/>
      <c r="E8" s="30"/>
      <c r="F8" s="31"/>
      <c r="G8" s="796" t="s">
        <v>90</v>
      </c>
      <c r="H8" s="796"/>
      <c r="I8" s="796"/>
      <c r="J8" s="796"/>
      <c r="K8" s="796"/>
      <c r="L8" s="621"/>
      <c r="M8" s="621"/>
      <c r="O8" s="35"/>
    </row>
    <row r="9" spans="1:15" s="2" customFormat="1" ht="24.75" customHeight="1">
      <c r="A9" s="74"/>
      <c r="B9" s="793" t="s">
        <v>65</v>
      </c>
      <c r="C9" s="793"/>
      <c r="D9" s="793"/>
      <c r="E9" s="793"/>
      <c r="F9" s="793"/>
      <c r="G9" s="60">
        <v>2012</v>
      </c>
      <c r="H9" s="60">
        <v>2013</v>
      </c>
      <c r="I9" s="60">
        <v>2014</v>
      </c>
      <c r="J9" s="60">
        <v>2015</v>
      </c>
      <c r="K9" s="60">
        <v>2016</v>
      </c>
      <c r="L9" s="622"/>
      <c r="M9" s="623"/>
      <c r="N9" s="36"/>
      <c r="O9" s="36"/>
    </row>
    <row r="10" spans="1:15" s="18" customFormat="1" ht="14.25" customHeight="1">
      <c r="A10" s="75"/>
      <c r="B10" s="20"/>
      <c r="C10" s="20"/>
      <c r="D10" s="20"/>
      <c r="E10" s="20"/>
      <c r="F10" s="20"/>
      <c r="G10" s="624"/>
      <c r="H10" s="624"/>
      <c r="I10" s="624"/>
      <c r="J10" s="57"/>
      <c r="K10" s="57"/>
      <c r="L10" s="625"/>
      <c r="M10" s="611"/>
      <c r="N10" s="37"/>
    </row>
    <row r="11" spans="1:15" s="18" customFormat="1" ht="19.5" customHeight="1">
      <c r="A11" s="75"/>
      <c r="B11" s="794" t="s">
        <v>2</v>
      </c>
      <c r="C11" s="794"/>
      <c r="D11" s="794"/>
      <c r="E11" s="20"/>
      <c r="F11" s="20"/>
      <c r="G11" s="626">
        <v>34091.390019642509</v>
      </c>
      <c r="H11" s="626">
        <v>31397.308642249387</v>
      </c>
      <c r="I11" s="626">
        <v>35124.834027646379</v>
      </c>
      <c r="J11" s="627">
        <v>42085.29378757612</v>
      </c>
      <c r="K11" s="627">
        <v>44913.39930733449</v>
      </c>
      <c r="L11" s="625"/>
      <c r="M11" s="611"/>
      <c r="N11" s="37"/>
    </row>
    <row r="12" spans="1:15" s="19" customFormat="1" ht="20.100000000000001" customHeight="1">
      <c r="A12" s="76"/>
      <c r="B12" s="797"/>
      <c r="C12" s="797"/>
      <c r="D12" s="797"/>
      <c r="E12" s="21"/>
      <c r="F12" s="21"/>
      <c r="G12" s="624"/>
      <c r="H12" s="624"/>
      <c r="I12" s="624"/>
      <c r="J12" s="29"/>
      <c r="K12" s="29"/>
      <c r="L12" s="628"/>
      <c r="M12" s="628"/>
      <c r="N12" s="629"/>
    </row>
    <row r="13" spans="1:15" s="4" customFormat="1" ht="18.75" customHeight="1">
      <c r="A13" s="77"/>
      <c r="B13" s="44" t="s">
        <v>4</v>
      </c>
      <c r="C13" s="792" t="s">
        <v>5</v>
      </c>
      <c r="D13" s="792"/>
      <c r="E13" s="792"/>
      <c r="F13" s="792"/>
      <c r="G13" s="630">
        <v>7046.6371356666696</v>
      </c>
      <c r="H13" s="630">
        <v>6399.9235171415503</v>
      </c>
      <c r="I13" s="630">
        <v>7209.5137202068199</v>
      </c>
      <c r="J13" s="29">
        <v>7457.2947909611803</v>
      </c>
      <c r="K13" s="29">
        <v>8278.6192896064294</v>
      </c>
      <c r="L13" s="611"/>
      <c r="M13" s="611"/>
      <c r="N13" s="26"/>
      <c r="O13" s="26"/>
    </row>
    <row r="14" spans="1:15" s="16" customFormat="1" ht="18.75" customHeight="1">
      <c r="A14" s="78"/>
      <c r="B14" s="22"/>
      <c r="C14" s="790"/>
      <c r="D14" s="790"/>
      <c r="E14" s="790"/>
      <c r="F14" s="790"/>
      <c r="G14" s="630"/>
      <c r="H14" s="630"/>
      <c r="I14" s="630"/>
      <c r="J14" s="29"/>
      <c r="K14" s="29"/>
      <c r="L14" s="631"/>
      <c r="M14" s="631"/>
      <c r="N14" s="27"/>
      <c r="O14" s="27"/>
    </row>
    <row r="15" spans="1:15" s="4" customFormat="1" ht="18" customHeight="1">
      <c r="A15" s="77"/>
      <c r="B15" s="11" t="s">
        <v>7</v>
      </c>
      <c r="C15" s="792" t="s">
        <v>63</v>
      </c>
      <c r="D15" s="792"/>
      <c r="E15" s="792"/>
      <c r="F15" s="792"/>
      <c r="G15" s="630">
        <v>1339.77701014286</v>
      </c>
      <c r="H15" s="630">
        <v>2116.2731813016298</v>
      </c>
      <c r="I15" s="630">
        <v>2182.9977561956898</v>
      </c>
      <c r="J15" s="29">
        <v>1914.5860233874901</v>
      </c>
      <c r="K15" s="29">
        <v>1678.70279422872</v>
      </c>
      <c r="L15" s="611"/>
      <c r="M15" s="611"/>
      <c r="N15" s="26"/>
      <c r="O15" s="26"/>
    </row>
    <row r="16" spans="1:15" s="16" customFormat="1" ht="18.75" customHeight="1">
      <c r="A16" s="78"/>
      <c r="B16" s="22"/>
      <c r="C16" s="790"/>
      <c r="D16" s="790"/>
      <c r="E16" s="790"/>
      <c r="F16" s="790"/>
      <c r="G16" s="630"/>
      <c r="H16" s="630"/>
      <c r="I16" s="630"/>
      <c r="J16" s="632"/>
      <c r="K16" s="632"/>
      <c r="L16" s="631"/>
      <c r="M16" s="631"/>
      <c r="N16" s="27"/>
      <c r="O16" s="27"/>
    </row>
    <row r="17" spans="1:15" s="4" customFormat="1" ht="18">
      <c r="A17" s="77"/>
      <c r="B17" s="25" t="s">
        <v>8</v>
      </c>
      <c r="C17" s="792" t="s">
        <v>9</v>
      </c>
      <c r="D17" s="792"/>
      <c r="E17" s="792"/>
      <c r="F17" s="792"/>
      <c r="G17" s="633">
        <v>5945.4305280893795</v>
      </c>
      <c r="H17" s="633">
        <v>4414.6067632111099</v>
      </c>
      <c r="I17" s="633">
        <v>4769.1340338171703</v>
      </c>
      <c r="J17" s="12">
        <v>4498.9617077058501</v>
      </c>
      <c r="K17" s="12">
        <v>3933.3063994611598</v>
      </c>
      <c r="L17" s="611"/>
      <c r="M17" s="611"/>
      <c r="N17" s="26"/>
      <c r="O17" s="26"/>
    </row>
    <row r="18" spans="1:15" s="16" customFormat="1" ht="18.75" customHeight="1">
      <c r="A18" s="78"/>
      <c r="B18" s="22"/>
      <c r="C18" s="790"/>
      <c r="D18" s="790"/>
      <c r="E18" s="790"/>
      <c r="F18" s="790"/>
      <c r="G18" s="633"/>
      <c r="H18" s="633"/>
      <c r="I18" s="633"/>
      <c r="J18" s="56"/>
      <c r="K18" s="56"/>
      <c r="L18" s="631"/>
      <c r="M18" s="631"/>
      <c r="N18" s="27"/>
      <c r="O18" s="27"/>
    </row>
    <row r="19" spans="1:15" s="4" customFormat="1" ht="18" customHeight="1">
      <c r="A19" s="77"/>
      <c r="B19" s="25" t="s">
        <v>19</v>
      </c>
      <c r="C19" s="792" t="s">
        <v>20</v>
      </c>
      <c r="D19" s="792"/>
      <c r="E19" s="792"/>
      <c r="F19" s="792"/>
      <c r="G19" s="633">
        <v>354.46833400000003</v>
      </c>
      <c r="H19" s="633">
        <v>632.96180200000003</v>
      </c>
      <c r="I19" s="633">
        <v>1404.30654966</v>
      </c>
      <c r="J19" s="29">
        <v>1420.7604093279999</v>
      </c>
      <c r="K19" s="29">
        <v>1421.87999930808</v>
      </c>
      <c r="L19" s="611"/>
      <c r="M19" s="611"/>
      <c r="N19" s="26"/>
      <c r="O19" s="26"/>
    </row>
    <row r="20" spans="1:15" s="16" customFormat="1" ht="18.75" customHeight="1">
      <c r="A20" s="78"/>
      <c r="B20" s="22"/>
      <c r="C20" s="790"/>
      <c r="D20" s="790"/>
      <c r="E20" s="790"/>
      <c r="F20" s="790"/>
      <c r="G20" s="633"/>
      <c r="H20" s="633"/>
      <c r="I20" s="633"/>
      <c r="J20" s="79"/>
      <c r="K20" s="79"/>
      <c r="L20" s="631"/>
      <c r="M20" s="611"/>
      <c r="N20" s="27"/>
      <c r="O20" s="27"/>
    </row>
    <row r="21" spans="1:15" s="4" customFormat="1" ht="18" customHeight="1">
      <c r="A21" s="77"/>
      <c r="B21" s="25" t="s">
        <v>22</v>
      </c>
      <c r="C21" s="792" t="s">
        <v>23</v>
      </c>
      <c r="D21" s="792"/>
      <c r="E21" s="792"/>
      <c r="F21" s="792"/>
      <c r="G21" s="633">
        <v>19405.0770117436</v>
      </c>
      <c r="H21" s="633">
        <v>17833.543378595099</v>
      </c>
      <c r="I21" s="633">
        <v>19558.881967766702</v>
      </c>
      <c r="J21" s="29">
        <v>26793.6908561936</v>
      </c>
      <c r="K21" s="29">
        <v>29600.890824730101</v>
      </c>
      <c r="L21" s="611"/>
      <c r="M21" s="611"/>
      <c r="N21" s="26"/>
      <c r="O21" s="26"/>
    </row>
    <row r="22" spans="1:15" s="16" customFormat="1" ht="18" customHeight="1">
      <c r="A22" s="78"/>
      <c r="B22" s="32"/>
      <c r="C22" s="22"/>
      <c r="D22" s="790"/>
      <c r="E22" s="790"/>
      <c r="F22" s="790"/>
      <c r="G22" s="633"/>
      <c r="H22" s="633"/>
      <c r="I22" s="633"/>
      <c r="J22" s="633"/>
      <c r="K22" s="633"/>
      <c r="L22" s="634"/>
      <c r="M22" s="635"/>
    </row>
    <row r="23" spans="1:15" s="1" customFormat="1" ht="5.0999999999999996" customHeight="1">
      <c r="A23" s="66"/>
      <c r="B23" s="50"/>
      <c r="C23" s="792"/>
      <c r="D23" s="792"/>
      <c r="E23" s="792"/>
      <c r="F23" s="792"/>
      <c r="G23" s="13"/>
      <c r="H23" s="13"/>
      <c r="I23" s="13"/>
      <c r="J23" s="13"/>
      <c r="K23" s="13"/>
      <c r="L23" s="636"/>
      <c r="M23" s="636"/>
    </row>
    <row r="24" spans="1:15" s="64" customFormat="1" ht="24.95" customHeight="1">
      <c r="B24" s="69"/>
      <c r="C24" s="69"/>
      <c r="D24" s="69"/>
      <c r="E24" s="69"/>
      <c r="F24" s="68"/>
      <c r="G24" s="68"/>
      <c r="H24" s="68"/>
      <c r="I24" s="68"/>
      <c r="J24" s="637"/>
      <c r="K24" s="637"/>
      <c r="L24" s="638"/>
      <c r="M24" s="639"/>
    </row>
    <row r="25" spans="1:15" s="3" customFormat="1" ht="5.0999999999999996" customHeight="1">
      <c r="A25" s="91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618"/>
      <c r="M25" s="619"/>
      <c r="N25" s="620"/>
      <c r="O25" s="49"/>
    </row>
    <row r="26" spans="1:15" s="1" customFormat="1" ht="22.5" customHeight="1">
      <c r="A26" s="66"/>
      <c r="B26" s="30"/>
      <c r="C26" s="30"/>
      <c r="D26" s="30"/>
      <c r="E26" s="30"/>
      <c r="F26" s="31"/>
      <c r="G26" s="796" t="s">
        <v>91</v>
      </c>
      <c r="H26" s="796"/>
      <c r="I26" s="796"/>
      <c r="J26" s="796"/>
      <c r="K26" s="796"/>
      <c r="L26" s="621"/>
      <c r="M26" s="621"/>
      <c r="O26" s="35"/>
    </row>
    <row r="27" spans="1:15" s="2" customFormat="1" ht="21.95" customHeight="1">
      <c r="A27" s="74"/>
      <c r="B27" s="793" t="s">
        <v>65</v>
      </c>
      <c r="C27" s="793"/>
      <c r="D27" s="793"/>
      <c r="E27" s="793"/>
      <c r="F27" s="793"/>
      <c r="G27" s="60">
        <v>2012</v>
      </c>
      <c r="H27" s="60">
        <v>2013</v>
      </c>
      <c r="I27" s="60">
        <v>2014</v>
      </c>
      <c r="J27" s="60">
        <v>2015</v>
      </c>
      <c r="K27" s="60">
        <v>2016</v>
      </c>
      <c r="L27" s="622"/>
      <c r="M27" s="623"/>
      <c r="N27" s="36"/>
      <c r="O27" s="36"/>
    </row>
    <row r="28" spans="1:15" s="18" customFormat="1" ht="14.25" customHeight="1">
      <c r="A28" s="75"/>
      <c r="B28" s="20"/>
      <c r="C28" s="20"/>
      <c r="D28" s="20"/>
      <c r="E28" s="20"/>
      <c r="F28" s="20"/>
      <c r="G28" s="58"/>
      <c r="H28" s="58"/>
      <c r="I28" s="58"/>
      <c r="J28" s="57"/>
      <c r="K28" s="57"/>
      <c r="L28" s="625"/>
      <c r="M28" s="611"/>
      <c r="N28" s="37"/>
    </row>
    <row r="29" spans="1:15" s="19" customFormat="1" ht="20.100000000000001" customHeight="1">
      <c r="A29" s="76"/>
      <c r="B29" s="794" t="s">
        <v>2</v>
      </c>
      <c r="C29" s="794"/>
      <c r="D29" s="794"/>
      <c r="E29" s="20"/>
      <c r="F29" s="20"/>
      <c r="G29" s="640">
        <v>126180.18217619913</v>
      </c>
      <c r="H29" s="640">
        <v>126068.25256771987</v>
      </c>
      <c r="I29" s="640">
        <v>136542.53210358482</v>
      </c>
      <c r="J29" s="641">
        <v>140913.23210358483</v>
      </c>
      <c r="K29" s="641">
        <v>143690.87666834216</v>
      </c>
      <c r="L29" s="628"/>
      <c r="M29" s="628"/>
      <c r="N29" s="629"/>
    </row>
    <row r="30" spans="1:15" s="2" customFormat="1" ht="19.5" customHeight="1">
      <c r="A30" s="74"/>
      <c r="B30" s="795"/>
      <c r="C30" s="795"/>
      <c r="D30" s="795"/>
      <c r="E30" s="17"/>
      <c r="F30" s="17"/>
      <c r="G30" s="29"/>
      <c r="H30" s="29"/>
      <c r="I30" s="29"/>
      <c r="J30" s="29"/>
      <c r="K30" s="29"/>
      <c r="L30" s="634"/>
      <c r="M30" s="635"/>
    </row>
    <row r="31" spans="1:15" s="4" customFormat="1" ht="18.75" customHeight="1">
      <c r="A31" s="77"/>
      <c r="B31" s="44" t="s">
        <v>4</v>
      </c>
      <c r="C31" s="792" t="s">
        <v>5</v>
      </c>
      <c r="D31" s="792"/>
      <c r="E31" s="792"/>
      <c r="F31" s="792"/>
      <c r="G31" s="29">
        <v>87631</v>
      </c>
      <c r="H31" s="29">
        <v>87183</v>
      </c>
      <c r="I31" s="29">
        <v>91980</v>
      </c>
      <c r="J31" s="29">
        <v>95025.7</v>
      </c>
      <c r="K31" s="29">
        <v>96664.925860530595</v>
      </c>
      <c r="L31" s="611"/>
      <c r="M31" s="611"/>
      <c r="N31" s="26"/>
      <c r="O31" s="26"/>
    </row>
    <row r="32" spans="1:15" s="16" customFormat="1" ht="18.75" customHeight="1">
      <c r="A32" s="78"/>
      <c r="B32" s="22"/>
      <c r="C32" s="790"/>
      <c r="D32" s="790"/>
      <c r="E32" s="790"/>
      <c r="F32" s="790"/>
      <c r="G32" s="29"/>
      <c r="H32" s="29"/>
      <c r="I32" s="29"/>
      <c r="J32" s="29"/>
      <c r="K32" s="29"/>
      <c r="L32" s="631"/>
      <c r="M32" s="631"/>
      <c r="N32" s="27"/>
      <c r="O32" s="27"/>
    </row>
    <row r="33" spans="1:15" s="4" customFormat="1" ht="18" customHeight="1">
      <c r="A33" s="77"/>
      <c r="B33" s="11" t="s">
        <v>7</v>
      </c>
      <c r="C33" s="792" t="s">
        <v>63</v>
      </c>
      <c r="D33" s="792"/>
      <c r="E33" s="792"/>
      <c r="F33" s="792"/>
      <c r="G33" s="29">
        <v>513.45714285714303</v>
      </c>
      <c r="H33" s="29">
        <v>1046.4571428571401</v>
      </c>
      <c r="I33" s="29">
        <v>841.25714285714298</v>
      </c>
      <c r="J33" s="29">
        <v>921.25714285714298</v>
      </c>
      <c r="K33" s="29">
        <v>806.12804285714299</v>
      </c>
      <c r="L33" s="611"/>
      <c r="M33" s="611"/>
      <c r="N33" s="26"/>
      <c r="O33" s="26"/>
    </row>
    <row r="34" spans="1:15" s="16" customFormat="1" ht="18.75" customHeight="1">
      <c r="A34" s="78"/>
      <c r="B34" s="22"/>
      <c r="C34" s="790"/>
      <c r="D34" s="790"/>
      <c r="E34" s="790"/>
      <c r="F34" s="790"/>
      <c r="G34" s="29"/>
      <c r="H34" s="29"/>
      <c r="I34" s="29"/>
      <c r="J34" s="632"/>
      <c r="K34" s="632"/>
      <c r="L34" s="631"/>
      <c r="M34" s="631"/>
      <c r="N34" s="27"/>
      <c r="O34" s="27"/>
    </row>
    <row r="35" spans="1:15" s="4" customFormat="1" ht="18" customHeight="1">
      <c r="A35" s="77"/>
      <c r="B35" s="25" t="s">
        <v>8</v>
      </c>
      <c r="C35" s="792" t="s">
        <v>9</v>
      </c>
      <c r="D35" s="792"/>
      <c r="E35" s="792"/>
      <c r="F35" s="792"/>
      <c r="G35" s="29">
        <v>9656.4274509803909</v>
      </c>
      <c r="H35" s="29">
        <v>9407.8833333333296</v>
      </c>
      <c r="I35" s="29">
        <v>9775.6666666666697</v>
      </c>
      <c r="J35" s="12">
        <v>10063.666666666701</v>
      </c>
      <c r="K35" s="12">
        <v>10860.796338633299</v>
      </c>
      <c r="L35" s="611"/>
      <c r="M35" s="611"/>
      <c r="N35" s="26"/>
      <c r="O35" s="26"/>
    </row>
    <row r="36" spans="1:15" s="16" customFormat="1" ht="18.75" customHeight="1">
      <c r="A36" s="78"/>
      <c r="B36" s="22"/>
      <c r="C36" s="790"/>
      <c r="D36" s="790"/>
      <c r="E36" s="790"/>
      <c r="F36" s="790"/>
      <c r="G36" s="29"/>
      <c r="H36" s="29"/>
      <c r="I36" s="29"/>
      <c r="J36" s="56"/>
      <c r="K36" s="56"/>
      <c r="L36" s="631"/>
      <c r="M36" s="631"/>
      <c r="N36" s="27"/>
      <c r="O36" s="27"/>
    </row>
    <row r="37" spans="1:15" s="4" customFormat="1" ht="18" customHeight="1">
      <c r="A37" s="77"/>
      <c r="B37" s="25" t="s">
        <v>19</v>
      </c>
      <c r="C37" s="792" t="s">
        <v>20</v>
      </c>
      <c r="D37" s="792"/>
      <c r="E37" s="792"/>
      <c r="F37" s="792"/>
      <c r="G37" s="29">
        <v>486</v>
      </c>
      <c r="H37" s="29">
        <v>463</v>
      </c>
      <c r="I37" s="29">
        <v>1468</v>
      </c>
      <c r="J37" s="29">
        <v>1133</v>
      </c>
      <c r="K37" s="29">
        <v>1138.7704799999999</v>
      </c>
      <c r="L37" s="611"/>
      <c r="M37" s="611"/>
      <c r="N37" s="26"/>
      <c r="O37" s="26"/>
    </row>
    <row r="38" spans="1:15" s="16" customFormat="1" ht="18.75" customHeight="1">
      <c r="A38" s="78"/>
      <c r="B38" s="22"/>
      <c r="C38" s="790"/>
      <c r="D38" s="790"/>
      <c r="E38" s="790"/>
      <c r="F38" s="790"/>
      <c r="G38" s="29"/>
      <c r="H38" s="29"/>
      <c r="I38" s="29"/>
      <c r="J38" s="79"/>
      <c r="K38" s="79"/>
      <c r="L38" s="631"/>
      <c r="M38" s="611"/>
      <c r="N38" s="27"/>
      <c r="O38" s="27"/>
    </row>
    <row r="39" spans="1:15" s="4" customFormat="1" ht="18" customHeight="1">
      <c r="A39" s="77"/>
      <c r="B39" s="25" t="s">
        <v>22</v>
      </c>
      <c r="C39" s="792" t="s">
        <v>23</v>
      </c>
      <c r="D39" s="792"/>
      <c r="E39" s="792"/>
      <c r="F39" s="792"/>
      <c r="G39" s="29">
        <v>27893.2975823616</v>
      </c>
      <c r="H39" s="29">
        <v>27967.912091529401</v>
      </c>
      <c r="I39" s="29">
        <v>32477.608294060999</v>
      </c>
      <c r="J39" s="29">
        <v>33769.608294060999</v>
      </c>
      <c r="K39" s="29">
        <v>34220.2559463211</v>
      </c>
      <c r="L39" s="611"/>
      <c r="M39" s="611"/>
      <c r="N39" s="26"/>
      <c r="O39" s="26"/>
    </row>
    <row r="40" spans="1:15" s="16" customFormat="1" ht="18" customHeight="1">
      <c r="A40" s="78"/>
      <c r="B40" s="32"/>
      <c r="C40" s="22"/>
      <c r="D40" s="790"/>
      <c r="E40" s="790"/>
      <c r="F40" s="790"/>
      <c r="G40" s="29"/>
      <c r="H40" s="29"/>
      <c r="I40" s="29"/>
      <c r="J40" s="29"/>
      <c r="K40" s="29"/>
      <c r="L40" s="634"/>
      <c r="M40" s="635"/>
    </row>
    <row r="41" spans="1:15" s="1" customFormat="1" ht="5.0999999999999996" customHeight="1">
      <c r="A41" s="66"/>
      <c r="B41" s="50"/>
      <c r="C41" s="792"/>
      <c r="D41" s="792"/>
      <c r="E41" s="792"/>
      <c r="F41" s="792"/>
      <c r="G41" s="13"/>
      <c r="H41" s="13"/>
      <c r="I41" s="13"/>
      <c r="J41" s="13"/>
      <c r="K41" s="13"/>
      <c r="L41" s="636"/>
      <c r="M41" s="636"/>
    </row>
    <row r="42" spans="1:15" s="64" customFormat="1" ht="24.95" customHeight="1">
      <c r="B42" s="69"/>
      <c r="C42" s="69"/>
      <c r="D42" s="69"/>
      <c r="E42" s="69"/>
      <c r="F42" s="68"/>
      <c r="G42" s="68"/>
      <c r="H42" s="68"/>
      <c r="I42" s="68"/>
      <c r="J42" s="637"/>
      <c r="K42" s="637"/>
      <c r="L42" s="638"/>
      <c r="M42" s="639"/>
    </row>
    <row r="43" spans="1:15" s="3" customFormat="1" ht="5.0999999999999996" customHeight="1">
      <c r="A43" s="91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618"/>
      <c r="M43" s="619"/>
      <c r="N43" s="620"/>
      <c r="O43" s="49"/>
    </row>
    <row r="44" spans="1:15" s="1" customFormat="1" ht="21.75" customHeight="1">
      <c r="A44" s="66"/>
      <c r="B44" s="30"/>
      <c r="C44" s="30"/>
      <c r="D44" s="30"/>
      <c r="E44" s="30"/>
      <c r="F44" s="31"/>
      <c r="G44" s="796" t="s">
        <v>92</v>
      </c>
      <c r="H44" s="796"/>
      <c r="I44" s="796"/>
      <c r="J44" s="796"/>
      <c r="K44" s="796"/>
      <c r="L44" s="621"/>
      <c r="M44" s="621"/>
      <c r="O44" s="35"/>
    </row>
    <row r="45" spans="1:15" s="2" customFormat="1" ht="21.95" customHeight="1">
      <c r="A45" s="74"/>
      <c r="B45" s="793" t="s">
        <v>65</v>
      </c>
      <c r="C45" s="793"/>
      <c r="D45" s="793"/>
      <c r="E45" s="793"/>
      <c r="F45" s="793"/>
      <c r="G45" s="60">
        <v>2012</v>
      </c>
      <c r="H45" s="60">
        <v>2013</v>
      </c>
      <c r="I45" s="60">
        <v>2014</v>
      </c>
      <c r="J45" s="60">
        <v>2015</v>
      </c>
      <c r="K45" s="60">
        <v>2016</v>
      </c>
      <c r="L45" s="622"/>
      <c r="M45" s="623"/>
      <c r="N45" s="36"/>
      <c r="O45" s="36"/>
    </row>
    <row r="46" spans="1:15" s="18" customFormat="1" ht="20.100000000000001" customHeight="1">
      <c r="A46" s="75"/>
      <c r="B46" s="20"/>
      <c r="C46" s="20"/>
      <c r="D46" s="20"/>
      <c r="E46" s="20"/>
      <c r="F46" s="20"/>
      <c r="G46" s="58"/>
      <c r="H46" s="58"/>
      <c r="I46" s="58"/>
      <c r="J46" s="57"/>
      <c r="K46" s="57"/>
      <c r="L46" s="625"/>
      <c r="M46" s="611"/>
      <c r="N46" s="37"/>
    </row>
    <row r="47" spans="1:15" s="19" customFormat="1" ht="20.100000000000001" customHeight="1">
      <c r="A47" s="76"/>
      <c r="B47" s="794" t="s">
        <v>2</v>
      </c>
      <c r="C47" s="794"/>
      <c r="D47" s="794"/>
      <c r="E47" s="20"/>
      <c r="F47" s="20"/>
      <c r="G47" s="640">
        <v>1964.8942638577291</v>
      </c>
      <c r="H47" s="640">
        <v>2195.5749381949117</v>
      </c>
      <c r="I47" s="640">
        <v>2575.218781203358</v>
      </c>
      <c r="J47" s="641">
        <v>2940.0683268936982</v>
      </c>
      <c r="K47" s="641">
        <v>3226.9552225869056</v>
      </c>
      <c r="L47" s="628"/>
      <c r="M47" s="628"/>
      <c r="N47" s="629"/>
    </row>
    <row r="48" spans="1:15" s="2" customFormat="1" ht="19.5" customHeight="1">
      <c r="A48" s="74"/>
      <c r="B48" s="795"/>
      <c r="C48" s="795"/>
      <c r="D48" s="795"/>
      <c r="E48" s="17"/>
      <c r="F48" s="17"/>
      <c r="G48" s="29"/>
      <c r="H48" s="29"/>
      <c r="I48" s="29"/>
      <c r="J48" s="29"/>
      <c r="K48" s="29"/>
      <c r="L48" s="634"/>
      <c r="M48" s="635"/>
    </row>
    <row r="49" spans="1:15" s="4" customFormat="1" ht="18" customHeight="1">
      <c r="A49" s="77"/>
      <c r="B49" s="44" t="s">
        <v>4</v>
      </c>
      <c r="C49" s="792" t="s">
        <v>5</v>
      </c>
      <c r="D49" s="792"/>
      <c r="E49" s="792"/>
      <c r="F49" s="792"/>
      <c r="G49" s="29">
        <v>316.67773732913003</v>
      </c>
      <c r="H49" s="29">
        <v>478.85510408064499</v>
      </c>
      <c r="I49" s="29">
        <v>482.49207992744601</v>
      </c>
      <c r="J49" s="29">
        <v>552.27630327696397</v>
      </c>
      <c r="K49" s="29">
        <v>565.93027709501803</v>
      </c>
      <c r="L49" s="611"/>
      <c r="M49" s="611"/>
      <c r="N49" s="26"/>
      <c r="O49" s="26"/>
    </row>
    <row r="50" spans="1:15" s="16" customFormat="1" ht="18.75" customHeight="1">
      <c r="A50" s="78"/>
      <c r="B50" s="22"/>
      <c r="C50" s="790"/>
      <c r="D50" s="790"/>
      <c r="E50" s="790"/>
      <c r="F50" s="790"/>
      <c r="G50" s="29"/>
      <c r="H50" s="29"/>
      <c r="I50" s="29"/>
      <c r="J50" s="29"/>
      <c r="K50" s="29"/>
      <c r="L50" s="631"/>
      <c r="M50" s="631"/>
      <c r="N50" s="27"/>
      <c r="O50" s="27"/>
    </row>
    <row r="51" spans="1:15" s="4" customFormat="1" ht="18" customHeight="1">
      <c r="A51" s="77"/>
      <c r="B51" s="11" t="s">
        <v>7</v>
      </c>
      <c r="C51" s="792" t="s">
        <v>63</v>
      </c>
      <c r="D51" s="792"/>
      <c r="E51" s="792"/>
      <c r="F51" s="792"/>
      <c r="G51" s="29">
        <v>42.582277942857097</v>
      </c>
      <c r="H51" s="29">
        <v>110.791419317004</v>
      </c>
      <c r="I51" s="29">
        <v>81.863852022601094</v>
      </c>
      <c r="J51" s="29">
        <v>92.931534798109396</v>
      </c>
      <c r="K51" s="29">
        <v>97.135685449475602</v>
      </c>
      <c r="L51" s="611"/>
      <c r="M51" s="611"/>
      <c r="N51" s="26"/>
      <c r="O51" s="26"/>
    </row>
    <row r="52" spans="1:15" s="16" customFormat="1" ht="18.75" customHeight="1">
      <c r="A52" s="78"/>
      <c r="B52" s="22"/>
      <c r="C52" s="790"/>
      <c r="D52" s="790"/>
      <c r="E52" s="790"/>
      <c r="F52" s="790"/>
      <c r="G52" s="29"/>
      <c r="H52" s="29"/>
      <c r="I52" s="29"/>
      <c r="J52" s="632"/>
      <c r="K52" s="632"/>
      <c r="L52" s="631"/>
      <c r="M52" s="631"/>
      <c r="N52" s="27"/>
      <c r="O52" s="27"/>
    </row>
    <row r="53" spans="1:15" s="4" customFormat="1" ht="18" customHeight="1">
      <c r="A53" s="77"/>
      <c r="B53" s="25" t="s">
        <v>8</v>
      </c>
      <c r="C53" s="792" t="s">
        <v>9</v>
      </c>
      <c r="D53" s="792"/>
      <c r="E53" s="792"/>
      <c r="F53" s="792"/>
      <c r="G53" s="29">
        <v>160.57262208039199</v>
      </c>
      <c r="H53" s="29">
        <v>168.68151193333301</v>
      </c>
      <c r="I53" s="29">
        <v>173.35195251077101</v>
      </c>
      <c r="J53" s="12">
        <v>168.990777828435</v>
      </c>
      <c r="K53" s="12">
        <v>140.49733874717401</v>
      </c>
      <c r="L53" s="611"/>
      <c r="M53" s="611"/>
      <c r="N53" s="26"/>
      <c r="O53" s="26"/>
    </row>
    <row r="54" spans="1:15" s="16" customFormat="1" ht="18.75" customHeight="1">
      <c r="A54" s="78"/>
      <c r="B54" s="22"/>
      <c r="C54" s="790"/>
      <c r="D54" s="790"/>
      <c r="E54" s="790"/>
      <c r="F54" s="790"/>
      <c r="G54" s="29"/>
      <c r="H54" s="29"/>
      <c r="I54" s="29"/>
      <c r="J54" s="56"/>
      <c r="K54" s="56"/>
      <c r="L54" s="631"/>
      <c r="M54" s="631"/>
      <c r="N54" s="27"/>
      <c r="O54" s="27"/>
    </row>
    <row r="55" spans="1:15" s="4" customFormat="1" ht="18" customHeight="1">
      <c r="A55" s="77"/>
      <c r="B55" s="25" t="s">
        <v>19</v>
      </c>
      <c r="C55" s="792" t="s">
        <v>20</v>
      </c>
      <c r="D55" s="792"/>
      <c r="E55" s="792"/>
      <c r="F55" s="792"/>
      <c r="G55" s="29">
        <v>13.0664</v>
      </c>
      <c r="H55" s="29">
        <v>52.447342999999996</v>
      </c>
      <c r="I55" s="29">
        <v>82.534701080000005</v>
      </c>
      <c r="J55" s="29">
        <v>65.575706808000007</v>
      </c>
      <c r="K55" s="29">
        <v>58.760994031278102</v>
      </c>
      <c r="L55" s="611"/>
      <c r="M55" s="611"/>
      <c r="N55" s="26"/>
      <c r="O55" s="26"/>
    </row>
    <row r="56" spans="1:15" s="16" customFormat="1" ht="18.75" customHeight="1">
      <c r="A56" s="78"/>
      <c r="B56" s="22"/>
      <c r="C56" s="790"/>
      <c r="D56" s="790"/>
      <c r="E56" s="790"/>
      <c r="F56" s="790"/>
      <c r="G56" s="29"/>
      <c r="H56" s="29"/>
      <c r="I56" s="29"/>
      <c r="J56" s="79"/>
      <c r="K56" s="79"/>
      <c r="L56" s="631"/>
      <c r="M56" s="611"/>
      <c r="N56" s="27"/>
      <c r="O56" s="27"/>
    </row>
    <row r="57" spans="1:15" s="4" customFormat="1" ht="18" customHeight="1">
      <c r="A57" s="77"/>
      <c r="B57" s="25" t="s">
        <v>22</v>
      </c>
      <c r="C57" s="792" t="s">
        <v>23</v>
      </c>
      <c r="D57" s="792"/>
      <c r="E57" s="792"/>
      <c r="F57" s="792"/>
      <c r="G57" s="29">
        <v>1431.99522650535</v>
      </c>
      <c r="H57" s="29">
        <v>1384.79955986393</v>
      </c>
      <c r="I57" s="29">
        <v>1754.97619566254</v>
      </c>
      <c r="J57" s="29">
        <v>2060.2940041821898</v>
      </c>
      <c r="K57" s="29">
        <v>2364.6309272639601</v>
      </c>
      <c r="L57" s="611"/>
      <c r="M57" s="611"/>
      <c r="N57" s="26"/>
      <c r="O57" s="26"/>
    </row>
    <row r="58" spans="1:15" s="16" customFormat="1" ht="18" customHeight="1">
      <c r="A58" s="78"/>
      <c r="B58" s="32"/>
      <c r="C58" s="22"/>
      <c r="D58" s="790"/>
      <c r="E58" s="790"/>
      <c r="F58" s="790"/>
      <c r="G58" s="29"/>
      <c r="H58" s="29"/>
      <c r="I58" s="29"/>
      <c r="J58" s="29"/>
      <c r="K58" s="29"/>
      <c r="L58" s="634"/>
      <c r="M58" s="635"/>
    </row>
    <row r="59" spans="1:15" s="1" customFormat="1" ht="5.0999999999999996" customHeight="1">
      <c r="A59" s="66"/>
      <c r="B59" s="50"/>
      <c r="C59" s="792"/>
      <c r="D59" s="792"/>
      <c r="E59" s="792"/>
      <c r="F59" s="792"/>
      <c r="G59" s="13"/>
      <c r="H59" s="13"/>
      <c r="I59" s="13"/>
      <c r="J59" s="13"/>
      <c r="K59" s="13"/>
      <c r="L59" s="636"/>
      <c r="M59" s="636"/>
    </row>
    <row r="60" spans="1:15" s="64" customFormat="1" ht="24.95" customHeight="1">
      <c r="B60" s="69"/>
      <c r="C60" s="69"/>
      <c r="D60" s="69"/>
      <c r="E60" s="69"/>
      <c r="F60" s="68"/>
      <c r="G60" s="68"/>
      <c r="H60" s="68"/>
      <c r="I60" s="68"/>
      <c r="J60" s="637"/>
      <c r="K60" s="637"/>
      <c r="L60" s="638"/>
      <c r="M60" s="639"/>
    </row>
    <row r="61" spans="1:15" s="3" customFormat="1" ht="5.0999999999999996" customHeight="1">
      <c r="A61" s="91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618"/>
      <c r="M61" s="619"/>
      <c r="N61" s="620"/>
      <c r="O61" s="49"/>
    </row>
    <row r="62" spans="1:15" s="1" customFormat="1" ht="21.75" customHeight="1">
      <c r="A62" s="66"/>
      <c r="B62" s="30"/>
      <c r="C62" s="30"/>
      <c r="D62" s="30"/>
      <c r="E62" s="30"/>
      <c r="F62" s="31"/>
      <c r="G62" s="796" t="s">
        <v>93</v>
      </c>
      <c r="H62" s="796"/>
      <c r="I62" s="796"/>
      <c r="J62" s="796"/>
      <c r="K62" s="796"/>
      <c r="L62" s="621"/>
      <c r="M62" s="621"/>
      <c r="O62" s="35"/>
    </row>
    <row r="63" spans="1:15" s="2" customFormat="1" ht="24" customHeight="1">
      <c r="A63" s="74"/>
      <c r="B63" s="793" t="s">
        <v>65</v>
      </c>
      <c r="C63" s="793"/>
      <c r="D63" s="793"/>
      <c r="E63" s="793"/>
      <c r="F63" s="793"/>
      <c r="G63" s="60">
        <v>2012</v>
      </c>
      <c r="H63" s="60">
        <v>2013</v>
      </c>
      <c r="I63" s="60">
        <v>2014</v>
      </c>
      <c r="J63" s="60">
        <v>2015</v>
      </c>
      <c r="K63" s="60">
        <v>2016</v>
      </c>
      <c r="L63" s="622"/>
      <c r="M63" s="623"/>
      <c r="N63" s="36"/>
      <c r="O63" s="36"/>
    </row>
    <row r="64" spans="1:15" s="18" customFormat="1" ht="14.25" customHeight="1">
      <c r="A64" s="75"/>
      <c r="B64" s="20"/>
      <c r="C64" s="20"/>
      <c r="D64" s="20"/>
      <c r="E64" s="20"/>
      <c r="F64" s="20"/>
      <c r="G64" s="57"/>
      <c r="H64" s="57"/>
      <c r="I64" s="57"/>
      <c r="J64" s="57"/>
      <c r="K64" s="57"/>
      <c r="L64" s="625"/>
      <c r="M64" s="611"/>
      <c r="N64" s="37"/>
    </row>
    <row r="65" spans="1:15" s="19" customFormat="1" ht="20.100000000000001" customHeight="1">
      <c r="A65" s="76"/>
      <c r="B65" s="794" t="s">
        <v>2</v>
      </c>
      <c r="C65" s="794"/>
      <c r="D65" s="794"/>
      <c r="E65" s="20"/>
      <c r="F65" s="20"/>
      <c r="G65" s="641">
        <v>99314.374491021008</v>
      </c>
      <c r="H65" s="641">
        <v>100724.91833136615</v>
      </c>
      <c r="I65" s="641">
        <v>127847.18046763619</v>
      </c>
      <c r="J65" s="641">
        <v>132533.97457399606</v>
      </c>
      <c r="K65" s="641">
        <v>154254.83310249553</v>
      </c>
      <c r="L65" s="628"/>
      <c r="M65" s="628"/>
      <c r="N65" s="629"/>
    </row>
    <row r="66" spans="1:15" s="2" customFormat="1" ht="19.5" customHeight="1">
      <c r="A66" s="74"/>
      <c r="B66" s="795"/>
      <c r="C66" s="795"/>
      <c r="D66" s="795"/>
      <c r="E66" s="17"/>
      <c r="F66" s="17"/>
      <c r="G66" s="29"/>
      <c r="H66" s="29"/>
      <c r="I66" s="29"/>
      <c r="J66" s="29"/>
      <c r="K66" s="29"/>
      <c r="L66" s="634"/>
      <c r="M66" s="635"/>
    </row>
    <row r="67" spans="1:15" s="4" customFormat="1" ht="18" customHeight="1">
      <c r="A67" s="77"/>
      <c r="B67" s="44" t="s">
        <v>4</v>
      </c>
      <c r="C67" s="792" t="s">
        <v>5</v>
      </c>
      <c r="D67" s="792"/>
      <c r="E67" s="792"/>
      <c r="F67" s="792"/>
      <c r="G67" s="29">
        <v>16816.342298058</v>
      </c>
      <c r="H67" s="29">
        <v>16429.138448064499</v>
      </c>
      <c r="I67" s="29">
        <v>16250.3332462214</v>
      </c>
      <c r="J67" s="29">
        <v>16971.575283669201</v>
      </c>
      <c r="K67" s="29">
        <v>18038.8287966604</v>
      </c>
      <c r="L67" s="611"/>
      <c r="M67" s="611"/>
      <c r="N67" s="26"/>
      <c r="O67" s="26"/>
    </row>
    <row r="68" spans="1:15" s="16" customFormat="1" ht="18.75" customHeight="1">
      <c r="A68" s="78"/>
      <c r="B68" s="22"/>
      <c r="C68" s="790"/>
      <c r="D68" s="790"/>
      <c r="E68" s="790"/>
      <c r="F68" s="790"/>
      <c r="G68" s="29"/>
      <c r="H68" s="29"/>
      <c r="I68" s="29"/>
      <c r="J68" s="29"/>
      <c r="K68" s="29"/>
      <c r="L68" s="631"/>
      <c r="M68" s="631"/>
      <c r="N68" s="27"/>
      <c r="O68" s="27"/>
    </row>
    <row r="69" spans="1:15" s="4" customFormat="1" ht="18" customHeight="1">
      <c r="A69" s="77"/>
      <c r="B69" s="11" t="s">
        <v>7</v>
      </c>
      <c r="C69" s="792" t="s">
        <v>63</v>
      </c>
      <c r="D69" s="792"/>
      <c r="E69" s="792"/>
      <c r="F69" s="792"/>
      <c r="G69" s="29">
        <v>2538.9274584285699</v>
      </c>
      <c r="H69" s="29">
        <v>6168.7185071392096</v>
      </c>
      <c r="I69" s="29">
        <v>7982.5719814039403</v>
      </c>
      <c r="J69" s="29">
        <v>7554.7001347302103</v>
      </c>
      <c r="K69" s="29">
        <v>6672.3685575407198</v>
      </c>
      <c r="L69" s="611"/>
      <c r="M69" s="611"/>
      <c r="N69" s="26"/>
      <c r="O69" s="26"/>
    </row>
    <row r="70" spans="1:15" s="16" customFormat="1" ht="18.75" customHeight="1">
      <c r="A70" s="78"/>
      <c r="B70" s="22"/>
      <c r="C70" s="790"/>
      <c r="D70" s="790"/>
      <c r="E70" s="790"/>
      <c r="F70" s="790"/>
      <c r="G70" s="642"/>
      <c r="H70" s="642"/>
      <c r="I70" s="642"/>
      <c r="J70" s="632"/>
      <c r="K70" s="632"/>
      <c r="L70" s="631"/>
      <c r="M70" s="631"/>
      <c r="N70" s="27"/>
      <c r="O70" s="27"/>
    </row>
    <row r="71" spans="1:15" s="4" customFormat="1" ht="18" customHeight="1">
      <c r="A71" s="77"/>
      <c r="B71" s="25" t="s">
        <v>8</v>
      </c>
      <c r="C71" s="792" t="s">
        <v>9</v>
      </c>
      <c r="D71" s="792"/>
      <c r="E71" s="792"/>
      <c r="F71" s="792"/>
      <c r="G71" s="12">
        <v>3645.4206675596402</v>
      </c>
      <c r="H71" s="12">
        <v>2987.27527544444</v>
      </c>
      <c r="I71" s="12">
        <v>2970.4546768494502</v>
      </c>
      <c r="J71" s="12">
        <v>2326.6091460216398</v>
      </c>
      <c r="K71" s="12">
        <v>2614.6955839945899</v>
      </c>
      <c r="L71" s="611"/>
      <c r="M71" s="611"/>
      <c r="N71" s="26"/>
      <c r="O71" s="26"/>
    </row>
    <row r="72" spans="1:15" s="16" customFormat="1" ht="18.75" customHeight="1">
      <c r="A72" s="78"/>
      <c r="B72" s="22"/>
      <c r="C72" s="790"/>
      <c r="D72" s="790"/>
      <c r="E72" s="790"/>
      <c r="F72" s="790"/>
      <c r="G72" s="56"/>
      <c r="H72" s="56"/>
      <c r="I72" s="56"/>
      <c r="J72" s="56"/>
      <c r="K72" s="56"/>
      <c r="L72" s="631"/>
      <c r="M72" s="631"/>
      <c r="N72" s="27"/>
      <c r="O72" s="27"/>
    </row>
    <row r="73" spans="1:15" s="4" customFormat="1" ht="18" customHeight="1">
      <c r="A73" s="77"/>
      <c r="B73" s="25" t="s">
        <v>19</v>
      </c>
      <c r="C73" s="792" t="s">
        <v>20</v>
      </c>
      <c r="D73" s="792"/>
      <c r="E73" s="792"/>
      <c r="F73" s="792"/>
      <c r="G73" s="29">
        <v>396.12952100000001</v>
      </c>
      <c r="H73" s="29">
        <v>569.829654</v>
      </c>
      <c r="I73" s="29">
        <v>870.97821762839999</v>
      </c>
      <c r="J73" s="29">
        <v>899.56523332602001</v>
      </c>
      <c r="K73" s="29">
        <v>907.28796634881996</v>
      </c>
      <c r="L73" s="611"/>
      <c r="M73" s="611"/>
      <c r="N73" s="26"/>
      <c r="O73" s="26"/>
    </row>
    <row r="74" spans="1:15" s="16" customFormat="1" ht="18.75" customHeight="1">
      <c r="A74" s="78"/>
      <c r="B74" s="22"/>
      <c r="C74" s="790"/>
      <c r="D74" s="790"/>
      <c r="E74" s="790"/>
      <c r="F74" s="790"/>
      <c r="G74" s="79"/>
      <c r="H74" s="79"/>
      <c r="I74" s="79"/>
      <c r="J74" s="79"/>
      <c r="K74" s="79"/>
      <c r="L74" s="631"/>
      <c r="M74" s="611"/>
      <c r="N74" s="27"/>
      <c r="O74" s="27"/>
    </row>
    <row r="75" spans="1:15" s="4" customFormat="1" ht="18" customHeight="1">
      <c r="A75" s="77"/>
      <c r="B75" s="25" t="s">
        <v>22</v>
      </c>
      <c r="C75" s="792" t="s">
        <v>23</v>
      </c>
      <c r="D75" s="792"/>
      <c r="E75" s="792"/>
      <c r="F75" s="792"/>
      <c r="G75" s="29">
        <v>75917.554545974795</v>
      </c>
      <c r="H75" s="29">
        <v>74569.956446718003</v>
      </c>
      <c r="I75" s="29">
        <v>99772.842345533005</v>
      </c>
      <c r="J75" s="29">
        <v>104781.524776249</v>
      </c>
      <c r="K75" s="29">
        <v>126021.652197951</v>
      </c>
      <c r="L75" s="611"/>
      <c r="M75" s="611"/>
      <c r="N75" s="26"/>
      <c r="O75" s="26"/>
    </row>
    <row r="76" spans="1:15" s="16" customFormat="1" ht="18" customHeight="1">
      <c r="A76" s="78"/>
      <c r="B76" s="32"/>
      <c r="C76" s="22"/>
      <c r="D76" s="790"/>
      <c r="E76" s="790"/>
      <c r="F76" s="790"/>
      <c r="G76" s="45"/>
      <c r="H76" s="45"/>
      <c r="I76" s="45"/>
      <c r="J76" s="45"/>
      <c r="K76" s="45"/>
      <c r="L76" s="634"/>
      <c r="M76" s="635"/>
    </row>
    <row r="77" spans="1:15" s="62" customFormat="1" ht="5.0999999999999996" customHeight="1">
      <c r="A77" s="67"/>
      <c r="B77" s="63"/>
      <c r="C77" s="791"/>
      <c r="D77" s="791"/>
      <c r="E77" s="791"/>
      <c r="F77" s="791"/>
      <c r="G77" s="61"/>
      <c r="H77" s="61"/>
      <c r="I77" s="61"/>
      <c r="J77" s="61"/>
      <c r="K77" s="61"/>
      <c r="L77" s="643"/>
      <c r="M77" s="643"/>
    </row>
    <row r="78" spans="1:15" s="1" customFormat="1" ht="5.0999999999999996" customHeight="1">
      <c r="B78" s="50"/>
      <c r="C78" s="602"/>
      <c r="D78" s="602"/>
      <c r="E78" s="602"/>
      <c r="F78" s="602"/>
      <c r="G78" s="13"/>
      <c r="H78" s="13"/>
      <c r="I78" s="13"/>
      <c r="J78" s="13"/>
      <c r="K78" s="13"/>
      <c r="L78" s="636"/>
      <c r="M78" s="636"/>
    </row>
    <row r="79" spans="1:15" s="1" customFormat="1" ht="5.0999999999999996" customHeight="1">
      <c r="B79" s="50"/>
      <c r="C79" s="792"/>
      <c r="D79" s="792"/>
      <c r="E79" s="792"/>
      <c r="F79" s="792"/>
      <c r="G79" s="13"/>
      <c r="H79" s="13"/>
      <c r="I79" s="13"/>
      <c r="J79" s="13"/>
      <c r="K79" s="13"/>
      <c r="L79" s="636"/>
      <c r="M79" s="636"/>
    </row>
    <row r="80" spans="1:15">
      <c r="L80" s="644"/>
    </row>
  </sheetData>
  <mergeCells count="63">
    <mergeCell ref="B27:F27"/>
    <mergeCell ref="B12:D12"/>
    <mergeCell ref="B3:K3"/>
    <mergeCell ref="B5:K5"/>
    <mergeCell ref="G8:K8"/>
    <mergeCell ref="B9:F9"/>
    <mergeCell ref="B11:D11"/>
    <mergeCell ref="G26:K26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D22:F22"/>
    <mergeCell ref="C23:F23"/>
    <mergeCell ref="B29:D29"/>
    <mergeCell ref="B30:D30"/>
    <mergeCell ref="C31:F31"/>
    <mergeCell ref="C32:F32"/>
    <mergeCell ref="C36:F36"/>
    <mergeCell ref="C34:F34"/>
    <mergeCell ref="C35:F35"/>
    <mergeCell ref="C33:F33"/>
    <mergeCell ref="C37:F37"/>
    <mergeCell ref="C38:F38"/>
    <mergeCell ref="G44:K44"/>
    <mergeCell ref="B45:F45"/>
    <mergeCell ref="C39:F39"/>
    <mergeCell ref="D40:F40"/>
    <mergeCell ref="C41:F41"/>
    <mergeCell ref="B47:D47"/>
    <mergeCell ref="G62:K62"/>
    <mergeCell ref="C49:F49"/>
    <mergeCell ref="C50:F50"/>
    <mergeCell ref="C51:F51"/>
    <mergeCell ref="C52:F52"/>
    <mergeCell ref="C53:F53"/>
    <mergeCell ref="C54:F54"/>
    <mergeCell ref="B48:D48"/>
    <mergeCell ref="C69:F69"/>
    <mergeCell ref="C55:F55"/>
    <mergeCell ref="C56:F56"/>
    <mergeCell ref="C57:F57"/>
    <mergeCell ref="D58:F58"/>
    <mergeCell ref="C59:F59"/>
    <mergeCell ref="B63:F63"/>
    <mergeCell ref="B65:D65"/>
    <mergeCell ref="B66:D66"/>
    <mergeCell ref="C67:F67"/>
    <mergeCell ref="C68:F68"/>
    <mergeCell ref="D76:F76"/>
    <mergeCell ref="C77:F77"/>
    <mergeCell ref="C79:F79"/>
    <mergeCell ref="C70:F70"/>
    <mergeCell ref="C71:F71"/>
    <mergeCell ref="C72:F72"/>
    <mergeCell ref="C73:F73"/>
    <mergeCell ref="C74:F74"/>
    <mergeCell ref="C75:F75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45EA0-B3C6-42B3-8AD3-0760440FCA61}">
  <sheetPr>
    <tabColor rgb="FFFFB266"/>
  </sheetPr>
  <dimension ref="A1:P80"/>
  <sheetViews>
    <sheetView view="pageBreakPreview" zoomScaleNormal="90" zoomScaleSheetLayoutView="100" workbookViewId="0">
      <selection activeCell="P34" sqref="P34"/>
    </sheetView>
  </sheetViews>
  <sheetFormatPr defaultColWidth="9.140625" defaultRowHeight="15"/>
  <cols>
    <col min="1" max="1" width="1.7109375" style="5" customWidth="1"/>
    <col min="2" max="6" width="18.7109375" style="5" customWidth="1"/>
    <col min="7" max="7" width="5.7109375" style="5" customWidth="1"/>
    <col min="8" max="8" width="5.7109375" style="6" customWidth="1"/>
    <col min="9" max="9" width="7.140625" style="6" customWidth="1"/>
    <col min="10" max="10" width="7.28515625" style="6" customWidth="1"/>
    <col min="11" max="11" width="0.85546875" style="6" customWidth="1"/>
    <col min="12" max="12" width="51.28515625" style="5" customWidth="1"/>
    <col min="13" max="13" width="24.42578125" style="645" customWidth="1"/>
    <col min="14" max="14" width="25.140625" style="646" customWidth="1"/>
    <col min="15" max="15" width="15" style="5" customWidth="1"/>
    <col min="16" max="16" width="36.42578125" style="5" customWidth="1"/>
    <col min="17" max="17" width="10.5703125" style="5" bestFit="1" customWidth="1"/>
    <col min="18" max="16384" width="9.140625" style="5"/>
  </cols>
  <sheetData>
    <row r="1" spans="1:16" ht="30.75" customHeight="1"/>
    <row r="2" spans="1:16" s="1" customFormat="1" ht="27" customHeight="1">
      <c r="A2" s="7"/>
      <c r="B2" s="7"/>
      <c r="C2" s="7"/>
      <c r="D2" s="7"/>
      <c r="E2" s="7"/>
      <c r="F2" s="7"/>
      <c r="G2" s="7"/>
      <c r="H2" s="33"/>
      <c r="I2" s="47"/>
      <c r="J2" s="38"/>
      <c r="K2" s="34"/>
      <c r="L2" s="604"/>
      <c r="M2" s="647"/>
      <c r="N2" s="648"/>
    </row>
    <row r="3" spans="1:16" s="2" customFormat="1" ht="27" customHeight="1">
      <c r="A3" s="8"/>
      <c r="B3" s="806" t="s">
        <v>168</v>
      </c>
      <c r="C3" s="806"/>
      <c r="D3" s="806"/>
      <c r="E3" s="806"/>
      <c r="F3" s="806"/>
      <c r="G3" s="806"/>
      <c r="H3" s="806"/>
      <c r="I3" s="806"/>
      <c r="J3" s="806"/>
      <c r="K3" s="806"/>
      <c r="L3" s="806"/>
      <c r="M3" s="649"/>
      <c r="N3" s="650"/>
    </row>
    <row r="4" spans="1:16" ht="25.5" customHeight="1">
      <c r="B4" s="15"/>
      <c r="C4" s="15"/>
      <c r="D4" s="15"/>
      <c r="E4" s="15"/>
      <c r="F4" s="15"/>
      <c r="G4" s="15"/>
      <c r="H4" s="94"/>
      <c r="I4" s="9"/>
      <c r="J4" s="9"/>
      <c r="K4" s="9"/>
      <c r="L4" s="10"/>
      <c r="M4" s="651"/>
      <c r="N4" s="652"/>
    </row>
    <row r="5" spans="1:16" s="3" customFormat="1" ht="36.75" customHeight="1">
      <c r="A5" s="24"/>
      <c r="B5" s="807" t="s">
        <v>89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653"/>
      <c r="N5" s="654"/>
      <c r="O5" s="655"/>
      <c r="P5" s="49"/>
    </row>
    <row r="6" spans="1:16" s="87" customFormat="1" ht="24.95" customHeight="1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656"/>
      <c r="N6" s="657"/>
      <c r="O6" s="658"/>
      <c r="P6" s="90"/>
    </row>
    <row r="7" spans="1:16" s="3" customFormat="1" ht="5.0999999999999996" customHeight="1">
      <c r="A7" s="91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659"/>
      <c r="N7" s="660"/>
      <c r="O7" s="661"/>
      <c r="P7" s="49"/>
    </row>
    <row r="8" spans="1:16" s="1" customFormat="1" ht="21.75" customHeight="1">
      <c r="A8" s="66"/>
      <c r="B8" s="804" t="s">
        <v>135</v>
      </c>
      <c r="C8" s="796"/>
      <c r="D8" s="796"/>
      <c r="E8" s="796"/>
      <c r="F8" s="796"/>
      <c r="G8" s="603"/>
      <c r="H8" s="30"/>
      <c r="I8" s="30"/>
      <c r="J8" s="30"/>
      <c r="K8" s="30"/>
      <c r="L8" s="31"/>
      <c r="M8" s="662"/>
      <c r="N8" s="662"/>
      <c r="P8" s="35"/>
    </row>
    <row r="9" spans="1:16" s="2" customFormat="1" ht="24.75" customHeight="1">
      <c r="A9" s="74"/>
      <c r="B9" s="60">
        <v>2017</v>
      </c>
      <c r="C9" s="60">
        <v>2018</v>
      </c>
      <c r="D9" s="60">
        <v>2019</v>
      </c>
      <c r="E9" s="60">
        <v>2020</v>
      </c>
      <c r="F9" s="60">
        <v>2021</v>
      </c>
      <c r="G9" s="60"/>
      <c r="H9" s="805" t="s">
        <v>67</v>
      </c>
      <c r="I9" s="805"/>
      <c r="J9" s="805"/>
      <c r="K9" s="805"/>
      <c r="L9" s="805"/>
      <c r="M9" s="663"/>
      <c r="N9" s="664"/>
      <c r="O9" s="36"/>
      <c r="P9" s="36"/>
    </row>
    <row r="10" spans="1:16" s="18" customFormat="1" ht="13.5" customHeight="1">
      <c r="A10" s="75"/>
      <c r="B10" s="57"/>
      <c r="C10" s="57"/>
      <c r="D10" s="57"/>
      <c r="E10" s="57"/>
      <c r="F10" s="57"/>
      <c r="G10" s="665"/>
      <c r="H10" s="801"/>
      <c r="I10" s="801"/>
      <c r="J10" s="801"/>
      <c r="K10" s="43"/>
      <c r="L10" s="43"/>
      <c r="M10" s="666"/>
      <c r="N10" s="666"/>
      <c r="O10" s="37"/>
    </row>
    <row r="11" spans="1:16" s="19" customFormat="1" ht="19.5" customHeight="1">
      <c r="A11" s="76"/>
      <c r="B11" s="57">
        <v>48477.486387286044</v>
      </c>
      <c r="C11" s="57">
        <v>49266.464604877387</v>
      </c>
      <c r="D11" s="57">
        <v>49967.637912689199</v>
      </c>
      <c r="E11" s="57">
        <v>41700.808666999998</v>
      </c>
      <c r="F11" s="57">
        <v>50676.131200350901</v>
      </c>
      <c r="G11" s="665"/>
      <c r="H11" s="801" t="s">
        <v>3</v>
      </c>
      <c r="I11" s="801"/>
      <c r="J11" s="801"/>
      <c r="K11" s="21"/>
      <c r="L11" s="21"/>
      <c r="M11" s="666"/>
      <c r="N11" s="666"/>
      <c r="O11" s="629"/>
    </row>
    <row r="12" spans="1:16" s="2" customFormat="1" ht="20.25" customHeight="1">
      <c r="A12" s="74"/>
      <c r="B12" s="29"/>
      <c r="C12" s="29"/>
      <c r="D12" s="59"/>
      <c r="E12" s="29"/>
      <c r="F12" s="59"/>
      <c r="G12" s="665"/>
      <c r="H12" s="802"/>
      <c r="I12" s="802"/>
      <c r="J12" s="802"/>
      <c r="K12" s="17"/>
      <c r="L12" s="17"/>
      <c r="M12" s="666"/>
      <c r="N12" s="666"/>
    </row>
    <row r="13" spans="1:16" s="4" customFormat="1" ht="17.25" customHeight="1">
      <c r="A13" s="77"/>
      <c r="B13" s="29">
        <v>8497.6836926575907</v>
      </c>
      <c r="C13" s="29">
        <v>8731.059739469174</v>
      </c>
      <c r="D13" s="59">
        <v>8908.8007730858808</v>
      </c>
      <c r="E13" s="29">
        <v>10394.911679999999</v>
      </c>
      <c r="F13" s="59">
        <v>11119.183171999999</v>
      </c>
      <c r="G13" s="667"/>
      <c r="H13" s="51" t="s">
        <v>4</v>
      </c>
      <c r="I13" s="803" t="s">
        <v>6</v>
      </c>
      <c r="J13" s="803"/>
      <c r="K13" s="803"/>
      <c r="L13" s="803"/>
      <c r="M13" s="666"/>
      <c r="N13" s="666"/>
      <c r="O13" s="26"/>
      <c r="P13" s="26"/>
    </row>
    <row r="14" spans="1:16" s="16" customFormat="1" ht="18.75" customHeight="1">
      <c r="A14" s="78"/>
      <c r="B14" s="29"/>
      <c r="C14" s="29"/>
      <c r="D14" s="59"/>
      <c r="E14" s="29"/>
      <c r="F14" s="59"/>
      <c r="G14" s="667"/>
      <c r="H14" s="40"/>
      <c r="I14" s="790"/>
      <c r="J14" s="790"/>
      <c r="K14" s="790"/>
      <c r="L14" s="790"/>
      <c r="M14" s="666"/>
      <c r="N14" s="666"/>
      <c r="O14" s="27"/>
      <c r="P14" s="27"/>
    </row>
    <row r="15" spans="1:16" s="4" customFormat="1" ht="18" customHeight="1">
      <c r="A15" s="77"/>
      <c r="B15" s="29">
        <v>2440.1157981441002</v>
      </c>
      <c r="C15" s="29">
        <v>2449.677396045091</v>
      </c>
      <c r="D15" s="59">
        <v>2565.6682045573584</v>
      </c>
      <c r="E15" s="29">
        <v>2390.8742710000001</v>
      </c>
      <c r="F15" s="59">
        <v>2589.7884869999998</v>
      </c>
      <c r="G15" s="667"/>
      <c r="H15" s="39" t="s">
        <v>7</v>
      </c>
      <c r="I15" s="803" t="s">
        <v>64</v>
      </c>
      <c r="J15" s="803"/>
      <c r="K15" s="803"/>
      <c r="L15" s="803"/>
      <c r="M15" s="666"/>
      <c r="N15" s="666"/>
      <c r="O15" s="26"/>
      <c r="P15" s="26"/>
    </row>
    <row r="16" spans="1:16" s="16" customFormat="1" ht="18.75" customHeight="1">
      <c r="A16" s="78"/>
      <c r="B16" s="632"/>
      <c r="C16" s="632"/>
      <c r="D16" s="632"/>
      <c r="E16" s="632"/>
      <c r="F16" s="632"/>
      <c r="G16" s="667"/>
      <c r="H16" s="40"/>
      <c r="I16" s="790"/>
      <c r="J16" s="790"/>
      <c r="K16" s="790"/>
      <c r="L16" s="790"/>
      <c r="M16" s="666"/>
      <c r="N16" s="666"/>
      <c r="O16" s="27"/>
      <c r="P16" s="27"/>
    </row>
    <row r="17" spans="1:16" s="4" customFormat="1" ht="18" customHeight="1">
      <c r="A17" s="77"/>
      <c r="B17" s="12">
        <v>4054.3106799014499</v>
      </c>
      <c r="C17" s="12">
        <v>4476.9113856593303</v>
      </c>
      <c r="D17" s="82">
        <v>4488.3335379954196</v>
      </c>
      <c r="E17" s="12">
        <v>3349.844235</v>
      </c>
      <c r="F17" s="82">
        <v>3768.949752</v>
      </c>
      <c r="G17" s="46"/>
      <c r="H17" s="41" t="s">
        <v>8</v>
      </c>
      <c r="I17" s="803" t="s">
        <v>10</v>
      </c>
      <c r="J17" s="803"/>
      <c r="K17" s="803"/>
      <c r="L17" s="803"/>
      <c r="M17" s="666"/>
      <c r="N17" s="666"/>
      <c r="O17" s="26"/>
      <c r="P17" s="26"/>
    </row>
    <row r="18" spans="1:16" s="16" customFormat="1" ht="18.75" customHeight="1">
      <c r="A18" s="78"/>
      <c r="B18" s="56"/>
      <c r="C18" s="56"/>
      <c r="D18" s="56"/>
      <c r="E18" s="56"/>
      <c r="F18" s="56"/>
      <c r="G18" s="46"/>
      <c r="H18" s="40"/>
      <c r="I18" s="790"/>
      <c r="J18" s="790"/>
      <c r="K18" s="790"/>
      <c r="L18" s="790"/>
      <c r="M18" s="666"/>
      <c r="N18" s="666"/>
      <c r="O18" s="27"/>
      <c r="P18" s="27"/>
    </row>
    <row r="19" spans="1:16" s="4" customFormat="1" ht="18" customHeight="1">
      <c r="A19" s="77"/>
      <c r="B19" s="29">
        <v>1489.8233292100001</v>
      </c>
      <c r="C19" s="29">
        <v>1508.0457102028536</v>
      </c>
      <c r="D19" s="59">
        <v>1533.9113075764706</v>
      </c>
      <c r="E19" s="29">
        <v>1750.3758439999999</v>
      </c>
      <c r="F19" s="59">
        <v>1667.5375759999999</v>
      </c>
      <c r="G19" s="83"/>
      <c r="H19" s="41" t="s">
        <v>19</v>
      </c>
      <c r="I19" s="803" t="s">
        <v>21</v>
      </c>
      <c r="J19" s="803"/>
      <c r="K19" s="803"/>
      <c r="L19" s="803"/>
      <c r="M19" s="666"/>
      <c r="N19" s="666"/>
      <c r="O19" s="26"/>
      <c r="P19" s="26"/>
    </row>
    <row r="20" spans="1:16" s="16" customFormat="1" ht="18.75" customHeight="1">
      <c r="A20" s="78"/>
      <c r="B20" s="79"/>
      <c r="C20" s="79"/>
      <c r="D20" s="79"/>
      <c r="E20" s="79"/>
      <c r="F20" s="79"/>
      <c r="G20" s="83"/>
      <c r="H20" s="40"/>
      <c r="I20" s="790"/>
      <c r="J20" s="790"/>
      <c r="K20" s="790"/>
      <c r="L20" s="790"/>
      <c r="M20" s="666"/>
      <c r="N20" s="666"/>
      <c r="O20" s="27"/>
      <c r="P20" s="27"/>
    </row>
    <row r="21" spans="1:16" s="4" customFormat="1" ht="18" customHeight="1">
      <c r="A21" s="77"/>
      <c r="B21" s="29">
        <v>31995.552887372902</v>
      </c>
      <c r="C21" s="29">
        <v>32100.770373500942</v>
      </c>
      <c r="D21" s="59">
        <v>32470.924089474072</v>
      </c>
      <c r="E21" s="29">
        <v>23814.802637000001</v>
      </c>
      <c r="F21" s="59">
        <v>31530.672213000002</v>
      </c>
      <c r="G21" s="46"/>
      <c r="H21" s="41" t="s">
        <v>22</v>
      </c>
      <c r="I21" s="803" t="s">
        <v>24</v>
      </c>
      <c r="J21" s="803"/>
      <c r="K21" s="803"/>
      <c r="L21" s="803"/>
      <c r="M21" s="666"/>
      <c r="N21" s="666"/>
      <c r="O21" s="26"/>
      <c r="P21" s="26"/>
    </row>
    <row r="22" spans="1:16" s="16" customFormat="1" ht="18" customHeight="1">
      <c r="A22" s="78"/>
      <c r="B22" s="45"/>
      <c r="C22" s="45"/>
      <c r="D22" s="45"/>
      <c r="E22" s="45"/>
      <c r="F22" s="45"/>
      <c r="G22" s="45"/>
      <c r="H22" s="32"/>
      <c r="I22" s="22"/>
      <c r="J22" s="790"/>
      <c r="K22" s="790"/>
      <c r="L22" s="790"/>
      <c r="M22" s="666"/>
      <c r="N22" s="666"/>
    </row>
    <row r="23" spans="1:16" s="1" customFormat="1" ht="5.0999999999999996" customHeight="1">
      <c r="A23" s="66"/>
      <c r="B23" s="13"/>
      <c r="C23" s="13"/>
      <c r="D23" s="13"/>
      <c r="E23" s="13"/>
      <c r="F23" s="13"/>
      <c r="G23" s="13"/>
      <c r="H23" s="50"/>
      <c r="I23" s="792"/>
      <c r="J23" s="792"/>
      <c r="K23" s="792"/>
      <c r="L23" s="792"/>
      <c r="M23" s="666"/>
      <c r="N23" s="666"/>
    </row>
    <row r="24" spans="1:16" s="64" customFormat="1" ht="24.95" customHeight="1">
      <c r="B24" s="68"/>
      <c r="C24" s="68"/>
      <c r="D24" s="68"/>
      <c r="E24" s="668"/>
      <c r="F24" s="668"/>
      <c r="G24" s="668"/>
      <c r="H24" s="69"/>
      <c r="I24" s="69"/>
      <c r="J24" s="69"/>
      <c r="K24" s="69"/>
      <c r="L24" s="68"/>
      <c r="M24" s="666"/>
      <c r="N24" s="666"/>
    </row>
    <row r="25" spans="1:16" s="3" customFormat="1" ht="5.0999999999999996" customHeight="1">
      <c r="A25" s="91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666"/>
      <c r="N25" s="666"/>
      <c r="O25" s="661"/>
      <c r="P25" s="49"/>
    </row>
    <row r="26" spans="1:16" s="1" customFormat="1" ht="21.75" customHeight="1">
      <c r="A26" s="66"/>
      <c r="B26" s="804" t="s">
        <v>94</v>
      </c>
      <c r="C26" s="796"/>
      <c r="D26" s="796"/>
      <c r="E26" s="796"/>
      <c r="F26" s="796"/>
      <c r="G26" s="603"/>
      <c r="H26" s="30"/>
      <c r="I26" s="30"/>
      <c r="J26" s="30"/>
      <c r="K26" s="30"/>
      <c r="L26" s="31"/>
      <c r="M26" s="666"/>
      <c r="N26" s="666"/>
      <c r="P26" s="35"/>
    </row>
    <row r="27" spans="1:16" s="2" customFormat="1" ht="24.75" customHeight="1">
      <c r="A27" s="74"/>
      <c r="B27" s="60">
        <v>2017</v>
      </c>
      <c r="C27" s="60">
        <v>2018</v>
      </c>
      <c r="D27" s="60">
        <v>2019</v>
      </c>
      <c r="E27" s="60">
        <v>2020</v>
      </c>
      <c r="F27" s="60">
        <v>2021</v>
      </c>
      <c r="G27" s="60"/>
      <c r="H27" s="805" t="s">
        <v>67</v>
      </c>
      <c r="I27" s="805"/>
      <c r="J27" s="805"/>
      <c r="K27" s="805"/>
      <c r="L27" s="805"/>
      <c r="M27" s="666"/>
      <c r="N27" s="666"/>
      <c r="O27" s="36"/>
      <c r="P27" s="36"/>
    </row>
    <row r="28" spans="1:16" s="18" customFormat="1" ht="12.75" customHeight="1">
      <c r="A28" s="75"/>
      <c r="B28" s="57"/>
      <c r="C28" s="57"/>
      <c r="D28" s="57"/>
      <c r="E28" s="57"/>
      <c r="F28" s="57"/>
      <c r="G28" s="665"/>
      <c r="H28" s="801"/>
      <c r="I28" s="801"/>
      <c r="J28" s="801"/>
      <c r="K28" s="43"/>
      <c r="L28" s="43"/>
      <c r="M28" s="666"/>
      <c r="N28" s="666"/>
      <c r="O28" s="37"/>
    </row>
    <row r="29" spans="1:16" s="19" customFormat="1" ht="20.100000000000001" customHeight="1">
      <c r="A29" s="76"/>
      <c r="B29" s="95">
        <v>153989.3822721371</v>
      </c>
      <c r="C29" s="95">
        <v>155709.28313299801</v>
      </c>
      <c r="D29" s="95">
        <v>156192.78505665</v>
      </c>
      <c r="E29" s="95">
        <v>143595.96697280806</v>
      </c>
      <c r="F29" s="95">
        <v>147765.01565673188</v>
      </c>
      <c r="G29" s="665"/>
      <c r="H29" s="801" t="s">
        <v>3</v>
      </c>
      <c r="I29" s="801"/>
      <c r="J29" s="801"/>
      <c r="K29" s="21"/>
      <c r="L29" s="21"/>
      <c r="M29" s="666"/>
      <c r="N29" s="666"/>
      <c r="O29" s="629"/>
    </row>
    <row r="30" spans="1:16" s="2" customFormat="1" ht="20.25" customHeight="1">
      <c r="A30" s="74"/>
      <c r="B30" s="29"/>
      <c r="C30" s="29"/>
      <c r="D30" s="29"/>
      <c r="E30" s="29"/>
      <c r="F30" s="29"/>
      <c r="G30" s="665"/>
      <c r="H30" s="802"/>
      <c r="I30" s="802"/>
      <c r="J30" s="802"/>
      <c r="K30" s="17"/>
      <c r="L30" s="17"/>
      <c r="M30" s="666"/>
      <c r="N30" s="666"/>
    </row>
    <row r="31" spans="1:16" s="4" customFormat="1" ht="18" customHeight="1">
      <c r="A31" s="77"/>
      <c r="B31" s="29">
        <v>106719.57762811999</v>
      </c>
      <c r="C31" s="29">
        <v>107238.28618352</v>
      </c>
      <c r="D31" s="29">
        <v>107438.28618352</v>
      </c>
      <c r="E31" s="29">
        <v>95727</v>
      </c>
      <c r="F31" s="29">
        <v>98680</v>
      </c>
      <c r="G31" s="667"/>
      <c r="H31" s="51" t="s">
        <v>4</v>
      </c>
      <c r="I31" s="803" t="s">
        <v>6</v>
      </c>
      <c r="J31" s="803"/>
      <c r="K31" s="803"/>
      <c r="L31" s="803"/>
      <c r="M31" s="666"/>
      <c r="N31" s="666"/>
      <c r="O31" s="26"/>
      <c r="P31" s="26"/>
    </row>
    <row r="32" spans="1:16" s="16" customFormat="1" ht="18.75" customHeight="1">
      <c r="A32" s="78"/>
      <c r="B32" s="29"/>
      <c r="C32" s="29"/>
      <c r="D32" s="29"/>
      <c r="E32" s="29"/>
      <c r="F32" s="29"/>
      <c r="G32" s="667"/>
      <c r="H32" s="40"/>
      <c r="I32" s="790"/>
      <c r="J32" s="790"/>
      <c r="K32" s="790"/>
      <c r="L32" s="790"/>
      <c r="M32" s="666"/>
      <c r="N32" s="666"/>
      <c r="O32" s="27"/>
      <c r="P32" s="27"/>
    </row>
    <row r="33" spans="1:16" s="4" customFormat="1" ht="18" customHeight="1">
      <c r="A33" s="77"/>
      <c r="B33" s="29">
        <v>786.69749999999999</v>
      </c>
      <c r="C33" s="29">
        <v>835</v>
      </c>
      <c r="D33" s="29">
        <v>859</v>
      </c>
      <c r="E33" s="29">
        <v>643</v>
      </c>
      <c r="F33" s="29">
        <v>741</v>
      </c>
      <c r="G33" s="667"/>
      <c r="H33" s="39" t="s">
        <v>7</v>
      </c>
      <c r="I33" s="803" t="s">
        <v>64</v>
      </c>
      <c r="J33" s="803"/>
      <c r="K33" s="803"/>
      <c r="L33" s="803"/>
      <c r="M33" s="666"/>
      <c r="N33" s="666"/>
      <c r="O33" s="26"/>
      <c r="P33" s="26"/>
    </row>
    <row r="34" spans="1:16" s="1" customFormat="1" ht="18.75" customHeight="1">
      <c r="A34" s="66"/>
      <c r="B34" s="46"/>
      <c r="C34" s="46"/>
      <c r="D34" s="46"/>
      <c r="E34" s="46"/>
      <c r="F34" s="46"/>
      <c r="G34" s="46"/>
      <c r="H34" s="39"/>
      <c r="I34" s="23"/>
      <c r="J34" s="23"/>
      <c r="K34" s="23"/>
      <c r="L34" s="92"/>
      <c r="M34" s="666"/>
      <c r="N34" s="666"/>
      <c r="O34" s="28"/>
      <c r="P34" s="28"/>
    </row>
    <row r="35" spans="1:16" s="4" customFormat="1" ht="18" customHeight="1">
      <c r="A35" s="77"/>
      <c r="B35" s="12">
        <v>10402.591706466699</v>
      </c>
      <c r="C35" s="12">
        <v>10784.068238</v>
      </c>
      <c r="D35" s="12">
        <v>10894.068238</v>
      </c>
      <c r="E35" s="12">
        <v>9352</v>
      </c>
      <c r="F35" s="12">
        <v>11093</v>
      </c>
      <c r="G35" s="46"/>
      <c r="H35" s="41" t="s">
        <v>8</v>
      </c>
      <c r="I35" s="803" t="s">
        <v>10</v>
      </c>
      <c r="J35" s="803"/>
      <c r="K35" s="803"/>
      <c r="L35" s="803"/>
      <c r="M35" s="666"/>
      <c r="N35" s="666"/>
      <c r="O35" s="26"/>
      <c r="P35" s="26"/>
    </row>
    <row r="36" spans="1:16" s="16" customFormat="1" ht="18.75" customHeight="1">
      <c r="A36" s="78"/>
      <c r="B36" s="56"/>
      <c r="C36" s="56"/>
      <c r="D36" s="56"/>
      <c r="E36" s="56"/>
      <c r="F36" s="56"/>
      <c r="G36" s="46"/>
      <c r="H36" s="40"/>
      <c r="I36" s="790"/>
      <c r="J36" s="790"/>
      <c r="K36" s="790"/>
      <c r="L36" s="790"/>
      <c r="M36" s="666"/>
      <c r="N36" s="666"/>
      <c r="O36" s="27"/>
      <c r="P36" s="27"/>
    </row>
    <row r="37" spans="1:16" s="4" customFormat="1" ht="18" customHeight="1">
      <c r="A37" s="77"/>
      <c r="B37" s="29">
        <v>1180.0689500000001</v>
      </c>
      <c r="C37" s="29">
        <v>1201.3335</v>
      </c>
      <c r="D37" s="29">
        <v>1214.3335</v>
      </c>
      <c r="E37" s="29">
        <v>1190</v>
      </c>
      <c r="F37" s="29">
        <v>1283</v>
      </c>
      <c r="G37" s="83"/>
      <c r="H37" s="41" t="s">
        <v>19</v>
      </c>
      <c r="I37" s="803" t="s">
        <v>21</v>
      </c>
      <c r="J37" s="803"/>
      <c r="K37" s="803"/>
      <c r="L37" s="803"/>
      <c r="M37" s="666"/>
      <c r="N37" s="666"/>
      <c r="O37" s="26"/>
      <c r="P37" s="26"/>
    </row>
    <row r="38" spans="1:16" s="16" customFormat="1" ht="18.75" customHeight="1">
      <c r="A38" s="78"/>
      <c r="B38" s="79"/>
      <c r="C38" s="79"/>
      <c r="D38" s="79"/>
      <c r="E38" s="79"/>
      <c r="F38" s="79"/>
      <c r="G38" s="83"/>
      <c r="H38" s="40"/>
      <c r="I38" s="790"/>
      <c r="J38" s="790"/>
      <c r="K38" s="790"/>
      <c r="L38" s="790"/>
      <c r="M38" s="666"/>
      <c r="N38" s="666"/>
      <c r="O38" s="27"/>
      <c r="P38" s="27"/>
    </row>
    <row r="39" spans="1:16" s="4" customFormat="1" ht="18" customHeight="1">
      <c r="A39" s="77"/>
      <c r="B39" s="29">
        <v>34900.446487550398</v>
      </c>
      <c r="C39" s="29">
        <v>35650.595211478016</v>
      </c>
      <c r="D39" s="29">
        <v>35787.097135130003</v>
      </c>
      <c r="E39" s="29">
        <v>36684</v>
      </c>
      <c r="F39" s="29">
        <v>35968</v>
      </c>
      <c r="G39" s="46"/>
      <c r="H39" s="41" t="s">
        <v>22</v>
      </c>
      <c r="I39" s="803" t="s">
        <v>24</v>
      </c>
      <c r="J39" s="803"/>
      <c r="K39" s="803"/>
      <c r="L39" s="803"/>
      <c r="M39" s="666"/>
      <c r="N39" s="666"/>
      <c r="O39" s="26"/>
      <c r="P39" s="26"/>
    </row>
    <row r="40" spans="1:16" s="16" customFormat="1" ht="18" customHeight="1">
      <c r="A40" s="78"/>
      <c r="B40" s="45"/>
      <c r="C40" s="45"/>
      <c r="D40" s="45"/>
      <c r="E40" s="45"/>
      <c r="F40" s="45"/>
      <c r="G40" s="45"/>
      <c r="H40" s="32"/>
      <c r="I40" s="22"/>
      <c r="J40" s="790"/>
      <c r="K40" s="790"/>
      <c r="L40" s="790"/>
      <c r="M40" s="666"/>
      <c r="N40" s="666"/>
    </row>
    <row r="41" spans="1:16" s="1" customFormat="1" ht="5.0999999999999996" customHeight="1">
      <c r="A41" s="66"/>
      <c r="B41" s="13"/>
      <c r="C41" s="13"/>
      <c r="D41" s="13"/>
      <c r="E41" s="13"/>
      <c r="F41" s="13"/>
      <c r="G41" s="13"/>
      <c r="H41" s="50"/>
      <c r="I41" s="792"/>
      <c r="J41" s="792"/>
      <c r="K41" s="792"/>
      <c r="L41" s="792"/>
      <c r="M41" s="666"/>
      <c r="N41" s="666"/>
    </row>
    <row r="42" spans="1:16" s="64" customFormat="1" ht="24.95" customHeight="1">
      <c r="B42" s="68"/>
      <c r="C42" s="68"/>
      <c r="D42" s="68"/>
      <c r="E42" s="668"/>
      <c r="F42" s="668"/>
      <c r="G42" s="668"/>
      <c r="H42" s="69"/>
      <c r="I42" s="69"/>
      <c r="J42" s="69"/>
      <c r="K42" s="69"/>
      <c r="L42" s="68"/>
      <c r="M42" s="666"/>
      <c r="N42" s="666"/>
    </row>
    <row r="43" spans="1:16" s="3" customFormat="1" ht="5.0999999999999996" customHeight="1">
      <c r="A43" s="91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666"/>
      <c r="N43" s="666"/>
      <c r="O43" s="661"/>
      <c r="P43" s="49"/>
    </row>
    <row r="44" spans="1:16" s="1" customFormat="1" ht="22.5" customHeight="1">
      <c r="A44" s="66"/>
      <c r="B44" s="804" t="s">
        <v>136</v>
      </c>
      <c r="C44" s="796"/>
      <c r="D44" s="796"/>
      <c r="E44" s="796"/>
      <c r="F44" s="796"/>
      <c r="G44" s="603"/>
      <c r="H44" s="30"/>
      <c r="I44" s="30"/>
      <c r="J44" s="30"/>
      <c r="K44" s="30"/>
      <c r="L44" s="31"/>
      <c r="M44" s="666"/>
      <c r="N44" s="666"/>
      <c r="P44" s="35"/>
    </row>
    <row r="45" spans="1:16" s="2" customFormat="1" ht="24.75" customHeight="1">
      <c r="A45" s="74"/>
      <c r="B45" s="60">
        <v>2017</v>
      </c>
      <c r="C45" s="60">
        <v>2018</v>
      </c>
      <c r="D45" s="60">
        <v>2019</v>
      </c>
      <c r="E45" s="60">
        <v>2020</v>
      </c>
      <c r="F45" s="60">
        <v>2021</v>
      </c>
      <c r="G45" s="60"/>
      <c r="H45" s="805" t="s">
        <v>67</v>
      </c>
      <c r="I45" s="805"/>
      <c r="J45" s="805"/>
      <c r="K45" s="805"/>
      <c r="L45" s="805"/>
      <c r="M45" s="666"/>
      <c r="N45" s="666"/>
      <c r="O45" s="36"/>
      <c r="P45" s="36"/>
    </row>
    <row r="46" spans="1:16" s="18" customFormat="1" ht="12.75" customHeight="1">
      <c r="A46" s="75"/>
      <c r="B46" s="57"/>
      <c r="C46" s="57"/>
      <c r="D46" s="57"/>
      <c r="E46" s="57"/>
      <c r="F46" s="57"/>
      <c r="G46" s="665"/>
      <c r="H46" s="801"/>
      <c r="I46" s="801"/>
      <c r="J46" s="801"/>
      <c r="K46" s="43"/>
      <c r="L46" s="43"/>
      <c r="M46" s="666"/>
      <c r="N46" s="666"/>
      <c r="O46" s="37"/>
    </row>
    <row r="47" spans="1:16" s="19" customFormat="1" ht="20.100000000000001" customHeight="1">
      <c r="A47" s="76"/>
      <c r="B47" s="57">
        <v>3408.4191129225051</v>
      </c>
      <c r="C47" s="57">
        <v>3567.2520854396357</v>
      </c>
      <c r="D47" s="57">
        <v>3714.3900332629896</v>
      </c>
      <c r="E47" s="57">
        <v>4079.0413038069801</v>
      </c>
      <c r="F47" s="57">
        <v>4214.5185396258603</v>
      </c>
      <c r="G47" s="665"/>
      <c r="H47" s="801" t="s">
        <v>3</v>
      </c>
      <c r="I47" s="801"/>
      <c r="J47" s="801"/>
      <c r="K47" s="21"/>
      <c r="L47" s="21"/>
      <c r="M47" s="666"/>
      <c r="N47" s="666"/>
      <c r="O47" s="629"/>
    </row>
    <row r="48" spans="1:16" s="2" customFormat="1" ht="19.5" customHeight="1">
      <c r="A48" s="74"/>
      <c r="B48" s="29"/>
      <c r="C48" s="29"/>
      <c r="D48" s="29"/>
      <c r="E48" s="29"/>
      <c r="F48" s="29"/>
      <c r="G48" s="665"/>
      <c r="H48" s="802"/>
      <c r="I48" s="802"/>
      <c r="J48" s="802"/>
      <c r="K48" s="17"/>
      <c r="L48" s="17"/>
      <c r="M48" s="666"/>
      <c r="N48" s="666"/>
    </row>
    <row r="49" spans="1:16" s="4" customFormat="1" ht="17.25" customHeight="1">
      <c r="A49" s="77"/>
      <c r="B49" s="29">
        <v>576.99439155156904</v>
      </c>
      <c r="C49" s="29">
        <v>611.73143255490072</v>
      </c>
      <c r="D49" s="29">
        <v>649.76836790992695</v>
      </c>
      <c r="E49" s="29">
        <v>730.83363699999995</v>
      </c>
      <c r="F49" s="29">
        <v>832.71068400000001</v>
      </c>
      <c r="G49" s="667"/>
      <c r="H49" s="51" t="s">
        <v>4</v>
      </c>
      <c r="I49" s="803" t="s">
        <v>6</v>
      </c>
      <c r="J49" s="803"/>
      <c r="K49" s="803"/>
      <c r="L49" s="803"/>
      <c r="M49" s="666"/>
      <c r="N49" s="666"/>
      <c r="O49" s="26"/>
      <c r="P49" s="26"/>
    </row>
    <row r="50" spans="1:16" s="1" customFormat="1" ht="19.5" customHeight="1">
      <c r="A50" s="66"/>
      <c r="B50" s="29"/>
      <c r="C50" s="29"/>
      <c r="D50" s="29"/>
      <c r="E50" s="29"/>
      <c r="F50" s="29"/>
      <c r="G50" s="667"/>
      <c r="H50" s="39"/>
      <c r="I50" s="23"/>
      <c r="J50" s="23"/>
      <c r="K50" s="23"/>
      <c r="L50" s="92"/>
      <c r="M50" s="666"/>
      <c r="N50" s="666"/>
      <c r="O50" s="28"/>
      <c r="P50" s="28"/>
    </row>
    <row r="51" spans="1:16" s="4" customFormat="1" ht="18" customHeight="1">
      <c r="A51" s="77"/>
      <c r="B51" s="29">
        <v>99.098766929168804</v>
      </c>
      <c r="C51" s="29">
        <v>105.330461400555</v>
      </c>
      <c r="D51" s="29">
        <v>107.311500706583</v>
      </c>
      <c r="E51" s="29">
        <v>43.332481000000001</v>
      </c>
      <c r="F51" s="29">
        <v>23.026561999999998</v>
      </c>
      <c r="G51" s="667"/>
      <c r="H51" s="39" t="s">
        <v>7</v>
      </c>
      <c r="I51" s="803" t="s">
        <v>64</v>
      </c>
      <c r="J51" s="803"/>
      <c r="K51" s="803"/>
      <c r="L51" s="803"/>
      <c r="M51" s="666"/>
      <c r="N51" s="666"/>
      <c r="O51" s="26"/>
      <c r="P51" s="26"/>
    </row>
    <row r="52" spans="1:16" s="1" customFormat="1" ht="18.75" customHeight="1">
      <c r="A52" s="66"/>
      <c r="B52" s="46"/>
      <c r="C52" s="46"/>
      <c r="D52" s="46"/>
      <c r="E52" s="46"/>
      <c r="F52" s="46"/>
      <c r="G52" s="46"/>
      <c r="H52" s="39"/>
      <c r="I52" s="23"/>
      <c r="J52" s="23"/>
      <c r="K52" s="23"/>
      <c r="L52" s="92"/>
      <c r="M52" s="666"/>
      <c r="N52" s="666"/>
      <c r="O52" s="28"/>
      <c r="P52" s="28"/>
    </row>
    <row r="53" spans="1:16" s="4" customFormat="1" ht="18" customHeight="1">
      <c r="A53" s="77"/>
      <c r="B53" s="12">
        <v>156.435840106321</v>
      </c>
      <c r="C53" s="12">
        <v>165.28087765378351</v>
      </c>
      <c r="D53" s="12">
        <v>170.12531837567616</v>
      </c>
      <c r="E53" s="12">
        <v>171.13208499999999</v>
      </c>
      <c r="F53" s="12">
        <v>167.13787500000001</v>
      </c>
      <c r="G53" s="46"/>
      <c r="H53" s="41" t="s">
        <v>8</v>
      </c>
      <c r="I53" s="803" t="s">
        <v>10</v>
      </c>
      <c r="J53" s="803"/>
      <c r="K53" s="803"/>
      <c r="L53" s="803"/>
      <c r="M53" s="666"/>
      <c r="N53" s="666"/>
      <c r="O53" s="26"/>
      <c r="P53" s="26"/>
    </row>
    <row r="54" spans="1:16" s="1" customFormat="1" ht="18.75" customHeight="1">
      <c r="A54" s="66"/>
      <c r="B54" s="46"/>
      <c r="C54" s="46"/>
      <c r="D54" s="46"/>
      <c r="E54" s="46"/>
      <c r="F54" s="46"/>
      <c r="G54" s="46"/>
      <c r="H54" s="39"/>
      <c r="I54" s="23"/>
      <c r="J54" s="23"/>
      <c r="K54" s="23"/>
      <c r="L54" s="92"/>
      <c r="M54" s="666"/>
      <c r="N54" s="666"/>
      <c r="O54" s="28"/>
      <c r="P54" s="28"/>
    </row>
    <row r="55" spans="1:16" s="4" customFormat="1" ht="18" customHeight="1">
      <c r="A55" s="77"/>
      <c r="B55" s="29">
        <v>64.941375367316496</v>
      </c>
      <c r="C55" s="29">
        <v>65.390055319166606</v>
      </c>
      <c r="D55" s="29">
        <v>70.829136792633406</v>
      </c>
      <c r="E55" s="29">
        <v>78.234116</v>
      </c>
      <c r="F55" s="29">
        <v>82.012141</v>
      </c>
      <c r="G55" s="83"/>
      <c r="H55" s="41" t="s">
        <v>19</v>
      </c>
      <c r="I55" s="803" t="s">
        <v>21</v>
      </c>
      <c r="J55" s="803"/>
      <c r="K55" s="803"/>
      <c r="L55" s="803"/>
      <c r="M55" s="666"/>
      <c r="N55" s="666"/>
      <c r="O55" s="26"/>
      <c r="P55" s="26"/>
    </row>
    <row r="56" spans="1:16" s="1" customFormat="1" ht="18.75" customHeight="1">
      <c r="A56" s="66"/>
      <c r="B56" s="46"/>
      <c r="C56" s="46"/>
      <c r="D56" s="46"/>
      <c r="E56" s="46"/>
      <c r="F56" s="46"/>
      <c r="G56" s="46"/>
      <c r="H56" s="39"/>
      <c r="I56" s="23"/>
      <c r="J56" s="23"/>
      <c r="K56" s="23"/>
      <c r="L56" s="92"/>
      <c r="M56" s="666"/>
      <c r="N56" s="666"/>
      <c r="O56" s="28"/>
      <c r="P56" s="28"/>
    </row>
    <row r="57" spans="1:16" s="4" customFormat="1" ht="18" customHeight="1">
      <c r="A57" s="77"/>
      <c r="B57" s="29">
        <v>2510.9487389681299</v>
      </c>
      <c r="C57" s="29">
        <v>2619.51925851123</v>
      </c>
      <c r="D57" s="29">
        <v>2716.35570947817</v>
      </c>
      <c r="E57" s="29">
        <v>3055.5089849999999</v>
      </c>
      <c r="F57" s="29">
        <v>3109.6312779999998</v>
      </c>
      <c r="G57" s="46"/>
      <c r="H57" s="41" t="s">
        <v>22</v>
      </c>
      <c r="I57" s="803" t="s">
        <v>24</v>
      </c>
      <c r="J57" s="803"/>
      <c r="K57" s="803"/>
      <c r="L57" s="803"/>
      <c r="M57" s="666"/>
      <c r="N57" s="666"/>
      <c r="O57" s="26"/>
      <c r="P57" s="26"/>
    </row>
    <row r="58" spans="1:16" s="16" customFormat="1" ht="18" customHeight="1">
      <c r="A58" s="78"/>
      <c r="B58" s="45"/>
      <c r="C58" s="45"/>
      <c r="D58" s="45"/>
      <c r="E58" s="45"/>
      <c r="F58" s="45"/>
      <c r="G58" s="45"/>
      <c r="H58" s="32"/>
      <c r="I58" s="22"/>
      <c r="J58" s="790"/>
      <c r="K58" s="790"/>
      <c r="L58" s="790"/>
      <c r="M58" s="666"/>
      <c r="N58" s="666"/>
    </row>
    <row r="59" spans="1:16" s="1" customFormat="1" ht="5.0999999999999996" customHeight="1">
      <c r="A59" s="66"/>
      <c r="B59" s="13"/>
      <c r="C59" s="13"/>
      <c r="D59" s="13"/>
      <c r="E59" s="13"/>
      <c r="F59" s="13"/>
      <c r="G59" s="13"/>
      <c r="H59" s="50"/>
      <c r="I59" s="792"/>
      <c r="J59" s="792"/>
      <c r="K59" s="792"/>
      <c r="L59" s="792"/>
      <c r="M59" s="666"/>
      <c r="N59" s="666"/>
    </row>
    <row r="60" spans="1:16" s="64" customFormat="1" ht="24.95" customHeight="1">
      <c r="B60" s="68"/>
      <c r="C60" s="68"/>
      <c r="D60" s="68"/>
      <c r="E60" s="668"/>
      <c r="F60" s="668"/>
      <c r="G60" s="668"/>
      <c r="H60" s="69"/>
      <c r="I60" s="69"/>
      <c r="J60" s="69"/>
      <c r="K60" s="69"/>
      <c r="L60" s="68"/>
      <c r="M60" s="666"/>
      <c r="N60" s="666"/>
    </row>
    <row r="61" spans="1:16" s="3" customFormat="1" ht="5.0999999999999996" customHeight="1">
      <c r="A61" s="91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666"/>
      <c r="N61" s="666"/>
      <c r="O61" s="661"/>
      <c r="P61" s="49"/>
    </row>
    <row r="62" spans="1:16" s="1" customFormat="1" ht="22.5" customHeight="1">
      <c r="A62" s="66"/>
      <c r="B62" s="804" t="s">
        <v>137</v>
      </c>
      <c r="C62" s="804"/>
      <c r="D62" s="804"/>
      <c r="E62" s="804"/>
      <c r="F62" s="804"/>
      <c r="G62" s="603"/>
      <c r="H62" s="30"/>
      <c r="I62" s="30"/>
      <c r="J62" s="30"/>
      <c r="K62" s="30"/>
      <c r="L62" s="31"/>
      <c r="M62" s="666"/>
      <c r="N62" s="666"/>
      <c r="P62" s="35"/>
    </row>
    <row r="63" spans="1:16" s="2" customFormat="1" ht="21.95" customHeight="1">
      <c r="A63" s="74"/>
      <c r="B63" s="60">
        <v>2017</v>
      </c>
      <c r="C63" s="60">
        <v>2018</v>
      </c>
      <c r="D63" s="60">
        <v>2019</v>
      </c>
      <c r="E63" s="60">
        <v>2020</v>
      </c>
      <c r="F63" s="60">
        <v>2021</v>
      </c>
      <c r="G63" s="60"/>
      <c r="H63" s="805" t="s">
        <v>67</v>
      </c>
      <c r="I63" s="805"/>
      <c r="J63" s="805"/>
      <c r="K63" s="805"/>
      <c r="L63" s="805"/>
      <c r="M63" s="666"/>
      <c r="N63" s="666"/>
      <c r="O63" s="36"/>
      <c r="P63" s="36"/>
    </row>
    <row r="64" spans="1:16" s="18" customFormat="1" ht="12.75" customHeight="1">
      <c r="A64" s="75"/>
      <c r="B64" s="57"/>
      <c r="C64" s="57"/>
      <c r="D64" s="57"/>
      <c r="E64" s="57"/>
      <c r="F64" s="57"/>
      <c r="G64" s="665"/>
      <c r="H64" s="801"/>
      <c r="I64" s="801"/>
      <c r="J64" s="801"/>
      <c r="K64" s="43"/>
      <c r="L64" s="43"/>
      <c r="M64" s="666"/>
      <c r="N64" s="666"/>
      <c r="O64" s="37"/>
    </row>
    <row r="65" spans="1:16" s="19" customFormat="1" ht="20.100000000000001" customHeight="1">
      <c r="A65" s="76"/>
      <c r="B65" s="95">
        <v>152301.16521263408</v>
      </c>
      <c r="C65" s="95">
        <v>152401.60603217699</v>
      </c>
      <c r="D65" s="95">
        <v>153608.99278118467</v>
      </c>
      <c r="E65" s="95">
        <v>157593.13192083943</v>
      </c>
      <c r="F65" s="95">
        <v>156472.72336993396</v>
      </c>
      <c r="G65" s="665"/>
      <c r="H65" s="801" t="s">
        <v>3</v>
      </c>
      <c r="I65" s="801"/>
      <c r="J65" s="801"/>
      <c r="K65" s="21"/>
      <c r="L65" s="21"/>
      <c r="M65" s="666"/>
      <c r="N65" s="666"/>
      <c r="O65" s="629"/>
    </row>
    <row r="66" spans="1:16" s="2" customFormat="1" ht="19.5" customHeight="1">
      <c r="A66" s="74"/>
      <c r="B66" s="29"/>
      <c r="C66" s="29"/>
      <c r="D66" s="29"/>
      <c r="E66" s="29"/>
      <c r="F66" s="29"/>
      <c r="G66" s="665"/>
      <c r="H66" s="802"/>
      <c r="I66" s="802"/>
      <c r="J66" s="802"/>
      <c r="K66" s="17"/>
      <c r="L66" s="17"/>
      <c r="M66" s="666"/>
      <c r="N66" s="666"/>
    </row>
    <row r="67" spans="1:16" s="4" customFormat="1" ht="18" customHeight="1">
      <c r="A67" s="77"/>
      <c r="B67" s="29">
        <v>18067.972037516101</v>
      </c>
      <c r="C67" s="29">
        <v>18084.688694071901</v>
      </c>
      <c r="D67" s="29">
        <v>18129.688694071901</v>
      </c>
      <c r="E67" s="29">
        <v>18083.354783999999</v>
      </c>
      <c r="F67" s="29">
        <v>18541.618326</v>
      </c>
      <c r="G67" s="667"/>
      <c r="H67" s="51" t="s">
        <v>4</v>
      </c>
      <c r="I67" s="803" t="s">
        <v>6</v>
      </c>
      <c r="J67" s="803"/>
      <c r="K67" s="803"/>
      <c r="L67" s="803"/>
      <c r="M67" s="666"/>
      <c r="N67" s="666"/>
      <c r="O67" s="26"/>
      <c r="P67" s="26"/>
    </row>
    <row r="68" spans="1:16" s="16" customFormat="1" ht="18.75" customHeight="1">
      <c r="A68" s="78"/>
      <c r="B68" s="29"/>
      <c r="C68" s="29"/>
      <c r="D68" s="29"/>
      <c r="E68" s="29"/>
      <c r="F68" s="29"/>
      <c r="G68" s="667"/>
      <c r="H68" s="40"/>
      <c r="I68" s="790"/>
      <c r="J68" s="790"/>
      <c r="K68" s="790"/>
      <c r="L68" s="790"/>
      <c r="M68" s="666"/>
      <c r="N68" s="666"/>
      <c r="O68" s="27"/>
      <c r="P68" s="27"/>
    </row>
    <row r="69" spans="1:16" s="4" customFormat="1" ht="18" customHeight="1">
      <c r="A69" s="77"/>
      <c r="B69" s="29">
        <v>6107.7247419424402</v>
      </c>
      <c r="C69" s="29">
        <v>6135.048428600091</v>
      </c>
      <c r="D69" s="29">
        <v>6294.7506516489912</v>
      </c>
      <c r="E69" s="29">
        <v>6855.6880680000004</v>
      </c>
      <c r="F69" s="29">
        <v>6324.2801060000002</v>
      </c>
      <c r="G69" s="667"/>
      <c r="H69" s="39" t="s">
        <v>7</v>
      </c>
      <c r="I69" s="803" t="s">
        <v>64</v>
      </c>
      <c r="J69" s="803"/>
      <c r="K69" s="803"/>
      <c r="L69" s="803"/>
      <c r="M69" s="666"/>
      <c r="N69" s="666"/>
      <c r="O69" s="26"/>
      <c r="P69" s="26"/>
    </row>
    <row r="70" spans="1:16" s="1" customFormat="1" ht="18.75" customHeight="1">
      <c r="A70" s="66"/>
      <c r="B70" s="46"/>
      <c r="C70" s="46"/>
      <c r="D70" s="46"/>
      <c r="E70" s="46"/>
      <c r="F70" s="46"/>
      <c r="G70" s="46"/>
      <c r="H70" s="39"/>
      <c r="I70" s="23"/>
      <c r="J70" s="23"/>
      <c r="K70" s="23"/>
      <c r="L70" s="92"/>
      <c r="M70" s="666"/>
      <c r="N70" s="666"/>
      <c r="O70" s="28"/>
      <c r="P70" s="28"/>
    </row>
    <row r="71" spans="1:16" s="4" customFormat="1" ht="18" customHeight="1">
      <c r="A71" s="77"/>
      <c r="B71" s="12">
        <v>2528.86433822344</v>
      </c>
      <c r="C71" s="12">
        <v>2567.4480093749953</v>
      </c>
      <c r="D71" s="12">
        <v>2700.6475142590898</v>
      </c>
      <c r="E71" s="12">
        <v>2176.975974</v>
      </c>
      <c r="F71" s="12">
        <v>2476.7752569999998</v>
      </c>
      <c r="G71" s="46"/>
      <c r="H71" s="41" t="s">
        <v>8</v>
      </c>
      <c r="I71" s="803" t="s">
        <v>10</v>
      </c>
      <c r="J71" s="803"/>
      <c r="K71" s="803"/>
      <c r="L71" s="803"/>
      <c r="M71" s="666"/>
      <c r="N71" s="666"/>
      <c r="O71" s="26"/>
      <c r="P71" s="26"/>
    </row>
    <row r="72" spans="1:16" s="1" customFormat="1" ht="18.75" customHeight="1">
      <c r="A72" s="66"/>
      <c r="B72" s="46"/>
      <c r="C72" s="46"/>
      <c r="D72" s="46"/>
      <c r="E72" s="46"/>
      <c r="F72" s="46"/>
      <c r="G72" s="46"/>
      <c r="H72" s="39"/>
      <c r="I72" s="23"/>
      <c r="J72" s="23"/>
      <c r="K72" s="23"/>
      <c r="L72" s="92"/>
      <c r="M72" s="666"/>
      <c r="N72" s="666"/>
      <c r="O72" s="28"/>
      <c r="P72" s="28"/>
    </row>
    <row r="73" spans="1:16" s="4" customFormat="1" ht="18" customHeight="1">
      <c r="A73" s="77"/>
      <c r="B73" s="29">
        <v>954.93580470811003</v>
      </c>
      <c r="C73" s="29">
        <v>962.66304665600069</v>
      </c>
      <c r="D73" s="29">
        <v>976.86399624166665</v>
      </c>
      <c r="E73" s="29">
        <v>1068.459613</v>
      </c>
      <c r="F73" s="29">
        <v>1137.892204</v>
      </c>
      <c r="G73" s="83"/>
      <c r="H73" s="41" t="s">
        <v>19</v>
      </c>
      <c r="I73" s="803" t="s">
        <v>21</v>
      </c>
      <c r="J73" s="803"/>
      <c r="K73" s="803"/>
      <c r="L73" s="803"/>
      <c r="M73" s="666"/>
      <c r="N73" s="666"/>
      <c r="O73" s="26"/>
      <c r="P73" s="26"/>
    </row>
    <row r="74" spans="1:16" s="16" customFormat="1" ht="18.75" customHeight="1">
      <c r="A74" s="78"/>
      <c r="B74" s="79"/>
      <c r="C74" s="79"/>
      <c r="D74" s="79"/>
      <c r="E74" s="79"/>
      <c r="F74" s="79"/>
      <c r="G74" s="83"/>
      <c r="H74" s="40"/>
      <c r="I74" s="790"/>
      <c r="J74" s="790"/>
      <c r="K74" s="790"/>
      <c r="L74" s="790"/>
      <c r="M74" s="666"/>
      <c r="N74" s="666"/>
      <c r="O74" s="27"/>
      <c r="P74" s="27"/>
    </row>
    <row r="75" spans="1:16" s="4" customFormat="1" ht="18" customHeight="1">
      <c r="A75" s="77"/>
      <c r="B75" s="29">
        <v>124641.66829024399</v>
      </c>
      <c r="C75" s="29">
        <v>124651.757853474</v>
      </c>
      <c r="D75" s="29">
        <v>125507.04192496301</v>
      </c>
      <c r="E75" s="29">
        <v>129408.65348183941</v>
      </c>
      <c r="F75" s="29">
        <v>127992.157477</v>
      </c>
      <c r="G75" s="46"/>
      <c r="H75" s="41" t="s">
        <v>22</v>
      </c>
      <c r="I75" s="803" t="s">
        <v>24</v>
      </c>
      <c r="J75" s="803"/>
      <c r="K75" s="803"/>
      <c r="L75" s="803"/>
      <c r="M75" s="666"/>
      <c r="N75" s="666"/>
      <c r="O75" s="26"/>
      <c r="P75" s="26"/>
    </row>
    <row r="76" spans="1:16" s="16" customFormat="1" ht="18" customHeight="1">
      <c r="A76" s="78"/>
      <c r="B76" s="45"/>
      <c r="C76" s="45"/>
      <c r="D76" s="45"/>
      <c r="E76" s="45"/>
      <c r="F76" s="45"/>
      <c r="G76" s="45"/>
      <c r="H76" s="32"/>
      <c r="I76" s="22"/>
      <c r="J76" s="790"/>
      <c r="K76" s="790"/>
      <c r="L76" s="790"/>
      <c r="M76" s="650"/>
      <c r="N76" s="669"/>
    </row>
    <row r="77" spans="1:16" s="62" customFormat="1" ht="5.0999999999999996" customHeight="1">
      <c r="A77" s="67"/>
      <c r="B77" s="61"/>
      <c r="C77" s="61"/>
      <c r="D77" s="61"/>
      <c r="E77" s="61"/>
      <c r="F77" s="61"/>
      <c r="G77" s="61"/>
      <c r="H77" s="63"/>
      <c r="I77" s="791"/>
      <c r="J77" s="791"/>
      <c r="K77" s="791"/>
      <c r="L77" s="791"/>
      <c r="M77" s="670"/>
      <c r="N77" s="670"/>
    </row>
    <row r="78" spans="1:16" s="1" customFormat="1" ht="5.0999999999999996" customHeight="1">
      <c r="B78" s="13"/>
      <c r="C78" s="13"/>
      <c r="D78" s="13"/>
      <c r="E78" s="13"/>
      <c r="F78" s="13"/>
      <c r="G78" s="13"/>
      <c r="H78" s="50"/>
      <c r="I78" s="602"/>
      <c r="J78" s="602"/>
      <c r="K78" s="602"/>
      <c r="L78" s="602"/>
      <c r="M78" s="671"/>
      <c r="N78" s="671"/>
    </row>
    <row r="79" spans="1:16" s="1" customFormat="1" ht="5.0999999999999996" customHeight="1">
      <c r="B79" s="13"/>
      <c r="C79" s="13"/>
      <c r="D79" s="13"/>
      <c r="E79" s="13"/>
      <c r="F79" s="13"/>
      <c r="G79" s="13"/>
      <c r="H79" s="50"/>
      <c r="I79" s="792"/>
      <c r="J79" s="792"/>
      <c r="K79" s="792"/>
      <c r="L79" s="792"/>
      <c r="M79" s="671"/>
      <c r="N79" s="671"/>
    </row>
    <row r="80" spans="1:16">
      <c r="M80" s="672"/>
    </row>
  </sheetData>
  <mergeCells count="60">
    <mergeCell ref="I18:L18"/>
    <mergeCell ref="I19:L19"/>
    <mergeCell ref="I20:L20"/>
    <mergeCell ref="I17:L17"/>
    <mergeCell ref="B3:L3"/>
    <mergeCell ref="B5:L5"/>
    <mergeCell ref="B8:F8"/>
    <mergeCell ref="H9:L9"/>
    <mergeCell ref="H10:J10"/>
    <mergeCell ref="H11:J11"/>
    <mergeCell ref="H12:J12"/>
    <mergeCell ref="I13:L13"/>
    <mergeCell ref="I14:L14"/>
    <mergeCell ref="I15:L15"/>
    <mergeCell ref="I16:L16"/>
    <mergeCell ref="I21:L21"/>
    <mergeCell ref="J22:L22"/>
    <mergeCell ref="I38:L38"/>
    <mergeCell ref="I39:L39"/>
    <mergeCell ref="J40:L40"/>
    <mergeCell ref="I23:L23"/>
    <mergeCell ref="I41:L41"/>
    <mergeCell ref="B26:F26"/>
    <mergeCell ref="H27:L27"/>
    <mergeCell ref="H28:J28"/>
    <mergeCell ref="H29:J29"/>
    <mergeCell ref="H30:J30"/>
    <mergeCell ref="I31:L31"/>
    <mergeCell ref="I32:L32"/>
    <mergeCell ref="I33:L33"/>
    <mergeCell ref="I35:L35"/>
    <mergeCell ref="I36:L36"/>
    <mergeCell ref="I37:L37"/>
    <mergeCell ref="B44:F44"/>
    <mergeCell ref="H45:L45"/>
    <mergeCell ref="H64:J64"/>
    <mergeCell ref="H47:J47"/>
    <mergeCell ref="H48:J48"/>
    <mergeCell ref="I49:L49"/>
    <mergeCell ref="I51:L51"/>
    <mergeCell ref="I53:L53"/>
    <mergeCell ref="I55:L55"/>
    <mergeCell ref="I57:L57"/>
    <mergeCell ref="J58:L58"/>
    <mergeCell ref="I59:L59"/>
    <mergeCell ref="B62:F62"/>
    <mergeCell ref="H63:L63"/>
    <mergeCell ref="H46:J46"/>
    <mergeCell ref="I79:L79"/>
    <mergeCell ref="H65:J65"/>
    <mergeCell ref="H66:J66"/>
    <mergeCell ref="I67:L67"/>
    <mergeCell ref="I68:L68"/>
    <mergeCell ref="I69:L69"/>
    <mergeCell ref="I71:L71"/>
    <mergeCell ref="I73:L73"/>
    <mergeCell ref="I74:L74"/>
    <mergeCell ref="I75:L75"/>
    <mergeCell ref="J76:L76"/>
    <mergeCell ref="I77:L77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8775-877B-4C00-B59C-5198E6F7FA9B}">
  <sheetPr>
    <tabColor rgb="FFFFB266"/>
  </sheetPr>
  <dimension ref="A1:O66"/>
  <sheetViews>
    <sheetView view="pageBreakPreview" zoomScaleNormal="90" zoomScaleSheetLayoutView="100" workbookViewId="0">
      <selection activeCell="B3" sqref="B3:K3"/>
    </sheetView>
  </sheetViews>
  <sheetFormatPr defaultColWidth="9.140625" defaultRowHeight="15"/>
  <cols>
    <col min="1" max="1" width="1.7109375" style="5" customWidth="1"/>
    <col min="2" max="2" width="5.7109375" style="6" customWidth="1"/>
    <col min="3" max="3" width="6.7109375" style="6" customWidth="1"/>
    <col min="4" max="4" width="7.28515625" style="6" customWidth="1"/>
    <col min="5" max="5" width="0.85546875" style="6" customWidth="1"/>
    <col min="6" max="6" width="63.5703125" style="5" customWidth="1"/>
    <col min="7" max="11" width="18.7109375" style="5" customWidth="1"/>
    <col min="12" max="12" width="24.42578125" style="645" customWidth="1"/>
    <col min="13" max="13" width="25.140625" style="673" customWidth="1"/>
    <col min="14" max="14" width="15" style="5" customWidth="1"/>
    <col min="15" max="15" width="36.42578125" style="5" customWidth="1"/>
    <col min="16" max="16" width="10.5703125" style="5" bestFit="1" customWidth="1"/>
    <col min="17" max="16384" width="9.140625" style="5"/>
  </cols>
  <sheetData>
    <row r="1" spans="1:15" ht="30" customHeight="1"/>
    <row r="2" spans="1:15" ht="30" customHeight="1"/>
    <row r="3" spans="1:15" ht="21.75" customHeight="1">
      <c r="B3" s="798" t="s">
        <v>160</v>
      </c>
      <c r="C3" s="798"/>
      <c r="D3" s="798"/>
      <c r="E3" s="798"/>
      <c r="F3" s="798"/>
      <c r="G3" s="798"/>
      <c r="H3" s="798"/>
      <c r="I3" s="798"/>
      <c r="J3" s="798"/>
      <c r="K3" s="798"/>
    </row>
    <row r="4" spans="1:15" s="1" customFormat="1" ht="29.25" customHeight="1">
      <c r="A4" s="7"/>
      <c r="B4" s="94"/>
      <c r="C4" s="9"/>
      <c r="D4" s="9"/>
      <c r="E4" s="9"/>
      <c r="F4" s="10"/>
      <c r="G4" s="15"/>
      <c r="H4" s="15"/>
      <c r="I4" s="15"/>
      <c r="J4" s="15"/>
      <c r="K4" s="15"/>
      <c r="L4" s="647"/>
      <c r="M4" s="674"/>
    </row>
    <row r="5" spans="1:15" s="2" customFormat="1" ht="36" customHeight="1">
      <c r="A5" s="8"/>
      <c r="B5" s="800" t="s">
        <v>98</v>
      </c>
      <c r="C5" s="800"/>
      <c r="D5" s="800"/>
      <c r="E5" s="800"/>
      <c r="F5" s="800"/>
      <c r="G5" s="800"/>
      <c r="H5" s="800"/>
      <c r="I5" s="800"/>
      <c r="J5" s="800"/>
      <c r="K5" s="800"/>
      <c r="L5" s="649"/>
      <c r="M5" s="675"/>
    </row>
    <row r="6" spans="1:15" ht="27.75" customHeight="1">
      <c r="B6" s="48"/>
      <c r="C6" s="48"/>
      <c r="D6" s="48"/>
      <c r="E6" s="48"/>
      <c r="F6" s="48"/>
      <c r="G6" s="48"/>
      <c r="H6" s="48"/>
      <c r="I6" s="48"/>
      <c r="J6" s="48"/>
      <c r="K6" s="48"/>
      <c r="L6" s="651"/>
      <c r="M6" s="676"/>
    </row>
    <row r="7" spans="1:15" s="3" customFormat="1" ht="4.5" customHeight="1">
      <c r="A7" s="24"/>
      <c r="B7" s="73"/>
      <c r="C7" s="73"/>
      <c r="D7" s="73"/>
      <c r="E7" s="73"/>
      <c r="F7" s="73"/>
      <c r="G7" s="73"/>
      <c r="H7" s="73"/>
      <c r="I7" s="73"/>
      <c r="J7" s="73"/>
      <c r="K7" s="73"/>
      <c r="L7" s="653"/>
      <c r="M7" s="677"/>
      <c r="N7" s="655"/>
      <c r="O7" s="49"/>
    </row>
    <row r="8" spans="1:15" s="3" customFormat="1" ht="21.75" customHeight="1">
      <c r="B8" s="30"/>
      <c r="C8" s="30"/>
      <c r="D8" s="30"/>
      <c r="E8" s="30"/>
      <c r="F8" s="31"/>
      <c r="G8" s="796" t="s">
        <v>90</v>
      </c>
      <c r="H8" s="796"/>
      <c r="I8" s="796"/>
      <c r="J8" s="796"/>
      <c r="K8" s="796"/>
      <c r="L8" s="659"/>
      <c r="M8" s="660"/>
      <c r="N8" s="661"/>
      <c r="O8" s="49"/>
    </row>
    <row r="9" spans="1:15" s="81" customFormat="1" ht="22.5" customHeight="1">
      <c r="B9" s="809" t="s">
        <v>65</v>
      </c>
      <c r="C9" s="809"/>
      <c r="D9" s="809"/>
      <c r="E9" s="809"/>
      <c r="F9" s="809"/>
      <c r="G9" s="60">
        <v>2012</v>
      </c>
      <c r="H9" s="60">
        <v>2013</v>
      </c>
      <c r="I9" s="60">
        <v>2014</v>
      </c>
      <c r="J9" s="60">
        <v>2015</v>
      </c>
      <c r="K9" s="60">
        <v>2016</v>
      </c>
      <c r="L9" s="678"/>
      <c r="M9" s="679"/>
      <c r="N9" s="680"/>
      <c r="O9" s="80"/>
    </row>
    <row r="10" spans="1:15" s="1" customFormat="1" ht="17.25" customHeight="1">
      <c r="B10" s="20"/>
      <c r="C10" s="20"/>
      <c r="D10" s="20"/>
      <c r="E10" s="20"/>
      <c r="F10" s="20"/>
      <c r="G10" s="57"/>
      <c r="H10" s="57"/>
      <c r="I10" s="57"/>
      <c r="J10" s="57"/>
      <c r="K10" s="57"/>
      <c r="L10" s="662"/>
      <c r="M10" s="662"/>
      <c r="O10" s="35"/>
    </row>
    <row r="11" spans="1:15" s="2" customFormat="1" ht="18.75">
      <c r="B11" s="794" t="s">
        <v>2</v>
      </c>
      <c r="C11" s="794"/>
      <c r="D11" s="794"/>
      <c r="E11" s="21"/>
      <c r="F11" s="21"/>
      <c r="G11" s="13">
        <v>36451.831551678399</v>
      </c>
      <c r="H11" s="13">
        <v>36910.309263245224</v>
      </c>
      <c r="I11" s="13">
        <v>36584.269003549038</v>
      </c>
      <c r="J11" s="13">
        <v>36511.456292566407</v>
      </c>
      <c r="K11" s="13">
        <v>37854.200690457641</v>
      </c>
      <c r="L11" s="663"/>
      <c r="M11" s="664"/>
      <c r="N11" s="36"/>
      <c r="O11" s="36"/>
    </row>
    <row r="12" spans="1:15" s="18" customFormat="1" ht="12.75" customHeight="1">
      <c r="B12" s="795"/>
      <c r="C12" s="795"/>
      <c r="D12" s="795"/>
      <c r="E12" s="17"/>
      <c r="F12" s="17"/>
      <c r="G12" s="29"/>
      <c r="H12" s="29"/>
      <c r="I12" s="29"/>
      <c r="J12" s="29"/>
      <c r="K12" s="29"/>
      <c r="L12" s="681"/>
      <c r="M12" s="676"/>
      <c r="N12" s="37"/>
    </row>
    <row r="13" spans="1:15" s="19" customFormat="1" ht="20.100000000000001" customHeight="1">
      <c r="B13" s="44" t="s">
        <v>4</v>
      </c>
      <c r="C13" s="792" t="s">
        <v>9</v>
      </c>
      <c r="D13" s="792"/>
      <c r="E13" s="792"/>
      <c r="F13" s="792"/>
      <c r="G13" s="12">
        <v>1585.2685753193</v>
      </c>
      <c r="H13" s="12">
        <v>1775.89940321365</v>
      </c>
      <c r="I13" s="12">
        <v>1615.0292910399</v>
      </c>
      <c r="J13" s="12">
        <v>1656.09848799924</v>
      </c>
      <c r="K13" s="12">
        <v>2014.1228642431499</v>
      </c>
      <c r="L13" s="682"/>
      <c r="M13" s="682"/>
      <c r="N13" s="629"/>
    </row>
    <row r="14" spans="1:15" s="2" customFormat="1" ht="19.5" customHeight="1">
      <c r="B14" s="11"/>
      <c r="C14" s="23"/>
      <c r="D14" s="23"/>
      <c r="E14" s="23"/>
      <c r="F14" s="92"/>
      <c r="G14" s="683"/>
      <c r="H14" s="683"/>
      <c r="I14" s="683"/>
      <c r="J14" s="683"/>
      <c r="K14" s="683"/>
      <c r="L14" s="675"/>
      <c r="M14" s="684"/>
    </row>
    <row r="15" spans="1:15" s="4" customFormat="1" ht="20.100000000000001" customHeight="1">
      <c r="B15" s="11" t="s">
        <v>7</v>
      </c>
      <c r="C15" s="792" t="s">
        <v>20</v>
      </c>
      <c r="D15" s="792"/>
      <c r="E15" s="792"/>
      <c r="F15" s="792"/>
      <c r="G15" s="29">
        <v>1504.0957644</v>
      </c>
      <c r="H15" s="29">
        <v>1495.6556324542701</v>
      </c>
      <c r="I15" s="29">
        <v>726.83209206364199</v>
      </c>
      <c r="J15" s="29">
        <v>2038.0497588503599</v>
      </c>
      <c r="K15" s="29">
        <v>2077.4028961045901</v>
      </c>
      <c r="L15" s="676"/>
      <c r="M15" s="676"/>
      <c r="N15" s="26"/>
      <c r="O15" s="26"/>
    </row>
    <row r="16" spans="1:15" s="1" customFormat="1" ht="18.75" customHeight="1">
      <c r="B16" s="22"/>
      <c r="C16" s="790"/>
      <c r="D16" s="790"/>
      <c r="E16" s="790"/>
      <c r="F16" s="790"/>
      <c r="G16" s="683"/>
      <c r="H16" s="683"/>
      <c r="I16" s="683"/>
      <c r="J16" s="683"/>
      <c r="K16" s="683"/>
      <c r="L16" s="677"/>
      <c r="M16" s="677"/>
      <c r="N16" s="28"/>
      <c r="O16" s="28"/>
    </row>
    <row r="17" spans="2:15" s="4" customFormat="1" ht="18" customHeight="1">
      <c r="B17" s="25" t="s">
        <v>8</v>
      </c>
      <c r="C17" s="792" t="s">
        <v>95</v>
      </c>
      <c r="D17" s="792"/>
      <c r="E17" s="792"/>
      <c r="F17" s="792"/>
      <c r="G17" s="29">
        <v>33362.467211959098</v>
      </c>
      <c r="H17" s="29">
        <v>33638.754227577301</v>
      </c>
      <c r="I17" s="29">
        <v>34242.407620445498</v>
      </c>
      <c r="J17" s="29">
        <v>32817.308045716803</v>
      </c>
      <c r="K17" s="29">
        <v>33762.674930109897</v>
      </c>
      <c r="L17" s="676"/>
      <c r="M17" s="676"/>
      <c r="N17" s="26"/>
      <c r="O17" s="26"/>
    </row>
    <row r="18" spans="2:15" s="16" customFormat="1" ht="18.75" customHeight="1">
      <c r="B18" s="22"/>
      <c r="C18" s="790"/>
      <c r="D18" s="790"/>
      <c r="E18" s="790"/>
      <c r="F18" s="790"/>
      <c r="G18" s="46"/>
      <c r="H18" s="46"/>
      <c r="I18" s="46"/>
      <c r="J18" s="46"/>
      <c r="K18" s="46"/>
      <c r="L18" s="685"/>
      <c r="M18" s="685"/>
      <c r="N18" s="27"/>
      <c r="O18" s="27"/>
    </row>
    <row r="19" spans="2:15" s="4" customFormat="1" ht="6" customHeight="1">
      <c r="B19" s="50"/>
      <c r="C19" s="792"/>
      <c r="D19" s="792"/>
      <c r="E19" s="792"/>
      <c r="F19" s="792"/>
      <c r="G19" s="13"/>
      <c r="H19" s="13"/>
      <c r="I19" s="13"/>
      <c r="J19" s="13"/>
      <c r="K19" s="13"/>
      <c r="L19" s="676"/>
      <c r="M19" s="676"/>
      <c r="N19" s="26"/>
      <c r="O19" s="26"/>
    </row>
    <row r="20" spans="2:15" s="16" customFormat="1" ht="38.25" customHeight="1">
      <c r="B20" s="69"/>
      <c r="C20" s="69"/>
      <c r="D20" s="69"/>
      <c r="E20" s="69"/>
      <c r="F20" s="68"/>
      <c r="G20" s="68"/>
      <c r="H20" s="68"/>
      <c r="I20" s="68"/>
      <c r="J20" s="668"/>
      <c r="K20" s="668"/>
      <c r="L20" s="685"/>
      <c r="M20" s="685"/>
      <c r="N20" s="27"/>
      <c r="O20" s="27"/>
    </row>
    <row r="21" spans="2:15" s="1" customFormat="1" ht="5.25" customHeight="1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671"/>
      <c r="M21" s="671"/>
    </row>
    <row r="22" spans="2:15" s="64" customFormat="1" ht="22.5" customHeight="1">
      <c r="B22" s="30"/>
      <c r="C22" s="30"/>
      <c r="D22" s="30"/>
      <c r="E22" s="30"/>
      <c r="F22" s="31"/>
      <c r="G22" s="796" t="s">
        <v>91</v>
      </c>
      <c r="H22" s="796"/>
      <c r="I22" s="796"/>
      <c r="J22" s="796"/>
      <c r="K22" s="796"/>
      <c r="L22" s="686"/>
      <c r="M22" s="687"/>
    </row>
    <row r="23" spans="2:15" s="3" customFormat="1" ht="24" customHeight="1">
      <c r="B23" s="809" t="s">
        <v>65</v>
      </c>
      <c r="C23" s="809"/>
      <c r="D23" s="809"/>
      <c r="E23" s="809"/>
      <c r="F23" s="809"/>
      <c r="G23" s="60">
        <v>2012</v>
      </c>
      <c r="H23" s="60">
        <v>2013</v>
      </c>
      <c r="I23" s="60">
        <v>2014</v>
      </c>
      <c r="J23" s="60">
        <v>2015</v>
      </c>
      <c r="K23" s="60">
        <v>2016</v>
      </c>
      <c r="L23" s="659"/>
      <c r="M23" s="660"/>
      <c r="N23" s="661"/>
      <c r="O23" s="49"/>
    </row>
    <row r="24" spans="2:15" s="1" customFormat="1" ht="13.5" customHeight="1">
      <c r="B24" s="20"/>
      <c r="C24" s="20"/>
      <c r="D24" s="20"/>
      <c r="E24" s="20"/>
      <c r="F24" s="20"/>
      <c r="G24" s="57"/>
      <c r="H24" s="57"/>
      <c r="I24" s="57"/>
      <c r="J24" s="57"/>
      <c r="K24" s="57"/>
      <c r="L24" s="662"/>
      <c r="M24" s="662"/>
      <c r="O24" s="35"/>
    </row>
    <row r="25" spans="2:15" s="2" customFormat="1" ht="18.75">
      <c r="B25" s="794" t="s">
        <v>2</v>
      </c>
      <c r="C25" s="794"/>
      <c r="D25" s="794"/>
      <c r="E25" s="21"/>
      <c r="F25" s="21"/>
      <c r="G25" s="13">
        <v>22004.184279651789</v>
      </c>
      <c r="H25" s="13">
        <v>24199.116388186521</v>
      </c>
      <c r="I25" s="13">
        <v>25932.631600267399</v>
      </c>
      <c r="J25" s="13">
        <v>27313.971600267399</v>
      </c>
      <c r="K25" s="13">
        <v>29742.8692779538</v>
      </c>
      <c r="L25" s="663"/>
      <c r="M25" s="664"/>
      <c r="N25" s="36"/>
      <c r="O25" s="36"/>
    </row>
    <row r="26" spans="2:15" s="18" customFormat="1" ht="20.25" customHeight="1">
      <c r="B26" s="795"/>
      <c r="C26" s="795"/>
      <c r="D26" s="795"/>
      <c r="E26" s="17"/>
      <c r="F26" s="17"/>
      <c r="G26" s="29"/>
      <c r="H26" s="29"/>
      <c r="I26" s="29"/>
      <c r="J26" s="29"/>
      <c r="K26" s="29"/>
      <c r="L26" s="681"/>
      <c r="M26" s="676"/>
      <c r="N26" s="37"/>
    </row>
    <row r="27" spans="2:15" s="19" customFormat="1" ht="20.100000000000001" customHeight="1">
      <c r="B27" s="44" t="s">
        <v>4</v>
      </c>
      <c r="C27" s="792" t="s">
        <v>9</v>
      </c>
      <c r="D27" s="792"/>
      <c r="E27" s="792"/>
      <c r="F27" s="792"/>
      <c r="G27" s="12">
        <v>1976.1105263157899</v>
      </c>
      <c r="H27" s="12">
        <v>2727.7438596491202</v>
      </c>
      <c r="I27" s="12">
        <v>2822.2</v>
      </c>
      <c r="J27" s="12">
        <v>2819.2</v>
      </c>
      <c r="K27" s="12">
        <v>3005.9654399999999</v>
      </c>
      <c r="L27" s="682"/>
      <c r="M27" s="682"/>
      <c r="N27" s="629"/>
    </row>
    <row r="28" spans="2:15" s="2" customFormat="1" ht="19.5" customHeight="1">
      <c r="B28" s="22"/>
      <c r="C28" s="790"/>
      <c r="D28" s="790"/>
      <c r="E28" s="790"/>
      <c r="F28" s="790"/>
      <c r="G28" s="683"/>
      <c r="H28" s="683"/>
      <c r="I28" s="683"/>
      <c r="J28" s="683"/>
      <c r="K28" s="683"/>
      <c r="L28" s="675"/>
      <c r="M28" s="684"/>
    </row>
    <row r="29" spans="2:15" s="4" customFormat="1" ht="20.100000000000001" customHeight="1">
      <c r="B29" s="11" t="s">
        <v>7</v>
      </c>
      <c r="C29" s="792" t="s">
        <v>20</v>
      </c>
      <c r="D29" s="792"/>
      <c r="E29" s="792"/>
      <c r="F29" s="792"/>
      <c r="G29" s="29">
        <v>894.6</v>
      </c>
      <c r="H29" s="29">
        <v>794.6</v>
      </c>
      <c r="I29" s="29">
        <v>703.6</v>
      </c>
      <c r="J29" s="29">
        <v>968.6</v>
      </c>
      <c r="K29" s="29">
        <v>920.71618000000001</v>
      </c>
      <c r="L29" s="676"/>
      <c r="M29" s="676"/>
      <c r="N29" s="26"/>
      <c r="O29" s="26"/>
    </row>
    <row r="30" spans="2:15" s="16" customFormat="1" ht="18.75" customHeight="1">
      <c r="B30" s="22"/>
      <c r="C30" s="790"/>
      <c r="D30" s="790"/>
      <c r="E30" s="790"/>
      <c r="F30" s="790"/>
      <c r="G30" s="683"/>
      <c r="H30" s="683"/>
      <c r="I30" s="683"/>
      <c r="J30" s="683"/>
      <c r="K30" s="683"/>
      <c r="L30" s="685"/>
      <c r="M30" s="685"/>
      <c r="N30" s="27"/>
      <c r="O30" s="27"/>
    </row>
    <row r="31" spans="2:15" s="4" customFormat="1" ht="18">
      <c r="B31" s="25" t="s">
        <v>8</v>
      </c>
      <c r="C31" s="792" t="s">
        <v>95</v>
      </c>
      <c r="D31" s="792"/>
      <c r="E31" s="792"/>
      <c r="F31" s="792"/>
      <c r="G31" s="29">
        <v>19133.473753335998</v>
      </c>
      <c r="H31" s="29">
        <v>20676.7725285374</v>
      </c>
      <c r="I31" s="29">
        <v>22406.8316002674</v>
      </c>
      <c r="J31" s="29">
        <v>23526.1716002674</v>
      </c>
      <c r="K31" s="29">
        <v>25816.1876579538</v>
      </c>
      <c r="L31" s="676"/>
      <c r="M31" s="676"/>
      <c r="N31" s="26"/>
      <c r="O31" s="26"/>
    </row>
    <row r="32" spans="2:15" s="16" customFormat="1" ht="18.75">
      <c r="B32" s="22"/>
      <c r="C32" s="790"/>
      <c r="D32" s="790"/>
      <c r="E32" s="790"/>
      <c r="F32" s="790"/>
      <c r="G32" s="46"/>
      <c r="H32" s="46"/>
      <c r="I32" s="46"/>
      <c r="J32" s="46"/>
      <c r="K32" s="46"/>
      <c r="L32" s="685"/>
      <c r="M32" s="685"/>
      <c r="N32" s="27"/>
      <c r="O32" s="27"/>
    </row>
    <row r="33" spans="2:15" s="4" customFormat="1" ht="6.75" customHeight="1">
      <c r="B33" s="50"/>
      <c r="C33" s="792"/>
      <c r="D33" s="792"/>
      <c r="E33" s="792"/>
      <c r="F33" s="792"/>
      <c r="G33" s="13"/>
      <c r="H33" s="13"/>
      <c r="I33" s="13"/>
      <c r="J33" s="13"/>
      <c r="K33" s="13"/>
      <c r="L33" s="676"/>
      <c r="M33" s="676"/>
      <c r="N33" s="26"/>
      <c r="O33" s="26"/>
    </row>
    <row r="34" spans="2:15" s="16" customFormat="1" ht="34.5" customHeight="1">
      <c r="B34" s="69"/>
      <c r="C34" s="69"/>
      <c r="D34" s="69"/>
      <c r="E34" s="69"/>
      <c r="F34" s="68"/>
      <c r="G34" s="68"/>
      <c r="H34" s="68"/>
      <c r="I34" s="68"/>
      <c r="J34" s="668"/>
      <c r="K34" s="668"/>
      <c r="L34" s="685"/>
      <c r="M34" s="685"/>
      <c r="N34" s="27"/>
      <c r="O34" s="27"/>
    </row>
    <row r="35" spans="2:15" s="1" customFormat="1" ht="4.5" customHeight="1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671"/>
      <c r="M35" s="671"/>
    </row>
    <row r="36" spans="2:15" s="64" customFormat="1" ht="26.25" customHeight="1">
      <c r="B36" s="30"/>
      <c r="C36" s="30"/>
      <c r="D36" s="30"/>
      <c r="E36" s="30"/>
      <c r="F36" s="31"/>
      <c r="G36" s="796" t="s">
        <v>92</v>
      </c>
      <c r="H36" s="796"/>
      <c r="I36" s="796"/>
      <c r="J36" s="796"/>
      <c r="K36" s="796"/>
      <c r="L36" s="686"/>
      <c r="M36" s="687"/>
    </row>
    <row r="37" spans="2:15" s="3" customFormat="1" ht="21.75" customHeight="1">
      <c r="B37" s="809" t="s">
        <v>65</v>
      </c>
      <c r="C37" s="809"/>
      <c r="D37" s="809"/>
      <c r="E37" s="809"/>
      <c r="F37" s="809"/>
      <c r="G37" s="60">
        <v>2012</v>
      </c>
      <c r="H37" s="60">
        <v>2013</v>
      </c>
      <c r="I37" s="60">
        <v>2014</v>
      </c>
      <c r="J37" s="60">
        <v>2015</v>
      </c>
      <c r="K37" s="60">
        <v>2016</v>
      </c>
      <c r="L37" s="659"/>
      <c r="M37" s="660"/>
      <c r="N37" s="661"/>
      <c r="O37" s="49"/>
    </row>
    <row r="38" spans="2:15" s="1" customFormat="1" ht="13.5" customHeight="1">
      <c r="B38" s="20"/>
      <c r="C38" s="20"/>
      <c r="D38" s="20"/>
      <c r="E38" s="20"/>
      <c r="F38" s="20"/>
      <c r="G38" s="57"/>
      <c r="H38" s="57"/>
      <c r="I38" s="57"/>
      <c r="J38" s="57"/>
      <c r="K38" s="57"/>
      <c r="L38" s="662"/>
      <c r="M38" s="662"/>
      <c r="O38" s="35"/>
    </row>
    <row r="39" spans="2:15" s="2" customFormat="1" ht="24.75" customHeight="1">
      <c r="B39" s="794" t="s">
        <v>2</v>
      </c>
      <c r="C39" s="794"/>
      <c r="D39" s="794"/>
      <c r="E39" s="21"/>
      <c r="F39" s="21"/>
      <c r="G39" s="13">
        <v>2722.882638206127</v>
      </c>
      <c r="H39" s="13">
        <v>3118.7347592671499</v>
      </c>
      <c r="I39" s="13">
        <v>3385.8692487479179</v>
      </c>
      <c r="J39" s="13">
        <v>3619.2730318887538</v>
      </c>
      <c r="K39" s="13">
        <v>3674.1164990874731</v>
      </c>
      <c r="L39" s="663"/>
      <c r="M39" s="664"/>
      <c r="N39" s="36"/>
      <c r="O39" s="36"/>
    </row>
    <row r="40" spans="2:15" s="18" customFormat="1" ht="17.25" customHeight="1">
      <c r="B40" s="795"/>
      <c r="C40" s="795"/>
      <c r="D40" s="795"/>
      <c r="E40" s="17"/>
      <c r="F40" s="17"/>
      <c r="G40" s="29"/>
      <c r="H40" s="29"/>
      <c r="I40" s="29"/>
      <c r="J40" s="29"/>
      <c r="K40" s="29"/>
      <c r="L40" s="681"/>
      <c r="M40" s="676"/>
      <c r="N40" s="37"/>
    </row>
    <row r="41" spans="2:15" s="19" customFormat="1" ht="20.100000000000001" customHeight="1">
      <c r="B41" s="44" t="s">
        <v>4</v>
      </c>
      <c r="C41" s="792" t="s">
        <v>9</v>
      </c>
      <c r="D41" s="792"/>
      <c r="E41" s="792"/>
      <c r="F41" s="792"/>
      <c r="G41" s="12">
        <v>104.25790039473701</v>
      </c>
      <c r="H41" s="12">
        <v>118.212259617347</v>
      </c>
      <c r="I41" s="12">
        <v>130.375681589013</v>
      </c>
      <c r="J41" s="12">
        <v>132.96617240605099</v>
      </c>
      <c r="K41" s="12">
        <v>131.408400637097</v>
      </c>
      <c r="L41" s="682"/>
      <c r="M41" s="682"/>
      <c r="N41" s="629"/>
    </row>
    <row r="42" spans="2:15" s="2" customFormat="1" ht="19.5" customHeight="1">
      <c r="B42" s="22"/>
      <c r="C42" s="790"/>
      <c r="D42" s="790"/>
      <c r="E42" s="790"/>
      <c r="F42" s="790"/>
      <c r="G42" s="683"/>
      <c r="H42" s="683"/>
      <c r="I42" s="683"/>
      <c r="J42" s="683"/>
      <c r="K42" s="683"/>
      <c r="L42" s="675"/>
      <c r="M42" s="684"/>
    </row>
    <row r="43" spans="2:15" s="4" customFormat="1" ht="20.100000000000001" customHeight="1">
      <c r="B43" s="11" t="s">
        <v>7</v>
      </c>
      <c r="C43" s="792" t="s">
        <v>20</v>
      </c>
      <c r="D43" s="792"/>
      <c r="E43" s="792"/>
      <c r="F43" s="792"/>
      <c r="G43" s="29">
        <v>74.263940199999993</v>
      </c>
      <c r="H43" s="29">
        <v>100.68318355470301</v>
      </c>
      <c r="I43" s="29">
        <v>82.853619683365196</v>
      </c>
      <c r="J43" s="29">
        <v>100.10649574047299</v>
      </c>
      <c r="K43" s="29">
        <v>105.553533174316</v>
      </c>
      <c r="L43" s="676"/>
      <c r="M43" s="676"/>
      <c r="N43" s="26"/>
      <c r="O43" s="26"/>
    </row>
    <row r="44" spans="2:15" s="16" customFormat="1" ht="18.75" customHeight="1">
      <c r="B44" s="22"/>
      <c r="C44" s="790"/>
      <c r="D44" s="790"/>
      <c r="E44" s="790"/>
      <c r="F44" s="790"/>
      <c r="G44" s="683"/>
      <c r="H44" s="683"/>
      <c r="I44" s="683"/>
      <c r="J44" s="683"/>
      <c r="K44" s="683"/>
      <c r="L44" s="685"/>
      <c r="M44" s="685"/>
      <c r="N44" s="27"/>
      <c r="O44" s="27"/>
    </row>
    <row r="45" spans="2:15" s="4" customFormat="1" ht="19.5" customHeight="1">
      <c r="B45" s="25" t="s">
        <v>8</v>
      </c>
      <c r="C45" s="792" t="s">
        <v>95</v>
      </c>
      <c r="D45" s="792"/>
      <c r="E45" s="792"/>
      <c r="F45" s="792"/>
      <c r="G45" s="29">
        <v>2544.3607976113899</v>
      </c>
      <c r="H45" s="29">
        <v>2899.8393160951</v>
      </c>
      <c r="I45" s="29">
        <v>3172.6399474755399</v>
      </c>
      <c r="J45" s="29">
        <v>3386.2003637422299</v>
      </c>
      <c r="K45" s="29">
        <v>3437.1545652760601</v>
      </c>
      <c r="L45" s="676"/>
      <c r="M45" s="676"/>
      <c r="N45" s="26"/>
      <c r="O45" s="26"/>
    </row>
    <row r="46" spans="2:15" s="16" customFormat="1" ht="18.75" customHeight="1">
      <c r="B46" s="22"/>
      <c r="C46" s="790"/>
      <c r="D46" s="790"/>
      <c r="E46" s="790"/>
      <c r="F46" s="790"/>
      <c r="G46" s="46"/>
      <c r="H46" s="46"/>
      <c r="I46" s="46"/>
      <c r="J46" s="46"/>
      <c r="K46" s="46"/>
      <c r="L46" s="685"/>
      <c r="M46" s="685"/>
      <c r="N46" s="27"/>
      <c r="O46" s="27"/>
    </row>
    <row r="47" spans="2:15" s="4" customFormat="1" ht="4.5" customHeight="1">
      <c r="B47" s="50"/>
      <c r="C47" s="792"/>
      <c r="D47" s="792"/>
      <c r="E47" s="792"/>
      <c r="F47" s="792"/>
      <c r="G47" s="13"/>
      <c r="H47" s="13"/>
      <c r="I47" s="13"/>
      <c r="J47" s="13"/>
      <c r="K47" s="13"/>
      <c r="L47" s="676"/>
      <c r="M47" s="676"/>
      <c r="N47" s="26"/>
      <c r="O47" s="26"/>
    </row>
    <row r="48" spans="2:15" s="16" customFormat="1" ht="36" customHeight="1">
      <c r="B48" s="69"/>
      <c r="C48" s="69"/>
      <c r="D48" s="69"/>
      <c r="E48" s="69"/>
      <c r="F48" s="68"/>
      <c r="G48" s="68"/>
      <c r="H48" s="68"/>
      <c r="I48" s="68"/>
      <c r="J48" s="668"/>
      <c r="K48" s="668"/>
      <c r="L48" s="685"/>
      <c r="M48" s="685"/>
      <c r="N48" s="27"/>
      <c r="O48" s="27"/>
    </row>
    <row r="49" spans="2:15" s="1" customFormat="1" ht="5.0999999999999996" customHeight="1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671"/>
      <c r="M49" s="671"/>
    </row>
    <row r="50" spans="2:15" s="64" customFormat="1" ht="21.75" customHeight="1">
      <c r="B50" s="30"/>
      <c r="C50" s="30"/>
      <c r="D50" s="30"/>
      <c r="E50" s="30"/>
      <c r="F50" s="31"/>
      <c r="G50" s="796" t="s">
        <v>93</v>
      </c>
      <c r="H50" s="796"/>
      <c r="I50" s="796"/>
      <c r="J50" s="796"/>
      <c r="K50" s="796"/>
      <c r="L50" s="686"/>
      <c r="M50" s="687"/>
    </row>
    <row r="51" spans="2:15" s="3" customFormat="1" ht="26.25" customHeight="1">
      <c r="B51" s="809" t="s">
        <v>65</v>
      </c>
      <c r="C51" s="809"/>
      <c r="D51" s="809"/>
      <c r="E51" s="809"/>
      <c r="F51" s="809"/>
      <c r="G51" s="60">
        <v>2012</v>
      </c>
      <c r="H51" s="60">
        <v>2013</v>
      </c>
      <c r="I51" s="60">
        <v>2014</v>
      </c>
      <c r="J51" s="60">
        <v>2015</v>
      </c>
      <c r="K51" s="60">
        <v>2016</v>
      </c>
      <c r="L51" s="659"/>
      <c r="M51" s="660"/>
      <c r="N51" s="661"/>
      <c r="O51" s="49"/>
    </row>
    <row r="52" spans="2:15" s="1" customFormat="1" ht="13.5" customHeight="1">
      <c r="B52" s="20"/>
      <c r="C52" s="20"/>
      <c r="D52" s="20"/>
      <c r="E52" s="20"/>
      <c r="F52" s="20"/>
      <c r="G52" s="57"/>
      <c r="H52" s="57"/>
      <c r="I52" s="57"/>
      <c r="J52" s="57"/>
      <c r="K52" s="57"/>
      <c r="L52" s="662"/>
      <c r="M52" s="662"/>
      <c r="O52" s="35"/>
    </row>
    <row r="53" spans="2:15" s="2" customFormat="1" ht="20.25" customHeight="1">
      <c r="B53" s="794" t="s">
        <v>2</v>
      </c>
      <c r="C53" s="794"/>
      <c r="D53" s="794"/>
      <c r="E53" s="21"/>
      <c r="F53" s="21"/>
      <c r="G53" s="13">
        <v>119441.64002747191</v>
      </c>
      <c r="H53" s="13">
        <v>126976.04051535143</v>
      </c>
      <c r="I53" s="13">
        <v>155025.85975948235</v>
      </c>
      <c r="J53" s="13">
        <v>155187.89197997045</v>
      </c>
      <c r="K53" s="13">
        <v>144903.79838951793</v>
      </c>
      <c r="L53" s="663"/>
      <c r="M53" s="664"/>
      <c r="N53" s="36"/>
      <c r="O53" s="36"/>
    </row>
    <row r="54" spans="2:15" s="18" customFormat="1" ht="18" customHeight="1">
      <c r="B54" s="795"/>
      <c r="C54" s="795"/>
      <c r="D54" s="795"/>
      <c r="E54" s="17"/>
      <c r="F54" s="17"/>
      <c r="G54" s="29"/>
      <c r="H54" s="29"/>
      <c r="I54" s="29"/>
      <c r="J54" s="29"/>
      <c r="K54" s="29"/>
      <c r="L54" s="681"/>
      <c r="M54" s="676"/>
      <c r="N54" s="37"/>
    </row>
    <row r="55" spans="2:15" s="19" customFormat="1" ht="20.100000000000001" customHeight="1">
      <c r="B55" s="44" t="s">
        <v>4</v>
      </c>
      <c r="C55" s="792" t="s">
        <v>9</v>
      </c>
      <c r="D55" s="792"/>
      <c r="E55" s="792"/>
      <c r="F55" s="792"/>
      <c r="G55" s="12">
        <v>1474.9882971649099</v>
      </c>
      <c r="H55" s="12">
        <v>1677.4189955742199</v>
      </c>
      <c r="I55" s="12">
        <v>1385.28712295284</v>
      </c>
      <c r="J55" s="12">
        <v>1374.9829128588001</v>
      </c>
      <c r="K55" s="12">
        <v>1602.2671009037999</v>
      </c>
      <c r="L55" s="682"/>
      <c r="M55" s="682"/>
      <c r="N55" s="629"/>
    </row>
    <row r="56" spans="2:15" s="2" customFormat="1" ht="19.5" customHeight="1">
      <c r="B56" s="22"/>
      <c r="C56" s="790"/>
      <c r="D56" s="790"/>
      <c r="E56" s="790"/>
      <c r="F56" s="790"/>
      <c r="G56" s="683"/>
      <c r="H56" s="683"/>
      <c r="I56" s="683"/>
      <c r="J56" s="683"/>
      <c r="K56" s="683"/>
      <c r="L56" s="675"/>
      <c r="M56" s="684"/>
    </row>
    <row r="57" spans="2:15" s="4" customFormat="1" ht="20.100000000000001" customHeight="1">
      <c r="B57" s="11" t="s">
        <v>7</v>
      </c>
      <c r="C57" s="792" t="s">
        <v>20</v>
      </c>
      <c r="D57" s="792"/>
      <c r="E57" s="792"/>
      <c r="F57" s="792"/>
      <c r="G57" s="29">
        <v>2590.9206012</v>
      </c>
      <c r="H57" s="29">
        <v>2594.6522746072201</v>
      </c>
      <c r="I57" s="29">
        <v>2621.4965422115101</v>
      </c>
      <c r="J57" s="29">
        <v>2076.94777998362</v>
      </c>
      <c r="K57" s="29">
        <v>2243.3321957931298</v>
      </c>
      <c r="L57" s="676"/>
      <c r="M57" s="676"/>
      <c r="N57" s="26"/>
      <c r="O57" s="26"/>
    </row>
    <row r="58" spans="2:15" s="16" customFormat="1" ht="18.75" customHeight="1">
      <c r="B58" s="22"/>
      <c r="C58" s="790"/>
      <c r="D58" s="790"/>
      <c r="E58" s="790"/>
      <c r="F58" s="790"/>
      <c r="G58" s="683"/>
      <c r="H58" s="683"/>
      <c r="I58" s="683"/>
      <c r="J58" s="683"/>
      <c r="K58" s="683"/>
      <c r="L58" s="685"/>
      <c r="M58" s="685"/>
      <c r="N58" s="27"/>
      <c r="O58" s="27"/>
    </row>
    <row r="59" spans="2:15" s="4" customFormat="1" ht="19.5" customHeight="1">
      <c r="B59" s="25" t="s">
        <v>8</v>
      </c>
      <c r="C59" s="792" t="s">
        <v>95</v>
      </c>
      <c r="D59" s="792"/>
      <c r="E59" s="792"/>
      <c r="F59" s="792"/>
      <c r="G59" s="29">
        <v>115375.73112910699</v>
      </c>
      <c r="H59" s="29">
        <v>122703.96924517</v>
      </c>
      <c r="I59" s="29">
        <v>151019.07609431801</v>
      </c>
      <c r="J59" s="29">
        <v>151735.96128712801</v>
      </c>
      <c r="K59" s="29">
        <v>141058.19909282101</v>
      </c>
      <c r="L59" s="676"/>
      <c r="M59" s="676"/>
      <c r="N59" s="26"/>
      <c r="O59" s="26"/>
    </row>
    <row r="60" spans="2:15" s="16" customFormat="1" ht="18.75" customHeight="1">
      <c r="B60" s="22"/>
      <c r="C60" s="790"/>
      <c r="D60" s="790"/>
      <c r="E60" s="790"/>
      <c r="F60" s="790"/>
      <c r="G60" s="46"/>
      <c r="H60" s="46"/>
      <c r="I60" s="46"/>
      <c r="J60" s="46"/>
      <c r="K60" s="46"/>
      <c r="L60" s="685"/>
      <c r="M60" s="685"/>
      <c r="N60" s="27"/>
      <c r="O60" s="27"/>
    </row>
    <row r="61" spans="2:15" s="4" customFormat="1" ht="4.5" customHeight="1">
      <c r="B61" s="50"/>
      <c r="C61" s="792"/>
      <c r="D61" s="792"/>
      <c r="E61" s="792"/>
      <c r="F61" s="792"/>
      <c r="G61" s="13"/>
      <c r="H61" s="13"/>
      <c r="I61" s="13"/>
      <c r="J61" s="13"/>
      <c r="K61" s="13"/>
      <c r="L61" s="676"/>
      <c r="M61" s="676"/>
      <c r="N61" s="26"/>
      <c r="O61" s="26"/>
    </row>
    <row r="62" spans="2:15" s="16" customFormat="1" ht="3.75" customHeight="1">
      <c r="B62" s="84"/>
      <c r="C62" s="85"/>
      <c r="D62" s="85"/>
      <c r="E62" s="85"/>
      <c r="F62" s="85"/>
      <c r="G62" s="86"/>
      <c r="H62" s="86"/>
      <c r="I62" s="86"/>
      <c r="J62" s="86"/>
      <c r="K62" s="86"/>
      <c r="L62" s="685"/>
      <c r="M62" s="685"/>
      <c r="N62" s="27"/>
      <c r="O62" s="27"/>
    </row>
    <row r="63" spans="2:15" s="1" customFormat="1" ht="5.0999999999999996" customHeight="1">
      <c r="B63" s="50"/>
      <c r="C63" s="792"/>
      <c r="D63" s="792"/>
      <c r="E63" s="792"/>
      <c r="F63" s="792"/>
      <c r="G63" s="13"/>
      <c r="H63" s="13"/>
      <c r="I63" s="13"/>
      <c r="J63" s="13"/>
      <c r="K63" s="13"/>
      <c r="L63" s="671"/>
      <c r="M63" s="671"/>
    </row>
    <row r="64" spans="2:15" s="65" customFormat="1" ht="20.25" customHeight="1">
      <c r="B64" s="6"/>
      <c r="G64" s="5"/>
      <c r="H64" s="5"/>
      <c r="I64" s="5"/>
      <c r="J64" s="5"/>
      <c r="K64" s="5"/>
      <c r="L64" s="688"/>
      <c r="M64" s="688"/>
    </row>
    <row r="65" spans="2:13" s="1" customFormat="1" ht="21" customHeight="1">
      <c r="B65" s="6"/>
      <c r="C65" s="808" t="s">
        <v>96</v>
      </c>
      <c r="D65" s="808"/>
      <c r="E65" s="96" t="s">
        <v>97</v>
      </c>
      <c r="F65" s="96"/>
      <c r="G65" s="5"/>
      <c r="H65" s="5"/>
      <c r="I65" s="5"/>
      <c r="J65" s="5"/>
      <c r="K65" s="5"/>
      <c r="L65" s="671"/>
      <c r="M65" s="671"/>
    </row>
    <row r="66" spans="2:13" ht="15.75" customHeight="1">
      <c r="L66" s="672"/>
      <c r="M66" s="646"/>
    </row>
  </sheetData>
  <mergeCells count="47">
    <mergeCell ref="C19:F19"/>
    <mergeCell ref="B3:K3"/>
    <mergeCell ref="B5:K5"/>
    <mergeCell ref="G8:K8"/>
    <mergeCell ref="B9:F9"/>
    <mergeCell ref="B11:D11"/>
    <mergeCell ref="B12:D12"/>
    <mergeCell ref="C13:F13"/>
    <mergeCell ref="C15:F15"/>
    <mergeCell ref="C16:F16"/>
    <mergeCell ref="C17:F17"/>
    <mergeCell ref="C18:F18"/>
    <mergeCell ref="G36:K36"/>
    <mergeCell ref="G22:K22"/>
    <mergeCell ref="B23:F23"/>
    <mergeCell ref="B25:D25"/>
    <mergeCell ref="B26:D26"/>
    <mergeCell ref="C27:F27"/>
    <mergeCell ref="C28:F28"/>
    <mergeCell ref="C29:F29"/>
    <mergeCell ref="C30:F30"/>
    <mergeCell ref="C31:F31"/>
    <mergeCell ref="C32:F32"/>
    <mergeCell ref="C33:F33"/>
    <mergeCell ref="G50:K50"/>
    <mergeCell ref="B51:F51"/>
    <mergeCell ref="B37:F37"/>
    <mergeCell ref="B39:D39"/>
    <mergeCell ref="B40:D40"/>
    <mergeCell ref="C41:F41"/>
    <mergeCell ref="C42:F42"/>
    <mergeCell ref="C43:F43"/>
    <mergeCell ref="C58:F58"/>
    <mergeCell ref="C44:F44"/>
    <mergeCell ref="C45:F45"/>
    <mergeCell ref="C46:F46"/>
    <mergeCell ref="C47:F47"/>
    <mergeCell ref="B53:D53"/>
    <mergeCell ref="B54:D54"/>
    <mergeCell ref="C55:F55"/>
    <mergeCell ref="C56:F56"/>
    <mergeCell ref="C57:F57"/>
    <mergeCell ref="C59:F59"/>
    <mergeCell ref="C60:F60"/>
    <mergeCell ref="C61:F61"/>
    <mergeCell ref="C63:F63"/>
    <mergeCell ref="C65:D65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B266"/>
  </sheetPr>
  <dimension ref="A1:Q78"/>
  <sheetViews>
    <sheetView view="pageBreakPreview" zoomScaleNormal="90" zoomScaleSheetLayoutView="100" workbookViewId="0">
      <pane ySplit="7" topLeftCell="A8" activePane="bottomLeft" state="frozen"/>
      <selection activeCell="N22" sqref="N22"/>
      <selection pane="bottomLeft" activeCell="N22" sqref="N22"/>
    </sheetView>
  </sheetViews>
  <sheetFormatPr defaultColWidth="9.140625" defaultRowHeight="15"/>
  <cols>
    <col min="1" max="1" width="1.7109375" style="172" customWidth="1"/>
    <col min="2" max="6" width="12.7109375" style="172" customWidth="1"/>
    <col min="7" max="7" width="3.42578125" style="172" customWidth="1"/>
    <col min="8" max="8" width="4.140625" style="268" customWidth="1"/>
    <col min="9" max="9" width="7.140625" style="201" customWidth="1"/>
    <col min="10" max="10" width="7.28515625" style="201" customWidth="1"/>
    <col min="11" max="11" width="0.85546875" style="201" customWidth="1"/>
    <col min="12" max="12" width="80.7109375" style="172" customWidth="1"/>
    <col min="13" max="13" width="24.42578125" style="269" customWidth="1"/>
    <col min="14" max="14" width="25.140625" style="270" customWidth="1"/>
    <col min="15" max="15" width="15" style="172" customWidth="1"/>
    <col min="16" max="16" width="36.42578125" style="172" customWidth="1"/>
    <col min="17" max="17" width="10.5703125" style="172" bestFit="1" customWidth="1"/>
    <col min="18" max="16384" width="9.140625" style="172"/>
  </cols>
  <sheetData>
    <row r="1" spans="1:16" ht="30" customHeight="1"/>
    <row r="2" spans="1:16" ht="30" customHeight="1">
      <c r="A2" s="204"/>
      <c r="B2" s="271"/>
      <c r="C2" s="206"/>
      <c r="D2" s="272"/>
      <c r="E2" s="207"/>
      <c r="F2" s="207"/>
      <c r="G2" s="207"/>
      <c r="H2" s="273"/>
      <c r="I2" s="207"/>
      <c r="J2" s="207"/>
      <c r="K2" s="207"/>
      <c r="L2" s="207"/>
      <c r="M2" s="274"/>
      <c r="N2" s="275"/>
    </row>
    <row r="3" spans="1:16" ht="25.5" customHeight="1">
      <c r="A3" s="204"/>
      <c r="B3" s="721" t="s">
        <v>141</v>
      </c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276"/>
      <c r="N3" s="269"/>
    </row>
    <row r="4" spans="1:16" ht="27" customHeight="1">
      <c r="B4" s="213"/>
      <c r="C4" s="213"/>
      <c r="D4" s="213"/>
      <c r="E4" s="277"/>
      <c r="F4" s="278"/>
      <c r="G4" s="278"/>
      <c r="H4" s="279"/>
      <c r="I4" s="156"/>
      <c r="J4" s="156"/>
      <c r="K4" s="156"/>
      <c r="L4" s="166"/>
      <c r="M4" s="280"/>
      <c r="N4" s="281"/>
    </row>
    <row r="5" spans="1:16" s="177" customFormat="1" ht="37.5" customHeight="1">
      <c r="A5" s="179"/>
      <c r="B5" s="722" t="s">
        <v>69</v>
      </c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282"/>
      <c r="N5" s="281"/>
      <c r="O5" s="283"/>
      <c r="P5" s="218"/>
    </row>
    <row r="6" spans="1:16" ht="19.5" customHeight="1">
      <c r="B6" s="166"/>
      <c r="C6" s="166"/>
      <c r="D6" s="166"/>
      <c r="E6" s="166"/>
      <c r="F6" s="166"/>
      <c r="G6" s="166"/>
      <c r="H6" s="284"/>
      <c r="I6" s="156"/>
      <c r="J6" s="156"/>
      <c r="K6" s="156"/>
      <c r="L6" s="155"/>
      <c r="M6" s="280"/>
      <c r="N6" s="280"/>
      <c r="P6" s="220"/>
    </row>
    <row r="7" spans="1:16" s="161" customFormat="1" ht="25.5" customHeight="1">
      <c r="B7" s="170">
        <v>2017</v>
      </c>
      <c r="C7" s="170">
        <v>2018</v>
      </c>
      <c r="D7" s="170">
        <v>2019</v>
      </c>
      <c r="E7" s="170">
        <v>2020</v>
      </c>
      <c r="F7" s="170">
        <v>2021</v>
      </c>
      <c r="G7" s="170"/>
      <c r="H7" s="285" t="s">
        <v>67</v>
      </c>
      <c r="I7" s="286"/>
      <c r="J7" s="286"/>
      <c r="K7" s="286"/>
      <c r="L7" s="286"/>
      <c r="M7" s="287"/>
      <c r="N7" s="288"/>
      <c r="O7" s="153"/>
      <c r="P7" s="153"/>
    </row>
    <row r="8" spans="1:16" s="166" customFormat="1" ht="13.5" customHeight="1">
      <c r="H8" s="284"/>
      <c r="K8" s="224"/>
      <c r="L8" s="224"/>
      <c r="M8" s="289"/>
      <c r="N8" s="290"/>
      <c r="O8" s="213"/>
    </row>
    <row r="9" spans="1:16" s="166" customFormat="1" ht="20.100000000000001" customHeight="1">
      <c r="B9" s="291">
        <f>B11+B13+B15+B27+B29</f>
        <v>2180</v>
      </c>
      <c r="C9" s="291">
        <f>C11+C13+C15+C27+C29</f>
        <v>2217</v>
      </c>
      <c r="D9" s="291">
        <f>D11+D13+D15+D27+D29</f>
        <v>2237</v>
      </c>
      <c r="E9" s="291">
        <f>E11+E13+E15+E27+E29</f>
        <v>2278</v>
      </c>
      <c r="F9" s="291">
        <f>F11+F13+F15+F27+F29</f>
        <v>2328</v>
      </c>
      <c r="G9" s="291"/>
      <c r="H9" s="723" t="s">
        <v>3</v>
      </c>
      <c r="I9" s="723"/>
      <c r="J9" s="723"/>
      <c r="K9" s="227"/>
      <c r="L9" s="227"/>
      <c r="M9" s="290"/>
      <c r="N9" s="290"/>
      <c r="O9" s="230"/>
    </row>
    <row r="10" spans="1:16" s="161" customFormat="1" ht="18.75">
      <c r="B10" s="292"/>
      <c r="C10" s="291"/>
      <c r="D10" s="292"/>
      <c r="E10" s="291"/>
      <c r="F10" s="292"/>
      <c r="G10" s="292"/>
      <c r="H10" s="279"/>
      <c r="I10" s="258"/>
      <c r="J10" s="258"/>
      <c r="K10" s="258"/>
      <c r="L10" s="258"/>
      <c r="M10" s="293"/>
      <c r="N10" s="294"/>
    </row>
    <row r="11" spans="1:16" s="161" customFormat="1" ht="20.100000000000001" customHeight="1">
      <c r="B11" s="164">
        <v>104</v>
      </c>
      <c r="C11" s="295">
        <v>102</v>
      </c>
      <c r="D11" s="296">
        <v>102</v>
      </c>
      <c r="E11" s="295">
        <v>103</v>
      </c>
      <c r="F11" s="296">
        <v>103</v>
      </c>
      <c r="G11" s="296"/>
      <c r="H11" s="297" t="s">
        <v>4</v>
      </c>
      <c r="I11" s="720" t="s">
        <v>6</v>
      </c>
      <c r="J11" s="720"/>
      <c r="K11" s="720"/>
      <c r="L11" s="720"/>
      <c r="M11" s="290"/>
      <c r="N11" s="290"/>
      <c r="O11" s="235"/>
      <c r="P11" s="235"/>
    </row>
    <row r="12" spans="1:16" s="161" customFormat="1" ht="18.75" customHeight="1">
      <c r="B12" s="164"/>
      <c r="C12" s="295"/>
      <c r="D12" s="296"/>
      <c r="E12" s="295"/>
      <c r="F12" s="296"/>
      <c r="G12" s="296"/>
      <c r="H12" s="298"/>
      <c r="I12" s="227"/>
      <c r="J12" s="227"/>
      <c r="K12" s="227"/>
      <c r="L12" s="227"/>
      <c r="M12" s="299"/>
      <c r="N12" s="299"/>
      <c r="O12" s="235"/>
      <c r="P12" s="235"/>
    </row>
    <row r="13" spans="1:16" s="161" customFormat="1" ht="18" customHeight="1">
      <c r="B13" s="164">
        <v>68</v>
      </c>
      <c r="C13" s="295">
        <v>67</v>
      </c>
      <c r="D13" s="295">
        <v>67</v>
      </c>
      <c r="E13" s="295">
        <v>67</v>
      </c>
      <c r="F13" s="295">
        <v>67</v>
      </c>
      <c r="G13" s="295"/>
      <c r="H13" s="300" t="s">
        <v>7</v>
      </c>
      <c r="I13" s="720" t="s">
        <v>64</v>
      </c>
      <c r="J13" s="720"/>
      <c r="K13" s="720"/>
      <c r="L13" s="720"/>
      <c r="M13" s="290"/>
      <c r="N13" s="290"/>
      <c r="O13" s="235"/>
      <c r="P13" s="235"/>
    </row>
    <row r="14" spans="1:16" s="161" customFormat="1" ht="18.75" customHeight="1">
      <c r="B14" s="164"/>
      <c r="C14" s="295"/>
      <c r="D14" s="295"/>
      <c r="E14" s="295"/>
      <c r="F14" s="295"/>
      <c r="G14" s="295"/>
      <c r="H14" s="298"/>
      <c r="I14" s="227"/>
      <c r="J14" s="227"/>
      <c r="K14" s="227"/>
      <c r="L14" s="227"/>
      <c r="M14" s="299"/>
      <c r="N14" s="299"/>
      <c r="O14" s="235"/>
      <c r="P14" s="235"/>
    </row>
    <row r="15" spans="1:16" s="161" customFormat="1" ht="18" customHeight="1">
      <c r="B15" s="164">
        <f>B17+B19+B21+B23+B25</f>
        <v>294</v>
      </c>
      <c r="C15" s="164">
        <f>C17+C19+C21+C23+C25</f>
        <v>298</v>
      </c>
      <c r="D15" s="164">
        <f>D17+D19+D21+D23+D25</f>
        <v>297</v>
      </c>
      <c r="E15" s="164">
        <v>307</v>
      </c>
      <c r="F15" s="164">
        <v>309</v>
      </c>
      <c r="G15" s="164"/>
      <c r="H15" s="297" t="s">
        <v>8</v>
      </c>
      <c r="I15" s="720" t="s">
        <v>10</v>
      </c>
      <c r="J15" s="720"/>
      <c r="K15" s="720"/>
      <c r="L15" s="720"/>
      <c r="M15" s="290"/>
      <c r="N15" s="290"/>
      <c r="O15" s="235"/>
      <c r="P15" s="235"/>
    </row>
    <row r="16" spans="1:16" s="161" customFormat="1" ht="18.75" customHeight="1">
      <c r="B16" s="164"/>
      <c r="C16" s="164"/>
      <c r="D16" s="164"/>
      <c r="E16" s="164"/>
      <c r="F16" s="164"/>
      <c r="G16" s="164"/>
      <c r="H16" s="298"/>
      <c r="I16" s="258"/>
      <c r="J16" s="258"/>
      <c r="K16" s="258"/>
      <c r="L16" s="258"/>
      <c r="M16" s="299"/>
      <c r="N16" s="299"/>
      <c r="O16" s="235"/>
      <c r="P16" s="235"/>
    </row>
    <row r="17" spans="2:16" s="161" customFormat="1" ht="18.75">
      <c r="B17" s="154">
        <v>31</v>
      </c>
      <c r="C17" s="241">
        <v>32</v>
      </c>
      <c r="D17" s="241">
        <v>32</v>
      </c>
      <c r="E17" s="241">
        <v>33</v>
      </c>
      <c r="F17" s="241">
        <v>33</v>
      </c>
      <c r="G17" s="241"/>
      <c r="H17" s="301"/>
      <c r="I17" s="302">
        <v>3.1</v>
      </c>
      <c r="J17" s="712" t="s">
        <v>12</v>
      </c>
      <c r="K17" s="712"/>
      <c r="L17" s="712"/>
      <c r="M17" s="293"/>
      <c r="N17" s="294"/>
      <c r="O17" s="235"/>
      <c r="P17" s="235"/>
    </row>
    <row r="18" spans="2:16" s="161" customFormat="1" ht="20.100000000000001" customHeight="1">
      <c r="B18" s="154"/>
      <c r="C18" s="241"/>
      <c r="D18" s="241"/>
      <c r="E18" s="241"/>
      <c r="F18" s="241"/>
      <c r="G18" s="241"/>
      <c r="H18" s="301"/>
      <c r="I18" s="302"/>
      <c r="J18" s="258"/>
      <c r="K18" s="258"/>
      <c r="L18" s="258"/>
      <c r="M18" s="293"/>
      <c r="N18" s="294"/>
      <c r="O18" s="235"/>
      <c r="P18" s="235"/>
    </row>
    <row r="19" spans="2:16" s="161" customFormat="1" ht="18.75">
      <c r="B19" s="154">
        <v>31</v>
      </c>
      <c r="C19" s="241">
        <v>32</v>
      </c>
      <c r="D19" s="241">
        <v>32</v>
      </c>
      <c r="E19" s="241">
        <v>33</v>
      </c>
      <c r="F19" s="241">
        <v>33</v>
      </c>
      <c r="G19" s="241"/>
      <c r="H19" s="301"/>
      <c r="I19" s="302">
        <v>3.2</v>
      </c>
      <c r="J19" s="712" t="s">
        <v>14</v>
      </c>
      <c r="K19" s="712"/>
      <c r="L19" s="712"/>
      <c r="M19" s="293"/>
      <c r="N19" s="294"/>
      <c r="O19" s="235"/>
      <c r="P19" s="235"/>
    </row>
    <row r="20" spans="2:16" s="161" customFormat="1" ht="20.100000000000001" customHeight="1">
      <c r="B20" s="154"/>
      <c r="C20" s="241"/>
      <c r="D20" s="241"/>
      <c r="E20" s="241"/>
      <c r="F20" s="241"/>
      <c r="G20" s="241"/>
      <c r="H20" s="301"/>
      <c r="I20" s="302"/>
      <c r="J20" s="258"/>
      <c r="K20" s="258"/>
      <c r="L20" s="258"/>
      <c r="M20" s="293"/>
      <c r="N20" s="294"/>
      <c r="O20" s="235"/>
      <c r="P20" s="235"/>
    </row>
    <row r="21" spans="2:16" s="161" customFormat="1" ht="18.75">
      <c r="B21" s="154">
        <v>69</v>
      </c>
      <c r="C21" s="241">
        <v>71</v>
      </c>
      <c r="D21" s="241">
        <v>70</v>
      </c>
      <c r="E21" s="241">
        <v>72</v>
      </c>
      <c r="F21" s="241">
        <v>73</v>
      </c>
      <c r="G21" s="241"/>
      <c r="H21" s="301"/>
      <c r="I21" s="302">
        <v>3.3</v>
      </c>
      <c r="J21" s="712" t="s">
        <v>16</v>
      </c>
      <c r="K21" s="712"/>
      <c r="L21" s="712"/>
      <c r="M21" s="293"/>
      <c r="N21" s="294"/>
      <c r="O21" s="235"/>
      <c r="P21" s="235"/>
    </row>
    <row r="22" spans="2:16" s="161" customFormat="1" ht="20.100000000000001" customHeight="1">
      <c r="B22" s="154"/>
      <c r="C22" s="241"/>
      <c r="D22" s="241"/>
      <c r="E22" s="241"/>
      <c r="F22" s="241"/>
      <c r="G22" s="241"/>
      <c r="H22" s="301"/>
      <c r="I22" s="302"/>
      <c r="J22" s="258"/>
      <c r="K22" s="258"/>
      <c r="L22" s="258"/>
      <c r="M22" s="293"/>
      <c r="N22" s="294"/>
      <c r="O22" s="235"/>
      <c r="P22" s="235"/>
    </row>
    <row r="23" spans="2:16" s="161" customFormat="1" ht="18.75">
      <c r="B23" s="154">
        <v>65</v>
      </c>
      <c r="C23" s="241">
        <v>65</v>
      </c>
      <c r="D23" s="241">
        <v>65</v>
      </c>
      <c r="E23" s="241">
        <v>68</v>
      </c>
      <c r="F23" s="241">
        <v>68</v>
      </c>
      <c r="G23" s="241"/>
      <c r="H23" s="301"/>
      <c r="I23" s="302">
        <v>3.4</v>
      </c>
      <c r="J23" s="712" t="s">
        <v>18</v>
      </c>
      <c r="K23" s="712"/>
      <c r="L23" s="712"/>
      <c r="M23" s="293"/>
      <c r="N23" s="294"/>
      <c r="O23" s="235"/>
      <c r="P23" s="235"/>
    </row>
    <row r="24" spans="2:16" s="161" customFormat="1" ht="18" customHeight="1">
      <c r="B24" s="154"/>
      <c r="C24" s="241"/>
      <c r="D24" s="241"/>
      <c r="E24" s="241"/>
      <c r="F24" s="241"/>
      <c r="G24" s="241"/>
      <c r="H24" s="301"/>
      <c r="I24" s="302"/>
      <c r="J24" s="258"/>
      <c r="K24" s="258"/>
      <c r="L24" s="258"/>
      <c r="M24" s="293"/>
      <c r="N24" s="294"/>
      <c r="O24" s="235"/>
      <c r="P24" s="235"/>
    </row>
    <row r="25" spans="2:16" s="161" customFormat="1" ht="18.75">
      <c r="B25" s="154">
        <v>98</v>
      </c>
      <c r="C25" s="241">
        <v>98</v>
      </c>
      <c r="D25" s="241">
        <v>98</v>
      </c>
      <c r="E25" s="241">
        <v>101</v>
      </c>
      <c r="F25" s="241">
        <v>102</v>
      </c>
      <c r="G25" s="241"/>
      <c r="H25" s="301"/>
      <c r="I25" s="302">
        <v>3.5</v>
      </c>
      <c r="J25" s="712" t="s">
        <v>62</v>
      </c>
      <c r="K25" s="712"/>
      <c r="L25" s="712"/>
      <c r="M25" s="293"/>
      <c r="N25" s="294"/>
      <c r="O25" s="235"/>
      <c r="P25" s="235"/>
    </row>
    <row r="26" spans="2:16" s="161" customFormat="1" ht="18" customHeight="1">
      <c r="B26" s="154"/>
      <c r="C26" s="241"/>
      <c r="D26" s="241"/>
      <c r="E26" s="241"/>
      <c r="F26" s="241"/>
      <c r="G26" s="241"/>
      <c r="H26" s="301"/>
      <c r="I26" s="302"/>
      <c r="J26" s="258"/>
      <c r="K26" s="258"/>
      <c r="L26" s="258"/>
      <c r="M26" s="293"/>
      <c r="N26" s="294"/>
      <c r="O26" s="235"/>
      <c r="P26" s="235"/>
    </row>
    <row r="27" spans="2:16" s="161" customFormat="1" ht="18" customHeight="1">
      <c r="B27" s="164">
        <v>80</v>
      </c>
      <c r="C27" s="244">
        <v>79</v>
      </c>
      <c r="D27" s="244">
        <v>79</v>
      </c>
      <c r="E27" s="244">
        <v>81</v>
      </c>
      <c r="F27" s="244">
        <v>88</v>
      </c>
      <c r="G27" s="244"/>
      <c r="H27" s="297" t="s">
        <v>19</v>
      </c>
      <c r="I27" s="720" t="s">
        <v>21</v>
      </c>
      <c r="J27" s="720"/>
      <c r="K27" s="720"/>
      <c r="L27" s="720"/>
      <c r="M27" s="290"/>
      <c r="N27" s="290"/>
      <c r="O27" s="235"/>
      <c r="P27" s="235"/>
    </row>
    <row r="28" spans="2:16" s="161" customFormat="1" ht="18.75" customHeight="1">
      <c r="B28" s="164"/>
      <c r="C28" s="244"/>
      <c r="D28" s="244"/>
      <c r="E28" s="244"/>
      <c r="F28" s="244"/>
      <c r="G28" s="244"/>
      <c r="H28" s="298"/>
      <c r="I28" s="227"/>
      <c r="J28" s="227"/>
      <c r="K28" s="227"/>
      <c r="L28" s="227"/>
      <c r="M28" s="299"/>
      <c r="N28" s="290"/>
      <c r="O28" s="235"/>
      <c r="P28" s="235"/>
    </row>
    <row r="29" spans="2:16" s="161" customFormat="1" ht="18" customHeight="1">
      <c r="B29" s="164">
        <f>B31+B33+B35</f>
        <v>1634</v>
      </c>
      <c r="C29" s="164">
        <f>C31+C33+C35</f>
        <v>1671</v>
      </c>
      <c r="D29" s="164">
        <f>D31+D33+D35</f>
        <v>1692</v>
      </c>
      <c r="E29" s="164">
        <v>1720</v>
      </c>
      <c r="F29" s="164">
        <v>1761</v>
      </c>
      <c r="G29" s="164"/>
      <c r="H29" s="297" t="s">
        <v>22</v>
      </c>
      <c r="I29" s="720" t="s">
        <v>24</v>
      </c>
      <c r="J29" s="720"/>
      <c r="K29" s="720"/>
      <c r="L29" s="720"/>
      <c r="M29" s="290"/>
      <c r="N29" s="290"/>
      <c r="O29" s="235"/>
      <c r="P29" s="235"/>
    </row>
    <row r="30" spans="2:16" s="161" customFormat="1" ht="18.75" customHeight="1">
      <c r="B30" s="164"/>
      <c r="C30" s="164"/>
      <c r="D30" s="164"/>
      <c r="E30" s="164"/>
      <c r="F30" s="164"/>
      <c r="G30" s="164"/>
      <c r="H30" s="298"/>
      <c r="I30" s="258"/>
      <c r="J30" s="258"/>
      <c r="K30" s="258"/>
      <c r="L30" s="258"/>
      <c r="M30" s="299"/>
      <c r="N30" s="299"/>
      <c r="O30" s="235"/>
    </row>
    <row r="31" spans="2:16" s="161" customFormat="1" ht="18.75">
      <c r="B31" s="154">
        <v>449</v>
      </c>
      <c r="C31" s="241">
        <v>461</v>
      </c>
      <c r="D31" s="241">
        <v>462</v>
      </c>
      <c r="E31" s="241">
        <v>470</v>
      </c>
      <c r="F31" s="241">
        <v>470</v>
      </c>
      <c r="G31" s="241"/>
      <c r="H31" s="301"/>
      <c r="I31" s="302">
        <v>5.0999999999999996</v>
      </c>
      <c r="J31" s="712" t="s">
        <v>26</v>
      </c>
      <c r="K31" s="712"/>
      <c r="L31" s="712"/>
      <c r="M31" s="293"/>
      <c r="N31" s="294"/>
      <c r="P31" s="235"/>
    </row>
    <row r="32" spans="2:16" s="161" customFormat="1" ht="18" customHeight="1">
      <c r="B32" s="154"/>
      <c r="C32" s="241"/>
      <c r="D32" s="241"/>
      <c r="E32" s="241"/>
      <c r="F32" s="241"/>
      <c r="G32" s="241"/>
      <c r="H32" s="301"/>
      <c r="I32" s="302"/>
      <c r="J32" s="258"/>
      <c r="K32" s="258"/>
      <c r="L32" s="258"/>
      <c r="M32" s="293"/>
      <c r="N32" s="294"/>
    </row>
    <row r="33" spans="1:17" s="161" customFormat="1" ht="18.75">
      <c r="B33" s="154">
        <v>204</v>
      </c>
      <c r="C33" s="241">
        <v>218</v>
      </c>
      <c r="D33" s="241">
        <v>234</v>
      </c>
      <c r="E33" s="241">
        <v>238</v>
      </c>
      <c r="F33" s="241">
        <v>248</v>
      </c>
      <c r="G33" s="241"/>
      <c r="H33" s="301"/>
      <c r="I33" s="302">
        <v>5.2</v>
      </c>
      <c r="J33" s="712" t="s">
        <v>28</v>
      </c>
      <c r="K33" s="712"/>
      <c r="L33" s="712"/>
      <c r="M33" s="293"/>
      <c r="N33" s="294"/>
    </row>
    <row r="34" spans="1:17" s="161" customFormat="1" ht="18.75" customHeight="1">
      <c r="B34" s="154"/>
      <c r="C34" s="241"/>
      <c r="D34" s="241"/>
      <c r="E34" s="241"/>
      <c r="F34" s="241"/>
      <c r="G34" s="241"/>
      <c r="H34" s="301"/>
      <c r="I34" s="302"/>
      <c r="J34" s="258"/>
      <c r="K34" s="258"/>
      <c r="L34" s="258"/>
      <c r="M34" s="293"/>
      <c r="N34" s="294"/>
    </row>
    <row r="35" spans="1:17" s="161" customFormat="1" ht="18.75">
      <c r="B35" s="154">
        <v>981</v>
      </c>
      <c r="C35" s="241">
        <v>992</v>
      </c>
      <c r="D35" s="241">
        <v>996</v>
      </c>
      <c r="E35" s="241">
        <v>1012</v>
      </c>
      <c r="F35" s="241">
        <v>1043</v>
      </c>
      <c r="G35" s="241"/>
      <c r="H35" s="301"/>
      <c r="I35" s="302">
        <v>5.3</v>
      </c>
      <c r="J35" s="712" t="s">
        <v>30</v>
      </c>
      <c r="K35" s="712"/>
      <c r="L35" s="712"/>
      <c r="M35" s="293"/>
      <c r="N35" s="294"/>
    </row>
    <row r="36" spans="1:17" s="161" customFormat="1" ht="18" customHeight="1">
      <c r="B36" s="241"/>
      <c r="C36" s="154"/>
      <c r="D36" s="154"/>
      <c r="E36" s="241"/>
      <c r="F36" s="241"/>
      <c r="G36" s="241"/>
      <c r="H36" s="301"/>
      <c r="I36" s="302"/>
      <c r="J36" s="258"/>
      <c r="K36" s="258"/>
      <c r="L36" s="258"/>
      <c r="M36" s="293"/>
      <c r="N36" s="294"/>
    </row>
    <row r="37" spans="1:17" ht="5.0999999999999996" customHeight="1">
      <c r="B37" s="213"/>
      <c r="C37" s="213"/>
      <c r="D37" s="213"/>
      <c r="E37" s="213"/>
      <c r="F37" s="213"/>
      <c r="G37" s="213"/>
      <c r="H37" s="303"/>
      <c r="I37" s="720"/>
      <c r="J37" s="720"/>
      <c r="K37" s="720"/>
      <c r="L37" s="720"/>
      <c r="M37" s="280"/>
      <c r="N37" s="280"/>
    </row>
    <row r="38" spans="1:17" s="246" customFormat="1" ht="61.5" customHeight="1">
      <c r="A38" s="304"/>
      <c r="B38" s="305"/>
      <c r="C38" s="305"/>
      <c r="D38" s="305"/>
      <c r="E38" s="305"/>
      <c r="F38" s="305"/>
      <c r="G38" s="305"/>
      <c r="H38" s="306"/>
      <c r="I38" s="307"/>
      <c r="J38" s="307"/>
      <c r="K38" s="307"/>
      <c r="L38" s="308"/>
      <c r="M38" s="309"/>
      <c r="N38" s="310"/>
    </row>
    <row r="39" spans="1:17" s="177" customFormat="1" ht="37.5" customHeight="1">
      <c r="A39" s="311"/>
      <c r="B39" s="724" t="s">
        <v>68</v>
      </c>
      <c r="C39" s="724"/>
      <c r="D39" s="724"/>
      <c r="E39" s="724"/>
      <c r="F39" s="724"/>
      <c r="G39" s="724"/>
      <c r="H39" s="724"/>
      <c r="I39" s="724"/>
      <c r="J39" s="724"/>
      <c r="K39" s="724"/>
      <c r="L39" s="724"/>
      <c r="M39" s="274"/>
      <c r="N39" s="274"/>
    </row>
    <row r="40" spans="1:17" ht="19.5" customHeight="1">
      <c r="A40" s="312"/>
      <c r="B40" s="166"/>
      <c r="C40" s="166"/>
      <c r="D40" s="166"/>
      <c r="E40" s="166"/>
      <c r="F40" s="166"/>
      <c r="G40" s="166"/>
      <c r="H40" s="313"/>
      <c r="I40" s="314"/>
      <c r="J40" s="314"/>
      <c r="K40" s="314"/>
      <c r="L40" s="315"/>
      <c r="M40" s="275"/>
      <c r="N40" s="275"/>
    </row>
    <row r="41" spans="1:17" s="161" customFormat="1" ht="22.5" customHeight="1">
      <c r="A41" s="316"/>
      <c r="B41" s="170">
        <v>2017</v>
      </c>
      <c r="C41" s="170">
        <v>2018</v>
      </c>
      <c r="D41" s="170">
        <v>2019</v>
      </c>
      <c r="E41" s="170">
        <v>2020</v>
      </c>
      <c r="F41" s="170">
        <v>2021</v>
      </c>
      <c r="G41" s="170"/>
      <c r="H41" s="725" t="s">
        <v>67</v>
      </c>
      <c r="I41" s="725"/>
      <c r="J41" s="725"/>
      <c r="K41" s="725"/>
      <c r="L41" s="725"/>
      <c r="M41" s="317"/>
      <c r="N41" s="317"/>
      <c r="P41" s="254"/>
      <c r="Q41" s="254"/>
    </row>
    <row r="42" spans="1:17" s="166" customFormat="1" ht="18.75">
      <c r="A42" s="318"/>
      <c r="K42" s="319"/>
      <c r="L42" s="319"/>
      <c r="M42" s="289"/>
      <c r="N42" s="230"/>
      <c r="O42" s="320"/>
      <c r="P42" s="320"/>
    </row>
    <row r="43" spans="1:17" s="166" customFormat="1" ht="18.75">
      <c r="A43" s="318"/>
      <c r="B43" s="321">
        <f>B45+B47+B49+B61+B63</f>
        <v>324216.60435501457</v>
      </c>
      <c r="C43" s="321">
        <f>C45+C47+C49+C61+C63</f>
        <v>330903.83419025567</v>
      </c>
      <c r="D43" s="321">
        <f>D45+D47+D49+D61+D63</f>
        <v>335219.23425498779</v>
      </c>
      <c r="E43" s="321">
        <f>E45+E47+E49+E61+E63</f>
        <v>320534.46168234764</v>
      </c>
      <c r="F43" s="321">
        <f>F45+F47+F49+F61+F63</f>
        <v>334097.51010724716</v>
      </c>
      <c r="G43" s="321"/>
      <c r="H43" s="723" t="s">
        <v>3</v>
      </c>
      <c r="I43" s="723"/>
      <c r="J43" s="723"/>
      <c r="K43" s="227"/>
      <c r="L43" s="227"/>
      <c r="M43" s="322"/>
      <c r="N43" s="322"/>
      <c r="O43" s="213"/>
      <c r="P43" s="213"/>
    </row>
    <row r="44" spans="1:17" s="161" customFormat="1" ht="18.75">
      <c r="A44" s="316"/>
      <c r="B44" s="323"/>
      <c r="C44" s="321"/>
      <c r="D44" s="324"/>
      <c r="E44" s="321"/>
      <c r="F44" s="324"/>
      <c r="G44" s="324"/>
      <c r="H44" s="325"/>
      <c r="I44" s="258"/>
      <c r="J44" s="258"/>
      <c r="K44" s="258"/>
      <c r="L44" s="258"/>
      <c r="M44" s="293"/>
      <c r="N44" s="294"/>
    </row>
    <row r="45" spans="1:17" s="161" customFormat="1" ht="18.75">
      <c r="A45" s="316"/>
      <c r="B45" s="164">
        <v>11635.1076285002</v>
      </c>
      <c r="C45" s="326">
        <v>11992.294830816936</v>
      </c>
      <c r="D45" s="327">
        <v>12283.515586805015</v>
      </c>
      <c r="E45" s="326">
        <v>14347.146205180243</v>
      </c>
      <c r="F45" s="327">
        <v>15738.819387186199</v>
      </c>
      <c r="G45" s="327"/>
      <c r="H45" s="297" t="s">
        <v>4</v>
      </c>
      <c r="I45" s="720" t="s">
        <v>6</v>
      </c>
      <c r="J45" s="720"/>
      <c r="K45" s="720"/>
      <c r="L45" s="720"/>
      <c r="M45" s="328"/>
      <c r="N45" s="328"/>
      <c r="P45" s="320"/>
    </row>
    <row r="46" spans="1:17" s="161" customFormat="1" ht="18.75">
      <c r="A46" s="316"/>
      <c r="B46" s="164"/>
      <c r="C46" s="326"/>
      <c r="D46" s="327"/>
      <c r="E46" s="326"/>
      <c r="F46" s="327"/>
      <c r="G46" s="327"/>
      <c r="H46" s="298"/>
      <c r="I46" s="258"/>
      <c r="J46" s="258"/>
      <c r="K46" s="258"/>
      <c r="L46" s="258"/>
      <c r="M46" s="329"/>
      <c r="N46" s="329"/>
    </row>
    <row r="47" spans="1:17" s="161" customFormat="1" ht="18" customHeight="1">
      <c r="A47" s="316"/>
      <c r="B47" s="164">
        <v>25626.515776632099</v>
      </c>
      <c r="C47" s="330">
        <v>26223.27452685899</v>
      </c>
      <c r="D47" s="331">
        <v>26228.20219633876</v>
      </c>
      <c r="E47" s="330">
        <v>23238.187145836866</v>
      </c>
      <c r="F47" s="331">
        <v>25747.911357385561</v>
      </c>
      <c r="G47" s="331"/>
      <c r="H47" s="300" t="s">
        <v>7</v>
      </c>
      <c r="I47" s="720" t="s">
        <v>64</v>
      </c>
      <c r="J47" s="720"/>
      <c r="K47" s="720"/>
      <c r="L47" s="720"/>
      <c r="M47" s="329"/>
      <c r="N47" s="329"/>
      <c r="P47" s="263"/>
    </row>
    <row r="48" spans="1:17" s="161" customFormat="1" ht="18.75" customHeight="1">
      <c r="A48" s="316"/>
      <c r="B48" s="164"/>
      <c r="C48" s="330"/>
      <c r="D48" s="331"/>
      <c r="E48" s="330"/>
      <c r="F48" s="331"/>
      <c r="G48" s="331"/>
      <c r="H48" s="298"/>
      <c r="I48" s="258"/>
      <c r="J48" s="258"/>
      <c r="K48" s="258"/>
      <c r="L48" s="258"/>
      <c r="M48" s="329"/>
      <c r="N48" s="329"/>
    </row>
    <row r="49" spans="1:16" s="161" customFormat="1" ht="18" customHeight="1">
      <c r="A49" s="316"/>
      <c r="B49" s="164">
        <f>B51+B53+B55+B57+B59</f>
        <v>77404.239485189071</v>
      </c>
      <c r="C49" s="164">
        <f>C51+C53+C55+C57+C59</f>
        <v>79158.468398234341</v>
      </c>
      <c r="D49" s="164">
        <f>D51+D53+D55+D57+D59</f>
        <v>80998.32022152617</v>
      </c>
      <c r="E49" s="164">
        <v>78892.363895769813</v>
      </c>
      <c r="F49" s="164">
        <v>82836.982090556499</v>
      </c>
      <c r="G49" s="164"/>
      <c r="H49" s="297" t="s">
        <v>8</v>
      </c>
      <c r="I49" s="720" t="s">
        <v>10</v>
      </c>
      <c r="J49" s="720"/>
      <c r="K49" s="720"/>
      <c r="L49" s="720"/>
      <c r="M49" s="329"/>
      <c r="N49" s="329"/>
      <c r="O49" s="153"/>
      <c r="P49" s="153"/>
    </row>
    <row r="50" spans="1:16" s="161" customFormat="1" ht="18.75" customHeight="1">
      <c r="A50" s="316"/>
      <c r="B50" s="164"/>
      <c r="C50" s="164"/>
      <c r="D50" s="164"/>
      <c r="E50" s="164"/>
      <c r="F50" s="164"/>
      <c r="G50" s="164"/>
      <c r="H50" s="298"/>
      <c r="I50" s="258"/>
      <c r="J50" s="258"/>
      <c r="K50" s="258"/>
      <c r="L50" s="258"/>
      <c r="M50" s="329"/>
      <c r="N50" s="329"/>
    </row>
    <row r="51" spans="1:16" s="161" customFormat="1" ht="18.75">
      <c r="A51" s="316"/>
      <c r="B51" s="154">
        <v>19229.036722919402</v>
      </c>
      <c r="C51" s="332">
        <v>20453.012975401511</v>
      </c>
      <c r="D51" s="332">
        <v>21732.132296126514</v>
      </c>
      <c r="E51" s="332">
        <v>21037.856251066787</v>
      </c>
      <c r="F51" s="332">
        <v>22031.2088987733</v>
      </c>
      <c r="G51" s="332"/>
      <c r="H51" s="301"/>
      <c r="I51" s="302">
        <v>3.1</v>
      </c>
      <c r="J51" s="712" t="s">
        <v>12</v>
      </c>
      <c r="K51" s="712"/>
      <c r="L51" s="712"/>
      <c r="M51" s="329"/>
      <c r="N51" s="329"/>
    </row>
    <row r="52" spans="1:16" s="161" customFormat="1" ht="18" customHeight="1">
      <c r="A52" s="316"/>
      <c r="B52" s="154"/>
      <c r="C52" s="332"/>
      <c r="D52" s="332"/>
      <c r="E52" s="332"/>
      <c r="F52" s="332"/>
      <c r="G52" s="332"/>
      <c r="H52" s="301"/>
      <c r="I52" s="302"/>
      <c r="J52" s="258"/>
      <c r="K52" s="258"/>
      <c r="L52" s="258"/>
      <c r="M52" s="329"/>
      <c r="N52" s="329"/>
    </row>
    <row r="53" spans="1:16" s="161" customFormat="1" ht="18.75">
      <c r="A53" s="316"/>
      <c r="B53" s="154">
        <v>3054.0508935746602</v>
      </c>
      <c r="C53" s="332">
        <v>3088.092429734842</v>
      </c>
      <c r="D53" s="332">
        <v>3108.1872669113754</v>
      </c>
      <c r="E53" s="332">
        <v>2656.2761705694352</v>
      </c>
      <c r="F53" s="332">
        <v>2786.4307406766989</v>
      </c>
      <c r="G53" s="332"/>
      <c r="H53" s="301"/>
      <c r="I53" s="302">
        <v>3.2</v>
      </c>
      <c r="J53" s="712" t="s">
        <v>14</v>
      </c>
      <c r="K53" s="712"/>
      <c r="L53" s="712"/>
      <c r="M53" s="329"/>
      <c r="N53" s="329"/>
    </row>
    <row r="54" spans="1:16" s="161" customFormat="1" ht="18" customHeight="1">
      <c r="A54" s="316"/>
      <c r="B54" s="154"/>
      <c r="C54" s="332"/>
      <c r="D54" s="332"/>
      <c r="E54" s="332"/>
      <c r="F54" s="332"/>
      <c r="G54" s="332"/>
      <c r="H54" s="301"/>
      <c r="I54" s="302"/>
      <c r="J54" s="258"/>
      <c r="K54" s="258"/>
      <c r="L54" s="258"/>
      <c r="M54" s="329"/>
      <c r="N54" s="329"/>
    </row>
    <row r="55" spans="1:16" s="161" customFormat="1" ht="18.75">
      <c r="A55" s="316"/>
      <c r="B55" s="154">
        <v>39965.413925248897</v>
      </c>
      <c r="C55" s="332">
        <v>40260.813982209103</v>
      </c>
      <c r="D55" s="332">
        <v>40593.071164471912</v>
      </c>
      <c r="E55" s="332">
        <v>38631.300259122014</v>
      </c>
      <c r="F55" s="332">
        <v>40543.619670506072</v>
      </c>
      <c r="G55" s="332"/>
      <c r="H55" s="301"/>
      <c r="I55" s="302">
        <v>3.3</v>
      </c>
      <c r="J55" s="712" t="s">
        <v>16</v>
      </c>
      <c r="K55" s="712"/>
      <c r="L55" s="712"/>
      <c r="M55" s="329"/>
      <c r="N55" s="329"/>
    </row>
    <row r="56" spans="1:16" s="161" customFormat="1" ht="18" customHeight="1">
      <c r="A56" s="316"/>
      <c r="B56" s="154"/>
      <c r="C56" s="332"/>
      <c r="D56" s="332"/>
      <c r="E56" s="332"/>
      <c r="F56" s="332"/>
      <c r="G56" s="332"/>
      <c r="H56" s="301"/>
      <c r="I56" s="302"/>
      <c r="J56" s="258"/>
      <c r="K56" s="258"/>
      <c r="L56" s="258"/>
      <c r="M56" s="329"/>
      <c r="N56" s="329"/>
    </row>
    <row r="57" spans="1:16" s="161" customFormat="1" ht="18.75">
      <c r="A57" s="316"/>
      <c r="B57" s="154">
        <v>5866.5841106547896</v>
      </c>
      <c r="C57" s="332">
        <v>5893.8421227436793</v>
      </c>
      <c r="D57" s="332">
        <v>5907.1860345685791</v>
      </c>
      <c r="E57" s="332">
        <v>6799.4397305834545</v>
      </c>
      <c r="F57" s="332">
        <v>7326.7663760372025</v>
      </c>
      <c r="G57" s="332"/>
      <c r="H57" s="301"/>
      <c r="I57" s="302">
        <v>3.4</v>
      </c>
      <c r="J57" s="712" t="s">
        <v>18</v>
      </c>
      <c r="K57" s="712"/>
      <c r="L57" s="712"/>
      <c r="M57" s="329"/>
      <c r="N57" s="329"/>
    </row>
    <row r="58" spans="1:16" s="161" customFormat="1" ht="18" customHeight="1">
      <c r="A58" s="316"/>
      <c r="B58" s="154"/>
      <c r="C58" s="332"/>
      <c r="D58" s="332"/>
      <c r="E58" s="332"/>
      <c r="F58" s="332"/>
      <c r="G58" s="332"/>
      <c r="H58" s="301"/>
      <c r="I58" s="302"/>
      <c r="J58" s="258"/>
      <c r="K58" s="258"/>
      <c r="L58" s="258"/>
      <c r="M58" s="329"/>
      <c r="N58" s="329"/>
    </row>
    <row r="59" spans="1:16" s="161" customFormat="1" ht="18.75">
      <c r="A59" s="316"/>
      <c r="B59" s="154">
        <v>9289.1538327913095</v>
      </c>
      <c r="C59" s="332">
        <v>9462.7068881451996</v>
      </c>
      <c r="D59" s="332">
        <v>9657.7434594477763</v>
      </c>
      <c r="E59" s="332">
        <v>9767.4914844281084</v>
      </c>
      <c r="F59" s="332">
        <v>10148.956404563229</v>
      </c>
      <c r="G59" s="332"/>
      <c r="H59" s="301"/>
      <c r="I59" s="302">
        <v>3.5</v>
      </c>
      <c r="J59" s="712" t="s">
        <v>62</v>
      </c>
      <c r="K59" s="712"/>
      <c r="L59" s="712"/>
      <c r="M59" s="329"/>
      <c r="N59" s="329"/>
    </row>
    <row r="60" spans="1:16" s="161" customFormat="1" ht="20.25" customHeight="1">
      <c r="A60" s="316"/>
      <c r="B60" s="154"/>
      <c r="C60" s="332"/>
      <c r="D60" s="332"/>
      <c r="E60" s="332"/>
      <c r="F60" s="332"/>
      <c r="G60" s="332"/>
      <c r="H60" s="301"/>
      <c r="I60" s="302"/>
      <c r="J60" s="258"/>
      <c r="K60" s="258"/>
      <c r="L60" s="258"/>
      <c r="M60" s="329"/>
      <c r="N60" s="329"/>
    </row>
    <row r="61" spans="1:16" s="161" customFormat="1" ht="18" customHeight="1">
      <c r="A61" s="316"/>
      <c r="B61" s="164">
        <v>6176.5808962112396</v>
      </c>
      <c r="C61" s="326">
        <v>6212.8341436527808</v>
      </c>
      <c r="D61" s="327">
        <v>6237.2086455044127</v>
      </c>
      <c r="E61" s="326">
        <v>5058.376210994551</v>
      </c>
      <c r="F61" s="327">
        <v>4805.4574005878203</v>
      </c>
      <c r="G61" s="327"/>
      <c r="H61" s="297" t="s">
        <v>19</v>
      </c>
      <c r="I61" s="720" t="s">
        <v>21</v>
      </c>
      <c r="J61" s="720"/>
      <c r="K61" s="720"/>
      <c r="L61" s="720"/>
      <c r="M61" s="329"/>
      <c r="N61" s="329"/>
      <c r="P61" s="263"/>
    </row>
    <row r="62" spans="1:16" s="161" customFormat="1" ht="18.75" customHeight="1">
      <c r="A62" s="316"/>
      <c r="B62" s="164"/>
      <c r="C62" s="326"/>
      <c r="D62" s="327"/>
      <c r="E62" s="326"/>
      <c r="F62" s="327"/>
      <c r="G62" s="327"/>
      <c r="H62" s="298"/>
      <c r="I62" s="227"/>
      <c r="J62" s="227"/>
      <c r="K62" s="227"/>
      <c r="L62" s="227"/>
      <c r="M62" s="329"/>
      <c r="N62" s="329"/>
    </row>
    <row r="63" spans="1:16" s="161" customFormat="1" ht="18" customHeight="1">
      <c r="A63" s="316"/>
      <c r="B63" s="164">
        <f>B65+B67+B69</f>
        <v>203374.16056848198</v>
      </c>
      <c r="C63" s="164">
        <f>C65+C67+C69</f>
        <v>207316.96229069261</v>
      </c>
      <c r="D63" s="164">
        <f>D65+D67+D69</f>
        <v>209471.98760481342</v>
      </c>
      <c r="E63" s="164">
        <v>198998.38822456615</v>
      </c>
      <c r="F63" s="164">
        <v>204968.33987153106</v>
      </c>
      <c r="G63" s="164"/>
      <c r="H63" s="297" t="s">
        <v>22</v>
      </c>
      <c r="I63" s="720" t="s">
        <v>24</v>
      </c>
      <c r="J63" s="720"/>
      <c r="K63" s="720"/>
      <c r="L63" s="720"/>
      <c r="M63" s="329"/>
      <c r="N63" s="329"/>
      <c r="O63" s="266"/>
      <c r="P63" s="266"/>
    </row>
    <row r="64" spans="1:16" s="161" customFormat="1" ht="18.75" customHeight="1">
      <c r="A64" s="316"/>
      <c r="B64" s="164"/>
      <c r="C64" s="164"/>
      <c r="D64" s="164"/>
      <c r="E64" s="164"/>
      <c r="F64" s="164"/>
      <c r="G64" s="164"/>
      <c r="H64" s="298"/>
      <c r="I64" s="258"/>
      <c r="J64" s="258"/>
      <c r="K64" s="258"/>
      <c r="L64" s="258"/>
      <c r="M64" s="329"/>
      <c r="N64" s="329"/>
    </row>
    <row r="65" spans="1:16" s="161" customFormat="1" ht="18.75">
      <c r="A65" s="316"/>
      <c r="B65" s="154">
        <v>102711.524710613</v>
      </c>
      <c r="C65" s="333">
        <v>103503.78713293414</v>
      </c>
      <c r="D65" s="332">
        <v>103791.44559444237</v>
      </c>
      <c r="E65" s="332">
        <v>104328.29157802512</v>
      </c>
      <c r="F65" s="332">
        <v>113466.61445617827</v>
      </c>
      <c r="G65" s="332"/>
      <c r="H65" s="301"/>
      <c r="I65" s="302">
        <v>5.0999999999999996</v>
      </c>
      <c r="J65" s="712" t="s">
        <v>26</v>
      </c>
      <c r="K65" s="712"/>
      <c r="L65" s="712"/>
      <c r="M65" s="329"/>
      <c r="N65" s="329"/>
    </row>
    <row r="66" spans="1:16" s="161" customFormat="1" ht="18" customHeight="1">
      <c r="A66" s="316"/>
      <c r="B66" s="154"/>
      <c r="C66" s="333"/>
      <c r="D66" s="332"/>
      <c r="E66" s="332"/>
      <c r="F66" s="332"/>
      <c r="G66" s="332"/>
      <c r="H66" s="301"/>
      <c r="I66" s="302"/>
      <c r="J66" s="258"/>
      <c r="K66" s="258"/>
      <c r="L66" s="258"/>
      <c r="M66" s="329"/>
      <c r="N66" s="329"/>
    </row>
    <row r="67" spans="1:16" s="161" customFormat="1" ht="18.75">
      <c r="A67" s="316"/>
      <c r="B67" s="154">
        <v>28770.225766706601</v>
      </c>
      <c r="C67" s="332">
        <v>30230.319982441597</v>
      </c>
      <c r="D67" s="332">
        <v>31382.389323615149</v>
      </c>
      <c r="E67" s="332">
        <v>27843.956242402634</v>
      </c>
      <c r="F67" s="332">
        <v>30427.946489005873</v>
      </c>
      <c r="G67" s="332"/>
      <c r="H67" s="301"/>
      <c r="I67" s="302">
        <v>5.2</v>
      </c>
      <c r="J67" s="712" t="s">
        <v>28</v>
      </c>
      <c r="K67" s="712"/>
      <c r="L67" s="712"/>
      <c r="M67" s="329"/>
      <c r="N67" s="329"/>
    </row>
    <row r="68" spans="1:16" s="161" customFormat="1" ht="18" customHeight="1">
      <c r="A68" s="316"/>
      <c r="B68" s="154"/>
      <c r="C68" s="332"/>
      <c r="D68" s="332"/>
      <c r="E68" s="332"/>
      <c r="F68" s="332"/>
      <c r="G68" s="332"/>
      <c r="H68" s="301"/>
      <c r="I68" s="302"/>
      <c r="J68" s="258"/>
      <c r="K68" s="258"/>
      <c r="L68" s="258"/>
      <c r="M68" s="329"/>
      <c r="N68" s="329"/>
    </row>
    <row r="69" spans="1:16" s="161" customFormat="1" ht="18.75">
      <c r="A69" s="316"/>
      <c r="B69" s="154">
        <v>71892.410091162397</v>
      </c>
      <c r="C69" s="332">
        <v>73582.855175316872</v>
      </c>
      <c r="D69" s="332">
        <v>74298.152686755915</v>
      </c>
      <c r="E69" s="332">
        <v>66826.140404138394</v>
      </c>
      <c r="F69" s="332">
        <v>61073.778926346931</v>
      </c>
      <c r="G69" s="332"/>
      <c r="H69" s="301"/>
      <c r="I69" s="302">
        <v>5.3</v>
      </c>
      <c r="J69" s="712" t="s">
        <v>30</v>
      </c>
      <c r="K69" s="712"/>
      <c r="L69" s="712"/>
      <c r="M69" s="329"/>
      <c r="N69" s="329"/>
      <c r="P69" s="254"/>
    </row>
    <row r="70" spans="1:16" s="161" customFormat="1" ht="18" customHeight="1">
      <c r="A70" s="316"/>
      <c r="B70" s="241"/>
      <c r="C70" s="154"/>
      <c r="D70" s="154"/>
      <c r="E70" s="332"/>
      <c r="F70" s="332"/>
      <c r="G70" s="332"/>
      <c r="H70" s="334"/>
      <c r="I70" s="236"/>
      <c r="M70" s="329"/>
      <c r="N70" s="329"/>
      <c r="P70" s="254"/>
    </row>
    <row r="71" spans="1:16" ht="5.0999999999999996" customHeight="1">
      <c r="A71" s="312"/>
      <c r="B71" s="213"/>
      <c r="C71" s="213"/>
      <c r="D71" s="213"/>
      <c r="E71" s="213"/>
      <c r="F71" s="213"/>
      <c r="G71" s="213"/>
      <c r="H71" s="335"/>
      <c r="I71" s="726"/>
      <c r="J71" s="726"/>
      <c r="K71" s="726"/>
      <c r="L71" s="726"/>
      <c r="M71" s="329"/>
      <c r="N71" s="329"/>
    </row>
    <row r="72" spans="1:16" s="246" customFormat="1" ht="18" customHeight="1">
      <c r="B72" s="248"/>
      <c r="C72" s="248"/>
      <c r="D72" s="248"/>
      <c r="E72" s="248"/>
      <c r="F72" s="248"/>
      <c r="G72" s="248"/>
      <c r="H72" s="336"/>
      <c r="I72" s="247"/>
      <c r="J72" s="247"/>
      <c r="K72" s="247"/>
      <c r="L72" s="248"/>
      <c r="M72" s="309"/>
      <c r="N72" s="310"/>
      <c r="O72" s="267"/>
    </row>
    <row r="73" spans="1:16" ht="18" customHeight="1">
      <c r="B73" s="161"/>
      <c r="C73" s="161"/>
      <c r="D73" s="161"/>
      <c r="E73" s="161"/>
      <c r="F73" s="161"/>
      <c r="G73" s="161"/>
      <c r="H73" s="279"/>
      <c r="I73" s="212"/>
      <c r="J73" s="212"/>
      <c r="K73" s="212"/>
      <c r="L73" s="161"/>
    </row>
    <row r="74" spans="1:16" ht="18" customHeight="1">
      <c r="B74" s="161"/>
      <c r="C74" s="161"/>
      <c r="D74" s="161"/>
      <c r="E74" s="161"/>
      <c r="F74" s="161"/>
      <c r="G74" s="161"/>
      <c r="H74" s="279"/>
      <c r="I74" s="212"/>
      <c r="J74" s="212"/>
      <c r="K74" s="212"/>
      <c r="L74" s="161"/>
    </row>
    <row r="75" spans="1:16" ht="15.75" customHeight="1">
      <c r="A75" s="719"/>
      <c r="B75" s="719"/>
      <c r="C75" s="719"/>
      <c r="D75" s="719"/>
      <c r="E75" s="719"/>
      <c r="F75" s="719"/>
      <c r="G75" s="719"/>
      <c r="H75" s="719"/>
      <c r="I75" s="719"/>
      <c r="J75" s="719"/>
      <c r="K75" s="719"/>
      <c r="L75" s="719"/>
    </row>
    <row r="76" spans="1:16">
      <c r="E76" s="337"/>
      <c r="F76" s="337"/>
      <c r="G76" s="337"/>
    </row>
    <row r="78" spans="1:16">
      <c r="E78" s="220"/>
      <c r="F78" s="220"/>
      <c r="G78" s="220"/>
    </row>
  </sheetData>
  <mergeCells count="35">
    <mergeCell ref="J65:L65"/>
    <mergeCell ref="J67:L67"/>
    <mergeCell ref="J69:L69"/>
    <mergeCell ref="I71:L71"/>
    <mergeCell ref="A75:L75"/>
    <mergeCell ref="I63:L63"/>
    <mergeCell ref="H41:L41"/>
    <mergeCell ref="H43:J43"/>
    <mergeCell ref="I45:L45"/>
    <mergeCell ref="I47:L47"/>
    <mergeCell ref="I49:L49"/>
    <mergeCell ref="J51:L51"/>
    <mergeCell ref="J53:L53"/>
    <mergeCell ref="J55:L55"/>
    <mergeCell ref="J57:L57"/>
    <mergeCell ref="J59:L59"/>
    <mergeCell ref="I61:L61"/>
    <mergeCell ref="B39:L39"/>
    <mergeCell ref="J17:L17"/>
    <mergeCell ref="J19:L19"/>
    <mergeCell ref="J21:L21"/>
    <mergeCell ref="J23:L23"/>
    <mergeCell ref="J25:L25"/>
    <mergeCell ref="I27:L27"/>
    <mergeCell ref="I29:L29"/>
    <mergeCell ref="J31:L31"/>
    <mergeCell ref="J33:L33"/>
    <mergeCell ref="J35:L35"/>
    <mergeCell ref="I37:L37"/>
    <mergeCell ref="I15:L15"/>
    <mergeCell ref="B3:L3"/>
    <mergeCell ref="B5:L5"/>
    <mergeCell ref="H9:J9"/>
    <mergeCell ref="I11:L11"/>
    <mergeCell ref="I13:L13"/>
  </mergeCells>
  <printOptions horizontalCentered="1"/>
  <pageMargins left="0.51181102362204722" right="0.51181102362204722" top="0.23622047244094491" bottom="0" header="0.19685039370078741" footer="0"/>
  <pageSetup paperSize="9" scale="49" firstPageNumber="19" orientation="portrait" useFirstPageNumber="1" r:id="rId1"/>
  <headerFooter>
    <oddFooter>&amp;C&amp;"Arial,Regular"&amp;18&amp;P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EDE3D-3BE3-4BD4-B10D-F07AAA6D839B}">
  <sheetPr>
    <tabColor rgb="FFFFB266"/>
  </sheetPr>
  <dimension ref="A1:Q66"/>
  <sheetViews>
    <sheetView view="pageBreakPreview" zoomScaleNormal="90" zoomScaleSheetLayoutView="100" workbookViewId="0">
      <selection activeCell="Q26" sqref="Q26"/>
    </sheetView>
  </sheetViews>
  <sheetFormatPr defaultColWidth="9.140625" defaultRowHeight="15"/>
  <cols>
    <col min="1" max="1" width="1.7109375" style="5" customWidth="1"/>
    <col min="2" max="6" width="20.7109375" style="5" customWidth="1"/>
    <col min="7" max="7" width="0.85546875" style="5" customWidth="1"/>
    <col min="8" max="8" width="6.7109375" style="5" customWidth="1"/>
    <col min="9" max="10" width="7.140625" style="6" customWidth="1"/>
    <col min="11" max="11" width="7.28515625" style="6" customWidth="1"/>
    <col min="12" max="12" width="0.85546875" style="6" customWidth="1"/>
    <col min="13" max="13" width="42.5703125" style="5" customWidth="1"/>
    <col min="14" max="14" width="2" style="645" hidden="1" customWidth="1"/>
    <col min="15" max="15" width="25.140625" style="673" customWidth="1"/>
    <col min="16" max="16" width="15" style="5" customWidth="1"/>
    <col min="17" max="17" width="36.42578125" style="5" customWidth="1"/>
    <col min="18" max="18" width="10.5703125" style="5" bestFit="1" customWidth="1"/>
    <col min="19" max="16384" width="9.140625" style="5"/>
  </cols>
  <sheetData>
    <row r="1" spans="1:17" ht="30" customHeight="1"/>
    <row r="2" spans="1:17" s="1" customFormat="1" ht="27" customHeight="1">
      <c r="A2" s="7"/>
      <c r="B2" s="7"/>
      <c r="C2" s="7"/>
      <c r="D2" s="7"/>
      <c r="E2" s="7"/>
      <c r="F2" s="7"/>
      <c r="G2" s="7"/>
      <c r="H2" s="7"/>
      <c r="I2" s="33"/>
      <c r="J2" s="47"/>
      <c r="K2" s="38"/>
      <c r="L2" s="34"/>
      <c r="M2" s="604"/>
      <c r="N2" s="647"/>
      <c r="O2" s="674"/>
    </row>
    <row r="3" spans="1:17" s="2" customFormat="1" ht="27" customHeight="1">
      <c r="A3" s="8"/>
      <c r="B3" s="835" t="s">
        <v>151</v>
      </c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649"/>
      <c r="O3" s="675"/>
    </row>
    <row r="4" spans="1:17" ht="25.5" customHeight="1">
      <c r="B4" s="15"/>
      <c r="C4" s="15"/>
      <c r="D4" s="15"/>
      <c r="E4" s="15"/>
      <c r="F4" s="15"/>
      <c r="G4" s="15"/>
      <c r="H4" s="15"/>
      <c r="I4" s="94"/>
      <c r="J4" s="9"/>
      <c r="K4" s="9"/>
      <c r="L4" s="9"/>
      <c r="M4" s="10"/>
      <c r="N4" s="651"/>
      <c r="O4" s="676"/>
    </row>
    <row r="5" spans="1:17" s="3" customFormat="1" ht="36.75" customHeight="1">
      <c r="A5" s="24"/>
      <c r="B5" s="807" t="s">
        <v>98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653"/>
      <c r="O5" s="677"/>
      <c r="P5" s="655"/>
      <c r="Q5" s="49"/>
    </row>
    <row r="6" spans="1:17" s="87" customFormat="1" ht="24.95" customHeight="1">
      <c r="B6" s="88"/>
      <c r="C6" s="88"/>
      <c r="D6" s="88"/>
      <c r="E6" s="88"/>
      <c r="F6" s="88"/>
      <c r="G6" s="88"/>
      <c r="H6" s="88"/>
      <c r="I6" s="89"/>
      <c r="J6" s="89"/>
      <c r="K6" s="89"/>
      <c r="L6" s="89"/>
      <c r="M6" s="89"/>
      <c r="N6" s="656"/>
      <c r="O6" s="657"/>
      <c r="P6" s="658"/>
      <c r="Q6" s="90"/>
    </row>
    <row r="7" spans="1:17" s="3" customFormat="1" ht="5.0999999999999996" customHeight="1">
      <c r="B7" s="48"/>
      <c r="C7" s="48"/>
      <c r="D7" s="48"/>
      <c r="E7" s="48"/>
      <c r="F7" s="48"/>
      <c r="G7" s="48"/>
      <c r="H7" s="48"/>
      <c r="I7" s="53"/>
      <c r="J7" s="53"/>
      <c r="K7" s="53"/>
      <c r="L7" s="53"/>
      <c r="M7" s="53"/>
      <c r="N7" s="659"/>
      <c r="O7" s="660"/>
      <c r="P7" s="661"/>
      <c r="Q7" s="49"/>
    </row>
    <row r="8" spans="1:17" s="1" customFormat="1" ht="22.5" customHeight="1">
      <c r="B8" s="804" t="s">
        <v>135</v>
      </c>
      <c r="C8" s="804"/>
      <c r="D8" s="804"/>
      <c r="E8" s="804"/>
      <c r="F8" s="804"/>
      <c r="G8" s="603"/>
      <c r="H8" s="603"/>
      <c r="I8" s="42"/>
      <c r="J8" s="42"/>
      <c r="K8" s="42"/>
      <c r="L8" s="42"/>
      <c r="M8" s="93"/>
      <c r="N8" s="662"/>
      <c r="O8" s="662"/>
      <c r="Q8" s="35"/>
    </row>
    <row r="9" spans="1:17" s="2" customFormat="1" ht="24.75" customHeight="1">
      <c r="B9" s="60">
        <v>2017</v>
      </c>
      <c r="C9" s="60">
        <v>2018</v>
      </c>
      <c r="D9" s="60">
        <v>2019</v>
      </c>
      <c r="E9" s="60">
        <v>2020</v>
      </c>
      <c r="F9" s="60">
        <v>2021</v>
      </c>
      <c r="G9" s="60"/>
      <c r="H9" s="60"/>
      <c r="I9" s="805" t="s">
        <v>67</v>
      </c>
      <c r="J9" s="805"/>
      <c r="K9" s="805"/>
      <c r="L9" s="805"/>
      <c r="M9" s="805"/>
      <c r="N9" s="663"/>
      <c r="O9" s="664"/>
      <c r="P9" s="36"/>
      <c r="Q9" s="36"/>
    </row>
    <row r="10" spans="1:17" s="18" customFormat="1" ht="20.100000000000001" customHeight="1">
      <c r="B10" s="57"/>
      <c r="C10" s="57"/>
      <c r="D10" s="57"/>
      <c r="E10" s="57"/>
      <c r="F10" s="57"/>
      <c r="G10" s="689"/>
      <c r="H10" s="689"/>
      <c r="I10" s="801"/>
      <c r="J10" s="801"/>
      <c r="K10" s="801"/>
      <c r="L10" s="43"/>
      <c r="M10" s="43"/>
      <c r="N10" s="681"/>
      <c r="O10" s="681"/>
      <c r="P10" s="37"/>
    </row>
    <row r="11" spans="1:17" s="19" customFormat="1" ht="20.100000000000001" customHeight="1">
      <c r="B11" s="13">
        <v>36564.802318376329</v>
      </c>
      <c r="C11" s="13">
        <v>37852.4948251635</v>
      </c>
      <c r="D11" s="13">
        <v>39156.3098106322</v>
      </c>
      <c r="E11" s="13">
        <v>34204.217101436952</v>
      </c>
      <c r="F11" s="13">
        <v>32044.58932547149</v>
      </c>
      <c r="G11" s="689"/>
      <c r="H11" s="689"/>
      <c r="I11" s="801" t="s">
        <v>3</v>
      </c>
      <c r="J11" s="801"/>
      <c r="K11" s="801"/>
      <c r="L11" s="21"/>
      <c r="M11" s="21"/>
      <c r="N11" s="681"/>
      <c r="O11" s="681"/>
      <c r="P11" s="629"/>
    </row>
    <row r="12" spans="1:17" s="2" customFormat="1" ht="19.5" customHeight="1">
      <c r="B12" s="29"/>
      <c r="C12" s="29"/>
      <c r="D12" s="29"/>
      <c r="E12" s="29"/>
      <c r="F12" s="29"/>
      <c r="G12" s="689"/>
      <c r="H12" s="689"/>
      <c r="I12" s="802"/>
      <c r="J12" s="802"/>
      <c r="K12" s="802"/>
      <c r="L12" s="17"/>
      <c r="M12" s="17"/>
      <c r="N12" s="681"/>
      <c r="O12" s="681"/>
    </row>
    <row r="13" spans="1:17" s="4" customFormat="1" ht="20.100000000000001" customHeight="1">
      <c r="B13" s="12">
        <v>2198.3776839406</v>
      </c>
      <c r="C13" s="12">
        <v>2549</v>
      </c>
      <c r="D13" s="12">
        <v>2792</v>
      </c>
      <c r="E13" s="12">
        <v>2729.0102259999999</v>
      </c>
      <c r="F13" s="12">
        <v>2964.7960130000001</v>
      </c>
      <c r="G13" s="683"/>
      <c r="H13" s="683"/>
      <c r="I13" s="51" t="s">
        <v>4</v>
      </c>
      <c r="J13" s="803" t="s">
        <v>10</v>
      </c>
      <c r="K13" s="803"/>
      <c r="L13" s="803"/>
      <c r="M13" s="803"/>
      <c r="N13" s="681"/>
      <c r="O13" s="681"/>
      <c r="P13" s="26"/>
      <c r="Q13" s="26"/>
    </row>
    <row r="14" spans="1:17" s="16" customFormat="1" ht="18.75" customHeight="1">
      <c r="B14" s="683"/>
      <c r="C14" s="683"/>
      <c r="D14" s="683"/>
      <c r="E14" s="683"/>
      <c r="F14" s="683"/>
      <c r="G14" s="683"/>
      <c r="H14" s="683"/>
      <c r="I14" s="40"/>
      <c r="J14" s="790"/>
      <c r="K14" s="790"/>
      <c r="L14" s="790"/>
      <c r="M14" s="790"/>
      <c r="N14" s="681"/>
      <c r="O14" s="681"/>
      <c r="P14" s="27"/>
      <c r="Q14" s="27"/>
    </row>
    <row r="15" spans="1:17" s="4" customFormat="1" ht="18.75" customHeight="1">
      <c r="B15" s="29">
        <v>1930.96627149193</v>
      </c>
      <c r="C15" s="29">
        <v>1949</v>
      </c>
      <c r="D15" s="29">
        <v>1956</v>
      </c>
      <c r="E15" s="29">
        <v>142.771263</v>
      </c>
      <c r="F15" s="29">
        <v>169.66038599999999</v>
      </c>
      <c r="G15" s="683"/>
      <c r="H15" s="683"/>
      <c r="I15" s="39" t="s">
        <v>7</v>
      </c>
      <c r="J15" s="803" t="s">
        <v>21</v>
      </c>
      <c r="K15" s="803"/>
      <c r="L15" s="803"/>
      <c r="M15" s="803"/>
      <c r="N15" s="681"/>
      <c r="O15" s="681"/>
      <c r="P15" s="26"/>
      <c r="Q15" s="26"/>
    </row>
    <row r="16" spans="1:17" s="16" customFormat="1" ht="18.75" customHeight="1">
      <c r="B16" s="683"/>
      <c r="C16" s="683"/>
      <c r="D16" s="683"/>
      <c r="E16" s="683"/>
      <c r="F16" s="683"/>
      <c r="G16" s="683"/>
      <c r="H16" s="683"/>
      <c r="I16" s="40"/>
      <c r="J16" s="790"/>
      <c r="K16" s="790"/>
      <c r="L16" s="790"/>
      <c r="M16" s="790"/>
      <c r="N16" s="681"/>
      <c r="O16" s="681"/>
      <c r="P16" s="27"/>
      <c r="Q16" s="27"/>
    </row>
    <row r="17" spans="2:17" s="4" customFormat="1" ht="18.75" customHeight="1">
      <c r="B17" s="29">
        <v>32435.458362943798</v>
      </c>
      <c r="C17" s="29">
        <v>33354</v>
      </c>
      <c r="D17" s="29">
        <v>34408</v>
      </c>
      <c r="E17" s="29">
        <v>31332.435612436951</v>
      </c>
      <c r="F17" s="29">
        <v>28910.132926471488</v>
      </c>
      <c r="G17" s="46"/>
      <c r="H17" s="46"/>
      <c r="I17" s="41" t="s">
        <v>8</v>
      </c>
      <c r="J17" s="803" t="s">
        <v>99</v>
      </c>
      <c r="K17" s="803"/>
      <c r="L17" s="803"/>
      <c r="M17" s="803"/>
      <c r="N17" s="681"/>
      <c r="O17" s="681"/>
      <c r="P17" s="26"/>
      <c r="Q17" s="26"/>
    </row>
    <row r="18" spans="2:17" s="16" customFormat="1" ht="18.75" customHeight="1">
      <c r="B18" s="46"/>
      <c r="C18" s="46"/>
      <c r="D18" s="46"/>
      <c r="E18" s="46"/>
      <c r="F18" s="46"/>
      <c r="G18" s="46"/>
      <c r="H18" s="46"/>
      <c r="I18" s="22"/>
      <c r="J18" s="790"/>
      <c r="K18" s="790"/>
      <c r="L18" s="790"/>
      <c r="M18" s="790"/>
      <c r="N18" s="685"/>
      <c r="O18" s="685"/>
      <c r="P18" s="27"/>
      <c r="Q18" s="27"/>
    </row>
    <row r="19" spans="2:17" s="1" customFormat="1" ht="5.0999999999999996" customHeight="1">
      <c r="B19" s="13"/>
      <c r="C19" s="13"/>
      <c r="D19" s="13"/>
      <c r="E19" s="13"/>
      <c r="F19" s="13"/>
      <c r="G19" s="13"/>
      <c r="H19" s="13"/>
      <c r="I19" s="50"/>
      <c r="J19" s="792"/>
      <c r="K19" s="792"/>
      <c r="L19" s="792"/>
      <c r="M19" s="792"/>
      <c r="N19" s="671"/>
      <c r="O19" s="671"/>
    </row>
    <row r="20" spans="2:17" s="64" customFormat="1" ht="39.950000000000003" customHeight="1">
      <c r="B20" s="68"/>
      <c r="C20" s="68"/>
      <c r="D20" s="68"/>
      <c r="E20" s="668"/>
      <c r="F20" s="668"/>
      <c r="G20" s="668"/>
      <c r="H20" s="668"/>
      <c r="I20" s="69"/>
      <c r="J20" s="69"/>
      <c r="K20" s="69"/>
      <c r="L20" s="69"/>
      <c r="M20" s="68"/>
      <c r="N20" s="686"/>
      <c r="O20" s="687"/>
    </row>
    <row r="21" spans="2:17" s="3" customFormat="1" ht="5.0999999999999996" customHeight="1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659"/>
      <c r="O21" s="660"/>
      <c r="P21" s="661"/>
      <c r="Q21" s="49"/>
    </row>
    <row r="22" spans="2:17" s="1" customFormat="1" ht="22.5" customHeight="1">
      <c r="B22" s="804" t="s">
        <v>94</v>
      </c>
      <c r="C22" s="796"/>
      <c r="D22" s="796"/>
      <c r="E22" s="796"/>
      <c r="F22" s="796"/>
      <c r="G22" s="603"/>
      <c r="H22" s="603"/>
      <c r="I22" s="30"/>
      <c r="J22" s="30"/>
      <c r="K22" s="30"/>
      <c r="L22" s="30"/>
      <c r="M22" s="31"/>
      <c r="N22" s="662"/>
      <c r="O22" s="662"/>
      <c r="Q22" s="35"/>
    </row>
    <row r="23" spans="2:17" s="2" customFormat="1" ht="24.75" customHeight="1">
      <c r="B23" s="60">
        <v>2017</v>
      </c>
      <c r="C23" s="60">
        <v>2018</v>
      </c>
      <c r="D23" s="60">
        <v>2019</v>
      </c>
      <c r="E23" s="60">
        <v>2020</v>
      </c>
      <c r="F23" s="60">
        <v>2021</v>
      </c>
      <c r="G23" s="60"/>
      <c r="H23" s="60"/>
      <c r="I23" s="805" t="s">
        <v>67</v>
      </c>
      <c r="J23" s="805"/>
      <c r="K23" s="805"/>
      <c r="L23" s="805"/>
      <c r="M23" s="805"/>
      <c r="N23" s="663"/>
      <c r="O23" s="664"/>
      <c r="P23" s="36"/>
      <c r="Q23" s="36"/>
    </row>
    <row r="24" spans="2:17" s="18" customFormat="1" ht="14.25" customHeight="1">
      <c r="B24" s="57"/>
      <c r="C24" s="57"/>
      <c r="D24" s="57"/>
      <c r="E24" s="57"/>
      <c r="F24" s="57"/>
      <c r="G24" s="689"/>
      <c r="H24" s="689"/>
      <c r="I24" s="801"/>
      <c r="J24" s="801"/>
      <c r="K24" s="801"/>
      <c r="L24" s="43"/>
      <c r="M24" s="43"/>
      <c r="N24" s="681"/>
      <c r="O24" s="676"/>
      <c r="P24" s="37"/>
    </row>
    <row r="25" spans="2:17" s="19" customFormat="1" ht="20.100000000000001" customHeight="1">
      <c r="B25" s="13">
        <v>28117.3865149667</v>
      </c>
      <c r="C25" s="13">
        <v>29282.794442770599</v>
      </c>
      <c r="D25" s="13">
        <v>29823.083271028197</v>
      </c>
      <c r="E25" s="13">
        <v>31153.023447926367</v>
      </c>
      <c r="F25" s="13">
        <v>32204.807184825742</v>
      </c>
      <c r="G25" s="689"/>
      <c r="H25" s="689"/>
      <c r="I25" s="801" t="s">
        <v>3</v>
      </c>
      <c r="J25" s="801"/>
      <c r="K25" s="801"/>
      <c r="L25" s="21"/>
      <c r="M25" s="21"/>
      <c r="N25" s="682"/>
      <c r="O25" s="682"/>
      <c r="P25" s="629"/>
    </row>
    <row r="26" spans="2:17" s="2" customFormat="1" ht="19.5" customHeight="1">
      <c r="B26" s="29"/>
      <c r="C26" s="29"/>
      <c r="D26" s="29"/>
      <c r="E26" s="29"/>
      <c r="F26" s="29"/>
      <c r="G26" s="689"/>
      <c r="H26" s="689"/>
      <c r="I26" s="802"/>
      <c r="J26" s="802"/>
      <c r="K26" s="802"/>
      <c r="L26" s="17"/>
      <c r="M26" s="17"/>
      <c r="N26" s="675"/>
      <c r="O26" s="684"/>
    </row>
    <row r="27" spans="2:17" s="4" customFormat="1" ht="20.100000000000001" customHeight="1">
      <c r="B27" s="12">
        <v>2976.0941683000001</v>
      </c>
      <c r="C27" s="12">
        <v>2985.3164108000001</v>
      </c>
      <c r="D27" s="12">
        <v>3058.4909908</v>
      </c>
      <c r="E27" s="12">
        <v>2664</v>
      </c>
      <c r="F27" s="12">
        <v>3136</v>
      </c>
      <c r="G27" s="683"/>
      <c r="H27" s="683"/>
      <c r="I27" s="51" t="s">
        <v>4</v>
      </c>
      <c r="J27" s="803" t="s">
        <v>10</v>
      </c>
      <c r="K27" s="803"/>
      <c r="L27" s="803"/>
      <c r="M27" s="803"/>
      <c r="N27" s="676"/>
      <c r="O27" s="676"/>
      <c r="P27" s="26"/>
      <c r="Q27" s="26"/>
    </row>
    <row r="28" spans="2:17" s="1" customFormat="1" ht="19.5" customHeight="1">
      <c r="B28" s="683"/>
      <c r="C28" s="683"/>
      <c r="D28" s="683"/>
      <c r="E28" s="683"/>
      <c r="F28" s="683"/>
      <c r="G28" s="683"/>
      <c r="H28" s="683"/>
      <c r="I28" s="39"/>
      <c r="J28" s="23"/>
      <c r="K28" s="23"/>
      <c r="L28" s="23"/>
      <c r="M28" s="92"/>
      <c r="N28" s="677"/>
      <c r="O28" s="677"/>
      <c r="P28" s="28"/>
      <c r="Q28" s="28"/>
    </row>
    <row r="29" spans="2:17" s="4" customFormat="1" ht="18.75" customHeight="1">
      <c r="B29" s="29">
        <v>912.67128300000002</v>
      </c>
      <c r="C29" s="29">
        <v>944.03671199999997</v>
      </c>
      <c r="D29" s="29">
        <v>948.03671199999997</v>
      </c>
      <c r="E29" s="29">
        <v>159</v>
      </c>
      <c r="F29" s="29">
        <v>186</v>
      </c>
      <c r="G29" s="683"/>
      <c r="H29" s="683"/>
      <c r="I29" s="39" t="s">
        <v>7</v>
      </c>
      <c r="J29" s="803" t="s">
        <v>21</v>
      </c>
      <c r="K29" s="803"/>
      <c r="L29" s="803"/>
      <c r="M29" s="803"/>
      <c r="N29" s="676"/>
      <c r="O29" s="676"/>
      <c r="P29" s="26"/>
      <c r="Q29" s="26"/>
    </row>
    <row r="30" spans="2:17" s="16" customFormat="1" ht="18.75" customHeight="1">
      <c r="B30" s="683"/>
      <c r="C30" s="683"/>
      <c r="D30" s="683"/>
      <c r="E30" s="683"/>
      <c r="F30" s="683"/>
      <c r="G30" s="683"/>
      <c r="H30" s="683"/>
      <c r="I30" s="40"/>
      <c r="J30" s="790"/>
      <c r="K30" s="790"/>
      <c r="L30" s="790"/>
      <c r="M30" s="790"/>
      <c r="N30" s="685"/>
      <c r="O30" s="685"/>
      <c r="P30" s="27"/>
      <c r="Q30" s="27"/>
    </row>
    <row r="31" spans="2:17" s="4" customFormat="1" ht="18.75" customHeight="1">
      <c r="B31" s="29">
        <v>24228.621063666698</v>
      </c>
      <c r="C31" s="29">
        <v>25353.4413199706</v>
      </c>
      <c r="D31" s="29">
        <v>25816.555568228199</v>
      </c>
      <c r="E31" s="29">
        <f>+E24-SUM(E27+E29)</f>
        <v>-2823</v>
      </c>
      <c r="F31" s="29">
        <f>+F24-SUM(F27+F29)</f>
        <v>-3322</v>
      </c>
      <c r="G31" s="46"/>
      <c r="H31" s="46"/>
      <c r="I31" s="41" t="s">
        <v>8</v>
      </c>
      <c r="J31" s="803" t="s">
        <v>99</v>
      </c>
      <c r="K31" s="803"/>
      <c r="L31" s="803"/>
      <c r="M31" s="803"/>
      <c r="N31" s="676"/>
      <c r="O31" s="676"/>
      <c r="P31" s="26"/>
      <c r="Q31" s="26"/>
    </row>
    <row r="32" spans="2:17" s="16" customFormat="1" ht="18.75" customHeight="1">
      <c r="B32" s="46"/>
      <c r="C32" s="46"/>
      <c r="D32" s="46"/>
      <c r="E32" s="46"/>
      <c r="F32" s="46"/>
      <c r="G32" s="46"/>
      <c r="H32" s="46"/>
      <c r="I32" s="22"/>
      <c r="J32" s="790"/>
      <c r="K32" s="790"/>
      <c r="L32" s="790"/>
      <c r="M32" s="790"/>
      <c r="N32" s="685"/>
      <c r="O32" s="685"/>
      <c r="P32" s="27"/>
      <c r="Q32" s="27"/>
    </row>
    <row r="33" spans="2:17" s="1" customFormat="1" ht="5.0999999999999996" customHeight="1">
      <c r="B33" s="13"/>
      <c r="C33" s="13"/>
      <c r="D33" s="13"/>
      <c r="E33" s="13"/>
      <c r="F33" s="13"/>
      <c r="G33" s="13"/>
      <c r="H33" s="13"/>
      <c r="I33" s="50"/>
      <c r="J33" s="792"/>
      <c r="K33" s="792"/>
      <c r="L33" s="792"/>
      <c r="M33" s="792"/>
      <c r="N33" s="671"/>
      <c r="O33" s="671"/>
    </row>
    <row r="34" spans="2:17" s="64" customFormat="1" ht="39.950000000000003" customHeight="1">
      <c r="B34" s="68"/>
      <c r="C34" s="68"/>
      <c r="D34" s="68"/>
      <c r="E34" s="668"/>
      <c r="F34" s="668"/>
      <c r="G34" s="668"/>
      <c r="H34" s="668"/>
      <c r="I34" s="69"/>
      <c r="J34" s="69"/>
      <c r="K34" s="69"/>
      <c r="L34" s="69"/>
      <c r="M34" s="68"/>
      <c r="N34" s="686"/>
      <c r="O34" s="687"/>
    </row>
    <row r="35" spans="2:17" s="3" customFormat="1" ht="5.0999999999999996" customHeight="1"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659"/>
      <c r="O35" s="660"/>
      <c r="P35" s="661"/>
      <c r="Q35" s="49"/>
    </row>
    <row r="36" spans="2:17" s="1" customFormat="1" ht="22.5" customHeight="1">
      <c r="B36" s="804" t="s">
        <v>136</v>
      </c>
      <c r="C36" s="796"/>
      <c r="D36" s="796"/>
      <c r="E36" s="796"/>
      <c r="F36" s="796"/>
      <c r="G36" s="603"/>
      <c r="H36" s="603"/>
      <c r="I36" s="30"/>
      <c r="J36" s="30"/>
      <c r="K36" s="30"/>
      <c r="L36" s="30"/>
      <c r="M36" s="31"/>
      <c r="N36" s="662"/>
      <c r="O36" s="662"/>
      <c r="Q36" s="35"/>
    </row>
    <row r="37" spans="2:17" s="2" customFormat="1" ht="24.75" customHeight="1">
      <c r="B37" s="60">
        <v>2017</v>
      </c>
      <c r="C37" s="60">
        <v>2018</v>
      </c>
      <c r="D37" s="60">
        <v>2019</v>
      </c>
      <c r="E37" s="60">
        <v>2020</v>
      </c>
      <c r="F37" s="60">
        <v>2021</v>
      </c>
      <c r="G37" s="60"/>
      <c r="H37" s="60"/>
      <c r="I37" s="805" t="s">
        <v>67</v>
      </c>
      <c r="J37" s="805"/>
      <c r="K37" s="805"/>
      <c r="L37" s="805"/>
      <c r="M37" s="805"/>
      <c r="N37" s="663"/>
      <c r="O37" s="664"/>
      <c r="P37" s="36"/>
      <c r="Q37" s="36"/>
    </row>
    <row r="38" spans="2:17" s="18" customFormat="1" ht="15" customHeight="1">
      <c r="B38" s="57"/>
      <c r="C38" s="57"/>
      <c r="D38" s="57"/>
      <c r="E38" s="57"/>
      <c r="F38" s="57"/>
      <c r="G38" s="689"/>
      <c r="H38" s="689"/>
      <c r="I38" s="801"/>
      <c r="J38" s="801"/>
      <c r="K38" s="801"/>
      <c r="L38" s="43"/>
      <c r="M38" s="43"/>
      <c r="N38" s="681"/>
      <c r="O38" s="681"/>
      <c r="P38" s="37"/>
    </row>
    <row r="39" spans="2:17" s="19" customFormat="1" ht="20.100000000000001" customHeight="1">
      <c r="B39" s="13">
        <v>3953.8537457169568</v>
      </c>
      <c r="C39" s="13">
        <v>4168.6436591642696</v>
      </c>
      <c r="D39" s="13">
        <v>4348.3661698900351</v>
      </c>
      <c r="E39" s="13">
        <v>4060.3498270789551</v>
      </c>
      <c r="F39" s="13">
        <v>4271.451559235823</v>
      </c>
      <c r="G39" s="689"/>
      <c r="H39" s="689"/>
      <c r="I39" s="801" t="s">
        <v>3</v>
      </c>
      <c r="J39" s="801"/>
      <c r="K39" s="801"/>
      <c r="L39" s="21"/>
      <c r="M39" s="21"/>
      <c r="N39" s="681"/>
      <c r="O39" s="681"/>
      <c r="P39" s="629"/>
    </row>
    <row r="40" spans="2:17" s="2" customFormat="1" ht="19.5" customHeight="1">
      <c r="B40" s="29"/>
      <c r="C40" s="29"/>
      <c r="D40" s="29"/>
      <c r="E40" s="29"/>
      <c r="F40" s="29"/>
      <c r="G40" s="689"/>
      <c r="H40" s="689"/>
      <c r="I40" s="802"/>
      <c r="J40" s="802"/>
      <c r="K40" s="802"/>
      <c r="L40" s="17"/>
      <c r="M40" s="17"/>
      <c r="N40" s="681"/>
      <c r="O40" s="681"/>
    </row>
    <row r="41" spans="2:17" s="4" customFormat="1" ht="18.75" customHeight="1">
      <c r="B41" s="12">
        <v>149.07168501905801</v>
      </c>
      <c r="C41" s="12">
        <v>155</v>
      </c>
      <c r="D41" s="12">
        <v>160</v>
      </c>
      <c r="E41" s="12">
        <v>139.91728499999999</v>
      </c>
      <c r="F41" s="12">
        <v>128.05229600000001</v>
      </c>
      <c r="G41" s="683"/>
      <c r="H41" s="683"/>
      <c r="I41" s="51" t="s">
        <v>4</v>
      </c>
      <c r="J41" s="803" t="s">
        <v>10</v>
      </c>
      <c r="K41" s="803"/>
      <c r="L41" s="803"/>
      <c r="M41" s="803"/>
      <c r="N41" s="681"/>
      <c r="O41" s="681"/>
      <c r="P41" s="26"/>
      <c r="Q41" s="26"/>
    </row>
    <row r="42" spans="2:17" s="16" customFormat="1" ht="18.75" customHeight="1">
      <c r="B42" s="683"/>
      <c r="C42" s="683"/>
      <c r="D42" s="683"/>
      <c r="E42" s="683"/>
      <c r="F42" s="683"/>
      <c r="G42" s="683"/>
      <c r="H42" s="683"/>
      <c r="I42" s="40"/>
      <c r="J42" s="790"/>
      <c r="K42" s="790"/>
      <c r="L42" s="790"/>
      <c r="M42" s="790"/>
      <c r="N42" s="681"/>
      <c r="O42" s="681"/>
      <c r="P42" s="27"/>
      <c r="Q42" s="27"/>
    </row>
    <row r="43" spans="2:17" s="4" customFormat="1" ht="18.75" customHeight="1">
      <c r="B43" s="29">
        <v>110.33756459182899</v>
      </c>
      <c r="C43" s="29">
        <v>121.846192107401</v>
      </c>
      <c r="D43" s="29">
        <v>141.17257829587689</v>
      </c>
      <c r="E43" s="29">
        <v>38.188110999999999</v>
      </c>
      <c r="F43" s="29">
        <v>39.842298999999997</v>
      </c>
      <c r="G43" s="683"/>
      <c r="H43" s="683"/>
      <c r="I43" s="39" t="s">
        <v>7</v>
      </c>
      <c r="J43" s="803" t="s">
        <v>21</v>
      </c>
      <c r="K43" s="803"/>
      <c r="L43" s="803"/>
      <c r="M43" s="803"/>
      <c r="N43" s="681"/>
      <c r="O43" s="681"/>
      <c r="P43" s="26"/>
      <c r="Q43" s="26"/>
    </row>
    <row r="44" spans="2:17" s="16" customFormat="1" ht="18.75" customHeight="1">
      <c r="B44" s="683"/>
      <c r="C44" s="683"/>
      <c r="D44" s="683"/>
      <c r="E44" s="683"/>
      <c r="F44" s="683"/>
      <c r="G44" s="683"/>
      <c r="H44" s="683"/>
      <c r="I44" s="40"/>
      <c r="J44" s="790"/>
      <c r="K44" s="790"/>
      <c r="L44" s="790"/>
      <c r="M44" s="790"/>
      <c r="N44" s="681"/>
      <c r="O44" s="681"/>
      <c r="P44" s="27"/>
      <c r="Q44" s="27"/>
    </row>
    <row r="45" spans="2:17" s="4" customFormat="1" ht="18.75" customHeight="1">
      <c r="B45" s="29">
        <v>3694.4444961060699</v>
      </c>
      <c r="C45" s="29">
        <v>3891.7974670568683</v>
      </c>
      <c r="D45" s="29">
        <v>4047.1935915941581</v>
      </c>
      <c r="E45" s="29">
        <v>3882.2444310789551</v>
      </c>
      <c r="F45" s="29">
        <v>4103.5569642358232</v>
      </c>
      <c r="G45" s="46"/>
      <c r="H45" s="46"/>
      <c r="I45" s="41" t="s">
        <v>8</v>
      </c>
      <c r="J45" s="803" t="s">
        <v>99</v>
      </c>
      <c r="K45" s="803"/>
      <c r="L45" s="803"/>
      <c r="M45" s="803"/>
      <c r="N45" s="681"/>
      <c r="O45" s="681"/>
      <c r="P45" s="26"/>
      <c r="Q45" s="26"/>
    </row>
    <row r="46" spans="2:17" s="16" customFormat="1" ht="18.75" customHeight="1">
      <c r="B46" s="46"/>
      <c r="C46" s="46"/>
      <c r="D46" s="46"/>
      <c r="E46" s="46"/>
      <c r="F46" s="46"/>
      <c r="G46" s="46"/>
      <c r="H46" s="46"/>
      <c r="I46" s="22"/>
      <c r="J46" s="790"/>
      <c r="K46" s="790"/>
      <c r="L46" s="790"/>
      <c r="M46" s="790"/>
      <c r="N46" s="685"/>
      <c r="O46" s="685"/>
      <c r="P46" s="27"/>
      <c r="Q46" s="27"/>
    </row>
    <row r="47" spans="2:17" s="1" customFormat="1" ht="5.0999999999999996" customHeight="1">
      <c r="B47" s="13"/>
      <c r="C47" s="13"/>
      <c r="D47" s="13"/>
      <c r="E47" s="13"/>
      <c r="F47" s="13"/>
      <c r="G47" s="13"/>
      <c r="H47" s="13"/>
      <c r="I47" s="50"/>
      <c r="J47" s="792"/>
      <c r="K47" s="792"/>
      <c r="L47" s="792"/>
      <c r="M47" s="792"/>
      <c r="N47" s="671"/>
      <c r="O47" s="671"/>
    </row>
    <row r="48" spans="2:17" s="64" customFormat="1" ht="39.950000000000003" customHeight="1">
      <c r="B48" s="68"/>
      <c r="C48" s="68"/>
      <c r="D48" s="68"/>
      <c r="E48" s="668"/>
      <c r="F48" s="668"/>
      <c r="G48" s="668"/>
      <c r="H48" s="668"/>
      <c r="I48" s="69"/>
      <c r="J48" s="69"/>
      <c r="K48" s="69"/>
      <c r="L48" s="69"/>
      <c r="M48" s="68"/>
      <c r="N48" s="686"/>
      <c r="O48" s="687"/>
    </row>
    <row r="49" spans="2:17" s="3" customFormat="1" ht="5.0999999999999996" customHeight="1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659"/>
      <c r="O49" s="660"/>
      <c r="P49" s="661"/>
      <c r="Q49" s="49"/>
    </row>
    <row r="50" spans="2:17" s="1" customFormat="1" ht="19.5" customHeight="1">
      <c r="B50" s="804" t="s">
        <v>137</v>
      </c>
      <c r="C50" s="804"/>
      <c r="D50" s="804"/>
      <c r="E50" s="804"/>
      <c r="F50" s="804"/>
      <c r="G50" s="603"/>
      <c r="H50" s="603"/>
      <c r="I50" s="30"/>
      <c r="J50" s="30"/>
      <c r="K50" s="30"/>
      <c r="L50" s="30"/>
      <c r="M50" s="31"/>
      <c r="N50" s="662"/>
      <c r="O50" s="662"/>
      <c r="Q50" s="35"/>
    </row>
    <row r="51" spans="2:17" s="2" customFormat="1" ht="21.95" customHeight="1">
      <c r="B51" s="60">
        <v>2017</v>
      </c>
      <c r="C51" s="60">
        <v>2018</v>
      </c>
      <c r="D51" s="60">
        <v>2019</v>
      </c>
      <c r="E51" s="60">
        <v>2020</v>
      </c>
      <c r="F51" s="60">
        <v>2021</v>
      </c>
      <c r="G51" s="60"/>
      <c r="H51" s="60"/>
      <c r="I51" s="805" t="s">
        <v>67</v>
      </c>
      <c r="J51" s="805"/>
      <c r="K51" s="805"/>
      <c r="L51" s="805"/>
      <c r="M51" s="805"/>
      <c r="N51" s="663"/>
      <c r="O51" s="664"/>
      <c r="P51" s="36"/>
      <c r="Q51" s="36"/>
    </row>
    <row r="52" spans="2:17" s="18" customFormat="1" ht="14.25" customHeight="1">
      <c r="B52" s="57"/>
      <c r="C52" s="57"/>
      <c r="D52" s="57"/>
      <c r="E52" s="57"/>
      <c r="F52" s="57"/>
      <c r="G52" s="689"/>
      <c r="H52" s="689"/>
      <c r="I52" s="801"/>
      <c r="J52" s="801"/>
      <c r="K52" s="801"/>
      <c r="L52" s="43"/>
      <c r="M52" s="43"/>
      <c r="N52" s="681"/>
      <c r="O52" s="681"/>
      <c r="P52" s="37"/>
    </row>
    <row r="53" spans="2:17" s="19" customFormat="1" ht="20.100000000000001" customHeight="1">
      <c r="B53" s="13">
        <v>165878.08415687375</v>
      </c>
      <c r="C53" s="13">
        <v>171960.48155840157</v>
      </c>
      <c r="D53" s="13">
        <v>183633.97560030475</v>
      </c>
      <c r="E53" s="13">
        <v>175854.26194234804</v>
      </c>
      <c r="F53" s="13">
        <v>185766.1488553987</v>
      </c>
      <c r="G53" s="689"/>
      <c r="H53" s="689"/>
      <c r="I53" s="801" t="s">
        <v>3</v>
      </c>
      <c r="J53" s="801"/>
      <c r="K53" s="801"/>
      <c r="L53" s="21"/>
      <c r="M53" s="21"/>
      <c r="N53" s="681"/>
      <c r="O53" s="681"/>
      <c r="P53" s="629"/>
    </row>
    <row r="54" spans="2:17" s="2" customFormat="1" ht="19.5" customHeight="1">
      <c r="B54" s="29"/>
      <c r="C54" s="29"/>
      <c r="D54" s="29"/>
      <c r="E54" s="29"/>
      <c r="F54" s="29"/>
      <c r="G54" s="689"/>
      <c r="H54" s="689"/>
      <c r="I54" s="802"/>
      <c r="J54" s="802"/>
      <c r="K54" s="802"/>
      <c r="L54" s="17"/>
      <c r="M54" s="17"/>
      <c r="N54" s="681"/>
      <c r="O54" s="681"/>
    </row>
    <row r="55" spans="2:17" s="4" customFormat="1" ht="20.100000000000001" customHeight="1">
      <c r="B55" s="12">
        <v>1623.4428752860599</v>
      </c>
      <c r="C55" s="12">
        <v>1665.2634012621043</v>
      </c>
      <c r="D55" s="12">
        <v>1688.0886112100004</v>
      </c>
      <c r="E55" s="12">
        <v>2107.3420270000001</v>
      </c>
      <c r="F55" s="12">
        <v>2221.3648579999999</v>
      </c>
      <c r="G55" s="683"/>
      <c r="H55" s="683"/>
      <c r="I55" s="51" t="s">
        <v>4</v>
      </c>
      <c r="J55" s="803" t="s">
        <v>10</v>
      </c>
      <c r="K55" s="803"/>
      <c r="L55" s="803"/>
      <c r="M55" s="803"/>
      <c r="N55" s="681"/>
      <c r="O55" s="681"/>
      <c r="P55" s="26"/>
      <c r="Q55" s="26"/>
    </row>
    <row r="56" spans="2:17" s="16" customFormat="1" ht="18.75" customHeight="1">
      <c r="B56" s="683"/>
      <c r="C56" s="683"/>
      <c r="D56" s="683"/>
      <c r="E56" s="683"/>
      <c r="F56" s="683"/>
      <c r="G56" s="683"/>
      <c r="H56" s="683"/>
      <c r="I56" s="40"/>
      <c r="J56" s="790"/>
      <c r="K56" s="790"/>
      <c r="L56" s="790"/>
      <c r="M56" s="790"/>
      <c r="N56" s="681"/>
      <c r="O56" s="681"/>
      <c r="P56" s="27"/>
      <c r="Q56" s="27"/>
    </row>
    <row r="57" spans="2:17" s="4" customFormat="1" ht="18.75" customHeight="1">
      <c r="B57" s="29">
        <v>2286.5096940197</v>
      </c>
      <c r="C57" s="29">
        <v>2393.2623714759925</v>
      </c>
      <c r="D57" s="29">
        <v>2463.6555786652734</v>
      </c>
      <c r="E57" s="29">
        <v>1516.853175</v>
      </c>
      <c r="F57" s="29">
        <v>1653.2807290000001</v>
      </c>
      <c r="G57" s="683"/>
      <c r="H57" s="683"/>
      <c r="I57" s="39" t="s">
        <v>7</v>
      </c>
      <c r="J57" s="803" t="s">
        <v>21</v>
      </c>
      <c r="K57" s="803"/>
      <c r="L57" s="803"/>
      <c r="M57" s="803"/>
      <c r="N57" s="681"/>
      <c r="O57" s="681"/>
      <c r="P57" s="26"/>
      <c r="Q57" s="26"/>
    </row>
    <row r="58" spans="2:17" s="16" customFormat="1" ht="18.75" customHeight="1">
      <c r="B58" s="683"/>
      <c r="C58" s="683"/>
      <c r="D58" s="683"/>
      <c r="E58" s="683"/>
      <c r="F58" s="683"/>
      <c r="G58" s="683"/>
      <c r="H58" s="683"/>
      <c r="I58" s="40"/>
      <c r="J58" s="790"/>
      <c r="K58" s="790"/>
      <c r="L58" s="790"/>
      <c r="M58" s="790"/>
      <c r="N58" s="681"/>
      <c r="O58" s="681"/>
      <c r="P58" s="27"/>
      <c r="Q58" s="27"/>
    </row>
    <row r="59" spans="2:17" s="4" customFormat="1" ht="18.75" customHeight="1">
      <c r="B59" s="29">
        <v>161968.131587568</v>
      </c>
      <c r="C59" s="29">
        <v>167901.95578566348</v>
      </c>
      <c r="D59" s="29">
        <v>179482.23141042946</v>
      </c>
      <c r="E59" s="29">
        <v>172230.06674034803</v>
      </c>
      <c r="F59" s="29">
        <v>181891.50326839872</v>
      </c>
      <c r="G59" s="46"/>
      <c r="H59" s="46"/>
      <c r="I59" s="41" t="s">
        <v>8</v>
      </c>
      <c r="J59" s="803" t="s">
        <v>99</v>
      </c>
      <c r="K59" s="803"/>
      <c r="L59" s="803"/>
      <c r="M59" s="803"/>
      <c r="N59" s="681"/>
      <c r="O59" s="681"/>
      <c r="P59" s="26"/>
      <c r="Q59" s="26"/>
    </row>
    <row r="60" spans="2:17" s="16" customFormat="1" ht="18.75" customHeight="1">
      <c r="B60" s="46"/>
      <c r="C60" s="46"/>
      <c r="D60" s="46"/>
      <c r="E60" s="46"/>
      <c r="F60" s="46"/>
      <c r="G60" s="46"/>
      <c r="H60" s="46"/>
      <c r="I60" s="22"/>
      <c r="J60" s="790"/>
      <c r="K60" s="790"/>
      <c r="L60" s="790"/>
      <c r="M60" s="790"/>
      <c r="N60" s="685"/>
      <c r="O60" s="685"/>
      <c r="P60" s="27"/>
      <c r="Q60" s="27"/>
    </row>
    <row r="61" spans="2:17" s="1" customFormat="1" ht="5.0999999999999996" customHeight="1">
      <c r="B61" s="13"/>
      <c r="C61" s="13"/>
      <c r="D61" s="13"/>
      <c r="E61" s="13"/>
      <c r="F61" s="13"/>
      <c r="G61" s="13"/>
      <c r="H61" s="13"/>
      <c r="I61" s="50"/>
      <c r="J61" s="792"/>
      <c r="K61" s="792"/>
      <c r="L61" s="792"/>
      <c r="M61" s="792"/>
      <c r="N61" s="671"/>
      <c r="O61" s="671"/>
    </row>
    <row r="62" spans="2:17" s="65" customFormat="1" ht="5.0999999999999996" customHeight="1">
      <c r="B62" s="86"/>
      <c r="C62" s="86"/>
      <c r="D62" s="86"/>
      <c r="E62" s="86"/>
      <c r="F62" s="86"/>
      <c r="G62" s="86"/>
      <c r="H62" s="86"/>
      <c r="I62" s="84"/>
      <c r="J62" s="85"/>
      <c r="K62" s="85"/>
      <c r="L62" s="85"/>
      <c r="M62" s="85"/>
      <c r="N62" s="688"/>
      <c r="O62" s="688"/>
    </row>
    <row r="63" spans="2:17" s="1" customFormat="1" ht="5.25" customHeight="1">
      <c r="B63" s="13"/>
      <c r="C63" s="13"/>
      <c r="D63" s="13"/>
      <c r="E63" s="13"/>
      <c r="F63" s="13"/>
      <c r="G63" s="13"/>
      <c r="H63" s="13"/>
      <c r="I63" s="50"/>
      <c r="J63" s="792"/>
      <c r="K63" s="792"/>
      <c r="L63" s="792"/>
      <c r="M63" s="792"/>
      <c r="N63" s="671"/>
      <c r="O63" s="671"/>
    </row>
    <row r="64" spans="2:17" ht="23.25" customHeight="1">
      <c r="I64" s="5"/>
      <c r="J64" s="5"/>
      <c r="K64" s="5"/>
      <c r="L64" s="5"/>
      <c r="N64" s="672"/>
      <c r="O64" s="646"/>
    </row>
    <row r="65" spans="6:15" ht="21" customHeight="1">
      <c r="F65" s="97" t="s">
        <v>100</v>
      </c>
      <c r="G65" s="98" t="s">
        <v>101</v>
      </c>
      <c r="H65" s="98"/>
      <c r="I65" s="97"/>
      <c r="J65" s="99"/>
      <c r="K65" s="99"/>
      <c r="L65" s="100"/>
      <c r="M65" s="100"/>
      <c r="N65" s="672"/>
      <c r="O65" s="646"/>
    </row>
    <row r="66" spans="6:15" ht="17.25" customHeight="1"/>
  </sheetData>
  <mergeCells count="50">
    <mergeCell ref="I11:K11"/>
    <mergeCell ref="B3:M3"/>
    <mergeCell ref="B5:M5"/>
    <mergeCell ref="B8:F8"/>
    <mergeCell ref="I9:M9"/>
    <mergeCell ref="I10:K10"/>
    <mergeCell ref="I39:K39"/>
    <mergeCell ref="I25:K25"/>
    <mergeCell ref="I12:K12"/>
    <mergeCell ref="J13:M13"/>
    <mergeCell ref="J14:M14"/>
    <mergeCell ref="J15:M15"/>
    <mergeCell ref="J16:M16"/>
    <mergeCell ref="J17:M17"/>
    <mergeCell ref="J18:M18"/>
    <mergeCell ref="J19:M19"/>
    <mergeCell ref="J46:M46"/>
    <mergeCell ref="J47:M47"/>
    <mergeCell ref="B22:F22"/>
    <mergeCell ref="I23:M23"/>
    <mergeCell ref="I24:K24"/>
    <mergeCell ref="I40:K40"/>
    <mergeCell ref="I26:K26"/>
    <mergeCell ref="J27:M27"/>
    <mergeCell ref="J29:M29"/>
    <mergeCell ref="J30:M30"/>
    <mergeCell ref="J31:M31"/>
    <mergeCell ref="J32:M32"/>
    <mergeCell ref="J33:M33"/>
    <mergeCell ref="B36:F36"/>
    <mergeCell ref="I37:M37"/>
    <mergeCell ref="I38:K38"/>
    <mergeCell ref="J41:M41"/>
    <mergeCell ref="J42:M42"/>
    <mergeCell ref="J43:M43"/>
    <mergeCell ref="J44:M44"/>
    <mergeCell ref="J45:M45"/>
    <mergeCell ref="B50:F50"/>
    <mergeCell ref="I51:M51"/>
    <mergeCell ref="I52:K52"/>
    <mergeCell ref="I53:K53"/>
    <mergeCell ref="J61:M61"/>
    <mergeCell ref="I54:K54"/>
    <mergeCell ref="J63:M63"/>
    <mergeCell ref="J55:M55"/>
    <mergeCell ref="J56:M56"/>
    <mergeCell ref="J57:M57"/>
    <mergeCell ref="J58:M58"/>
    <mergeCell ref="J59:M59"/>
    <mergeCell ref="J60:M60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E6500-E75E-4F2F-A349-70EA3645C1EA}">
  <sheetPr>
    <tabColor rgb="FFFFB266"/>
  </sheetPr>
  <dimension ref="A1:O59"/>
  <sheetViews>
    <sheetView view="pageBreakPreview" zoomScaleNormal="90" zoomScaleSheetLayoutView="100" workbookViewId="0">
      <selection activeCell="F11" sqref="F11"/>
    </sheetView>
  </sheetViews>
  <sheetFormatPr defaultColWidth="9.140625" defaultRowHeight="15"/>
  <cols>
    <col min="1" max="1" width="1.7109375" style="5" customWidth="1"/>
    <col min="2" max="2" width="5.7109375" style="6" customWidth="1"/>
    <col min="3" max="3" width="6.7109375" style="6" customWidth="1"/>
    <col min="4" max="4" width="7.28515625" style="6" customWidth="1"/>
    <col min="5" max="5" width="0.85546875" style="6" customWidth="1"/>
    <col min="6" max="6" width="63.7109375" style="5" customWidth="1"/>
    <col min="7" max="11" width="18.7109375" style="5" customWidth="1"/>
    <col min="12" max="12" width="24.42578125" style="645" customWidth="1"/>
    <col min="13" max="13" width="25.140625" style="673" customWidth="1"/>
    <col min="14" max="14" width="15" style="5" customWidth="1"/>
    <col min="15" max="15" width="36.42578125" style="5" customWidth="1"/>
    <col min="16" max="16" width="10.5703125" style="5" bestFit="1" customWidth="1"/>
    <col min="17" max="16384" width="9.140625" style="5"/>
  </cols>
  <sheetData>
    <row r="1" spans="1:15" ht="30" customHeight="1"/>
    <row r="2" spans="1:15" ht="30" customHeight="1"/>
    <row r="3" spans="1:15" ht="30" customHeight="1">
      <c r="B3" s="798" t="s">
        <v>162</v>
      </c>
      <c r="C3" s="798"/>
      <c r="D3" s="798"/>
      <c r="E3" s="798"/>
      <c r="F3" s="798"/>
      <c r="G3" s="798"/>
      <c r="H3" s="798"/>
      <c r="I3" s="798"/>
      <c r="J3" s="798"/>
      <c r="K3" s="798"/>
    </row>
    <row r="4" spans="1:15" s="1" customFormat="1" ht="19.5" customHeight="1">
      <c r="A4" s="7"/>
      <c r="B4" s="94"/>
      <c r="C4" s="9"/>
      <c r="D4" s="9"/>
      <c r="E4" s="9"/>
      <c r="F4" s="10"/>
      <c r="G4" s="15"/>
      <c r="H4" s="15"/>
      <c r="I4" s="15"/>
      <c r="J4" s="15"/>
      <c r="K4" s="15"/>
      <c r="L4" s="647"/>
      <c r="M4" s="674"/>
    </row>
    <row r="5" spans="1:15" s="2" customFormat="1" ht="37.5" customHeight="1">
      <c r="A5" s="8"/>
      <c r="B5" s="800" t="s">
        <v>102</v>
      </c>
      <c r="C5" s="800"/>
      <c r="D5" s="800"/>
      <c r="E5" s="800"/>
      <c r="F5" s="800"/>
      <c r="G5" s="800"/>
      <c r="H5" s="800"/>
      <c r="I5" s="800"/>
      <c r="J5" s="800"/>
      <c r="K5" s="800"/>
      <c r="L5" s="649"/>
      <c r="M5" s="675"/>
    </row>
    <row r="6" spans="1:15" ht="25.5" customHeight="1">
      <c r="B6" s="88"/>
      <c r="C6" s="88"/>
      <c r="D6" s="88"/>
      <c r="E6" s="88"/>
      <c r="F6" s="88"/>
      <c r="G6" s="88"/>
      <c r="H6" s="88"/>
      <c r="I6" s="88"/>
      <c r="J6" s="88"/>
      <c r="K6" s="88"/>
      <c r="L6" s="651"/>
      <c r="M6" s="676"/>
    </row>
    <row r="7" spans="1:15" s="3" customFormat="1" ht="6.75" customHeight="1">
      <c r="A7" s="24"/>
      <c r="B7" s="48"/>
      <c r="C7" s="48"/>
      <c r="D7" s="48"/>
      <c r="E7" s="48"/>
      <c r="F7" s="48"/>
      <c r="G7" s="48"/>
      <c r="H7" s="48"/>
      <c r="I7" s="48"/>
      <c r="J7" s="48"/>
      <c r="K7" s="48"/>
      <c r="L7" s="653"/>
      <c r="M7" s="677"/>
      <c r="N7" s="655"/>
      <c r="O7" s="49"/>
    </row>
    <row r="8" spans="1:15" s="87" customFormat="1" ht="19.5" customHeight="1">
      <c r="B8" s="30"/>
      <c r="C8" s="30"/>
      <c r="D8" s="30"/>
      <c r="E8" s="30"/>
      <c r="F8" s="31"/>
      <c r="G8" s="796" t="s">
        <v>90</v>
      </c>
      <c r="H8" s="796"/>
      <c r="I8" s="796"/>
      <c r="J8" s="796"/>
      <c r="K8" s="796"/>
      <c r="L8" s="656"/>
      <c r="M8" s="657"/>
      <c r="N8" s="658"/>
      <c r="O8" s="90"/>
    </row>
    <row r="9" spans="1:15" s="3" customFormat="1" ht="24.75" customHeight="1">
      <c r="B9" s="793" t="s">
        <v>65</v>
      </c>
      <c r="C9" s="793"/>
      <c r="D9" s="793"/>
      <c r="E9" s="793"/>
      <c r="F9" s="793"/>
      <c r="G9" s="60">
        <v>2012</v>
      </c>
      <c r="H9" s="60">
        <v>2013</v>
      </c>
      <c r="I9" s="60">
        <v>2014</v>
      </c>
      <c r="J9" s="60">
        <v>2015</v>
      </c>
      <c r="K9" s="60">
        <v>2016</v>
      </c>
      <c r="L9" s="659"/>
      <c r="M9" s="660"/>
      <c r="N9" s="661"/>
      <c r="O9" s="49"/>
    </row>
    <row r="10" spans="1:15" s="1" customFormat="1" ht="12.75" customHeight="1">
      <c r="B10" s="20"/>
      <c r="C10" s="20"/>
      <c r="D10" s="20"/>
      <c r="E10" s="20"/>
      <c r="F10" s="20"/>
      <c r="G10" s="57"/>
      <c r="H10" s="57"/>
      <c r="I10" s="57"/>
      <c r="J10" s="57"/>
      <c r="K10" s="57"/>
      <c r="L10" s="662"/>
      <c r="M10" s="662"/>
      <c r="O10" s="35"/>
    </row>
    <row r="11" spans="1:15" s="2" customFormat="1" ht="20.25" customHeight="1">
      <c r="B11" s="794" t="s">
        <v>2</v>
      </c>
      <c r="C11" s="794"/>
      <c r="D11" s="794"/>
      <c r="E11" s="21"/>
      <c r="F11" s="21"/>
      <c r="G11" s="13">
        <v>30667.243461496284</v>
      </c>
      <c r="H11" s="13">
        <v>33785.596178615786</v>
      </c>
      <c r="I11" s="13">
        <v>37567.230058121371</v>
      </c>
      <c r="J11" s="13">
        <v>35402.073292821282</v>
      </c>
      <c r="K11" s="13">
        <v>36691.972317705222</v>
      </c>
      <c r="L11" s="663"/>
      <c r="M11" s="664"/>
      <c r="N11" s="36"/>
      <c r="O11" s="36"/>
    </row>
    <row r="12" spans="1:15" s="18" customFormat="1" ht="18.75" customHeight="1">
      <c r="B12" s="795"/>
      <c r="C12" s="795"/>
      <c r="D12" s="795"/>
      <c r="E12" s="17"/>
      <c r="F12" s="17"/>
      <c r="G12" s="29"/>
      <c r="H12" s="29"/>
      <c r="I12" s="29"/>
      <c r="J12" s="29"/>
      <c r="K12" s="29"/>
      <c r="L12" s="681"/>
      <c r="M12" s="676"/>
      <c r="N12" s="37"/>
    </row>
    <row r="13" spans="1:15" s="19" customFormat="1" ht="20.100000000000001" customHeight="1">
      <c r="B13" s="44" t="s">
        <v>4</v>
      </c>
      <c r="C13" s="792" t="s">
        <v>9</v>
      </c>
      <c r="D13" s="792"/>
      <c r="E13" s="792"/>
      <c r="F13" s="792"/>
      <c r="G13" s="12">
        <v>647.74410321428604</v>
      </c>
      <c r="H13" s="12">
        <v>714.80041396428601</v>
      </c>
      <c r="I13" s="12">
        <v>2711.2930044301702</v>
      </c>
      <c r="J13" s="12">
        <v>4498.8853659000797</v>
      </c>
      <c r="K13" s="12">
        <v>4585.3689009848204</v>
      </c>
      <c r="L13" s="682"/>
      <c r="M13" s="682"/>
      <c r="N13" s="629"/>
    </row>
    <row r="14" spans="1:15" s="2" customFormat="1" ht="19.5" customHeight="1">
      <c r="B14" s="22"/>
      <c r="C14" s="790"/>
      <c r="D14" s="790"/>
      <c r="E14" s="790"/>
      <c r="F14" s="790"/>
      <c r="G14" s="683"/>
      <c r="H14" s="683"/>
      <c r="I14" s="683"/>
      <c r="J14" s="690"/>
      <c r="K14" s="690"/>
      <c r="L14" s="675"/>
      <c r="M14" s="684"/>
    </row>
    <row r="15" spans="1:15" s="4" customFormat="1" ht="20.100000000000001" customHeight="1">
      <c r="B15" s="11" t="s">
        <v>7</v>
      </c>
      <c r="C15" s="792" t="s">
        <v>95</v>
      </c>
      <c r="D15" s="792"/>
      <c r="E15" s="792"/>
      <c r="F15" s="792"/>
      <c r="G15" s="29">
        <v>30019.499358281999</v>
      </c>
      <c r="H15" s="29">
        <v>33070.795764651499</v>
      </c>
      <c r="I15" s="29">
        <v>34855.937053691203</v>
      </c>
      <c r="J15" s="29">
        <v>30903.1879269212</v>
      </c>
      <c r="K15" s="29">
        <v>32106.603416720402</v>
      </c>
      <c r="L15" s="676"/>
      <c r="M15" s="676"/>
      <c r="N15" s="26"/>
      <c r="O15" s="26"/>
    </row>
    <row r="16" spans="1:15" s="16" customFormat="1" ht="18.75" customHeight="1">
      <c r="B16" s="22"/>
      <c r="C16" s="790"/>
      <c r="D16" s="790"/>
      <c r="E16" s="790"/>
      <c r="F16" s="790"/>
      <c r="G16" s="683"/>
      <c r="H16" s="683"/>
      <c r="I16" s="683"/>
      <c r="J16" s="683"/>
      <c r="K16" s="683"/>
      <c r="L16" s="685"/>
      <c r="M16" s="685"/>
      <c r="N16" s="27"/>
      <c r="O16" s="27"/>
    </row>
    <row r="17" spans="2:15" s="4" customFormat="1" ht="3.75" customHeight="1">
      <c r="B17" s="50"/>
      <c r="C17" s="792"/>
      <c r="D17" s="792"/>
      <c r="E17" s="792"/>
      <c r="F17" s="792"/>
      <c r="G17" s="13"/>
      <c r="H17" s="13"/>
      <c r="I17" s="13"/>
      <c r="J17" s="13"/>
      <c r="K17" s="13"/>
      <c r="L17" s="676"/>
      <c r="M17" s="676"/>
      <c r="N17" s="26"/>
      <c r="O17" s="26"/>
    </row>
    <row r="18" spans="2:15" s="16" customFormat="1" ht="38.25" customHeight="1">
      <c r="B18" s="69"/>
      <c r="C18" s="69"/>
      <c r="D18" s="69"/>
      <c r="E18" s="69"/>
      <c r="F18" s="68"/>
      <c r="G18" s="68"/>
      <c r="H18" s="68"/>
      <c r="I18" s="68"/>
      <c r="J18" s="668"/>
      <c r="K18" s="668"/>
      <c r="L18" s="685"/>
      <c r="M18" s="685"/>
      <c r="N18" s="27"/>
      <c r="O18" s="27"/>
    </row>
    <row r="19" spans="2:15" s="1" customFormat="1" ht="5.0999999999999996" customHeight="1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671"/>
      <c r="M19" s="671"/>
    </row>
    <row r="20" spans="2:15" s="64" customFormat="1" ht="24" customHeight="1">
      <c r="B20" s="30"/>
      <c r="C20" s="30"/>
      <c r="D20" s="30"/>
      <c r="E20" s="30"/>
      <c r="F20" s="31"/>
      <c r="G20" s="796" t="s">
        <v>91</v>
      </c>
      <c r="H20" s="796"/>
      <c r="I20" s="796"/>
      <c r="J20" s="796"/>
      <c r="K20" s="796"/>
      <c r="L20" s="686"/>
      <c r="M20" s="687"/>
    </row>
    <row r="21" spans="2:15" s="3" customFormat="1" ht="23.25" customHeight="1">
      <c r="B21" s="793" t="s">
        <v>65</v>
      </c>
      <c r="C21" s="793"/>
      <c r="D21" s="793"/>
      <c r="E21" s="793"/>
      <c r="F21" s="793"/>
      <c r="G21" s="60">
        <v>2012</v>
      </c>
      <c r="H21" s="60">
        <v>2013</v>
      </c>
      <c r="I21" s="60">
        <v>2014</v>
      </c>
      <c r="J21" s="60">
        <v>2015</v>
      </c>
      <c r="K21" s="60">
        <v>2016</v>
      </c>
      <c r="L21" s="659"/>
      <c r="M21" s="660"/>
      <c r="N21" s="661"/>
      <c r="O21" s="49"/>
    </row>
    <row r="22" spans="2:15" s="1" customFormat="1" ht="12.75" customHeight="1">
      <c r="B22" s="20"/>
      <c r="C22" s="20"/>
      <c r="D22" s="20"/>
      <c r="E22" s="20"/>
      <c r="F22" s="20"/>
      <c r="G22" s="57"/>
      <c r="H22" s="57"/>
      <c r="I22" s="57"/>
      <c r="J22" s="57"/>
      <c r="K22" s="57"/>
      <c r="L22" s="662"/>
      <c r="M22" s="662"/>
      <c r="O22" s="35"/>
    </row>
    <row r="23" spans="2:15" s="2" customFormat="1" ht="24.75" customHeight="1">
      <c r="B23" s="794" t="s">
        <v>2</v>
      </c>
      <c r="C23" s="794"/>
      <c r="D23" s="794"/>
      <c r="E23" s="21"/>
      <c r="F23" s="21"/>
      <c r="G23" s="13">
        <v>10377.971861471869</v>
      </c>
      <c r="H23" s="13">
        <v>8642.9718614718695</v>
      </c>
      <c r="I23" s="13">
        <v>9760</v>
      </c>
      <c r="J23" s="13">
        <v>10092</v>
      </c>
      <c r="K23" s="13">
        <v>10767.184265</v>
      </c>
      <c r="L23" s="663"/>
      <c r="M23" s="664"/>
      <c r="N23" s="36"/>
      <c r="O23" s="36"/>
    </row>
    <row r="24" spans="2:15" s="18" customFormat="1" ht="14.25" customHeight="1">
      <c r="B24" s="795"/>
      <c r="C24" s="795"/>
      <c r="D24" s="795"/>
      <c r="E24" s="17"/>
      <c r="F24" s="17"/>
      <c r="G24" s="29"/>
      <c r="H24" s="29"/>
      <c r="I24" s="29"/>
      <c r="J24" s="29"/>
      <c r="K24" s="29"/>
      <c r="L24" s="681"/>
      <c r="M24" s="676"/>
      <c r="N24" s="37"/>
    </row>
    <row r="25" spans="2:15" s="19" customFormat="1" ht="20.100000000000001" customHeight="1">
      <c r="B25" s="44" t="s">
        <v>4</v>
      </c>
      <c r="C25" s="792" t="s">
        <v>9</v>
      </c>
      <c r="D25" s="792"/>
      <c r="E25" s="792"/>
      <c r="F25" s="792"/>
      <c r="G25" s="12">
        <v>1722.7142857142901</v>
      </c>
      <c r="H25" s="12">
        <v>1804.7142857142901</v>
      </c>
      <c r="I25" s="12">
        <v>1884</v>
      </c>
      <c r="J25" s="12">
        <v>1904</v>
      </c>
      <c r="K25" s="12">
        <v>1931.6723</v>
      </c>
      <c r="L25" s="682"/>
      <c r="M25" s="682"/>
      <c r="N25" s="629"/>
    </row>
    <row r="26" spans="2:15" s="2" customFormat="1" ht="19.5" customHeight="1">
      <c r="B26" s="22"/>
      <c r="C26" s="790"/>
      <c r="D26" s="790"/>
      <c r="E26" s="790"/>
      <c r="F26" s="790"/>
      <c r="G26" s="683"/>
      <c r="H26" s="683"/>
      <c r="I26" s="683"/>
      <c r="J26" s="690"/>
      <c r="K26" s="690"/>
      <c r="L26" s="675"/>
      <c r="M26" s="684"/>
    </row>
    <row r="27" spans="2:15" s="4" customFormat="1" ht="20.100000000000001" customHeight="1">
      <c r="B27" s="11" t="s">
        <v>7</v>
      </c>
      <c r="C27" s="792" t="s">
        <v>95</v>
      </c>
      <c r="D27" s="792"/>
      <c r="E27" s="792"/>
      <c r="F27" s="792"/>
      <c r="G27" s="29">
        <v>8655.2575757575796</v>
      </c>
      <c r="H27" s="29">
        <v>6838.2575757575796</v>
      </c>
      <c r="I27" s="29">
        <v>7876</v>
      </c>
      <c r="J27" s="29">
        <v>8188</v>
      </c>
      <c r="K27" s="29">
        <v>8835.5119649999997</v>
      </c>
      <c r="L27" s="676"/>
      <c r="M27" s="676"/>
      <c r="N27" s="26"/>
      <c r="O27" s="26"/>
    </row>
    <row r="28" spans="2:15" s="16" customFormat="1" ht="18.75" customHeight="1">
      <c r="B28" s="22"/>
      <c r="C28" s="790"/>
      <c r="D28" s="790"/>
      <c r="E28" s="790"/>
      <c r="F28" s="790"/>
      <c r="G28" s="683"/>
      <c r="H28" s="683"/>
      <c r="I28" s="683"/>
      <c r="J28" s="683"/>
      <c r="K28" s="683"/>
      <c r="L28" s="685"/>
      <c r="M28" s="685"/>
      <c r="N28" s="27"/>
      <c r="O28" s="27"/>
    </row>
    <row r="29" spans="2:15" s="4" customFormat="1" ht="4.5" customHeight="1">
      <c r="B29" s="50"/>
      <c r="C29" s="792"/>
      <c r="D29" s="792"/>
      <c r="E29" s="792"/>
      <c r="F29" s="792"/>
      <c r="G29" s="13"/>
      <c r="H29" s="13"/>
      <c r="I29" s="13"/>
      <c r="J29" s="13"/>
      <c r="K29" s="13"/>
      <c r="L29" s="676"/>
      <c r="M29" s="676"/>
      <c r="N29" s="26"/>
      <c r="O29" s="26"/>
    </row>
    <row r="30" spans="2:15" s="16" customFormat="1" ht="40.5" customHeight="1">
      <c r="B30" s="69"/>
      <c r="C30" s="69"/>
      <c r="D30" s="69"/>
      <c r="E30" s="69"/>
      <c r="F30" s="68"/>
      <c r="G30" s="68"/>
      <c r="H30" s="68"/>
      <c r="I30" s="68"/>
      <c r="J30" s="668"/>
      <c r="K30" s="668"/>
      <c r="L30" s="685"/>
      <c r="M30" s="685"/>
      <c r="N30" s="27"/>
      <c r="O30" s="27"/>
    </row>
    <row r="31" spans="2:15" s="1" customFormat="1" ht="5.0999999999999996" customHeight="1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671"/>
      <c r="M31" s="671"/>
    </row>
    <row r="32" spans="2:15" s="64" customFormat="1" ht="24.75" customHeight="1">
      <c r="B32" s="30"/>
      <c r="C32" s="30"/>
      <c r="D32" s="30"/>
      <c r="E32" s="30"/>
      <c r="F32" s="31"/>
      <c r="G32" s="796" t="s">
        <v>92</v>
      </c>
      <c r="H32" s="796"/>
      <c r="I32" s="796"/>
      <c r="J32" s="796"/>
      <c r="K32" s="796"/>
      <c r="L32" s="686"/>
      <c r="M32" s="687"/>
    </row>
    <row r="33" spans="2:15" s="3" customFormat="1" ht="22.5" customHeight="1">
      <c r="B33" s="793" t="s">
        <v>65</v>
      </c>
      <c r="C33" s="793"/>
      <c r="D33" s="793"/>
      <c r="E33" s="793"/>
      <c r="F33" s="793"/>
      <c r="G33" s="60">
        <v>2012</v>
      </c>
      <c r="H33" s="60">
        <v>2013</v>
      </c>
      <c r="I33" s="60">
        <v>2014</v>
      </c>
      <c r="J33" s="60">
        <v>2015</v>
      </c>
      <c r="K33" s="60">
        <v>2016</v>
      </c>
      <c r="L33" s="659"/>
      <c r="M33" s="660"/>
      <c r="N33" s="661"/>
      <c r="O33" s="49"/>
    </row>
    <row r="34" spans="2:15" s="1" customFormat="1" ht="14.25" customHeight="1">
      <c r="B34" s="20"/>
      <c r="C34" s="20"/>
      <c r="D34" s="20"/>
      <c r="E34" s="20"/>
      <c r="F34" s="20"/>
      <c r="G34" s="57"/>
      <c r="H34" s="57"/>
      <c r="I34" s="57"/>
      <c r="J34" s="57"/>
      <c r="K34" s="57"/>
      <c r="L34" s="662"/>
      <c r="M34" s="662"/>
      <c r="O34" s="35"/>
    </row>
    <row r="35" spans="2:15" s="2" customFormat="1" ht="21.75" customHeight="1">
      <c r="B35" s="794" t="s">
        <v>2</v>
      </c>
      <c r="C35" s="794"/>
      <c r="D35" s="794"/>
      <c r="E35" s="21"/>
      <c r="F35" s="21"/>
      <c r="G35" s="13">
        <v>29446.420346994211</v>
      </c>
      <c r="H35" s="13">
        <v>1225.0543240887441</v>
      </c>
      <c r="I35" s="13">
        <v>1753.0716502541411</v>
      </c>
      <c r="J35" s="13">
        <v>2072.0787925913469</v>
      </c>
      <c r="K35" s="13">
        <v>2113.4668234404999</v>
      </c>
      <c r="L35" s="663"/>
      <c r="M35" s="664"/>
      <c r="N35" s="36"/>
      <c r="O35" s="36"/>
    </row>
    <row r="36" spans="2:15" s="18" customFormat="1" ht="14.25" customHeight="1">
      <c r="B36" s="795"/>
      <c r="C36" s="795"/>
      <c r="D36" s="795"/>
      <c r="E36" s="17"/>
      <c r="F36" s="17"/>
      <c r="G36" s="29"/>
      <c r="H36" s="29"/>
      <c r="I36" s="29"/>
      <c r="J36" s="29"/>
      <c r="K36" s="29"/>
      <c r="L36" s="681"/>
      <c r="M36" s="676"/>
      <c r="N36" s="37"/>
    </row>
    <row r="37" spans="2:15" s="19" customFormat="1" ht="20.100000000000001" customHeight="1">
      <c r="B37" s="44" t="s">
        <v>4</v>
      </c>
      <c r="C37" s="792" t="s">
        <v>9</v>
      </c>
      <c r="D37" s="792"/>
      <c r="E37" s="792"/>
      <c r="F37" s="792"/>
      <c r="G37" s="12">
        <v>256.09946728571401</v>
      </c>
      <c r="H37" s="12">
        <v>202.13497028571399</v>
      </c>
      <c r="I37" s="12">
        <v>210.13892373296099</v>
      </c>
      <c r="J37" s="12">
        <v>224.710048532157</v>
      </c>
      <c r="K37" s="12">
        <v>238.50551492983001</v>
      </c>
      <c r="L37" s="682"/>
      <c r="M37" s="682"/>
      <c r="N37" s="629"/>
    </row>
    <row r="38" spans="2:15" s="2" customFormat="1" ht="19.5" customHeight="1">
      <c r="B38" s="22"/>
      <c r="C38" s="790"/>
      <c r="D38" s="790"/>
      <c r="E38" s="790"/>
      <c r="F38" s="790"/>
      <c r="G38" s="683"/>
      <c r="H38" s="683"/>
      <c r="I38" s="683"/>
      <c r="J38" s="690"/>
      <c r="K38" s="690"/>
      <c r="L38" s="675"/>
      <c r="M38" s="684"/>
    </row>
    <row r="39" spans="2:15" s="4" customFormat="1" ht="20.100000000000001" customHeight="1">
      <c r="B39" s="11" t="s">
        <v>7</v>
      </c>
      <c r="C39" s="792" t="s">
        <v>95</v>
      </c>
      <c r="D39" s="792"/>
      <c r="E39" s="792"/>
      <c r="F39" s="792"/>
      <c r="G39" s="29">
        <v>29190.320879708499</v>
      </c>
      <c r="H39" s="29">
        <v>1022.91935380303</v>
      </c>
      <c r="I39" s="29">
        <v>1542.93272652118</v>
      </c>
      <c r="J39" s="29">
        <v>1847.36874405919</v>
      </c>
      <c r="K39" s="29">
        <v>1874.9613085106701</v>
      </c>
      <c r="L39" s="676"/>
      <c r="M39" s="676"/>
      <c r="N39" s="26"/>
      <c r="O39" s="26"/>
    </row>
    <row r="40" spans="2:15" s="16" customFormat="1" ht="18.75" customHeight="1">
      <c r="B40" s="22"/>
      <c r="C40" s="790"/>
      <c r="D40" s="790"/>
      <c r="E40" s="790"/>
      <c r="F40" s="790"/>
      <c r="G40" s="683"/>
      <c r="H40" s="683"/>
      <c r="I40" s="683"/>
      <c r="J40" s="683"/>
      <c r="K40" s="683"/>
      <c r="L40" s="685"/>
      <c r="M40" s="685"/>
      <c r="N40" s="27"/>
      <c r="O40" s="27"/>
    </row>
    <row r="41" spans="2:15" s="4" customFormat="1" ht="3.75" customHeight="1">
      <c r="B41" s="50"/>
      <c r="C41" s="792"/>
      <c r="D41" s="792"/>
      <c r="E41" s="792"/>
      <c r="F41" s="792"/>
      <c r="G41" s="13"/>
      <c r="H41" s="13"/>
      <c r="I41" s="13"/>
      <c r="J41" s="13"/>
      <c r="K41" s="13"/>
      <c r="L41" s="676"/>
      <c r="M41" s="676"/>
      <c r="N41" s="26"/>
      <c r="O41" s="26"/>
    </row>
    <row r="42" spans="2:15" s="16" customFormat="1" ht="42" customHeight="1">
      <c r="B42" s="69"/>
      <c r="C42" s="69"/>
      <c r="D42" s="69"/>
      <c r="E42" s="69"/>
      <c r="F42" s="68"/>
      <c r="G42" s="68"/>
      <c r="H42" s="68"/>
      <c r="I42" s="68"/>
      <c r="J42" s="668"/>
      <c r="K42" s="668"/>
      <c r="L42" s="685"/>
      <c r="M42" s="685"/>
      <c r="N42" s="27"/>
      <c r="O42" s="27"/>
    </row>
    <row r="43" spans="2:15" s="1" customFormat="1" ht="5.0999999999999996" customHeight="1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671"/>
      <c r="M43" s="671"/>
    </row>
    <row r="44" spans="2:15" s="64" customFormat="1" ht="25.5" customHeight="1">
      <c r="B44" s="30"/>
      <c r="C44" s="30"/>
      <c r="D44" s="30"/>
      <c r="E44" s="30"/>
      <c r="F44" s="31"/>
      <c r="G44" s="796" t="s">
        <v>93</v>
      </c>
      <c r="H44" s="796"/>
      <c r="I44" s="796"/>
      <c r="J44" s="796"/>
      <c r="K44" s="796"/>
      <c r="L44" s="686"/>
      <c r="M44" s="687"/>
    </row>
    <row r="45" spans="2:15" s="3" customFormat="1" ht="21" customHeight="1">
      <c r="B45" s="793" t="s">
        <v>65</v>
      </c>
      <c r="C45" s="793"/>
      <c r="D45" s="793"/>
      <c r="E45" s="793"/>
      <c r="F45" s="793"/>
      <c r="G45" s="60">
        <v>2012</v>
      </c>
      <c r="H45" s="60">
        <v>2013</v>
      </c>
      <c r="I45" s="60">
        <v>2014</v>
      </c>
      <c r="J45" s="60">
        <v>2015</v>
      </c>
      <c r="K45" s="60">
        <v>2016</v>
      </c>
      <c r="L45" s="659"/>
      <c r="M45" s="660"/>
      <c r="N45" s="661"/>
      <c r="O45" s="49"/>
    </row>
    <row r="46" spans="2:15" s="1" customFormat="1" ht="15" customHeight="1">
      <c r="B46" s="20"/>
      <c r="C46" s="20"/>
      <c r="D46" s="20"/>
      <c r="E46" s="20"/>
      <c r="F46" s="20"/>
      <c r="G46" s="57"/>
      <c r="H46" s="57"/>
      <c r="I46" s="57"/>
      <c r="J46" s="57"/>
      <c r="K46" s="57"/>
      <c r="L46" s="662"/>
      <c r="M46" s="662"/>
      <c r="O46" s="35"/>
    </row>
    <row r="47" spans="2:15" s="2" customFormat="1" ht="24.75" customHeight="1">
      <c r="B47" s="794" t="s">
        <v>2</v>
      </c>
      <c r="C47" s="794"/>
      <c r="D47" s="794"/>
      <c r="E47" s="21"/>
      <c r="F47" s="21"/>
      <c r="G47" s="13">
        <v>30209.760098994208</v>
      </c>
      <c r="H47" s="13">
        <v>32693.119596709912</v>
      </c>
      <c r="I47" s="13">
        <v>54314.730126880124</v>
      </c>
      <c r="J47" s="13">
        <v>69184.726569989609</v>
      </c>
      <c r="K47" s="13">
        <v>75126.772133422855</v>
      </c>
      <c r="L47" s="663"/>
      <c r="M47" s="664"/>
      <c r="N47" s="36"/>
      <c r="O47" s="36"/>
    </row>
    <row r="48" spans="2:15" s="18" customFormat="1" ht="15" customHeight="1">
      <c r="B48" s="795"/>
      <c r="C48" s="795"/>
      <c r="D48" s="795"/>
      <c r="E48" s="17"/>
      <c r="F48" s="17"/>
      <c r="G48" s="29"/>
      <c r="H48" s="29"/>
      <c r="I48" s="29"/>
      <c r="J48" s="29"/>
      <c r="K48" s="29"/>
      <c r="L48" s="681"/>
      <c r="M48" s="676"/>
      <c r="N48" s="37"/>
    </row>
    <row r="49" spans="2:15" s="19" customFormat="1" ht="20.100000000000001" customHeight="1">
      <c r="B49" s="44" t="s">
        <v>4</v>
      </c>
      <c r="C49" s="792" t="s">
        <v>9</v>
      </c>
      <c r="D49" s="792"/>
      <c r="E49" s="792"/>
      <c r="F49" s="792"/>
      <c r="G49" s="12">
        <v>1019.43921928571</v>
      </c>
      <c r="H49" s="12">
        <v>1182.68084628571</v>
      </c>
      <c r="I49" s="12">
        <v>5212.0185022777196</v>
      </c>
      <c r="J49" s="12">
        <v>5943.2541691674196</v>
      </c>
      <c r="K49" s="12">
        <v>6045.5105651285503</v>
      </c>
      <c r="L49" s="682"/>
      <c r="M49" s="682"/>
      <c r="N49" s="629"/>
    </row>
    <row r="50" spans="2:15" s="2" customFormat="1" ht="19.5" customHeight="1">
      <c r="B50" s="22"/>
      <c r="C50" s="790"/>
      <c r="D50" s="790"/>
      <c r="E50" s="790"/>
      <c r="F50" s="790"/>
      <c r="G50" s="683"/>
      <c r="H50" s="683"/>
      <c r="I50" s="683"/>
      <c r="J50" s="690"/>
      <c r="K50" s="690"/>
      <c r="L50" s="675"/>
      <c r="M50" s="684"/>
    </row>
    <row r="51" spans="2:15" s="4" customFormat="1" ht="20.100000000000001" customHeight="1">
      <c r="B51" s="11" t="s">
        <v>7</v>
      </c>
      <c r="C51" s="792" t="s">
        <v>95</v>
      </c>
      <c r="D51" s="792"/>
      <c r="E51" s="792"/>
      <c r="F51" s="792"/>
      <c r="G51" s="29">
        <v>29190.320879708499</v>
      </c>
      <c r="H51" s="29">
        <v>31510.4387504242</v>
      </c>
      <c r="I51" s="29">
        <v>49102.711624602402</v>
      </c>
      <c r="J51" s="29">
        <v>63241.472400822197</v>
      </c>
      <c r="K51" s="29">
        <v>69081.2615682943</v>
      </c>
      <c r="L51" s="676"/>
      <c r="M51" s="676"/>
      <c r="N51" s="26"/>
      <c r="O51" s="26"/>
    </row>
    <row r="52" spans="2:15" s="16" customFormat="1" ht="18.75" customHeight="1">
      <c r="B52" s="22"/>
      <c r="C52" s="790"/>
      <c r="D52" s="790"/>
      <c r="E52" s="790"/>
      <c r="F52" s="790"/>
      <c r="G52" s="667"/>
      <c r="H52" s="667"/>
      <c r="I52" s="667"/>
      <c r="J52" s="667"/>
      <c r="K52" s="667"/>
      <c r="L52" s="685"/>
      <c r="M52" s="685"/>
      <c r="N52" s="27"/>
      <c r="O52" s="27"/>
    </row>
    <row r="53" spans="2:15" s="4" customFormat="1" ht="5.25" customHeight="1">
      <c r="B53" s="63"/>
      <c r="C53" s="791"/>
      <c r="D53" s="791"/>
      <c r="E53" s="791"/>
      <c r="F53" s="791"/>
      <c r="G53" s="61"/>
      <c r="H53" s="61"/>
      <c r="I53" s="61"/>
      <c r="J53" s="61"/>
      <c r="K53" s="61"/>
      <c r="L53" s="676"/>
      <c r="M53" s="676"/>
      <c r="N53" s="26"/>
      <c r="O53" s="26"/>
    </row>
    <row r="54" spans="2:15" s="16" customFormat="1" ht="6" customHeight="1">
      <c r="B54" s="50"/>
      <c r="C54" s="602"/>
      <c r="D54" s="602"/>
      <c r="E54" s="602"/>
      <c r="F54" s="602"/>
      <c r="G54" s="13"/>
      <c r="H54" s="13"/>
      <c r="I54" s="13"/>
      <c r="J54" s="13"/>
      <c r="K54" s="13"/>
      <c r="L54" s="691"/>
      <c r="M54" s="691"/>
      <c r="N54" s="27"/>
      <c r="O54" s="27"/>
    </row>
    <row r="55" spans="2:15" s="62" customFormat="1" ht="5.0999999999999996" customHeight="1">
      <c r="B55" s="50"/>
      <c r="C55" s="792"/>
      <c r="D55" s="792"/>
      <c r="E55" s="792"/>
      <c r="F55" s="792"/>
      <c r="G55" s="13"/>
      <c r="H55" s="13"/>
      <c r="I55" s="13"/>
      <c r="J55" s="13"/>
      <c r="K55" s="13"/>
      <c r="L55" s="670"/>
      <c r="M55" s="670"/>
    </row>
    <row r="56" spans="2:15" s="1" customFormat="1">
      <c r="B56" s="6"/>
      <c r="G56" s="5"/>
      <c r="H56" s="5"/>
      <c r="I56" s="5"/>
      <c r="J56" s="5"/>
      <c r="K56" s="5"/>
      <c r="L56" s="671"/>
      <c r="M56" s="671"/>
    </row>
    <row r="57" spans="2:15" s="1" customFormat="1" ht="18">
      <c r="B57" s="6"/>
      <c r="C57" s="808" t="s">
        <v>96</v>
      </c>
      <c r="D57" s="808"/>
      <c r="E57" s="96" t="s">
        <v>97</v>
      </c>
      <c r="F57" s="96"/>
      <c r="G57" s="5"/>
      <c r="H57" s="5"/>
      <c r="I57" s="5"/>
      <c r="J57" s="5"/>
      <c r="K57" s="5"/>
      <c r="L57" s="671"/>
      <c r="M57" s="671"/>
    </row>
    <row r="58" spans="2:15" s="1" customFormat="1">
      <c r="B58" s="6"/>
      <c r="C58" s="6"/>
      <c r="D58" s="6"/>
      <c r="E58" s="6"/>
      <c r="F58" s="5"/>
      <c r="G58" s="5"/>
      <c r="H58" s="5"/>
      <c r="I58" s="5"/>
      <c r="J58" s="5"/>
      <c r="K58" s="5"/>
      <c r="L58" s="671"/>
      <c r="M58" s="671"/>
    </row>
    <row r="59" spans="2:15" ht="15.75" customHeight="1">
      <c r="L59" s="672"/>
      <c r="M59" s="646"/>
    </row>
  </sheetData>
  <mergeCells count="40">
    <mergeCell ref="G20:K20"/>
    <mergeCell ref="B3:K3"/>
    <mergeCell ref="B5:K5"/>
    <mergeCell ref="G8:K8"/>
    <mergeCell ref="B9:F9"/>
    <mergeCell ref="B11:D11"/>
    <mergeCell ref="B12:D12"/>
    <mergeCell ref="C27:F27"/>
    <mergeCell ref="C13:F13"/>
    <mergeCell ref="C14:F14"/>
    <mergeCell ref="C15:F15"/>
    <mergeCell ref="C16:F16"/>
    <mergeCell ref="C17:F17"/>
    <mergeCell ref="B21:F21"/>
    <mergeCell ref="B23:D23"/>
    <mergeCell ref="B24:D24"/>
    <mergeCell ref="C25:F25"/>
    <mergeCell ref="C26:F26"/>
    <mergeCell ref="G44:K44"/>
    <mergeCell ref="C28:F28"/>
    <mergeCell ref="C29:F29"/>
    <mergeCell ref="G32:K32"/>
    <mergeCell ref="B33:F33"/>
    <mergeCell ref="B35:D35"/>
    <mergeCell ref="B36:D36"/>
    <mergeCell ref="C37:F37"/>
    <mergeCell ref="C38:F38"/>
    <mergeCell ref="C39:F39"/>
    <mergeCell ref="C40:F40"/>
    <mergeCell ref="C41:F41"/>
    <mergeCell ref="C52:F52"/>
    <mergeCell ref="C53:F53"/>
    <mergeCell ref="C55:F55"/>
    <mergeCell ref="C57:D57"/>
    <mergeCell ref="B45:F45"/>
    <mergeCell ref="B47:D47"/>
    <mergeCell ref="B48:D48"/>
    <mergeCell ref="C49:F49"/>
    <mergeCell ref="C50:F50"/>
    <mergeCell ref="C51:F51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052AF-2545-4975-AD66-8A4C4C4AD7F2}">
  <sheetPr>
    <tabColor rgb="FFFFB266"/>
  </sheetPr>
  <dimension ref="A1:Q57"/>
  <sheetViews>
    <sheetView view="pageBreakPreview" zoomScaleNormal="90" zoomScaleSheetLayoutView="100" workbookViewId="0">
      <selection activeCell="B2" sqref="B2"/>
    </sheetView>
  </sheetViews>
  <sheetFormatPr defaultColWidth="9.140625" defaultRowHeight="15"/>
  <cols>
    <col min="1" max="1" width="1.7109375" style="5" customWidth="1"/>
    <col min="2" max="6" width="18.7109375" style="5" customWidth="1"/>
    <col min="7" max="7" width="0.85546875" style="5" customWidth="1"/>
    <col min="8" max="8" width="5.28515625" style="5" customWidth="1"/>
    <col min="9" max="9" width="5.7109375" style="6" customWidth="1"/>
    <col min="10" max="10" width="7.140625" style="6" customWidth="1"/>
    <col min="11" max="11" width="7.28515625" style="6" customWidth="1"/>
    <col min="12" max="12" width="0.85546875" style="6" customWidth="1"/>
    <col min="13" max="13" width="57" style="5" customWidth="1"/>
    <col min="14" max="14" width="24.42578125" style="645" customWidth="1"/>
    <col min="15" max="15" width="25.140625" style="673" customWidth="1"/>
    <col min="16" max="16" width="15" style="5" customWidth="1"/>
    <col min="17" max="17" width="36.42578125" style="5" customWidth="1"/>
    <col min="18" max="18" width="10.5703125" style="5" bestFit="1" customWidth="1"/>
    <col min="19" max="16384" width="9.140625" style="5"/>
  </cols>
  <sheetData>
    <row r="1" spans="1:17" ht="30" customHeight="1"/>
    <row r="2" spans="1:17" s="1" customFormat="1" ht="27" customHeight="1">
      <c r="A2" s="7"/>
      <c r="B2" s="7"/>
      <c r="C2" s="7"/>
      <c r="D2" s="7"/>
      <c r="E2" s="7"/>
      <c r="F2" s="7"/>
      <c r="G2" s="7"/>
      <c r="H2" s="7"/>
      <c r="I2" s="33"/>
      <c r="J2" s="47"/>
      <c r="K2" s="38"/>
      <c r="L2" s="34"/>
      <c r="M2" s="604"/>
      <c r="N2" s="647"/>
      <c r="O2" s="674"/>
    </row>
    <row r="3" spans="1:17" s="2" customFormat="1" ht="27" customHeight="1">
      <c r="A3" s="8"/>
      <c r="B3" s="836" t="s">
        <v>151</v>
      </c>
      <c r="C3" s="837"/>
      <c r="D3" s="837"/>
      <c r="E3" s="837"/>
      <c r="F3" s="837"/>
      <c r="G3" s="837"/>
      <c r="H3" s="837"/>
      <c r="I3" s="837"/>
      <c r="J3" s="837"/>
      <c r="K3" s="837"/>
      <c r="L3" s="837"/>
      <c r="M3" s="837"/>
      <c r="N3" s="649"/>
      <c r="O3" s="675"/>
    </row>
    <row r="4" spans="1:17" ht="25.5" customHeight="1">
      <c r="B4" s="15"/>
      <c r="C4" s="15"/>
      <c r="D4" s="15"/>
      <c r="E4" s="15"/>
      <c r="F4" s="15"/>
      <c r="G4" s="15"/>
      <c r="H4" s="15"/>
      <c r="I4" s="94"/>
      <c r="J4" s="9"/>
      <c r="K4" s="9"/>
      <c r="L4" s="9"/>
      <c r="M4" s="10"/>
      <c r="N4" s="651"/>
      <c r="O4" s="676"/>
    </row>
    <row r="5" spans="1:17" s="3" customFormat="1" ht="36.75" customHeight="1">
      <c r="A5" s="24"/>
      <c r="B5" s="807" t="s">
        <v>102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653"/>
      <c r="O5" s="677"/>
      <c r="P5" s="655"/>
      <c r="Q5" s="49"/>
    </row>
    <row r="6" spans="1:17" s="87" customFormat="1" ht="24.95" customHeight="1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656"/>
      <c r="O6" s="657"/>
      <c r="P6" s="658"/>
      <c r="Q6" s="90"/>
    </row>
    <row r="7" spans="1:17" s="3" customFormat="1" ht="5.0999999999999996" customHeight="1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659"/>
      <c r="O7" s="660"/>
      <c r="P7" s="661"/>
      <c r="Q7" s="49"/>
    </row>
    <row r="8" spans="1:17" s="1" customFormat="1" ht="22.5" customHeight="1">
      <c r="B8" s="804" t="s">
        <v>135</v>
      </c>
      <c r="C8" s="796"/>
      <c r="D8" s="796"/>
      <c r="E8" s="796"/>
      <c r="F8" s="796"/>
      <c r="G8" s="603"/>
      <c r="H8" s="603"/>
      <c r="I8" s="30"/>
      <c r="J8" s="30"/>
      <c r="K8" s="30"/>
      <c r="L8" s="30"/>
      <c r="M8" s="31"/>
      <c r="N8" s="662"/>
      <c r="O8" s="662"/>
      <c r="Q8" s="35"/>
    </row>
    <row r="9" spans="1:17" s="2" customFormat="1" ht="24.75" customHeight="1">
      <c r="B9" s="60">
        <v>2017</v>
      </c>
      <c r="C9" s="60">
        <v>2018</v>
      </c>
      <c r="D9" s="60">
        <v>2019</v>
      </c>
      <c r="E9" s="60">
        <v>2020</v>
      </c>
      <c r="F9" s="60">
        <v>2021</v>
      </c>
      <c r="G9" s="60"/>
      <c r="H9" s="60"/>
      <c r="I9" s="805" t="s">
        <v>67</v>
      </c>
      <c r="J9" s="805"/>
      <c r="K9" s="805"/>
      <c r="L9" s="805"/>
      <c r="M9" s="805"/>
      <c r="N9" s="663"/>
      <c r="O9" s="664"/>
      <c r="P9" s="36"/>
      <c r="Q9" s="36"/>
    </row>
    <row r="10" spans="1:17" s="18" customFormat="1" ht="14.25" customHeight="1">
      <c r="B10" s="57"/>
      <c r="C10" s="57"/>
      <c r="D10" s="57"/>
      <c r="E10" s="57"/>
      <c r="F10" s="57"/>
      <c r="G10" s="689"/>
      <c r="H10" s="689"/>
      <c r="I10" s="43"/>
      <c r="J10" s="43"/>
      <c r="K10" s="43"/>
      <c r="L10" s="43"/>
      <c r="M10" s="43"/>
      <c r="N10" s="681"/>
      <c r="O10" s="681"/>
      <c r="P10" s="37"/>
    </row>
    <row r="11" spans="1:17" s="19" customFormat="1" ht="20.100000000000001" customHeight="1">
      <c r="B11" s="13">
        <v>37337.646650342132</v>
      </c>
      <c r="C11" s="13">
        <v>37761.494203846829</v>
      </c>
      <c r="D11" s="13">
        <v>38142.030410425919</v>
      </c>
      <c r="E11" s="13">
        <v>35114.483987482912</v>
      </c>
      <c r="F11" s="13">
        <v>37347.766583330304</v>
      </c>
      <c r="G11" s="689"/>
      <c r="H11" s="689"/>
      <c r="I11" s="801" t="s">
        <v>3</v>
      </c>
      <c r="J11" s="801"/>
      <c r="K11" s="801"/>
      <c r="L11" s="21"/>
      <c r="M11" s="21"/>
      <c r="N11" s="681"/>
      <c r="O11" s="681"/>
      <c r="P11" s="629"/>
    </row>
    <row r="12" spans="1:17" s="2" customFormat="1" ht="19.5" customHeight="1">
      <c r="B12" s="29"/>
      <c r="C12" s="29"/>
      <c r="D12" s="29"/>
      <c r="E12" s="29"/>
      <c r="F12" s="29"/>
      <c r="G12" s="689"/>
      <c r="H12" s="810"/>
      <c r="I12" s="810"/>
      <c r="J12" s="810"/>
      <c r="K12" s="810"/>
      <c r="L12" s="17"/>
      <c r="M12" s="17"/>
      <c r="N12" s="681"/>
      <c r="O12" s="681"/>
    </row>
    <row r="13" spans="1:17" s="4" customFormat="1" ht="20.100000000000001" customHeight="1">
      <c r="B13" s="12">
        <v>4817.2628914090301</v>
      </c>
      <c r="C13" s="12">
        <v>4929.6513039926685</v>
      </c>
      <c r="D13" s="12">
        <v>5187.1967419508173</v>
      </c>
      <c r="E13" s="12">
        <v>4740.8479690000004</v>
      </c>
      <c r="F13" s="12">
        <v>5080.0988180000004</v>
      </c>
      <c r="G13" s="683"/>
      <c r="H13" s="683"/>
      <c r="I13" s="51" t="s">
        <v>4</v>
      </c>
      <c r="J13" s="803" t="s">
        <v>10</v>
      </c>
      <c r="K13" s="803"/>
      <c r="L13" s="803"/>
      <c r="M13" s="803"/>
      <c r="N13" s="681"/>
      <c r="O13" s="681"/>
      <c r="P13" s="26"/>
      <c r="Q13" s="26"/>
    </row>
    <row r="14" spans="1:17" s="16" customFormat="1" ht="18.75" customHeight="1">
      <c r="B14" s="690"/>
      <c r="C14" s="690"/>
      <c r="D14" s="690"/>
      <c r="E14" s="690"/>
      <c r="F14" s="690"/>
      <c r="G14" s="683"/>
      <c r="H14" s="683"/>
      <c r="I14" s="40"/>
      <c r="J14" s="790"/>
      <c r="K14" s="790"/>
      <c r="L14" s="790"/>
      <c r="M14" s="790"/>
      <c r="N14" s="681"/>
      <c r="O14" s="681"/>
      <c r="P14" s="27"/>
      <c r="Q14" s="27"/>
    </row>
    <row r="15" spans="1:17" s="4" customFormat="1" ht="18.75" customHeight="1">
      <c r="B15" s="29">
        <v>32520.383758933101</v>
      </c>
      <c r="C15" s="29">
        <v>32831.842899854157</v>
      </c>
      <c r="D15" s="29">
        <v>32954.833668475105</v>
      </c>
      <c r="E15" s="29">
        <v>30373.63601848291</v>
      </c>
      <c r="F15" s="29">
        <v>32267.667765330309</v>
      </c>
      <c r="G15" s="683"/>
      <c r="H15" s="683"/>
      <c r="I15" s="39" t="s">
        <v>7</v>
      </c>
      <c r="J15" s="803" t="s">
        <v>99</v>
      </c>
      <c r="K15" s="803"/>
      <c r="L15" s="803"/>
      <c r="M15" s="803"/>
      <c r="N15" s="681"/>
      <c r="O15" s="681"/>
      <c r="P15" s="26"/>
      <c r="Q15" s="26"/>
    </row>
    <row r="16" spans="1:17" s="16" customFormat="1" ht="18.75" customHeight="1">
      <c r="B16" s="632"/>
      <c r="C16" s="632"/>
      <c r="D16" s="632"/>
      <c r="E16" s="632"/>
      <c r="F16" s="632"/>
      <c r="G16" s="667"/>
      <c r="H16" s="667"/>
      <c r="I16" s="40"/>
      <c r="J16" s="790"/>
      <c r="K16" s="790"/>
      <c r="L16" s="790"/>
      <c r="M16" s="790"/>
      <c r="N16" s="691"/>
      <c r="O16" s="691"/>
      <c r="P16" s="27"/>
      <c r="Q16" s="27"/>
    </row>
    <row r="17" spans="2:17" s="62" customFormat="1" ht="5.0999999999999996" customHeight="1">
      <c r="B17" s="61"/>
      <c r="C17" s="61"/>
      <c r="D17" s="61"/>
      <c r="E17" s="61"/>
      <c r="F17" s="61"/>
      <c r="G17" s="61"/>
      <c r="H17" s="61"/>
      <c r="I17" s="63"/>
      <c r="J17" s="791"/>
      <c r="K17" s="791"/>
      <c r="L17" s="791"/>
      <c r="M17" s="791"/>
      <c r="N17" s="670"/>
      <c r="O17" s="670"/>
    </row>
    <row r="18" spans="2:17" s="64" customFormat="1" ht="39.950000000000003" customHeight="1">
      <c r="B18" s="68"/>
      <c r="C18" s="68"/>
      <c r="D18" s="68"/>
      <c r="E18" s="668"/>
      <c r="F18" s="668"/>
      <c r="G18" s="668"/>
      <c r="H18" s="668"/>
      <c r="I18" s="69"/>
      <c r="J18" s="69"/>
      <c r="K18" s="69"/>
      <c r="L18" s="69"/>
      <c r="M18" s="68"/>
      <c r="N18" s="686"/>
      <c r="O18" s="687"/>
    </row>
    <row r="19" spans="2:17" s="3" customFormat="1" ht="5.0999999999999996" customHeight="1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659"/>
      <c r="O19" s="660"/>
      <c r="P19" s="661"/>
      <c r="Q19" s="49"/>
    </row>
    <row r="20" spans="2:17" s="1" customFormat="1" ht="22.5" customHeight="1">
      <c r="B20" s="804" t="s">
        <v>94</v>
      </c>
      <c r="C20" s="796"/>
      <c r="D20" s="796"/>
      <c r="E20" s="796"/>
      <c r="F20" s="796"/>
      <c r="G20" s="603"/>
      <c r="H20" s="603"/>
      <c r="I20" s="30"/>
      <c r="J20" s="30"/>
      <c r="K20" s="30"/>
      <c r="L20" s="30"/>
      <c r="M20" s="31"/>
      <c r="N20" s="662"/>
      <c r="O20" s="662"/>
      <c r="Q20" s="35"/>
    </row>
    <row r="21" spans="2:17" s="2" customFormat="1" ht="24.75" customHeight="1">
      <c r="B21" s="60">
        <v>2017</v>
      </c>
      <c r="C21" s="60">
        <v>2018</v>
      </c>
      <c r="D21" s="60">
        <v>2019</v>
      </c>
      <c r="E21" s="60">
        <v>2020</v>
      </c>
      <c r="F21" s="60">
        <v>2021</v>
      </c>
      <c r="G21" s="60"/>
      <c r="H21" s="60"/>
      <c r="I21" s="805" t="s">
        <v>67</v>
      </c>
      <c r="J21" s="805"/>
      <c r="K21" s="805"/>
      <c r="L21" s="805"/>
      <c r="M21" s="805"/>
      <c r="N21" s="663"/>
      <c r="O21" s="664"/>
      <c r="P21" s="36"/>
      <c r="Q21" s="36"/>
    </row>
    <row r="22" spans="2:17" s="18" customFormat="1" ht="14.25" customHeight="1">
      <c r="B22" s="57"/>
      <c r="C22" s="57"/>
      <c r="D22" s="57"/>
      <c r="E22" s="57"/>
      <c r="F22" s="57"/>
      <c r="G22" s="689"/>
      <c r="H22" s="689"/>
      <c r="I22" s="43"/>
      <c r="J22" s="43"/>
      <c r="K22" s="43"/>
      <c r="L22" s="43"/>
      <c r="M22" s="43"/>
      <c r="N22" s="681"/>
      <c r="O22" s="676"/>
      <c r="P22" s="37"/>
    </row>
    <row r="23" spans="2:17" s="19" customFormat="1" ht="20.100000000000001" customHeight="1">
      <c r="B23" s="13">
        <v>11092.55308847</v>
      </c>
      <c r="C23" s="13">
        <v>11549.37740922</v>
      </c>
      <c r="D23" s="13">
        <v>11685.959109220001</v>
      </c>
      <c r="E23" s="13">
        <v>7307.3349782342693</v>
      </c>
      <c r="F23" s="13">
        <v>7468.1715888463577</v>
      </c>
      <c r="G23" s="689"/>
      <c r="H23" s="689"/>
      <c r="I23" s="801" t="s">
        <v>3</v>
      </c>
      <c r="J23" s="801"/>
      <c r="K23" s="801"/>
      <c r="L23" s="21"/>
      <c r="M23" s="21"/>
      <c r="N23" s="682"/>
      <c r="O23" s="682"/>
      <c r="P23" s="629"/>
    </row>
    <row r="24" spans="2:17" s="2" customFormat="1" ht="19.5" customHeight="1">
      <c r="B24" s="29"/>
      <c r="C24" s="29"/>
      <c r="D24" s="29"/>
      <c r="E24" s="29"/>
      <c r="F24" s="29"/>
      <c r="G24" s="689"/>
      <c r="H24" s="689"/>
      <c r="I24" s="802"/>
      <c r="J24" s="802"/>
      <c r="K24" s="802"/>
      <c r="L24" s="17"/>
      <c r="M24" s="17"/>
      <c r="N24" s="675"/>
      <c r="O24" s="684"/>
    </row>
    <row r="25" spans="2:17" s="4" customFormat="1" ht="20.100000000000001" customHeight="1">
      <c r="B25" s="12">
        <v>1970.7022692200001</v>
      </c>
      <c r="C25" s="12">
        <v>1993.4070192200002</v>
      </c>
      <c r="D25" s="12">
        <v>2002.4070192200002</v>
      </c>
      <c r="E25" s="12">
        <v>1732</v>
      </c>
      <c r="F25" s="12">
        <v>2074</v>
      </c>
      <c r="G25" s="683"/>
      <c r="H25" s="683"/>
      <c r="I25" s="51" t="s">
        <v>4</v>
      </c>
      <c r="J25" s="803" t="s">
        <v>10</v>
      </c>
      <c r="K25" s="803"/>
      <c r="L25" s="803"/>
      <c r="M25" s="803"/>
      <c r="N25" s="676"/>
      <c r="O25" s="676"/>
      <c r="P25" s="26"/>
      <c r="Q25" s="26"/>
    </row>
    <row r="26" spans="2:17" s="16" customFormat="1" ht="18.75" customHeight="1">
      <c r="B26" s="690"/>
      <c r="C26" s="690"/>
      <c r="D26" s="690"/>
      <c r="E26" s="690"/>
      <c r="F26" s="690"/>
      <c r="G26" s="683"/>
      <c r="H26" s="683"/>
      <c r="I26" s="40"/>
      <c r="J26" s="790"/>
      <c r="K26" s="790"/>
      <c r="L26" s="790"/>
      <c r="M26" s="790"/>
      <c r="N26" s="685"/>
      <c r="O26" s="685"/>
      <c r="P26" s="27"/>
      <c r="Q26" s="27"/>
    </row>
    <row r="27" spans="2:17" s="4" customFormat="1" ht="18.75" customHeight="1">
      <c r="B27" s="29">
        <v>9121.8508192499994</v>
      </c>
      <c r="C27" s="29">
        <v>9555.9703900000004</v>
      </c>
      <c r="D27" s="29">
        <v>9683.552090000001</v>
      </c>
      <c r="E27" s="29">
        <f>+E22-E25</f>
        <v>-1732</v>
      </c>
      <c r="F27" s="29">
        <f>+F22-F25</f>
        <v>-2074</v>
      </c>
      <c r="G27" s="683"/>
      <c r="H27" s="683"/>
      <c r="I27" s="39" t="s">
        <v>7</v>
      </c>
      <c r="J27" s="803" t="s">
        <v>99</v>
      </c>
      <c r="K27" s="803"/>
      <c r="L27" s="803"/>
      <c r="M27" s="803"/>
      <c r="N27" s="676"/>
      <c r="O27" s="676"/>
      <c r="P27" s="26"/>
      <c r="Q27" s="26"/>
    </row>
    <row r="28" spans="2:17" s="16" customFormat="1" ht="18.75" customHeight="1">
      <c r="B28" s="632"/>
      <c r="C28" s="632"/>
      <c r="D28" s="632"/>
      <c r="E28" s="632"/>
      <c r="F28" s="632"/>
      <c r="G28" s="667"/>
      <c r="H28" s="667"/>
      <c r="I28" s="40"/>
      <c r="J28" s="790"/>
      <c r="K28" s="790"/>
      <c r="L28" s="790"/>
      <c r="M28" s="790"/>
      <c r="N28" s="691"/>
      <c r="O28" s="691"/>
      <c r="P28" s="27"/>
      <c r="Q28" s="27"/>
    </row>
    <row r="29" spans="2:17" s="62" customFormat="1" ht="5.0999999999999996" customHeight="1">
      <c r="B29" s="61"/>
      <c r="C29" s="61"/>
      <c r="D29" s="61"/>
      <c r="E29" s="61"/>
      <c r="F29" s="61"/>
      <c r="G29" s="61"/>
      <c r="H29" s="61"/>
      <c r="I29" s="63"/>
      <c r="J29" s="791"/>
      <c r="K29" s="791"/>
      <c r="L29" s="791"/>
      <c r="M29" s="791"/>
      <c r="N29" s="670"/>
      <c r="O29" s="670"/>
    </row>
    <row r="30" spans="2:17" s="64" customFormat="1" ht="39.950000000000003" customHeight="1">
      <c r="B30" s="68"/>
      <c r="C30" s="68"/>
      <c r="D30" s="68"/>
      <c r="E30" s="668"/>
      <c r="F30" s="668"/>
      <c r="G30" s="668"/>
      <c r="H30" s="668"/>
      <c r="I30" s="69"/>
      <c r="J30" s="69"/>
      <c r="K30" s="69"/>
      <c r="L30" s="69"/>
      <c r="M30" s="68"/>
      <c r="N30" s="686"/>
      <c r="O30" s="687"/>
    </row>
    <row r="31" spans="2:17" s="3" customFormat="1" ht="5.0999999999999996" customHeight="1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659"/>
      <c r="O31" s="660"/>
      <c r="P31" s="661"/>
      <c r="Q31" s="49"/>
    </row>
    <row r="32" spans="2:17" s="1" customFormat="1" ht="19.5" customHeight="1">
      <c r="B32" s="804" t="s">
        <v>136</v>
      </c>
      <c r="C32" s="796"/>
      <c r="D32" s="796"/>
      <c r="E32" s="796"/>
      <c r="F32" s="796"/>
      <c r="G32" s="603"/>
      <c r="H32" s="603"/>
      <c r="I32" s="30"/>
      <c r="J32" s="30"/>
      <c r="K32" s="30"/>
      <c r="L32" s="30"/>
      <c r="M32" s="31"/>
      <c r="N32" s="662"/>
      <c r="O32" s="662"/>
      <c r="Q32" s="35"/>
    </row>
    <row r="33" spans="2:17" s="2" customFormat="1" ht="21.95" customHeight="1">
      <c r="B33" s="60">
        <v>2017</v>
      </c>
      <c r="C33" s="60">
        <v>2018</v>
      </c>
      <c r="D33" s="60">
        <v>2019</v>
      </c>
      <c r="E33" s="60">
        <v>2020</v>
      </c>
      <c r="F33" s="60">
        <v>2021</v>
      </c>
      <c r="G33" s="60"/>
      <c r="H33" s="60"/>
      <c r="I33" s="805" t="s">
        <v>67</v>
      </c>
      <c r="J33" s="805"/>
      <c r="K33" s="805"/>
      <c r="L33" s="805"/>
      <c r="M33" s="805"/>
      <c r="N33" s="663"/>
      <c r="O33" s="664"/>
      <c r="P33" s="36"/>
      <c r="Q33" s="36"/>
    </row>
    <row r="34" spans="2:17" s="18" customFormat="1" ht="13.5" customHeight="1">
      <c r="B34" s="57"/>
      <c r="C34" s="57"/>
      <c r="D34" s="57"/>
      <c r="E34" s="57"/>
      <c r="F34" s="57"/>
      <c r="G34" s="689"/>
      <c r="H34" s="689"/>
      <c r="I34" s="43"/>
      <c r="J34" s="43"/>
      <c r="K34" s="43"/>
      <c r="L34" s="43"/>
      <c r="M34" s="43"/>
      <c r="N34" s="681"/>
      <c r="O34" s="681"/>
      <c r="P34" s="37"/>
    </row>
    <row r="35" spans="2:17" s="19" customFormat="1" ht="18.75" customHeight="1">
      <c r="B35" s="13">
        <v>2202.0389548346102</v>
      </c>
      <c r="C35" s="13">
        <v>2290.9664973484905</v>
      </c>
      <c r="D35" s="13">
        <v>2346.9604434928106</v>
      </c>
      <c r="E35" s="13">
        <v>1474.4949538955389</v>
      </c>
      <c r="F35" s="13">
        <v>1489.3441562843643</v>
      </c>
      <c r="G35" s="689"/>
      <c r="H35" s="689"/>
      <c r="I35" s="801" t="s">
        <v>3</v>
      </c>
      <c r="J35" s="801"/>
      <c r="K35" s="801"/>
      <c r="L35" s="21"/>
      <c r="M35" s="21"/>
      <c r="N35" s="681"/>
      <c r="O35" s="681"/>
      <c r="P35" s="629"/>
    </row>
    <row r="36" spans="2:17" s="2" customFormat="1" ht="18.75" customHeight="1">
      <c r="B36" s="29"/>
      <c r="C36" s="29"/>
      <c r="D36" s="29"/>
      <c r="E36" s="29"/>
      <c r="F36" s="29"/>
      <c r="G36" s="689"/>
      <c r="H36" s="689"/>
      <c r="I36" s="802"/>
      <c r="J36" s="802"/>
      <c r="K36" s="802"/>
      <c r="L36" s="17"/>
      <c r="M36" s="17"/>
      <c r="N36" s="681"/>
      <c r="O36" s="681"/>
    </row>
    <row r="37" spans="2:17" s="4" customFormat="1" ht="18.75" customHeight="1">
      <c r="B37" s="12">
        <v>247.20964627817</v>
      </c>
      <c r="C37" s="12">
        <v>253</v>
      </c>
      <c r="D37" s="12">
        <v>261.32208227895649</v>
      </c>
      <c r="E37" s="12">
        <v>222.45103599999999</v>
      </c>
      <c r="F37" s="12">
        <v>220.38254599999999</v>
      </c>
      <c r="G37" s="683"/>
      <c r="H37" s="683"/>
      <c r="I37" s="51" t="s">
        <v>4</v>
      </c>
      <c r="J37" s="803" t="s">
        <v>10</v>
      </c>
      <c r="K37" s="803"/>
      <c r="L37" s="803"/>
      <c r="M37" s="803"/>
      <c r="N37" s="681"/>
      <c r="O37" s="681"/>
      <c r="P37" s="26"/>
      <c r="Q37" s="26"/>
    </row>
    <row r="38" spans="2:17" s="1" customFormat="1" ht="18.75" customHeight="1">
      <c r="B38" s="683"/>
      <c r="C38" s="683"/>
      <c r="D38" s="683"/>
      <c r="E38" s="683"/>
      <c r="F38" s="683"/>
      <c r="G38" s="683"/>
      <c r="H38" s="683"/>
      <c r="I38" s="39"/>
      <c r="J38" s="23"/>
      <c r="K38" s="23"/>
      <c r="L38" s="23"/>
      <c r="M38" s="92"/>
      <c r="N38" s="681"/>
      <c r="O38" s="681"/>
      <c r="P38" s="28"/>
      <c r="Q38" s="28"/>
    </row>
    <row r="39" spans="2:17" s="4" customFormat="1" ht="18.75" customHeight="1">
      <c r="B39" s="29">
        <v>1954.8293085564401</v>
      </c>
      <c r="C39" s="29">
        <v>2038</v>
      </c>
      <c r="D39" s="29">
        <v>2085.6383612138543</v>
      </c>
      <c r="E39" s="29">
        <v>1252.0439178955387</v>
      </c>
      <c r="F39" s="29">
        <v>1268.9616102843643</v>
      </c>
      <c r="G39" s="683"/>
      <c r="H39" s="683"/>
      <c r="I39" s="39" t="s">
        <v>7</v>
      </c>
      <c r="J39" s="803" t="s">
        <v>99</v>
      </c>
      <c r="K39" s="803"/>
      <c r="L39" s="803"/>
      <c r="M39" s="803"/>
      <c r="N39" s="681"/>
      <c r="O39" s="681"/>
      <c r="P39" s="26"/>
      <c r="Q39" s="26"/>
    </row>
    <row r="40" spans="2:17" s="16" customFormat="1" ht="18.75" customHeight="1">
      <c r="B40" s="632"/>
      <c r="C40" s="632"/>
      <c r="D40" s="632"/>
      <c r="E40" s="632"/>
      <c r="F40" s="632"/>
      <c r="G40" s="667"/>
      <c r="H40" s="667"/>
      <c r="I40" s="40"/>
      <c r="J40" s="790"/>
      <c r="K40" s="790"/>
      <c r="L40" s="790"/>
      <c r="M40" s="790"/>
      <c r="N40" s="691"/>
      <c r="O40" s="691"/>
      <c r="P40" s="27"/>
      <c r="Q40" s="27"/>
    </row>
    <row r="41" spans="2:17" s="62" customFormat="1" ht="5.0999999999999996" customHeight="1">
      <c r="B41" s="61"/>
      <c r="C41" s="61"/>
      <c r="D41" s="61"/>
      <c r="E41" s="61"/>
      <c r="F41" s="61"/>
      <c r="G41" s="61"/>
      <c r="H41" s="61"/>
      <c r="I41" s="63"/>
      <c r="J41" s="791"/>
      <c r="K41" s="791"/>
      <c r="L41" s="791"/>
      <c r="M41" s="791"/>
      <c r="N41" s="670"/>
      <c r="O41" s="670"/>
    </row>
    <row r="42" spans="2:17" s="64" customFormat="1" ht="39.950000000000003" customHeight="1">
      <c r="B42" s="68"/>
      <c r="C42" s="68"/>
      <c r="D42" s="68"/>
      <c r="E42" s="668"/>
      <c r="F42" s="668"/>
      <c r="G42" s="668"/>
      <c r="H42" s="668"/>
      <c r="I42" s="69"/>
      <c r="J42" s="69"/>
      <c r="K42" s="69"/>
      <c r="L42" s="69"/>
      <c r="M42" s="68"/>
      <c r="N42" s="686"/>
      <c r="O42" s="687"/>
    </row>
    <row r="43" spans="2:17" s="3" customFormat="1" ht="5.0999999999999996" customHeight="1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659"/>
      <c r="O43" s="660"/>
      <c r="P43" s="661"/>
      <c r="Q43" s="49"/>
    </row>
    <row r="44" spans="2:17" s="1" customFormat="1" ht="19.5" customHeight="1">
      <c r="B44" s="804" t="s">
        <v>137</v>
      </c>
      <c r="C44" s="804"/>
      <c r="D44" s="804"/>
      <c r="E44" s="804"/>
      <c r="F44" s="804"/>
      <c r="G44" s="605"/>
      <c r="H44" s="603"/>
      <c r="I44" s="30"/>
      <c r="J44" s="30"/>
      <c r="K44" s="30"/>
      <c r="L44" s="30"/>
      <c r="M44" s="31"/>
      <c r="N44" s="662"/>
      <c r="O44" s="662"/>
      <c r="Q44" s="35"/>
    </row>
    <row r="45" spans="2:17" s="2" customFormat="1" ht="21.95" customHeight="1">
      <c r="B45" s="60">
        <v>2017</v>
      </c>
      <c r="C45" s="60">
        <v>2018</v>
      </c>
      <c r="D45" s="60">
        <v>2019</v>
      </c>
      <c r="E45" s="60">
        <v>2020</v>
      </c>
      <c r="F45" s="60">
        <v>2021</v>
      </c>
      <c r="G45" s="60"/>
      <c r="H45" s="60"/>
      <c r="I45" s="805" t="s">
        <v>67</v>
      </c>
      <c r="J45" s="805"/>
      <c r="K45" s="805"/>
      <c r="L45" s="805"/>
      <c r="M45" s="805"/>
      <c r="N45" s="663"/>
      <c r="O45" s="664"/>
      <c r="P45" s="36"/>
      <c r="Q45" s="36"/>
    </row>
    <row r="46" spans="2:17" s="18" customFormat="1" ht="14.25" customHeight="1">
      <c r="B46" s="57"/>
      <c r="C46" s="57"/>
      <c r="D46" s="57"/>
      <c r="E46" s="57"/>
      <c r="F46" s="57"/>
      <c r="G46" s="689"/>
      <c r="H46" s="689"/>
      <c r="I46" s="43"/>
      <c r="J46" s="43"/>
      <c r="K46" s="43"/>
      <c r="L46" s="43"/>
      <c r="M46" s="43"/>
      <c r="N46" s="681"/>
      <c r="O46" s="681"/>
      <c r="P46" s="37"/>
    </row>
    <row r="47" spans="2:17" s="19" customFormat="1" ht="20.100000000000001" customHeight="1">
      <c r="B47" s="13">
        <v>77930.778503454785</v>
      </c>
      <c r="C47" s="13">
        <v>74488.622596723581</v>
      </c>
      <c r="D47" s="13">
        <v>75060.625921519881</v>
      </c>
      <c r="E47" s="13">
        <v>45160.372526286446</v>
      </c>
      <c r="F47" s="13">
        <v>53599.315307771772</v>
      </c>
      <c r="G47" s="689"/>
      <c r="H47" s="689"/>
      <c r="I47" s="801" t="s">
        <v>3</v>
      </c>
      <c r="J47" s="801"/>
      <c r="K47" s="801"/>
      <c r="L47" s="21"/>
      <c r="M47" s="21"/>
      <c r="N47" s="681"/>
      <c r="O47" s="681"/>
      <c r="P47" s="629"/>
    </row>
    <row r="48" spans="2:17" s="2" customFormat="1" ht="19.5" customHeight="1">
      <c r="B48" s="29"/>
      <c r="C48" s="29"/>
      <c r="D48" s="29"/>
      <c r="E48" s="29"/>
      <c r="F48" s="29"/>
      <c r="G48" s="689"/>
      <c r="H48" s="689"/>
      <c r="I48" s="802"/>
      <c r="J48" s="802"/>
      <c r="K48" s="802"/>
      <c r="L48" s="17"/>
      <c r="M48" s="17"/>
      <c r="N48" s="681"/>
      <c r="O48" s="681"/>
    </row>
    <row r="49" spans="2:17" s="4" customFormat="1" ht="20.100000000000001" customHeight="1">
      <c r="B49" s="12">
        <v>7364.8477664324901</v>
      </c>
      <c r="C49" s="12">
        <f>7371.97714693118+500</f>
        <v>7871.97714693118</v>
      </c>
      <c r="D49" s="12">
        <f>7379.09286492472+805</f>
        <v>8184.0928649247198</v>
      </c>
      <c r="E49" s="12">
        <v>5421.735823</v>
      </c>
      <c r="F49" s="12">
        <v>6075.8821690000004</v>
      </c>
      <c r="G49" s="683"/>
      <c r="H49" s="683"/>
      <c r="I49" s="51" t="s">
        <v>4</v>
      </c>
      <c r="J49" s="803" t="s">
        <v>10</v>
      </c>
      <c r="K49" s="803"/>
      <c r="L49" s="803"/>
      <c r="M49" s="803"/>
      <c r="N49" s="681"/>
      <c r="O49" s="681"/>
      <c r="P49" s="26"/>
      <c r="Q49" s="26"/>
    </row>
    <row r="50" spans="2:17" s="16" customFormat="1" ht="18.75" customHeight="1">
      <c r="B50" s="690"/>
      <c r="C50" s="690"/>
      <c r="D50" s="690"/>
      <c r="E50" s="690"/>
      <c r="F50" s="690"/>
      <c r="G50" s="683"/>
      <c r="H50" s="683"/>
      <c r="I50" s="40"/>
      <c r="J50" s="790"/>
      <c r="K50" s="790"/>
      <c r="L50" s="790"/>
      <c r="M50" s="790"/>
      <c r="N50" s="681"/>
      <c r="O50" s="681"/>
      <c r="P50" s="27"/>
      <c r="Q50" s="27"/>
    </row>
    <row r="51" spans="2:17" s="4" customFormat="1" ht="18.75" customHeight="1">
      <c r="B51" s="29">
        <v>70565.930737022296</v>
      </c>
      <c r="C51" s="29">
        <f>67116.6454497924-500</f>
        <v>66616.645449792399</v>
      </c>
      <c r="D51" s="29">
        <v>66876.533056595159</v>
      </c>
      <c r="E51" s="29">
        <v>39738.636703286444</v>
      </c>
      <c r="F51" s="29">
        <v>47523.433138771776</v>
      </c>
      <c r="G51" s="683"/>
      <c r="H51" s="683"/>
      <c r="I51" s="39" t="s">
        <v>7</v>
      </c>
      <c r="J51" s="803" t="s">
        <v>99</v>
      </c>
      <c r="K51" s="803"/>
      <c r="L51" s="803"/>
      <c r="M51" s="803"/>
      <c r="N51" s="681"/>
      <c r="O51" s="681"/>
      <c r="P51" s="26"/>
      <c r="Q51" s="26"/>
    </row>
    <row r="52" spans="2:17" s="16" customFormat="1" ht="18.75" customHeight="1">
      <c r="B52" s="632"/>
      <c r="C52" s="632"/>
      <c r="D52" s="632"/>
      <c r="E52" s="632"/>
      <c r="F52" s="632"/>
      <c r="G52" s="667"/>
      <c r="H52" s="667"/>
      <c r="I52" s="40"/>
      <c r="J52" s="790"/>
      <c r="K52" s="790"/>
      <c r="L52" s="790"/>
      <c r="M52" s="790"/>
      <c r="N52" s="691"/>
      <c r="O52" s="691"/>
      <c r="P52" s="27"/>
      <c r="Q52" s="27"/>
    </row>
    <row r="53" spans="2:17" s="62" customFormat="1" ht="5.0999999999999996" customHeight="1">
      <c r="B53" s="61"/>
      <c r="C53" s="61"/>
      <c r="D53" s="61"/>
      <c r="E53" s="61"/>
      <c r="F53" s="61"/>
      <c r="G53" s="61"/>
      <c r="H53" s="61"/>
      <c r="I53" s="63"/>
      <c r="J53" s="791"/>
      <c r="K53" s="791"/>
      <c r="L53" s="791"/>
      <c r="M53" s="791"/>
      <c r="N53" s="670"/>
      <c r="O53" s="670"/>
    </row>
    <row r="54" spans="2:17" s="1" customFormat="1" ht="5.0999999999999996" customHeight="1">
      <c r="B54" s="13"/>
      <c r="C54" s="13"/>
      <c r="D54" s="13"/>
      <c r="E54" s="13"/>
      <c r="F54" s="13"/>
      <c r="G54" s="13"/>
      <c r="H54" s="13"/>
      <c r="I54" s="50"/>
      <c r="J54" s="602"/>
      <c r="K54" s="602"/>
      <c r="L54" s="602"/>
      <c r="M54" s="602"/>
      <c r="N54" s="671"/>
      <c r="O54" s="671"/>
    </row>
    <row r="55" spans="2:17" s="1" customFormat="1" ht="5.0999999999999996" customHeight="1">
      <c r="B55" s="13"/>
      <c r="C55" s="13"/>
      <c r="D55" s="13"/>
      <c r="E55" s="13"/>
      <c r="F55" s="13"/>
      <c r="G55" s="13"/>
      <c r="H55" s="13"/>
      <c r="I55" s="50"/>
      <c r="J55" s="792"/>
      <c r="K55" s="792"/>
      <c r="L55" s="792"/>
      <c r="M55" s="792"/>
      <c r="N55" s="671"/>
      <c r="O55" s="671"/>
    </row>
    <row r="56" spans="2:17" ht="18.75">
      <c r="F56" s="97"/>
      <c r="G56" s="200"/>
      <c r="H56" s="72"/>
      <c r="I56" s="94"/>
      <c r="J56" s="94"/>
      <c r="K56" s="94"/>
      <c r="L56" s="94"/>
      <c r="M56" s="72"/>
      <c r="N56" s="672"/>
      <c r="O56" s="646"/>
    </row>
    <row r="57" spans="2:17" ht="18.75">
      <c r="F57" s="97" t="s">
        <v>103</v>
      </c>
      <c r="G57" s="200" t="s">
        <v>101</v>
      </c>
      <c r="H57" s="72"/>
      <c r="I57" s="94"/>
      <c r="J57" s="94"/>
      <c r="K57" s="94"/>
      <c r="L57" s="94"/>
      <c r="M57" s="72"/>
      <c r="N57" s="672"/>
      <c r="O57" s="646"/>
    </row>
  </sheetData>
  <mergeCells count="38">
    <mergeCell ref="B20:F20"/>
    <mergeCell ref="B3:M3"/>
    <mergeCell ref="B5:M5"/>
    <mergeCell ref="B8:F8"/>
    <mergeCell ref="I9:M9"/>
    <mergeCell ref="I11:K11"/>
    <mergeCell ref="H12:K12"/>
    <mergeCell ref="J27:M27"/>
    <mergeCell ref="J13:M13"/>
    <mergeCell ref="J14:M14"/>
    <mergeCell ref="J15:M15"/>
    <mergeCell ref="J16:M16"/>
    <mergeCell ref="J17:M17"/>
    <mergeCell ref="I21:M21"/>
    <mergeCell ref="I23:K23"/>
    <mergeCell ref="I24:K24"/>
    <mergeCell ref="J25:M25"/>
    <mergeCell ref="J26:M26"/>
    <mergeCell ref="I45:M45"/>
    <mergeCell ref="J28:M28"/>
    <mergeCell ref="J29:M29"/>
    <mergeCell ref="B32:F32"/>
    <mergeCell ref="I33:M33"/>
    <mergeCell ref="I35:K35"/>
    <mergeCell ref="I36:K36"/>
    <mergeCell ref="J37:M37"/>
    <mergeCell ref="J39:M39"/>
    <mergeCell ref="J40:M40"/>
    <mergeCell ref="J41:M41"/>
    <mergeCell ref="B44:F44"/>
    <mergeCell ref="J53:M53"/>
    <mergeCell ref="J55:M55"/>
    <mergeCell ref="I47:K47"/>
    <mergeCell ref="I48:K48"/>
    <mergeCell ref="J49:M49"/>
    <mergeCell ref="J50:M50"/>
    <mergeCell ref="J51:M51"/>
    <mergeCell ref="J52:M52"/>
  </mergeCells>
  <printOptions horizontalCentered="1"/>
  <pageMargins left="0.51181102362204722" right="0.51181102362204722" top="0.23622047244094491" bottom="0" header="0.19685039370078741" footer="0"/>
  <pageSetup paperSize="9" scale="47" firstPageNumber="19" orientation="portrait" useFirstPageNumber="1" r:id="rId1"/>
  <headerFooter>
    <oddFooter>&amp;C&amp;"Arial,Regular"&amp;18&amp;P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4950-A22E-4D6A-A47A-A49131DFE5D9}">
  <sheetPr>
    <tabColor rgb="FFFFB266"/>
  </sheetPr>
  <dimension ref="A1:O63"/>
  <sheetViews>
    <sheetView view="pageBreakPreview" zoomScaleNormal="90" zoomScaleSheetLayoutView="100" workbookViewId="0">
      <selection activeCell="B5" sqref="B5:K5"/>
    </sheetView>
  </sheetViews>
  <sheetFormatPr defaultColWidth="9.140625" defaultRowHeight="15"/>
  <cols>
    <col min="1" max="1" width="1.7109375" style="5" customWidth="1"/>
    <col min="2" max="3" width="7.140625" style="6" customWidth="1"/>
    <col min="4" max="4" width="7.28515625" style="6" customWidth="1"/>
    <col min="5" max="5" width="0.85546875" style="6" customWidth="1"/>
    <col min="6" max="6" width="63.7109375" style="5" customWidth="1"/>
    <col min="7" max="7" width="18.85546875" style="5" customWidth="1"/>
    <col min="8" max="11" width="18.7109375" style="5" customWidth="1"/>
    <col min="12" max="12" width="24.42578125" style="645" customWidth="1"/>
    <col min="13" max="13" width="25.140625" style="673" customWidth="1"/>
    <col min="14" max="14" width="15" style="5" customWidth="1"/>
    <col min="15" max="15" width="36.42578125" style="5" customWidth="1"/>
    <col min="16" max="16" width="10.5703125" style="5" bestFit="1" customWidth="1"/>
    <col min="17" max="16384" width="9.140625" style="5"/>
  </cols>
  <sheetData>
    <row r="1" spans="1:15" ht="29.25" customHeight="1"/>
    <row r="2" spans="1:15" ht="25.5" customHeight="1"/>
    <row r="3" spans="1:15" ht="30" customHeight="1">
      <c r="B3" s="798" t="s">
        <v>161</v>
      </c>
      <c r="C3" s="798"/>
      <c r="D3" s="798"/>
      <c r="E3" s="798"/>
      <c r="F3" s="798"/>
      <c r="G3" s="798"/>
      <c r="H3" s="798"/>
      <c r="I3" s="798"/>
      <c r="J3" s="798"/>
      <c r="K3" s="798"/>
    </row>
    <row r="4" spans="1:15" s="1" customFormat="1" ht="21.75" customHeight="1">
      <c r="A4" s="7"/>
      <c r="B4" s="94"/>
      <c r="C4" s="9"/>
      <c r="D4" s="9"/>
      <c r="E4" s="9"/>
      <c r="F4" s="10"/>
      <c r="G4" s="15"/>
      <c r="H4" s="15"/>
      <c r="I4" s="15"/>
      <c r="J4" s="15"/>
      <c r="K4" s="15"/>
      <c r="L4" s="647"/>
      <c r="M4" s="674"/>
    </row>
    <row r="5" spans="1:15" s="2" customFormat="1" ht="36.75" customHeight="1">
      <c r="A5" s="8"/>
      <c r="B5" s="800" t="s">
        <v>105</v>
      </c>
      <c r="C5" s="800"/>
      <c r="D5" s="800"/>
      <c r="E5" s="800"/>
      <c r="F5" s="800"/>
      <c r="G5" s="800"/>
      <c r="H5" s="800"/>
      <c r="I5" s="800"/>
      <c r="J5" s="800"/>
      <c r="K5" s="800"/>
      <c r="L5" s="649"/>
      <c r="M5" s="675"/>
    </row>
    <row r="6" spans="1:15" ht="22.5" customHeight="1">
      <c r="B6" s="88"/>
      <c r="C6" s="88"/>
      <c r="D6" s="88"/>
      <c r="E6" s="88"/>
      <c r="F6" s="88"/>
      <c r="G6" s="88"/>
      <c r="H6" s="88"/>
      <c r="I6" s="88"/>
      <c r="J6" s="88"/>
      <c r="K6" s="88"/>
      <c r="L6" s="651"/>
      <c r="M6" s="676"/>
    </row>
    <row r="7" spans="1:15" s="3" customFormat="1" ht="5.25" customHeight="1">
      <c r="A7" s="24"/>
      <c r="B7" s="48"/>
      <c r="C7" s="48"/>
      <c r="D7" s="48"/>
      <c r="E7" s="48"/>
      <c r="F7" s="48"/>
      <c r="G7" s="48"/>
      <c r="H7" s="48"/>
      <c r="I7" s="48"/>
      <c r="J7" s="48"/>
      <c r="K7" s="48"/>
      <c r="L7" s="653"/>
      <c r="M7" s="677"/>
      <c r="N7" s="655"/>
      <c r="O7" s="49"/>
    </row>
    <row r="8" spans="1:15" s="87" customFormat="1" ht="27" customHeight="1">
      <c r="B8" s="30"/>
      <c r="C8" s="30"/>
      <c r="D8" s="30"/>
      <c r="E8" s="30"/>
      <c r="F8" s="31"/>
      <c r="G8" s="796" t="s">
        <v>90</v>
      </c>
      <c r="H8" s="796"/>
      <c r="I8" s="796"/>
      <c r="J8" s="796"/>
      <c r="K8" s="796"/>
      <c r="L8" s="656"/>
      <c r="M8" s="657"/>
      <c r="N8" s="658"/>
      <c r="O8" s="90"/>
    </row>
    <row r="9" spans="1:15" s="3" customFormat="1" ht="24" customHeight="1">
      <c r="B9" s="793" t="s">
        <v>65</v>
      </c>
      <c r="C9" s="793"/>
      <c r="D9" s="793"/>
      <c r="E9" s="793"/>
      <c r="F9" s="793"/>
      <c r="G9" s="60">
        <v>2012</v>
      </c>
      <c r="H9" s="60">
        <v>2013</v>
      </c>
      <c r="I9" s="60">
        <v>2014</v>
      </c>
      <c r="J9" s="60">
        <v>2015</v>
      </c>
      <c r="K9" s="60">
        <v>2016</v>
      </c>
      <c r="L9" s="659"/>
      <c r="M9" s="660"/>
      <c r="N9" s="661"/>
      <c r="O9" s="49"/>
    </row>
    <row r="10" spans="1:15" s="1" customFormat="1" ht="13.5" customHeight="1">
      <c r="B10" s="20"/>
      <c r="C10" s="20"/>
      <c r="D10" s="20"/>
      <c r="E10" s="20"/>
      <c r="F10" s="20"/>
      <c r="G10" s="57"/>
      <c r="H10" s="57"/>
      <c r="I10" s="57"/>
      <c r="J10" s="57"/>
      <c r="K10" s="57"/>
      <c r="L10" s="662"/>
      <c r="M10" s="662"/>
      <c r="O10" s="35"/>
    </row>
    <row r="11" spans="1:15" s="2" customFormat="1" ht="21.95" customHeight="1">
      <c r="B11" s="794" t="s">
        <v>2</v>
      </c>
      <c r="C11" s="794"/>
      <c r="D11" s="794"/>
      <c r="E11" s="21"/>
      <c r="F11" s="21"/>
      <c r="G11" s="13">
        <v>37902.338665499999</v>
      </c>
      <c r="H11" s="13">
        <v>35682.014378</v>
      </c>
      <c r="I11" s="13">
        <v>33930.070871690477</v>
      </c>
      <c r="J11" s="13">
        <v>30449.77781824414</v>
      </c>
      <c r="K11" s="13">
        <v>30292.975536158199</v>
      </c>
      <c r="L11" s="663"/>
      <c r="M11" s="664"/>
      <c r="N11" s="36"/>
      <c r="O11" s="36"/>
    </row>
    <row r="12" spans="1:15" s="18" customFormat="1" ht="21" customHeight="1">
      <c r="B12" s="14"/>
      <c r="C12" s="17"/>
      <c r="D12" s="17"/>
      <c r="E12" s="17"/>
      <c r="F12" s="17"/>
      <c r="G12" s="29"/>
      <c r="H12" s="29"/>
      <c r="I12" s="29"/>
      <c r="J12" s="29"/>
      <c r="K12" s="29"/>
      <c r="L12" s="681"/>
      <c r="M12" s="676"/>
      <c r="N12" s="37"/>
    </row>
    <row r="13" spans="1:15" s="19" customFormat="1" ht="20.100000000000001" customHeight="1">
      <c r="B13" s="44" t="s">
        <v>4</v>
      </c>
      <c r="C13" s="792" t="s">
        <v>9</v>
      </c>
      <c r="D13" s="792"/>
      <c r="E13" s="792"/>
      <c r="F13" s="792"/>
      <c r="G13" s="12">
        <v>37771.805027000002</v>
      </c>
      <c r="H13" s="12">
        <v>35520.972156000003</v>
      </c>
      <c r="I13" s="12">
        <v>33771.778875775999</v>
      </c>
      <c r="J13" s="12">
        <v>30283.768237346001</v>
      </c>
      <c r="K13" s="12">
        <v>30108.975536158199</v>
      </c>
      <c r="L13" s="682"/>
      <c r="M13" s="682"/>
      <c r="N13" s="629"/>
    </row>
    <row r="14" spans="1:15" s="2" customFormat="1" ht="19.5" customHeight="1">
      <c r="B14" s="22"/>
      <c r="C14" s="790"/>
      <c r="D14" s="790"/>
      <c r="E14" s="790"/>
      <c r="F14" s="790"/>
      <c r="G14" s="690"/>
      <c r="H14" s="690"/>
      <c r="I14" s="690"/>
      <c r="J14" s="690"/>
      <c r="K14" s="690"/>
      <c r="L14" s="675"/>
      <c r="M14" s="684"/>
    </row>
    <row r="15" spans="1:15" s="4" customFormat="1" ht="20.100000000000001" customHeight="1">
      <c r="B15" s="11" t="s">
        <v>7</v>
      </c>
      <c r="C15" s="792" t="s">
        <v>104</v>
      </c>
      <c r="D15" s="792"/>
      <c r="E15" s="792"/>
      <c r="F15" s="792"/>
      <c r="G15" s="29">
        <v>130.5336385</v>
      </c>
      <c r="H15" s="29">
        <v>161.04222200000001</v>
      </c>
      <c r="I15" s="29">
        <v>158.291995914479</v>
      </c>
      <c r="J15" s="29">
        <v>166.00958089813699</v>
      </c>
      <c r="K15" s="29">
        <v>184</v>
      </c>
      <c r="L15" s="676"/>
      <c r="M15" s="676"/>
      <c r="N15" s="26"/>
      <c r="O15" s="26"/>
    </row>
    <row r="16" spans="1:15" s="16" customFormat="1" ht="14.25" customHeight="1">
      <c r="B16" s="22"/>
      <c r="C16" s="790"/>
      <c r="D16" s="790"/>
      <c r="E16" s="790"/>
      <c r="F16" s="790"/>
      <c r="G16" s="690"/>
      <c r="H16" s="690"/>
      <c r="I16" s="690"/>
      <c r="J16" s="690"/>
      <c r="K16" s="690"/>
      <c r="L16" s="685"/>
      <c r="M16" s="685"/>
      <c r="N16" s="27"/>
      <c r="O16" s="27"/>
    </row>
    <row r="17" spans="2:15" s="4" customFormat="1" ht="3.75" customHeight="1">
      <c r="B17" s="50"/>
      <c r="C17" s="792"/>
      <c r="D17" s="792"/>
      <c r="E17" s="792"/>
      <c r="F17" s="792"/>
      <c r="G17" s="13"/>
      <c r="H17" s="13"/>
      <c r="I17" s="13"/>
      <c r="J17" s="13"/>
      <c r="K17" s="13"/>
      <c r="L17" s="676"/>
      <c r="M17" s="676"/>
      <c r="N17" s="26"/>
      <c r="O17" s="26"/>
    </row>
    <row r="18" spans="2:15" s="16" customFormat="1" ht="39" customHeight="1">
      <c r="B18" s="69"/>
      <c r="C18" s="69"/>
      <c r="D18" s="69"/>
      <c r="E18" s="69"/>
      <c r="F18" s="68"/>
      <c r="G18" s="68"/>
      <c r="H18" s="68"/>
      <c r="I18" s="68"/>
      <c r="J18" s="668"/>
      <c r="K18" s="668"/>
      <c r="L18" s="685"/>
      <c r="M18" s="685"/>
      <c r="N18" s="27"/>
      <c r="O18" s="27"/>
    </row>
    <row r="19" spans="2:15" s="1" customFormat="1" ht="5.0999999999999996" customHeight="1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671"/>
      <c r="M19" s="671"/>
    </row>
    <row r="20" spans="2:15" s="64" customFormat="1" ht="24" customHeight="1">
      <c r="B20" s="30"/>
      <c r="C20" s="30"/>
      <c r="D20" s="30"/>
      <c r="E20" s="30"/>
      <c r="F20" s="31"/>
      <c r="G20" s="796" t="s">
        <v>91</v>
      </c>
      <c r="H20" s="796"/>
      <c r="I20" s="796"/>
      <c r="J20" s="796"/>
      <c r="K20" s="796"/>
      <c r="L20" s="686"/>
      <c r="M20" s="687"/>
    </row>
    <row r="21" spans="2:15" s="3" customFormat="1" ht="22.5" customHeight="1">
      <c r="B21" s="793" t="s">
        <v>65</v>
      </c>
      <c r="C21" s="793"/>
      <c r="D21" s="793"/>
      <c r="E21" s="793"/>
      <c r="F21" s="793"/>
      <c r="G21" s="60">
        <v>2012</v>
      </c>
      <c r="H21" s="60">
        <v>2013</v>
      </c>
      <c r="I21" s="60">
        <v>2014</v>
      </c>
      <c r="J21" s="60">
        <v>2015</v>
      </c>
      <c r="K21" s="60">
        <v>2016</v>
      </c>
      <c r="L21" s="659"/>
      <c r="M21" s="660"/>
      <c r="N21" s="661"/>
      <c r="O21" s="49"/>
    </row>
    <row r="22" spans="2:15" s="1" customFormat="1" ht="13.5" customHeight="1">
      <c r="B22" s="20"/>
      <c r="C22" s="20"/>
      <c r="D22" s="20"/>
      <c r="E22" s="20"/>
      <c r="F22" s="20"/>
      <c r="G22" s="57"/>
      <c r="H22" s="57"/>
      <c r="I22" s="57"/>
      <c r="J22" s="57"/>
      <c r="K22" s="57"/>
      <c r="L22" s="662"/>
      <c r="M22" s="662"/>
      <c r="O22" s="35"/>
    </row>
    <row r="23" spans="2:15" s="2" customFormat="1" ht="21.95" customHeight="1">
      <c r="B23" s="794" t="s">
        <v>2</v>
      </c>
      <c r="C23" s="794"/>
      <c r="D23" s="794"/>
      <c r="E23" s="21"/>
      <c r="F23" s="21"/>
      <c r="G23" s="13">
        <v>4387</v>
      </c>
      <c r="H23" s="13">
        <v>4331</v>
      </c>
      <c r="I23" s="13">
        <v>4305</v>
      </c>
      <c r="J23" s="13">
        <v>4257</v>
      </c>
      <c r="K23" s="13">
        <v>4326.7298659999997</v>
      </c>
      <c r="L23" s="663"/>
      <c r="M23" s="664"/>
      <c r="N23" s="36"/>
      <c r="O23" s="36"/>
    </row>
    <row r="24" spans="2:15" s="18" customFormat="1" ht="20.100000000000001" customHeight="1">
      <c r="B24" s="14"/>
      <c r="C24" s="17"/>
      <c r="D24" s="17"/>
      <c r="E24" s="17"/>
      <c r="F24" s="17"/>
      <c r="G24" s="29"/>
      <c r="H24" s="29"/>
      <c r="I24" s="29"/>
      <c r="J24" s="29"/>
      <c r="K24" s="29"/>
      <c r="L24" s="681"/>
      <c r="M24" s="676"/>
      <c r="N24" s="37"/>
    </row>
    <row r="25" spans="2:15" s="19" customFormat="1" ht="20.100000000000001" customHeight="1">
      <c r="B25" s="44" t="s">
        <v>4</v>
      </c>
      <c r="C25" s="792" t="s">
        <v>9</v>
      </c>
      <c r="D25" s="792"/>
      <c r="E25" s="792"/>
      <c r="F25" s="792"/>
      <c r="G25" s="12">
        <v>4142</v>
      </c>
      <c r="H25" s="12">
        <v>4102</v>
      </c>
      <c r="I25" s="12">
        <v>4079</v>
      </c>
      <c r="J25" s="12">
        <v>4031</v>
      </c>
      <c r="K25" s="12">
        <v>4084.62</v>
      </c>
      <c r="L25" s="682"/>
      <c r="M25" s="682"/>
      <c r="N25" s="629"/>
    </row>
    <row r="26" spans="2:15" s="2" customFormat="1" ht="19.5" customHeight="1">
      <c r="B26" s="22"/>
      <c r="C26" s="790"/>
      <c r="D26" s="790"/>
      <c r="E26" s="790"/>
      <c r="F26" s="790"/>
      <c r="G26" s="690"/>
      <c r="H26" s="690"/>
      <c r="I26" s="690"/>
      <c r="J26" s="690"/>
      <c r="K26" s="690"/>
      <c r="L26" s="675"/>
      <c r="M26" s="684"/>
    </row>
    <row r="27" spans="2:15" s="4" customFormat="1" ht="20.100000000000001" customHeight="1">
      <c r="B27" s="11" t="s">
        <v>7</v>
      </c>
      <c r="C27" s="792" t="s">
        <v>104</v>
      </c>
      <c r="D27" s="792"/>
      <c r="E27" s="792"/>
      <c r="F27" s="792"/>
      <c r="G27" s="29">
        <v>245</v>
      </c>
      <c r="H27" s="29">
        <v>229</v>
      </c>
      <c r="I27" s="29">
        <v>226</v>
      </c>
      <c r="J27" s="29">
        <v>226</v>
      </c>
      <c r="K27" s="29">
        <v>242.10986600000001</v>
      </c>
      <c r="L27" s="676"/>
      <c r="M27" s="676"/>
      <c r="N27" s="26"/>
      <c r="O27" s="26"/>
    </row>
    <row r="28" spans="2:15" s="16" customFormat="1" ht="18.75" customHeight="1">
      <c r="B28" s="22"/>
      <c r="C28" s="790"/>
      <c r="D28" s="790"/>
      <c r="E28" s="790"/>
      <c r="F28" s="790"/>
      <c r="G28" s="690"/>
      <c r="H28" s="690"/>
      <c r="I28" s="690"/>
      <c r="J28" s="690"/>
      <c r="K28" s="690"/>
      <c r="L28" s="685"/>
      <c r="M28" s="685"/>
      <c r="N28" s="27"/>
      <c r="O28" s="27"/>
    </row>
    <row r="29" spans="2:15" s="4" customFormat="1" ht="6" customHeight="1">
      <c r="B29" s="50"/>
      <c r="C29" s="792"/>
      <c r="D29" s="792"/>
      <c r="E29" s="792"/>
      <c r="F29" s="792"/>
      <c r="G29" s="13"/>
      <c r="H29" s="13"/>
      <c r="I29" s="13"/>
      <c r="J29" s="13"/>
      <c r="K29" s="13"/>
      <c r="L29" s="676"/>
      <c r="M29" s="676"/>
      <c r="N29" s="26"/>
      <c r="O29" s="26"/>
    </row>
    <row r="30" spans="2:15" s="16" customFormat="1" ht="35.25" customHeight="1">
      <c r="B30" s="69"/>
      <c r="C30" s="69"/>
      <c r="D30" s="69"/>
      <c r="E30" s="69"/>
      <c r="F30" s="68"/>
      <c r="G30" s="68"/>
      <c r="H30" s="68"/>
      <c r="I30" s="68"/>
      <c r="J30" s="668"/>
      <c r="K30" s="668"/>
      <c r="L30" s="685"/>
      <c r="M30" s="685"/>
      <c r="N30" s="27"/>
      <c r="O30" s="27"/>
    </row>
    <row r="31" spans="2:15" s="1" customFormat="1" ht="5.0999999999999996" customHeight="1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671"/>
      <c r="M31" s="671"/>
    </row>
    <row r="32" spans="2:15" s="64" customFormat="1" ht="21.75" customHeight="1">
      <c r="B32" s="30"/>
      <c r="C32" s="30"/>
      <c r="D32" s="30"/>
      <c r="E32" s="30"/>
      <c r="F32" s="31"/>
      <c r="G32" s="796" t="s">
        <v>92</v>
      </c>
      <c r="H32" s="796"/>
      <c r="I32" s="796"/>
      <c r="J32" s="796"/>
      <c r="K32" s="796"/>
      <c r="L32" s="686"/>
      <c r="M32" s="687"/>
    </row>
    <row r="33" spans="2:15" s="3" customFormat="1" ht="22.5" customHeight="1">
      <c r="B33" s="793" t="s">
        <v>65</v>
      </c>
      <c r="C33" s="793"/>
      <c r="D33" s="793"/>
      <c r="E33" s="793"/>
      <c r="F33" s="793"/>
      <c r="G33" s="60">
        <v>2012</v>
      </c>
      <c r="H33" s="60">
        <v>2013</v>
      </c>
      <c r="I33" s="60">
        <v>2014</v>
      </c>
      <c r="J33" s="60">
        <v>2015</v>
      </c>
      <c r="K33" s="60">
        <v>2016</v>
      </c>
      <c r="L33" s="659"/>
      <c r="M33" s="660"/>
      <c r="N33" s="661"/>
      <c r="O33" s="49"/>
    </row>
    <row r="34" spans="2:15" s="1" customFormat="1" ht="21.75" customHeight="1">
      <c r="B34" s="20"/>
      <c r="C34" s="20"/>
      <c r="D34" s="20"/>
      <c r="E34" s="20"/>
      <c r="F34" s="20"/>
      <c r="G34" s="57"/>
      <c r="H34" s="57"/>
      <c r="I34" s="57"/>
      <c r="J34" s="57"/>
      <c r="K34" s="57"/>
      <c r="L34" s="662"/>
      <c r="M34" s="662"/>
      <c r="O34" s="35"/>
    </row>
    <row r="35" spans="2:15" s="2" customFormat="1" ht="21.95" customHeight="1">
      <c r="B35" s="794" t="s">
        <v>2</v>
      </c>
      <c r="C35" s="794"/>
      <c r="D35" s="794"/>
      <c r="E35" s="21"/>
      <c r="F35" s="21"/>
      <c r="G35" s="13">
        <v>739.77483334999999</v>
      </c>
      <c r="H35" s="13">
        <v>650.1996967</v>
      </c>
      <c r="I35" s="13">
        <v>618.48252016361528</v>
      </c>
      <c r="J35" s="13">
        <v>556.30519776560539</v>
      </c>
      <c r="K35" s="13">
        <v>487.88894030121702</v>
      </c>
      <c r="L35" s="663"/>
      <c r="M35" s="664"/>
      <c r="N35" s="36"/>
      <c r="O35" s="36"/>
    </row>
    <row r="36" spans="2:15" s="18" customFormat="1" ht="20.100000000000001" customHeight="1">
      <c r="B36" s="795"/>
      <c r="C36" s="795"/>
      <c r="D36" s="795"/>
      <c r="E36" s="17"/>
      <c r="F36" s="17"/>
      <c r="G36" s="29"/>
      <c r="H36" s="29"/>
      <c r="I36" s="29"/>
      <c r="J36" s="29"/>
      <c r="K36" s="59"/>
      <c r="L36" s="681"/>
      <c r="M36" s="676"/>
      <c r="N36" s="37"/>
    </row>
    <row r="37" spans="2:15" s="19" customFormat="1" ht="20.100000000000001" customHeight="1">
      <c r="B37" s="44" t="s">
        <v>4</v>
      </c>
      <c r="C37" s="792" t="s">
        <v>9</v>
      </c>
      <c r="D37" s="792"/>
      <c r="E37" s="792"/>
      <c r="F37" s="792"/>
      <c r="G37" s="12">
        <v>728.53151600000001</v>
      </c>
      <c r="H37" s="12">
        <v>639.09120600000006</v>
      </c>
      <c r="I37" s="12">
        <v>608.00605895199999</v>
      </c>
      <c r="J37" s="12">
        <v>545.82027036240004</v>
      </c>
      <c r="K37" s="12">
        <v>475.88894030121702</v>
      </c>
      <c r="L37" s="682"/>
      <c r="M37" s="682"/>
      <c r="N37" s="629"/>
    </row>
    <row r="38" spans="2:15" s="2" customFormat="1" ht="19.5" customHeight="1">
      <c r="B38" s="22"/>
      <c r="C38" s="790"/>
      <c r="D38" s="790"/>
      <c r="E38" s="790"/>
      <c r="F38" s="790"/>
      <c r="G38" s="690"/>
      <c r="H38" s="690"/>
      <c r="I38" s="690"/>
      <c r="J38" s="690"/>
      <c r="K38" s="690"/>
      <c r="L38" s="675"/>
      <c r="M38" s="684"/>
    </row>
    <row r="39" spans="2:15" s="4" customFormat="1" ht="20.100000000000001" customHeight="1">
      <c r="B39" s="11" t="s">
        <v>7</v>
      </c>
      <c r="C39" s="792" t="s">
        <v>104</v>
      </c>
      <c r="D39" s="792"/>
      <c r="E39" s="792"/>
      <c r="F39" s="792"/>
      <c r="G39" s="29">
        <v>11.24331735</v>
      </c>
      <c r="H39" s="29">
        <v>11.108490700000001</v>
      </c>
      <c r="I39" s="29">
        <v>10.4764612116153</v>
      </c>
      <c r="J39" s="29">
        <v>10.484927403205401</v>
      </c>
      <c r="K39" s="59">
        <v>12</v>
      </c>
      <c r="L39" s="676"/>
      <c r="M39" s="676"/>
      <c r="N39" s="26"/>
      <c r="O39" s="26"/>
    </row>
    <row r="40" spans="2:15" s="16" customFormat="1" ht="18" customHeight="1">
      <c r="B40" s="22"/>
      <c r="C40" s="790"/>
      <c r="D40" s="790"/>
      <c r="E40" s="790"/>
      <c r="F40" s="790"/>
      <c r="G40" s="690"/>
      <c r="H40" s="690"/>
      <c r="I40" s="690"/>
      <c r="J40" s="690"/>
      <c r="K40" s="690"/>
      <c r="L40" s="685"/>
      <c r="M40" s="685"/>
      <c r="N40" s="27"/>
      <c r="O40" s="27"/>
    </row>
    <row r="41" spans="2:15" s="4" customFormat="1" ht="3.75" customHeight="1">
      <c r="B41" s="50"/>
      <c r="C41" s="792"/>
      <c r="D41" s="792"/>
      <c r="E41" s="792"/>
      <c r="F41" s="792"/>
      <c r="G41" s="13"/>
      <c r="H41" s="13"/>
      <c r="I41" s="13"/>
      <c r="J41" s="13"/>
      <c r="K41" s="13"/>
      <c r="L41" s="676"/>
      <c r="M41" s="676"/>
      <c r="N41" s="26"/>
      <c r="O41" s="26"/>
    </row>
    <row r="42" spans="2:15" s="16" customFormat="1" ht="36.75" customHeight="1">
      <c r="B42" s="69"/>
      <c r="C42" s="69"/>
      <c r="D42" s="69"/>
      <c r="E42" s="69"/>
      <c r="F42" s="68"/>
      <c r="G42" s="68"/>
      <c r="H42" s="68"/>
      <c r="I42" s="68"/>
      <c r="J42" s="668"/>
      <c r="K42" s="668"/>
      <c r="L42" s="685"/>
      <c r="M42" s="685"/>
      <c r="N42" s="27"/>
      <c r="O42" s="27"/>
    </row>
    <row r="43" spans="2:15" s="1" customFormat="1" ht="6" customHeight="1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671"/>
      <c r="M43" s="671"/>
    </row>
    <row r="44" spans="2:15" s="64" customFormat="1" ht="19.5" customHeight="1">
      <c r="B44" s="30"/>
      <c r="C44" s="30"/>
      <c r="D44" s="30"/>
      <c r="E44" s="30"/>
      <c r="F44" s="31"/>
      <c r="G44" s="796" t="s">
        <v>93</v>
      </c>
      <c r="H44" s="796"/>
      <c r="I44" s="796"/>
      <c r="J44" s="796"/>
      <c r="K44" s="796"/>
      <c r="L44" s="686"/>
      <c r="M44" s="687"/>
    </row>
    <row r="45" spans="2:15" s="3" customFormat="1" ht="21" customHeight="1">
      <c r="B45" s="793" t="s">
        <v>65</v>
      </c>
      <c r="C45" s="793"/>
      <c r="D45" s="793"/>
      <c r="E45" s="793"/>
      <c r="F45" s="793"/>
      <c r="G45" s="60">
        <v>2012</v>
      </c>
      <c r="H45" s="60">
        <v>2013</v>
      </c>
      <c r="I45" s="60">
        <v>2014</v>
      </c>
      <c r="J45" s="60">
        <v>2015</v>
      </c>
      <c r="K45" s="60">
        <v>2016</v>
      </c>
      <c r="L45" s="659"/>
      <c r="M45" s="660"/>
      <c r="N45" s="661"/>
      <c r="O45" s="49"/>
    </row>
    <row r="46" spans="2:15" s="1" customFormat="1" ht="19.5" customHeight="1">
      <c r="B46" s="20"/>
      <c r="C46" s="20"/>
      <c r="D46" s="20"/>
      <c r="E46" s="20"/>
      <c r="F46" s="20"/>
      <c r="G46" s="57"/>
      <c r="H46" s="57"/>
      <c r="I46" s="57"/>
      <c r="J46" s="57"/>
      <c r="K46" s="57"/>
      <c r="L46" s="662"/>
      <c r="M46" s="662"/>
      <c r="O46" s="35"/>
    </row>
    <row r="47" spans="2:15" s="2" customFormat="1" ht="21.95" customHeight="1">
      <c r="B47" s="794" t="s">
        <v>2</v>
      </c>
      <c r="C47" s="794"/>
      <c r="D47" s="794"/>
      <c r="E47" s="21"/>
      <c r="F47" s="21"/>
      <c r="G47" s="13">
        <v>12517.892659250001</v>
      </c>
      <c r="H47" s="13">
        <v>12390.73589625</v>
      </c>
      <c r="I47" s="13">
        <v>12597.702683886351</v>
      </c>
      <c r="J47" s="13">
        <v>12994.249812049829</v>
      </c>
      <c r="K47" s="13">
        <v>12916.637519467595</v>
      </c>
      <c r="L47" s="663"/>
      <c r="M47" s="664"/>
      <c r="N47" s="36"/>
      <c r="O47" s="36"/>
    </row>
    <row r="48" spans="2:15" s="18" customFormat="1" ht="20.100000000000001" customHeight="1">
      <c r="B48" s="795"/>
      <c r="C48" s="795"/>
      <c r="D48" s="795"/>
      <c r="E48" s="17"/>
      <c r="F48" s="17"/>
      <c r="G48" s="29"/>
      <c r="H48" s="29"/>
      <c r="I48" s="29"/>
      <c r="J48" s="29"/>
      <c r="K48" s="29"/>
      <c r="L48" s="681"/>
      <c r="M48" s="676"/>
      <c r="N48" s="37"/>
    </row>
    <row r="49" spans="2:15" s="19" customFormat="1" ht="20.100000000000001" customHeight="1">
      <c r="B49" s="44" t="s">
        <v>4</v>
      </c>
      <c r="C49" s="792" t="s">
        <v>9</v>
      </c>
      <c r="D49" s="792"/>
      <c r="E49" s="792"/>
      <c r="F49" s="792"/>
      <c r="G49" s="12">
        <v>12237.396166</v>
      </c>
      <c r="H49" s="12">
        <v>12118.132970000001</v>
      </c>
      <c r="I49" s="12">
        <v>12354.65451676</v>
      </c>
      <c r="J49" s="12">
        <v>12715.277949539999</v>
      </c>
      <c r="K49" s="12">
        <v>12588.992575271601</v>
      </c>
      <c r="L49" s="682"/>
      <c r="M49" s="682"/>
      <c r="N49" s="629"/>
    </row>
    <row r="50" spans="2:15" s="2" customFormat="1" ht="19.5" customHeight="1">
      <c r="B50" s="22"/>
      <c r="C50" s="790"/>
      <c r="D50" s="790"/>
      <c r="E50" s="790"/>
      <c r="F50" s="790"/>
      <c r="G50" s="690"/>
      <c r="H50" s="690"/>
      <c r="I50" s="690"/>
      <c r="J50" s="690"/>
      <c r="K50" s="690"/>
      <c r="L50" s="675"/>
      <c r="M50" s="684"/>
    </row>
    <row r="51" spans="2:15" s="4" customFormat="1" ht="20.100000000000001" customHeight="1">
      <c r="B51" s="11" t="s">
        <v>7</v>
      </c>
      <c r="C51" s="792" t="s">
        <v>104</v>
      </c>
      <c r="D51" s="792"/>
      <c r="E51" s="792"/>
      <c r="F51" s="792"/>
      <c r="G51" s="29">
        <v>280.49649325000001</v>
      </c>
      <c r="H51" s="29">
        <v>272.60292625</v>
      </c>
      <c r="I51" s="29">
        <v>243.04816712635099</v>
      </c>
      <c r="J51" s="29">
        <v>278.97186250982998</v>
      </c>
      <c r="K51" s="29">
        <v>327.64494419599401</v>
      </c>
      <c r="L51" s="676"/>
      <c r="M51" s="676"/>
      <c r="N51" s="26"/>
      <c r="O51" s="26"/>
    </row>
    <row r="52" spans="2:15" s="16" customFormat="1" ht="18.75" customHeight="1">
      <c r="B52" s="22"/>
      <c r="C52" s="790"/>
      <c r="D52" s="790"/>
      <c r="E52" s="790"/>
      <c r="F52" s="790"/>
      <c r="G52" s="690"/>
      <c r="H52" s="690"/>
      <c r="I52" s="690"/>
      <c r="J52" s="690"/>
      <c r="K52" s="690"/>
      <c r="L52" s="685"/>
      <c r="M52" s="685"/>
      <c r="N52" s="27"/>
      <c r="O52" s="27"/>
    </row>
    <row r="53" spans="2:15" s="4" customFormat="1" ht="4.5" customHeight="1">
      <c r="B53" s="50"/>
      <c r="C53" s="792"/>
      <c r="D53" s="792"/>
      <c r="E53" s="792"/>
      <c r="F53" s="792"/>
      <c r="G53" s="13"/>
      <c r="H53" s="13"/>
      <c r="I53" s="13"/>
      <c r="J53" s="13"/>
      <c r="K53" s="13"/>
      <c r="L53" s="676"/>
      <c r="M53" s="676"/>
      <c r="N53" s="26"/>
      <c r="O53" s="26"/>
    </row>
    <row r="54" spans="2:15" s="16" customFormat="1" ht="11.25" customHeight="1">
      <c r="B54" s="84"/>
      <c r="C54" s="85"/>
      <c r="D54" s="85"/>
      <c r="E54" s="85"/>
      <c r="F54" s="85"/>
      <c r="G54" s="86"/>
      <c r="H54" s="86"/>
      <c r="I54" s="86"/>
      <c r="J54" s="86"/>
      <c r="K54" s="86"/>
      <c r="L54" s="685"/>
      <c r="M54" s="685"/>
      <c r="N54" s="27"/>
      <c r="O54" s="27"/>
    </row>
    <row r="55" spans="2:15" s="1" customFormat="1" ht="6" customHeight="1">
      <c r="B55" s="50"/>
      <c r="C55" s="792"/>
      <c r="D55" s="792"/>
      <c r="E55" s="792"/>
      <c r="F55" s="792"/>
      <c r="G55" s="13"/>
      <c r="H55" s="13"/>
      <c r="I55" s="13"/>
      <c r="J55" s="13"/>
      <c r="K55" s="13"/>
      <c r="L55" s="671"/>
      <c r="M55" s="671"/>
    </row>
    <row r="56" spans="2:15" s="65" customFormat="1" ht="5.0999999999999996" customHeight="1">
      <c r="B56" s="6"/>
      <c r="C56" s="811"/>
      <c r="D56" s="811"/>
      <c r="E56" s="52"/>
      <c r="F56" s="52"/>
      <c r="G56" s="5"/>
      <c r="H56" s="5"/>
      <c r="I56" s="5"/>
      <c r="J56" s="5"/>
      <c r="K56" s="5"/>
      <c r="L56" s="688"/>
      <c r="M56" s="688"/>
    </row>
    <row r="57" spans="2:15" s="1" customFormat="1">
      <c r="B57" s="6"/>
      <c r="C57" s="6"/>
      <c r="D57" s="6"/>
      <c r="E57" s="6"/>
      <c r="F57" s="5"/>
      <c r="G57" s="5"/>
      <c r="H57" s="5"/>
      <c r="I57" s="5"/>
      <c r="J57" s="5"/>
      <c r="K57" s="5"/>
      <c r="L57" s="671"/>
      <c r="M57" s="671"/>
    </row>
    <row r="58" spans="2:15" ht="15.75" customHeight="1">
      <c r="L58" s="672"/>
      <c r="M58" s="646"/>
    </row>
    <row r="59" spans="2:15">
      <c r="L59" s="672"/>
      <c r="M59" s="646"/>
    </row>
    <row r="60" spans="2:15">
      <c r="L60" s="672"/>
      <c r="M60" s="646"/>
    </row>
    <row r="61" spans="2:15">
      <c r="L61" s="672"/>
      <c r="M61" s="646"/>
    </row>
    <row r="62" spans="2:15">
      <c r="L62" s="672"/>
      <c r="M62" s="646"/>
    </row>
    <row r="63" spans="2:15">
      <c r="L63" s="672"/>
      <c r="M63" s="646"/>
    </row>
  </sheetData>
  <mergeCells count="38">
    <mergeCell ref="G20:K20"/>
    <mergeCell ref="B21:F21"/>
    <mergeCell ref="B3:K3"/>
    <mergeCell ref="B5:K5"/>
    <mergeCell ref="G8:K8"/>
    <mergeCell ref="B9:F9"/>
    <mergeCell ref="B11:D11"/>
    <mergeCell ref="C13:F13"/>
    <mergeCell ref="C29:F29"/>
    <mergeCell ref="C14:F14"/>
    <mergeCell ref="C15:F15"/>
    <mergeCell ref="C16:F16"/>
    <mergeCell ref="C17:F17"/>
    <mergeCell ref="B23:D23"/>
    <mergeCell ref="C25:F25"/>
    <mergeCell ref="C26:F26"/>
    <mergeCell ref="C27:F27"/>
    <mergeCell ref="C28:F28"/>
    <mergeCell ref="B47:D47"/>
    <mergeCell ref="G32:K32"/>
    <mergeCell ref="B33:F33"/>
    <mergeCell ref="B35:D35"/>
    <mergeCell ref="B36:D36"/>
    <mergeCell ref="C37:F37"/>
    <mergeCell ref="C38:F38"/>
    <mergeCell ref="C39:F39"/>
    <mergeCell ref="C40:F40"/>
    <mergeCell ref="C41:F41"/>
    <mergeCell ref="G44:K44"/>
    <mergeCell ref="B45:F45"/>
    <mergeCell ref="C55:F55"/>
    <mergeCell ref="C56:D56"/>
    <mergeCell ref="B48:D48"/>
    <mergeCell ref="C49:F49"/>
    <mergeCell ref="C50:F50"/>
    <mergeCell ref="C51:F51"/>
    <mergeCell ref="C52:F52"/>
    <mergeCell ref="C53:F53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79FCB-CDC7-4598-8A6A-7C2CE348C0B0}">
  <sheetPr>
    <tabColor rgb="FFFFB266"/>
  </sheetPr>
  <dimension ref="A1:Q60"/>
  <sheetViews>
    <sheetView view="pageBreakPreview" zoomScaleNormal="90" zoomScaleSheetLayoutView="100" workbookViewId="0">
      <selection activeCell="F12" sqref="F12"/>
    </sheetView>
  </sheetViews>
  <sheetFormatPr defaultColWidth="9.140625" defaultRowHeight="15"/>
  <cols>
    <col min="1" max="1" width="1.7109375" style="5" customWidth="1"/>
    <col min="2" max="2" width="18.42578125" style="5" customWidth="1"/>
    <col min="3" max="5" width="20.7109375" style="5" customWidth="1"/>
    <col min="6" max="6" width="18.42578125" style="5" customWidth="1"/>
    <col min="7" max="7" width="0.85546875" style="5" customWidth="1"/>
    <col min="8" max="8" width="5.28515625" style="5" customWidth="1"/>
    <col min="9" max="9" width="5.7109375" style="6" customWidth="1"/>
    <col min="10" max="10" width="7.140625" style="6" customWidth="1"/>
    <col min="11" max="11" width="7.28515625" style="6" customWidth="1"/>
    <col min="12" max="12" width="0.85546875" style="6" customWidth="1"/>
    <col min="13" max="13" width="53.85546875" style="5" customWidth="1"/>
    <col min="14" max="14" width="24.42578125" style="645" customWidth="1"/>
    <col min="15" max="15" width="25.140625" style="673" customWidth="1"/>
    <col min="16" max="16" width="15" style="5" customWidth="1"/>
    <col min="17" max="17" width="36.42578125" style="5" customWidth="1"/>
    <col min="18" max="18" width="10.5703125" style="5" bestFit="1" customWidth="1"/>
    <col min="19" max="16384" width="9.140625" style="5"/>
  </cols>
  <sheetData>
    <row r="1" spans="1:17" ht="30" customHeight="1"/>
    <row r="2" spans="1:17" s="1" customFormat="1" ht="27" customHeight="1">
      <c r="A2" s="7"/>
      <c r="B2" s="7"/>
      <c r="C2" s="7"/>
      <c r="D2" s="7"/>
      <c r="E2" s="7"/>
      <c r="F2" s="7"/>
      <c r="G2" s="7"/>
      <c r="H2" s="7"/>
      <c r="I2" s="33"/>
      <c r="J2" s="47"/>
      <c r="K2" s="38"/>
      <c r="L2" s="34"/>
      <c r="M2" s="604"/>
      <c r="N2" s="647"/>
      <c r="O2" s="674"/>
    </row>
    <row r="3" spans="1:17" s="2" customFormat="1" ht="27" customHeight="1">
      <c r="A3" s="8"/>
      <c r="B3" s="835" t="s">
        <v>151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649"/>
      <c r="O3" s="675"/>
    </row>
    <row r="4" spans="1:17" ht="25.5" customHeight="1">
      <c r="B4" s="15"/>
      <c r="C4" s="15"/>
      <c r="D4" s="15"/>
      <c r="E4" s="15"/>
      <c r="F4" s="15"/>
      <c r="G4" s="15"/>
      <c r="H4" s="15"/>
      <c r="I4" s="94"/>
      <c r="J4" s="9"/>
      <c r="K4" s="9"/>
      <c r="L4" s="9"/>
      <c r="M4" s="10"/>
      <c r="N4" s="651"/>
      <c r="O4" s="676"/>
    </row>
    <row r="5" spans="1:17" s="3" customFormat="1" ht="36.75" customHeight="1">
      <c r="A5" s="24"/>
      <c r="B5" s="807" t="s">
        <v>105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653"/>
      <c r="O5" s="677"/>
      <c r="P5" s="655"/>
      <c r="Q5" s="49"/>
    </row>
    <row r="6" spans="1:17" s="87" customFormat="1" ht="24.95" customHeight="1"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656"/>
      <c r="O6" s="657"/>
      <c r="P6" s="658"/>
      <c r="Q6" s="90"/>
    </row>
    <row r="7" spans="1:17" s="3" customFormat="1" ht="5.0999999999999996" customHeight="1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659"/>
      <c r="O7" s="660"/>
      <c r="P7" s="661"/>
      <c r="Q7" s="49"/>
    </row>
    <row r="8" spans="1:17" s="1" customFormat="1" ht="19.5" customHeight="1">
      <c r="B8" s="804" t="s">
        <v>135</v>
      </c>
      <c r="C8" s="796"/>
      <c r="D8" s="796"/>
      <c r="E8" s="796"/>
      <c r="F8" s="796"/>
      <c r="G8" s="603"/>
      <c r="H8" s="603"/>
      <c r="I8" s="30"/>
      <c r="J8" s="30"/>
      <c r="K8" s="30"/>
      <c r="L8" s="30"/>
      <c r="M8" s="31"/>
      <c r="N8" s="662"/>
      <c r="O8" s="662"/>
      <c r="Q8" s="35"/>
    </row>
    <row r="9" spans="1:17" s="2" customFormat="1" ht="24.75" customHeight="1">
      <c r="B9" s="60">
        <v>2017</v>
      </c>
      <c r="C9" s="60">
        <v>2018</v>
      </c>
      <c r="D9" s="60">
        <v>2019</v>
      </c>
      <c r="E9" s="60">
        <v>2020</v>
      </c>
      <c r="F9" s="60">
        <v>2021</v>
      </c>
      <c r="G9" s="60"/>
      <c r="H9" s="60"/>
      <c r="I9" s="805" t="s">
        <v>67</v>
      </c>
      <c r="J9" s="805"/>
      <c r="K9" s="805"/>
      <c r="L9" s="805"/>
      <c r="M9" s="805"/>
      <c r="N9" s="663"/>
      <c r="O9" s="664"/>
      <c r="P9" s="36"/>
      <c r="Q9" s="36"/>
    </row>
    <row r="10" spans="1:17" s="18" customFormat="1" ht="14.25" customHeight="1">
      <c r="B10" s="57"/>
      <c r="C10" s="57"/>
      <c r="D10" s="57"/>
      <c r="E10" s="57"/>
      <c r="F10" s="57"/>
      <c r="G10" s="689"/>
      <c r="H10" s="689"/>
      <c r="I10" s="43"/>
      <c r="J10" s="43"/>
      <c r="K10" s="43"/>
      <c r="L10" s="43"/>
      <c r="M10" s="43"/>
      <c r="N10" s="681"/>
      <c r="O10" s="681"/>
      <c r="P10" s="37"/>
    </row>
    <row r="11" spans="1:17" s="19" customFormat="1" ht="20.100000000000001" customHeight="1">
      <c r="B11" s="13">
        <v>30856.388524311013</v>
      </c>
      <c r="C11" s="13">
        <v>30898.989774618301</v>
      </c>
      <c r="D11" s="13">
        <v>30948.5428796089</v>
      </c>
      <c r="E11" s="13">
        <v>30116.765489531528</v>
      </c>
      <c r="F11" s="13">
        <v>30662.719273130399</v>
      </c>
      <c r="G11" s="689"/>
      <c r="H11" s="689"/>
      <c r="I11" s="801" t="s">
        <v>3</v>
      </c>
      <c r="J11" s="801"/>
      <c r="K11" s="801"/>
      <c r="L11" s="21"/>
      <c r="M11" s="21"/>
      <c r="N11" s="681"/>
      <c r="O11" s="681"/>
      <c r="P11" s="629"/>
    </row>
    <row r="12" spans="1:17" s="2" customFormat="1" ht="19.5" customHeight="1">
      <c r="B12" s="29"/>
      <c r="C12" s="29"/>
      <c r="D12" s="29"/>
      <c r="E12" s="29"/>
      <c r="F12" s="29"/>
      <c r="G12" s="689"/>
      <c r="H12" s="689"/>
      <c r="I12" s="802"/>
      <c r="J12" s="802"/>
      <c r="K12" s="802"/>
      <c r="L12" s="17"/>
      <c r="M12" s="17"/>
      <c r="N12" s="681"/>
      <c r="O12" s="681"/>
    </row>
    <row r="13" spans="1:17" s="4" customFormat="1" ht="20.100000000000001" customHeight="1">
      <c r="B13" s="12">
        <v>30688.3281534829</v>
      </c>
      <c r="C13" s="12">
        <v>30698.959290667899</v>
      </c>
      <c r="D13" s="12">
        <v>30714.946383994113</v>
      </c>
      <c r="E13" s="12">
        <v>29984.055371999999</v>
      </c>
      <c r="F13" s="12">
        <v>30533.342446999999</v>
      </c>
      <c r="G13" s="683"/>
      <c r="H13" s="683"/>
      <c r="I13" s="51" t="s">
        <v>4</v>
      </c>
      <c r="J13" s="803" t="s">
        <v>10</v>
      </c>
      <c r="K13" s="803"/>
      <c r="L13" s="803"/>
      <c r="M13" s="803"/>
      <c r="N13" s="681"/>
      <c r="O13" s="681"/>
      <c r="P13" s="26"/>
      <c r="Q13" s="26"/>
    </row>
    <row r="14" spans="1:17" s="16" customFormat="1" ht="18.75" customHeight="1">
      <c r="B14" s="690"/>
      <c r="C14" s="690"/>
      <c r="D14" s="690"/>
      <c r="E14" s="690"/>
      <c r="F14" s="690"/>
      <c r="G14" s="683"/>
      <c r="H14" s="683"/>
      <c r="I14" s="40"/>
      <c r="J14" s="790"/>
      <c r="K14" s="790"/>
      <c r="L14" s="790"/>
      <c r="M14" s="790"/>
      <c r="N14" s="681"/>
      <c r="O14" s="681"/>
      <c r="P14" s="27"/>
      <c r="Q14" s="27"/>
    </row>
    <row r="15" spans="1:17" s="4" customFormat="1" ht="18.75" customHeight="1">
      <c r="B15" s="29">
        <v>168.060370828114</v>
      </c>
      <c r="C15" s="29">
        <v>200.03048395040409</v>
      </c>
      <c r="D15" s="29">
        <v>233.5964956147867</v>
      </c>
      <c r="E15" s="29">
        <v>132.71011753152848</v>
      </c>
      <c r="F15" s="29">
        <v>129.3768261303978</v>
      </c>
      <c r="G15" s="683"/>
      <c r="H15" s="683"/>
      <c r="I15" s="39" t="s">
        <v>7</v>
      </c>
      <c r="J15" s="803" t="s">
        <v>106</v>
      </c>
      <c r="K15" s="803"/>
      <c r="L15" s="803"/>
      <c r="M15" s="803"/>
      <c r="N15" s="681"/>
      <c r="O15" s="681"/>
      <c r="P15" s="26"/>
      <c r="Q15" s="26"/>
    </row>
    <row r="16" spans="1:17" s="16" customFormat="1" ht="18.75" customHeight="1">
      <c r="B16" s="690"/>
      <c r="C16" s="690"/>
      <c r="D16" s="690"/>
      <c r="E16" s="690"/>
      <c r="F16" s="690"/>
      <c r="G16" s="683"/>
      <c r="H16" s="683"/>
      <c r="I16" s="40"/>
      <c r="J16" s="790"/>
      <c r="K16" s="790"/>
      <c r="L16" s="790"/>
      <c r="M16" s="790"/>
      <c r="N16" s="685"/>
      <c r="O16" s="685"/>
      <c r="P16" s="27"/>
      <c r="Q16" s="27"/>
    </row>
    <row r="17" spans="2:17" s="1" customFormat="1" ht="5.0999999999999996" customHeight="1">
      <c r="B17" s="13"/>
      <c r="C17" s="13"/>
      <c r="D17" s="13"/>
      <c r="E17" s="13"/>
      <c r="F17" s="13"/>
      <c r="G17" s="13"/>
      <c r="H17" s="13"/>
      <c r="I17" s="50"/>
      <c r="J17" s="792"/>
      <c r="K17" s="792"/>
      <c r="L17" s="792"/>
      <c r="M17" s="792"/>
      <c r="N17" s="671"/>
      <c r="O17" s="671"/>
    </row>
    <row r="18" spans="2:17" s="64" customFormat="1" ht="39.950000000000003" customHeight="1">
      <c r="B18" s="68"/>
      <c r="C18" s="68"/>
      <c r="D18" s="68"/>
      <c r="E18" s="668"/>
      <c r="F18" s="668"/>
      <c r="G18" s="668"/>
      <c r="H18" s="668"/>
      <c r="I18" s="69"/>
      <c r="J18" s="69"/>
      <c r="K18" s="69"/>
      <c r="L18" s="69"/>
      <c r="M18" s="68"/>
      <c r="N18" s="686"/>
      <c r="O18" s="687"/>
    </row>
    <row r="19" spans="2:17" s="3" customFormat="1" ht="5.0999999999999996" customHeight="1"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659"/>
      <c r="O19" s="660"/>
      <c r="P19" s="661"/>
      <c r="Q19" s="49"/>
    </row>
    <row r="20" spans="2:17" s="1" customFormat="1" ht="21.75" customHeight="1">
      <c r="B20" s="804" t="s">
        <v>94</v>
      </c>
      <c r="C20" s="796"/>
      <c r="D20" s="796"/>
      <c r="E20" s="796"/>
      <c r="F20" s="796"/>
      <c r="G20" s="603"/>
      <c r="H20" s="603"/>
      <c r="I20" s="30"/>
      <c r="J20" s="30"/>
      <c r="K20" s="30"/>
      <c r="L20" s="30"/>
      <c r="M20" s="31"/>
      <c r="N20" s="662"/>
      <c r="O20" s="662"/>
      <c r="Q20" s="35"/>
    </row>
    <row r="21" spans="2:17" s="2" customFormat="1" ht="24.75" customHeight="1">
      <c r="B21" s="60">
        <v>2017</v>
      </c>
      <c r="C21" s="60">
        <v>2018</v>
      </c>
      <c r="D21" s="60">
        <v>2019</v>
      </c>
      <c r="E21" s="60">
        <v>2020</v>
      </c>
      <c r="F21" s="60">
        <v>2021</v>
      </c>
      <c r="G21" s="60"/>
      <c r="H21" s="60"/>
      <c r="I21" s="805" t="s">
        <v>67</v>
      </c>
      <c r="J21" s="805"/>
      <c r="K21" s="805"/>
      <c r="L21" s="805"/>
      <c r="M21" s="805"/>
      <c r="N21" s="663"/>
      <c r="O21" s="664"/>
      <c r="P21" s="36"/>
      <c r="Q21" s="36"/>
    </row>
    <row r="22" spans="2:17" s="18" customFormat="1" ht="14.25" customHeight="1">
      <c r="B22" s="57"/>
      <c r="C22" s="57"/>
      <c r="D22" s="57"/>
      <c r="E22" s="57"/>
      <c r="F22" s="57"/>
      <c r="G22" s="689"/>
      <c r="H22" s="689"/>
      <c r="I22" s="801"/>
      <c r="J22" s="801"/>
      <c r="K22" s="801"/>
      <c r="L22" s="43"/>
      <c r="M22" s="43"/>
      <c r="N22" s="681"/>
      <c r="O22" s="676"/>
      <c r="P22" s="37"/>
    </row>
    <row r="23" spans="2:17" s="19" customFormat="1" ht="19.5" customHeight="1">
      <c r="B23" s="13">
        <v>3593.8804936669999</v>
      </c>
      <c r="C23" s="13">
        <v>3610.678553667</v>
      </c>
      <c r="D23" s="13">
        <v>3613.678553667</v>
      </c>
      <c r="E23" s="13">
        <v>3311.8817282834161</v>
      </c>
      <c r="F23" s="13">
        <v>3874.8786847204574</v>
      </c>
      <c r="G23" s="689"/>
      <c r="H23" s="689"/>
      <c r="I23" s="801" t="s">
        <v>3</v>
      </c>
      <c r="J23" s="801"/>
      <c r="K23" s="801"/>
      <c r="L23" s="21"/>
      <c r="M23" s="21"/>
      <c r="N23" s="682"/>
      <c r="O23" s="682"/>
      <c r="P23" s="629"/>
    </row>
    <row r="24" spans="2:17" s="2" customFormat="1" ht="19.5" customHeight="1">
      <c r="B24" s="29"/>
      <c r="C24" s="29"/>
      <c r="D24" s="29"/>
      <c r="E24" s="29"/>
      <c r="F24" s="29"/>
      <c r="G24" s="689"/>
      <c r="H24" s="689"/>
      <c r="I24" s="17"/>
      <c r="J24" s="17"/>
      <c r="K24" s="17"/>
      <c r="L24" s="17"/>
      <c r="M24" s="17"/>
      <c r="N24" s="675"/>
      <c r="O24" s="684"/>
    </row>
    <row r="25" spans="2:17" s="4" customFormat="1" ht="20.100000000000001" customHeight="1">
      <c r="B25" s="12">
        <v>3351</v>
      </c>
      <c r="C25" s="12">
        <v>3369</v>
      </c>
      <c r="D25" s="12">
        <v>3374</v>
      </c>
      <c r="E25" s="12">
        <v>3057</v>
      </c>
      <c r="F25" s="12">
        <v>3615</v>
      </c>
      <c r="G25" s="683"/>
      <c r="H25" s="683"/>
      <c r="I25" s="51" t="s">
        <v>4</v>
      </c>
      <c r="J25" s="803" t="s">
        <v>10</v>
      </c>
      <c r="K25" s="803"/>
      <c r="L25" s="803"/>
      <c r="M25" s="803"/>
      <c r="N25" s="676"/>
      <c r="O25" s="676"/>
      <c r="P25" s="26"/>
      <c r="Q25" s="26"/>
    </row>
    <row r="26" spans="2:17" s="16" customFormat="1" ht="18.75" customHeight="1">
      <c r="B26" s="690"/>
      <c r="C26" s="690"/>
      <c r="D26" s="690"/>
      <c r="E26" s="690"/>
      <c r="F26" s="690"/>
      <c r="G26" s="683"/>
      <c r="H26" s="683"/>
      <c r="I26" s="40"/>
      <c r="J26" s="790"/>
      <c r="K26" s="790"/>
      <c r="L26" s="790"/>
      <c r="M26" s="790"/>
      <c r="N26" s="685"/>
      <c r="O26" s="685"/>
      <c r="P26" s="27"/>
      <c r="Q26" s="27"/>
    </row>
    <row r="27" spans="2:17" s="4" customFormat="1" ht="18.75" customHeight="1">
      <c r="B27" s="29">
        <v>242.880493667</v>
      </c>
      <c r="C27" s="29">
        <v>241.67855366699999</v>
      </c>
      <c r="D27" s="29">
        <v>239.67855366699999</v>
      </c>
      <c r="E27" s="29">
        <f>+E22-E25</f>
        <v>-3057</v>
      </c>
      <c r="F27" s="29">
        <f>+F22-F25</f>
        <v>-3615</v>
      </c>
      <c r="G27" s="683"/>
      <c r="H27" s="683"/>
      <c r="I27" s="39" t="s">
        <v>7</v>
      </c>
      <c r="J27" s="803" t="s">
        <v>106</v>
      </c>
      <c r="K27" s="803"/>
      <c r="L27" s="803"/>
      <c r="M27" s="803"/>
      <c r="N27" s="676"/>
      <c r="O27" s="676"/>
      <c r="P27" s="26"/>
      <c r="Q27" s="26"/>
    </row>
    <row r="28" spans="2:17" s="16" customFormat="1" ht="18.75" customHeight="1">
      <c r="B28" s="690"/>
      <c r="C28" s="690"/>
      <c r="D28" s="690"/>
      <c r="E28" s="690"/>
      <c r="F28" s="690"/>
      <c r="G28" s="683"/>
      <c r="H28" s="683"/>
      <c r="I28" s="40"/>
      <c r="J28" s="790"/>
      <c r="K28" s="790"/>
      <c r="L28" s="790"/>
      <c r="M28" s="790"/>
      <c r="N28" s="685"/>
      <c r="O28" s="685"/>
      <c r="P28" s="27"/>
      <c r="Q28" s="27"/>
    </row>
    <row r="29" spans="2:17" s="1" customFormat="1" ht="5.0999999999999996" customHeight="1">
      <c r="B29" s="13"/>
      <c r="C29" s="13"/>
      <c r="D29" s="13"/>
      <c r="E29" s="13"/>
      <c r="F29" s="13"/>
      <c r="G29" s="13"/>
      <c r="H29" s="13"/>
      <c r="I29" s="50"/>
      <c r="J29" s="792"/>
      <c r="K29" s="792"/>
      <c r="L29" s="792"/>
      <c r="M29" s="792"/>
      <c r="N29" s="671"/>
      <c r="O29" s="671"/>
    </row>
    <row r="30" spans="2:17" s="64" customFormat="1" ht="39.950000000000003" customHeight="1">
      <c r="B30" s="68"/>
      <c r="C30" s="68"/>
      <c r="D30" s="68"/>
      <c r="E30" s="668"/>
      <c r="F30" s="668"/>
      <c r="G30" s="668"/>
      <c r="H30" s="668"/>
      <c r="I30" s="69"/>
      <c r="J30" s="69"/>
      <c r="K30" s="69"/>
      <c r="L30" s="69"/>
      <c r="M30" s="68"/>
      <c r="N30" s="686"/>
      <c r="O30" s="687"/>
    </row>
    <row r="31" spans="2:17" s="3" customFormat="1" ht="5.0999999999999996" customHeight="1"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659"/>
      <c r="O31" s="660"/>
      <c r="P31" s="661"/>
      <c r="Q31" s="49"/>
    </row>
    <row r="32" spans="2:17" s="1" customFormat="1" ht="21.75" customHeight="1">
      <c r="B32" s="804" t="s">
        <v>136</v>
      </c>
      <c r="C32" s="796"/>
      <c r="D32" s="796"/>
      <c r="E32" s="796"/>
      <c r="F32" s="796"/>
      <c r="G32" s="603"/>
      <c r="H32" s="603"/>
      <c r="I32" s="30"/>
      <c r="J32" s="30"/>
      <c r="K32" s="30"/>
      <c r="L32" s="30"/>
      <c r="M32" s="31"/>
      <c r="N32" s="662"/>
      <c r="O32" s="662"/>
      <c r="Q32" s="35"/>
    </row>
    <row r="33" spans="2:17" s="2" customFormat="1" ht="24.75" customHeight="1">
      <c r="B33" s="60">
        <v>2017</v>
      </c>
      <c r="C33" s="60">
        <v>2018</v>
      </c>
      <c r="D33" s="60">
        <v>2019</v>
      </c>
      <c r="E33" s="60">
        <v>2020</v>
      </c>
      <c r="F33" s="60">
        <v>2021</v>
      </c>
      <c r="G33" s="60"/>
      <c r="H33" s="60"/>
      <c r="I33" s="805" t="s">
        <v>67</v>
      </c>
      <c r="J33" s="805"/>
      <c r="K33" s="805"/>
      <c r="L33" s="805"/>
      <c r="M33" s="805"/>
      <c r="N33" s="663"/>
      <c r="O33" s="664"/>
      <c r="P33" s="36"/>
      <c r="Q33" s="36"/>
    </row>
    <row r="34" spans="2:17" s="18" customFormat="1" ht="14.25" customHeight="1">
      <c r="B34" s="57"/>
      <c r="C34" s="57"/>
      <c r="D34" s="57"/>
      <c r="E34" s="57"/>
      <c r="F34" s="57"/>
      <c r="G34" s="689"/>
      <c r="H34" s="689"/>
      <c r="I34" s="801"/>
      <c r="J34" s="801"/>
      <c r="K34" s="801"/>
      <c r="L34" s="43"/>
      <c r="M34" s="43"/>
      <c r="N34" s="681"/>
      <c r="O34" s="681"/>
      <c r="P34" s="37"/>
    </row>
    <row r="35" spans="2:17" s="19" customFormat="1" ht="20.100000000000001" customHeight="1">
      <c r="B35" s="13">
        <v>630.83963545349195</v>
      </c>
      <c r="C35" s="13">
        <v>651.69135240640981</v>
      </c>
      <c r="D35" s="13">
        <v>659.47590136985241</v>
      </c>
      <c r="E35" s="13">
        <v>570.78488642540606</v>
      </c>
      <c r="F35" s="13">
        <v>568.16937753934667</v>
      </c>
      <c r="G35" s="689"/>
      <c r="H35" s="689"/>
      <c r="I35" s="801" t="s">
        <v>3</v>
      </c>
      <c r="J35" s="801"/>
      <c r="K35" s="801"/>
      <c r="L35" s="21"/>
      <c r="M35" s="21"/>
      <c r="N35" s="681"/>
      <c r="O35" s="681"/>
      <c r="P35" s="629"/>
    </row>
    <row r="36" spans="2:17" s="2" customFormat="1" ht="19.5" customHeight="1">
      <c r="B36" s="29"/>
      <c r="C36" s="59"/>
      <c r="D36" s="29"/>
      <c r="E36" s="59"/>
      <c r="F36" s="29"/>
      <c r="G36" s="689"/>
      <c r="H36" s="689"/>
      <c r="I36" s="17"/>
      <c r="J36" s="17"/>
      <c r="K36" s="17"/>
      <c r="L36" s="17"/>
      <c r="M36" s="17"/>
      <c r="N36" s="681"/>
      <c r="O36" s="681"/>
    </row>
    <row r="37" spans="2:17" s="4" customFormat="1" ht="20.100000000000001" customHeight="1">
      <c r="B37" s="12">
        <v>619.83963545349195</v>
      </c>
      <c r="C37" s="12">
        <v>638.32406278135602</v>
      </c>
      <c r="D37" s="12">
        <v>645.09725581110717</v>
      </c>
      <c r="E37" s="12">
        <v>557.73461099999997</v>
      </c>
      <c r="F37" s="12">
        <v>554.39955599999996</v>
      </c>
      <c r="G37" s="683"/>
      <c r="H37" s="683"/>
      <c r="I37" s="51" t="s">
        <v>4</v>
      </c>
      <c r="J37" s="803" t="s">
        <v>10</v>
      </c>
      <c r="K37" s="803"/>
      <c r="L37" s="803"/>
      <c r="M37" s="803"/>
      <c r="N37" s="681"/>
      <c r="O37" s="681"/>
      <c r="P37" s="26"/>
      <c r="Q37" s="26"/>
    </row>
    <row r="38" spans="2:17" s="1" customFormat="1" ht="19.5" customHeight="1">
      <c r="B38" s="683"/>
      <c r="C38" s="683"/>
      <c r="D38" s="683"/>
      <c r="E38" s="683"/>
      <c r="F38" s="683"/>
      <c r="G38" s="683"/>
      <c r="H38" s="683"/>
      <c r="I38" s="39"/>
      <c r="J38" s="23"/>
      <c r="K38" s="23"/>
      <c r="L38" s="23"/>
      <c r="M38" s="92"/>
      <c r="N38" s="681"/>
      <c r="O38" s="681"/>
      <c r="P38" s="28"/>
      <c r="Q38" s="28"/>
    </row>
    <row r="39" spans="2:17" s="4" customFormat="1" ht="18.75" customHeight="1">
      <c r="B39" s="29">
        <v>11</v>
      </c>
      <c r="C39" s="59">
        <v>13.367289625053825</v>
      </c>
      <c r="D39" s="29">
        <v>14.3786455587452</v>
      </c>
      <c r="E39" s="59">
        <v>13.050275425406099</v>
      </c>
      <c r="F39" s="59">
        <v>13.769821539346696</v>
      </c>
      <c r="G39" s="683"/>
      <c r="H39" s="683"/>
      <c r="I39" s="39" t="s">
        <v>7</v>
      </c>
      <c r="J39" s="803" t="s">
        <v>106</v>
      </c>
      <c r="K39" s="803"/>
      <c r="L39" s="803"/>
      <c r="M39" s="803"/>
      <c r="N39" s="681"/>
      <c r="O39" s="681"/>
      <c r="P39" s="26"/>
      <c r="Q39" s="26"/>
    </row>
    <row r="40" spans="2:17" s="16" customFormat="1" ht="18.75" customHeight="1">
      <c r="B40" s="690"/>
      <c r="C40" s="690"/>
      <c r="D40" s="690"/>
      <c r="E40" s="690"/>
      <c r="F40" s="690"/>
      <c r="G40" s="683"/>
      <c r="H40" s="683"/>
      <c r="I40" s="40"/>
      <c r="J40" s="790"/>
      <c r="K40" s="790"/>
      <c r="L40" s="790"/>
      <c r="M40" s="790"/>
      <c r="N40" s="685"/>
      <c r="O40" s="685"/>
      <c r="P40" s="27"/>
      <c r="Q40" s="27"/>
    </row>
    <row r="41" spans="2:17" s="1" customFormat="1" ht="5.0999999999999996" customHeight="1">
      <c r="B41" s="13"/>
      <c r="C41" s="13"/>
      <c r="D41" s="13"/>
      <c r="E41" s="13"/>
      <c r="F41" s="13"/>
      <c r="G41" s="13"/>
      <c r="H41" s="13"/>
      <c r="I41" s="50"/>
      <c r="J41" s="792"/>
      <c r="K41" s="792"/>
      <c r="L41" s="792"/>
      <c r="M41" s="792"/>
      <c r="N41" s="671"/>
      <c r="O41" s="671"/>
    </row>
    <row r="42" spans="2:17" s="64" customFormat="1" ht="39.950000000000003" customHeight="1">
      <c r="B42" s="68"/>
      <c r="C42" s="68"/>
      <c r="D42" s="68"/>
      <c r="E42" s="668"/>
      <c r="F42" s="668"/>
      <c r="G42" s="668"/>
      <c r="H42" s="668"/>
      <c r="I42" s="69"/>
      <c r="J42" s="69"/>
      <c r="K42" s="69"/>
      <c r="L42" s="69"/>
      <c r="M42" s="68"/>
      <c r="N42" s="686"/>
      <c r="O42" s="687"/>
    </row>
    <row r="43" spans="2:17" s="3" customFormat="1" ht="5.0999999999999996" customHeight="1"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659"/>
      <c r="O43" s="660"/>
      <c r="P43" s="661"/>
      <c r="Q43" s="49"/>
    </row>
    <row r="44" spans="2:17" s="1" customFormat="1" ht="21.75" customHeight="1">
      <c r="B44" s="804" t="s">
        <v>137</v>
      </c>
      <c r="C44" s="804"/>
      <c r="D44" s="804"/>
      <c r="E44" s="804"/>
      <c r="F44" s="804"/>
      <c r="G44" s="605"/>
      <c r="H44" s="603"/>
      <c r="I44" s="30"/>
      <c r="J44" s="30"/>
      <c r="K44" s="30"/>
      <c r="L44" s="30"/>
      <c r="M44" s="31"/>
      <c r="N44" s="662"/>
      <c r="O44" s="662"/>
      <c r="Q44" s="35"/>
    </row>
    <row r="45" spans="2:17" s="2" customFormat="1" ht="24.75" customHeight="1">
      <c r="B45" s="60">
        <v>2017</v>
      </c>
      <c r="C45" s="60">
        <v>2018</v>
      </c>
      <c r="D45" s="60">
        <v>2019</v>
      </c>
      <c r="E45" s="60">
        <v>2020</v>
      </c>
      <c r="F45" s="60">
        <v>2021</v>
      </c>
      <c r="G45" s="60"/>
      <c r="H45" s="60"/>
      <c r="I45" s="805" t="s">
        <v>67</v>
      </c>
      <c r="J45" s="805"/>
      <c r="K45" s="805"/>
      <c r="L45" s="805"/>
      <c r="M45" s="805"/>
      <c r="N45" s="663"/>
      <c r="O45" s="664"/>
      <c r="P45" s="36"/>
      <c r="Q45" s="36"/>
    </row>
    <row r="46" spans="2:17" s="18" customFormat="1" ht="14.25" customHeight="1">
      <c r="B46" s="57"/>
      <c r="C46" s="57"/>
      <c r="D46" s="57"/>
      <c r="E46" s="57"/>
      <c r="F46" s="57"/>
      <c r="G46" s="689"/>
      <c r="H46" s="689"/>
      <c r="I46" s="43"/>
      <c r="J46" s="43"/>
      <c r="K46" s="43"/>
      <c r="L46" s="43"/>
      <c r="M46" s="43"/>
      <c r="N46" s="681"/>
      <c r="O46" s="681"/>
      <c r="P46" s="37"/>
    </row>
    <row r="47" spans="2:17" s="19" customFormat="1" ht="18.75" customHeight="1">
      <c r="B47" s="13">
        <v>13126.128230902365</v>
      </c>
      <c r="C47" s="13">
        <v>13284.969279203524</v>
      </c>
      <c r="D47" s="13">
        <v>13291.097924771684</v>
      </c>
      <c r="E47" s="13">
        <v>9988.0518495530523</v>
      </c>
      <c r="F47" s="13">
        <v>11122.780909229452</v>
      </c>
      <c r="G47" s="689"/>
      <c r="H47" s="689"/>
      <c r="I47" s="801" t="s">
        <v>3</v>
      </c>
      <c r="J47" s="801"/>
      <c r="K47" s="801"/>
      <c r="L47" s="21"/>
      <c r="M47" s="21"/>
      <c r="N47" s="681"/>
      <c r="O47" s="681"/>
      <c r="P47" s="629"/>
    </row>
    <row r="48" spans="2:17" s="2" customFormat="1" ht="18.75" customHeight="1">
      <c r="B48" s="29"/>
      <c r="C48" s="29"/>
      <c r="D48" s="29"/>
      <c r="E48" s="29"/>
      <c r="F48" s="29"/>
      <c r="G48" s="689"/>
      <c r="H48" s="689"/>
      <c r="I48" s="802"/>
      <c r="J48" s="802"/>
      <c r="K48" s="802"/>
      <c r="L48" s="17"/>
      <c r="M48" s="17"/>
      <c r="N48" s="681"/>
      <c r="O48" s="681"/>
    </row>
    <row r="49" spans="2:17" s="4" customFormat="1" ht="18.75" customHeight="1">
      <c r="B49" s="12">
        <v>12838.8362403425</v>
      </c>
      <c r="C49" s="12">
        <v>12987.389996653101</v>
      </c>
      <c r="D49" s="12">
        <v>13023.231350230701</v>
      </c>
      <c r="E49" s="12">
        <v>9720.3309960000006</v>
      </c>
      <c r="F49" s="12">
        <v>10853.810131</v>
      </c>
      <c r="G49" s="683"/>
      <c r="H49" s="683"/>
      <c r="I49" s="51" t="s">
        <v>4</v>
      </c>
      <c r="J49" s="803" t="s">
        <v>10</v>
      </c>
      <c r="K49" s="803"/>
      <c r="L49" s="803"/>
      <c r="M49" s="803"/>
      <c r="N49" s="681"/>
      <c r="O49" s="681"/>
      <c r="P49" s="26"/>
      <c r="Q49" s="26"/>
    </row>
    <row r="50" spans="2:17" s="16" customFormat="1" ht="18.75" customHeight="1">
      <c r="B50" s="690"/>
      <c r="C50" s="690"/>
      <c r="D50" s="690"/>
      <c r="E50" s="690"/>
      <c r="F50" s="690"/>
      <c r="G50" s="683"/>
      <c r="H50" s="683"/>
      <c r="I50" s="40"/>
      <c r="J50" s="790"/>
      <c r="K50" s="790"/>
      <c r="L50" s="790"/>
      <c r="M50" s="790"/>
      <c r="N50" s="681"/>
      <c r="O50" s="681"/>
      <c r="P50" s="27"/>
      <c r="Q50" s="27"/>
    </row>
    <row r="51" spans="2:17" s="4" customFormat="1" ht="18.75" customHeight="1">
      <c r="B51" s="29">
        <v>287.29199055986402</v>
      </c>
      <c r="C51" s="29">
        <v>297.57928255042401</v>
      </c>
      <c r="D51" s="29">
        <v>267.866574540984</v>
      </c>
      <c r="E51" s="29">
        <v>267.7208535530529</v>
      </c>
      <c r="F51" s="29">
        <v>268.97077822945215</v>
      </c>
      <c r="G51" s="683"/>
      <c r="H51" s="683"/>
      <c r="I51" s="39" t="s">
        <v>7</v>
      </c>
      <c r="J51" s="803" t="s">
        <v>106</v>
      </c>
      <c r="K51" s="803"/>
      <c r="L51" s="803"/>
      <c r="M51" s="803"/>
      <c r="N51" s="681"/>
      <c r="O51" s="681"/>
      <c r="P51" s="26"/>
      <c r="Q51" s="26"/>
    </row>
    <row r="52" spans="2:17" s="16" customFormat="1" ht="18.75" customHeight="1">
      <c r="B52" s="690"/>
      <c r="C52" s="690"/>
      <c r="D52" s="690"/>
      <c r="E52" s="690"/>
      <c r="F52" s="690"/>
      <c r="G52" s="683"/>
      <c r="H52" s="683"/>
      <c r="I52" s="40"/>
      <c r="J52" s="790"/>
      <c r="K52" s="790"/>
      <c r="L52" s="790"/>
      <c r="M52" s="790"/>
      <c r="N52" s="685"/>
      <c r="O52" s="685"/>
      <c r="P52" s="27"/>
      <c r="Q52" s="27"/>
    </row>
    <row r="53" spans="2:17" s="1" customFormat="1" ht="5.0999999999999996" customHeight="1">
      <c r="B53" s="13"/>
      <c r="C53" s="13"/>
      <c r="D53" s="13"/>
      <c r="E53" s="13"/>
      <c r="F53" s="13"/>
      <c r="G53" s="13"/>
      <c r="H53" s="13"/>
      <c r="I53" s="50"/>
      <c r="J53" s="792"/>
      <c r="K53" s="792"/>
      <c r="L53" s="792"/>
      <c r="M53" s="792"/>
      <c r="N53" s="671"/>
      <c r="O53" s="671"/>
    </row>
    <row r="54" spans="2:17" s="65" customFormat="1" ht="5.0999999999999996" customHeight="1">
      <c r="B54" s="86"/>
      <c r="C54" s="86"/>
      <c r="D54" s="86"/>
      <c r="E54" s="86"/>
      <c r="F54" s="86"/>
      <c r="G54" s="86"/>
      <c r="H54" s="86"/>
      <c r="I54" s="84"/>
      <c r="J54" s="85"/>
      <c r="K54" s="85"/>
      <c r="L54" s="85"/>
      <c r="M54" s="85"/>
      <c r="N54" s="688"/>
      <c r="O54" s="688"/>
    </row>
    <row r="55" spans="2:17" s="1" customFormat="1" ht="5.0999999999999996" customHeight="1">
      <c r="B55" s="13"/>
      <c r="C55" s="13"/>
      <c r="D55" s="13"/>
      <c r="E55" s="13"/>
      <c r="F55" s="13"/>
      <c r="G55" s="13"/>
      <c r="H55" s="13"/>
      <c r="I55" s="50"/>
      <c r="J55" s="792"/>
      <c r="K55" s="792"/>
      <c r="L55" s="792"/>
      <c r="M55" s="792"/>
      <c r="N55" s="671"/>
      <c r="O55" s="671"/>
    </row>
    <row r="56" spans="2:17">
      <c r="F56" s="54"/>
      <c r="G56" s="55"/>
      <c r="N56" s="672"/>
      <c r="O56" s="646"/>
    </row>
    <row r="57" spans="2:17">
      <c r="N57" s="672"/>
      <c r="O57" s="646"/>
    </row>
    <row r="58" spans="2:17">
      <c r="N58" s="672"/>
      <c r="O58" s="646"/>
    </row>
    <row r="59" spans="2:17">
      <c r="N59" s="672"/>
      <c r="O59" s="646"/>
    </row>
    <row r="60" spans="2:17">
      <c r="N60" s="672"/>
      <c r="O60" s="646"/>
    </row>
  </sheetData>
  <mergeCells count="38">
    <mergeCell ref="B20:F20"/>
    <mergeCell ref="B3:M3"/>
    <mergeCell ref="B5:M5"/>
    <mergeCell ref="B8:F8"/>
    <mergeCell ref="I9:M9"/>
    <mergeCell ref="I11:K11"/>
    <mergeCell ref="I12:K12"/>
    <mergeCell ref="J27:M27"/>
    <mergeCell ref="J13:M13"/>
    <mergeCell ref="J14:M14"/>
    <mergeCell ref="J15:M15"/>
    <mergeCell ref="J16:M16"/>
    <mergeCell ref="J17:M17"/>
    <mergeCell ref="I21:M21"/>
    <mergeCell ref="I22:K22"/>
    <mergeCell ref="I23:K23"/>
    <mergeCell ref="J25:M25"/>
    <mergeCell ref="J26:M26"/>
    <mergeCell ref="I45:M45"/>
    <mergeCell ref="J28:M28"/>
    <mergeCell ref="J29:M29"/>
    <mergeCell ref="B32:F32"/>
    <mergeCell ref="I33:M33"/>
    <mergeCell ref="I34:K34"/>
    <mergeCell ref="I35:K35"/>
    <mergeCell ref="J37:M37"/>
    <mergeCell ref="J39:M39"/>
    <mergeCell ref="J40:M40"/>
    <mergeCell ref="J41:M41"/>
    <mergeCell ref="B44:F44"/>
    <mergeCell ref="J53:M53"/>
    <mergeCell ref="J55:M55"/>
    <mergeCell ref="I47:K47"/>
    <mergeCell ref="I48:K48"/>
    <mergeCell ref="J49:M49"/>
    <mergeCell ref="J50:M50"/>
    <mergeCell ref="J51:M51"/>
    <mergeCell ref="J52:M52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7E253-62AE-47A3-9979-94AB92EB7880}">
  <sheetPr>
    <tabColor rgb="FFFFB266"/>
  </sheetPr>
  <dimension ref="A1:O67"/>
  <sheetViews>
    <sheetView view="pageBreakPreview" zoomScaleNormal="90" zoomScaleSheetLayoutView="100" workbookViewId="0">
      <selection activeCell="F11" sqref="F11"/>
    </sheetView>
  </sheetViews>
  <sheetFormatPr defaultColWidth="9.140625" defaultRowHeight="15"/>
  <cols>
    <col min="1" max="1" width="1.7109375" style="5" customWidth="1"/>
    <col min="2" max="2" width="5.7109375" style="6" customWidth="1"/>
    <col min="3" max="3" width="6.7109375" style="6" customWidth="1"/>
    <col min="4" max="4" width="7.28515625" style="6" customWidth="1"/>
    <col min="5" max="5" width="0.85546875" style="6" customWidth="1"/>
    <col min="6" max="6" width="63.7109375" style="5" customWidth="1"/>
    <col min="7" max="11" width="18.7109375" style="5" customWidth="1"/>
    <col min="12" max="12" width="24.42578125" style="645" customWidth="1"/>
    <col min="13" max="13" width="25.140625" style="673" customWidth="1"/>
    <col min="14" max="14" width="15" style="5" customWidth="1"/>
    <col min="15" max="15" width="36.42578125" style="5" customWidth="1"/>
    <col min="16" max="16" width="10.5703125" style="5" bestFit="1" customWidth="1"/>
    <col min="17" max="16384" width="9.140625" style="5"/>
  </cols>
  <sheetData>
    <row r="1" spans="1:15" ht="30" customHeight="1"/>
    <row r="2" spans="1:15" ht="30" customHeight="1"/>
    <row r="3" spans="1:15" ht="30" customHeight="1">
      <c r="B3" s="798" t="s">
        <v>160</v>
      </c>
      <c r="C3" s="798"/>
      <c r="D3" s="798"/>
      <c r="E3" s="798"/>
      <c r="F3" s="798"/>
      <c r="G3" s="798"/>
      <c r="H3" s="798"/>
      <c r="I3" s="798"/>
      <c r="J3" s="798"/>
      <c r="K3" s="798"/>
    </row>
    <row r="4" spans="1:15" s="1" customFormat="1" ht="19.5" customHeight="1">
      <c r="A4" s="7"/>
      <c r="B4" s="94"/>
      <c r="C4" s="9"/>
      <c r="D4" s="9"/>
      <c r="E4" s="9"/>
      <c r="F4" s="10"/>
      <c r="G4" s="15"/>
      <c r="H4" s="15"/>
      <c r="I4" s="15"/>
      <c r="J4" s="15"/>
      <c r="K4" s="15"/>
      <c r="L4" s="647"/>
      <c r="M4" s="674"/>
    </row>
    <row r="5" spans="1:15" s="2" customFormat="1" ht="36.75" customHeight="1">
      <c r="A5" s="8"/>
      <c r="B5" s="800" t="s">
        <v>107</v>
      </c>
      <c r="C5" s="800"/>
      <c r="D5" s="800"/>
      <c r="E5" s="800"/>
      <c r="F5" s="800"/>
      <c r="G5" s="800"/>
      <c r="H5" s="800"/>
      <c r="I5" s="800"/>
      <c r="J5" s="800"/>
      <c r="K5" s="800"/>
      <c r="L5" s="649"/>
      <c r="M5" s="675"/>
    </row>
    <row r="6" spans="1:15" ht="25.5" customHeight="1">
      <c r="B6" s="48"/>
      <c r="C6" s="48"/>
      <c r="D6" s="48"/>
      <c r="E6" s="48"/>
      <c r="F6" s="48"/>
      <c r="G6" s="48"/>
      <c r="H6" s="48"/>
      <c r="I6" s="48"/>
      <c r="J6" s="48"/>
      <c r="K6" s="48"/>
      <c r="L6" s="651"/>
      <c r="M6" s="676"/>
    </row>
    <row r="7" spans="1:15" s="3" customFormat="1" ht="5.25" customHeight="1">
      <c r="A7" s="24"/>
      <c r="B7" s="73"/>
      <c r="C7" s="73"/>
      <c r="D7" s="73"/>
      <c r="E7" s="73"/>
      <c r="F7" s="73"/>
      <c r="G7" s="73"/>
      <c r="H7" s="73"/>
      <c r="I7" s="73"/>
      <c r="J7" s="73"/>
      <c r="K7" s="73"/>
      <c r="L7" s="653"/>
      <c r="M7" s="677"/>
      <c r="N7" s="655"/>
      <c r="O7" s="49"/>
    </row>
    <row r="8" spans="1:15" s="3" customFormat="1" ht="22.5" customHeight="1">
      <c r="B8" s="30"/>
      <c r="C8" s="30"/>
      <c r="D8" s="30"/>
      <c r="E8" s="30"/>
      <c r="F8" s="31"/>
      <c r="G8" s="796" t="s">
        <v>90</v>
      </c>
      <c r="H8" s="796"/>
      <c r="I8" s="796"/>
      <c r="J8" s="796"/>
      <c r="K8" s="796"/>
      <c r="L8" s="659"/>
      <c r="M8" s="660"/>
      <c r="N8" s="661"/>
      <c r="O8" s="49"/>
    </row>
    <row r="9" spans="1:15" s="81" customFormat="1" ht="18">
      <c r="B9" s="793" t="s">
        <v>65</v>
      </c>
      <c r="C9" s="793"/>
      <c r="D9" s="793"/>
      <c r="E9" s="793"/>
      <c r="F9" s="793"/>
      <c r="G9" s="60">
        <v>2012</v>
      </c>
      <c r="H9" s="60">
        <v>2013</v>
      </c>
      <c r="I9" s="60">
        <v>2014</v>
      </c>
      <c r="J9" s="60">
        <v>2015</v>
      </c>
      <c r="K9" s="60">
        <v>2016</v>
      </c>
      <c r="L9" s="678"/>
      <c r="M9" s="679"/>
      <c r="N9" s="680"/>
      <c r="O9" s="80"/>
    </row>
    <row r="10" spans="1:15" s="1" customFormat="1" ht="17.25" customHeight="1">
      <c r="B10" s="20"/>
      <c r="C10" s="20"/>
      <c r="D10" s="20"/>
      <c r="E10" s="20"/>
      <c r="F10" s="20"/>
      <c r="G10" s="57"/>
      <c r="H10" s="57"/>
      <c r="I10" s="57"/>
      <c r="J10" s="57"/>
      <c r="K10" s="57"/>
      <c r="L10" s="662"/>
      <c r="M10" s="662"/>
      <c r="O10" s="35"/>
    </row>
    <row r="11" spans="1:15" s="2" customFormat="1" ht="24.75" customHeight="1">
      <c r="B11" s="794" t="s">
        <v>2</v>
      </c>
      <c r="C11" s="794"/>
      <c r="D11" s="794"/>
      <c r="E11" s="21"/>
      <c r="F11" s="21"/>
      <c r="G11" s="13">
        <v>23964.246635899639</v>
      </c>
      <c r="H11" s="13">
        <v>23365.525917172163</v>
      </c>
      <c r="I11" s="13">
        <v>22094.060721615584</v>
      </c>
      <c r="J11" s="13">
        <v>22119.927424864814</v>
      </c>
      <c r="K11" s="13">
        <v>25668.25062929303</v>
      </c>
      <c r="L11" s="663"/>
      <c r="M11" s="664"/>
      <c r="N11" s="36"/>
      <c r="O11" s="36"/>
    </row>
    <row r="12" spans="1:15" s="18" customFormat="1" ht="12.75" customHeight="1">
      <c r="B12" s="795"/>
      <c r="C12" s="795"/>
      <c r="D12" s="795"/>
      <c r="E12" s="17"/>
      <c r="F12" s="17"/>
      <c r="G12" s="29"/>
      <c r="H12" s="29"/>
      <c r="I12" s="29"/>
      <c r="J12" s="29"/>
      <c r="K12" s="29"/>
      <c r="L12" s="681"/>
      <c r="M12" s="676"/>
      <c r="N12" s="37"/>
    </row>
    <row r="13" spans="1:15" s="19" customFormat="1" ht="20.25" customHeight="1">
      <c r="B13" s="44" t="s">
        <v>4</v>
      </c>
      <c r="C13" s="792" t="s">
        <v>9</v>
      </c>
      <c r="D13" s="792"/>
      <c r="E13" s="792"/>
      <c r="F13" s="792"/>
      <c r="G13" s="12">
        <v>9333.8914514630396</v>
      </c>
      <c r="H13" s="12">
        <v>9805.5201866168409</v>
      </c>
      <c r="I13" s="12">
        <v>8414.1320697472001</v>
      </c>
      <c r="J13" s="12">
        <v>8002.79692981886</v>
      </c>
      <c r="K13" s="12">
        <v>8864.6866261428695</v>
      </c>
      <c r="L13" s="682"/>
      <c r="M13" s="682"/>
      <c r="N13" s="629"/>
    </row>
    <row r="14" spans="1:15" s="2" customFormat="1" ht="20.25" customHeight="1">
      <c r="B14" s="22"/>
      <c r="C14" s="790"/>
      <c r="D14" s="790"/>
      <c r="E14" s="790"/>
      <c r="F14" s="790"/>
      <c r="G14" s="690"/>
      <c r="H14" s="690"/>
      <c r="I14" s="690"/>
      <c r="J14" s="690"/>
      <c r="K14" s="690"/>
      <c r="L14" s="675"/>
      <c r="M14" s="684"/>
    </row>
    <row r="15" spans="1:15" s="4" customFormat="1" ht="20.100000000000001" customHeight="1">
      <c r="B15" s="11" t="s">
        <v>7</v>
      </c>
      <c r="C15" s="792" t="s">
        <v>23</v>
      </c>
      <c r="D15" s="792"/>
      <c r="E15" s="792"/>
      <c r="F15" s="792"/>
      <c r="G15" s="29">
        <v>14556.6067004366</v>
      </c>
      <c r="H15" s="29">
        <v>13490.141637034299</v>
      </c>
      <c r="I15" s="29">
        <v>13595.3746610486</v>
      </c>
      <c r="J15" s="29">
        <v>13936.804670600601</v>
      </c>
      <c r="K15" s="29">
        <v>16610.921631447101</v>
      </c>
      <c r="L15" s="676"/>
      <c r="M15" s="676"/>
      <c r="N15" s="26"/>
      <c r="O15" s="26"/>
    </row>
    <row r="16" spans="1:15" s="16" customFormat="1" ht="18.75" customHeight="1">
      <c r="B16" s="22"/>
      <c r="C16" s="790"/>
      <c r="D16" s="790"/>
      <c r="E16" s="790"/>
      <c r="F16" s="790"/>
      <c r="G16" s="29"/>
      <c r="H16" s="29"/>
      <c r="I16" s="29"/>
      <c r="J16" s="690"/>
      <c r="K16" s="690"/>
      <c r="L16" s="685"/>
      <c r="M16" s="685"/>
      <c r="N16" s="27"/>
      <c r="O16" s="27"/>
    </row>
    <row r="17" spans="2:15" s="4" customFormat="1" ht="18" customHeight="1">
      <c r="B17" s="25" t="s">
        <v>8</v>
      </c>
      <c r="C17" s="792" t="s">
        <v>104</v>
      </c>
      <c r="D17" s="792"/>
      <c r="E17" s="792"/>
      <c r="F17" s="792"/>
      <c r="G17" s="29">
        <v>73.748484000000005</v>
      </c>
      <c r="H17" s="29">
        <v>69.864093521019697</v>
      </c>
      <c r="I17" s="29">
        <v>84.553990819781902</v>
      </c>
      <c r="J17" s="29">
        <v>180.32582444535501</v>
      </c>
      <c r="K17" s="29">
        <v>192.64237170305901</v>
      </c>
      <c r="L17" s="676"/>
      <c r="M17" s="676"/>
      <c r="N17" s="26"/>
      <c r="O17" s="26"/>
    </row>
    <row r="18" spans="2:15" s="16" customFormat="1" ht="18.75" customHeight="1">
      <c r="B18" s="22"/>
      <c r="C18" s="790"/>
      <c r="D18" s="790"/>
      <c r="E18" s="790"/>
      <c r="F18" s="790"/>
      <c r="G18" s="56"/>
      <c r="H18" s="56"/>
      <c r="I18" s="56"/>
      <c r="J18" s="56"/>
      <c r="K18" s="56"/>
      <c r="L18" s="685"/>
      <c r="M18" s="685"/>
      <c r="N18" s="27"/>
      <c r="O18" s="27"/>
    </row>
    <row r="19" spans="2:15" s="4" customFormat="1" ht="5.25" customHeight="1">
      <c r="B19" s="50"/>
      <c r="C19" s="792"/>
      <c r="D19" s="792"/>
      <c r="E19" s="792"/>
      <c r="F19" s="792"/>
      <c r="G19" s="13"/>
      <c r="H19" s="13"/>
      <c r="I19" s="13"/>
      <c r="J19" s="13"/>
      <c r="K19" s="13"/>
      <c r="L19" s="676"/>
      <c r="M19" s="676"/>
      <c r="N19" s="26"/>
      <c r="O19" s="26"/>
    </row>
    <row r="20" spans="2:15" s="16" customFormat="1" ht="25.5" customHeight="1">
      <c r="B20" s="70"/>
      <c r="C20" s="70"/>
      <c r="D20" s="70"/>
      <c r="E20" s="70"/>
      <c r="F20" s="71"/>
      <c r="G20" s="71"/>
      <c r="H20" s="71"/>
      <c r="I20" s="71"/>
      <c r="J20" s="692"/>
      <c r="K20" s="692"/>
      <c r="L20" s="685"/>
      <c r="M20" s="685"/>
      <c r="N20" s="27"/>
      <c r="O20" s="27"/>
    </row>
    <row r="21" spans="2:15" s="1" customFormat="1" ht="5.0999999999999996" customHeight="1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671"/>
      <c r="M21" s="671"/>
    </row>
    <row r="22" spans="2:15" s="65" customFormat="1" ht="21.75" customHeight="1">
      <c r="B22" s="30"/>
      <c r="C22" s="30"/>
      <c r="D22" s="30"/>
      <c r="E22" s="30"/>
      <c r="F22" s="31"/>
      <c r="G22" s="796" t="s">
        <v>91</v>
      </c>
      <c r="H22" s="796"/>
      <c r="I22" s="796"/>
      <c r="J22" s="796"/>
      <c r="K22" s="796"/>
      <c r="L22" s="693"/>
      <c r="M22" s="694"/>
    </row>
    <row r="23" spans="2:15" s="81" customFormat="1" ht="20.25" customHeight="1">
      <c r="B23" s="793" t="s">
        <v>65</v>
      </c>
      <c r="C23" s="793"/>
      <c r="D23" s="793"/>
      <c r="E23" s="793"/>
      <c r="F23" s="793"/>
      <c r="G23" s="60">
        <v>2012</v>
      </c>
      <c r="H23" s="60">
        <v>2013</v>
      </c>
      <c r="I23" s="60">
        <v>2014</v>
      </c>
      <c r="J23" s="60">
        <v>2015</v>
      </c>
      <c r="K23" s="60">
        <v>2016</v>
      </c>
      <c r="L23" s="678"/>
      <c r="M23" s="679"/>
      <c r="N23" s="680"/>
      <c r="O23" s="80"/>
    </row>
    <row r="24" spans="2:15" s="1" customFormat="1" ht="15" customHeight="1">
      <c r="B24" s="20"/>
      <c r="C24" s="20"/>
      <c r="D24" s="20"/>
      <c r="E24" s="20"/>
      <c r="F24" s="20"/>
      <c r="G24" s="57"/>
      <c r="H24" s="57"/>
      <c r="I24" s="57"/>
      <c r="J24" s="57"/>
      <c r="K24" s="57"/>
      <c r="L24" s="662"/>
      <c r="M24" s="662"/>
      <c r="O24" s="35"/>
    </row>
    <row r="25" spans="2:15" s="2" customFormat="1" ht="21.95" customHeight="1">
      <c r="B25" s="794" t="s">
        <v>2</v>
      </c>
      <c r="C25" s="794"/>
      <c r="D25" s="794"/>
      <c r="E25" s="21"/>
      <c r="F25" s="21"/>
      <c r="G25" s="13">
        <v>50334.473422406598</v>
      </c>
      <c r="H25" s="13">
        <v>52437.624759304999</v>
      </c>
      <c r="I25" s="13">
        <v>52365.983605283604</v>
      </c>
      <c r="J25" s="13">
        <v>51003.983605283604</v>
      </c>
      <c r="K25" s="13">
        <v>52380.777061837704</v>
      </c>
      <c r="L25" s="663"/>
      <c r="M25" s="664"/>
      <c r="N25" s="36"/>
      <c r="O25" s="36"/>
    </row>
    <row r="26" spans="2:15" s="18" customFormat="1" ht="19.5" customHeight="1">
      <c r="B26" s="795"/>
      <c r="C26" s="795"/>
      <c r="D26" s="795"/>
      <c r="E26" s="17"/>
      <c r="F26" s="17"/>
      <c r="G26" s="29"/>
      <c r="H26" s="29"/>
      <c r="I26" s="29"/>
      <c r="J26" s="29"/>
      <c r="K26" s="29"/>
      <c r="L26" s="681"/>
      <c r="M26" s="676"/>
      <c r="N26" s="37"/>
    </row>
    <row r="27" spans="2:15" s="19" customFormat="1" ht="20.100000000000001" customHeight="1">
      <c r="B27" s="44" t="s">
        <v>4</v>
      </c>
      <c r="C27" s="792" t="s">
        <v>9</v>
      </c>
      <c r="D27" s="792"/>
      <c r="E27" s="792"/>
      <c r="F27" s="792"/>
      <c r="G27" s="12">
        <v>32882.097897931097</v>
      </c>
      <c r="H27" s="12">
        <v>35853.703780283999</v>
      </c>
      <c r="I27" s="12">
        <v>33910.577777777798</v>
      </c>
      <c r="J27" s="12">
        <v>33639.577777777798</v>
      </c>
      <c r="K27" s="12">
        <v>34782.411066611603</v>
      </c>
      <c r="L27" s="682"/>
      <c r="M27" s="682"/>
      <c r="N27" s="629"/>
    </row>
    <row r="28" spans="2:15" s="2" customFormat="1" ht="18" customHeight="1">
      <c r="B28" s="22"/>
      <c r="C28" s="790"/>
      <c r="D28" s="790"/>
      <c r="E28" s="790"/>
      <c r="F28" s="790"/>
      <c r="G28" s="690"/>
      <c r="H28" s="690"/>
      <c r="I28" s="690"/>
      <c r="J28" s="690"/>
      <c r="K28" s="690"/>
      <c r="L28" s="675"/>
      <c r="M28" s="684"/>
    </row>
    <row r="29" spans="2:15" s="4" customFormat="1" ht="20.100000000000001" customHeight="1">
      <c r="B29" s="11" t="s">
        <v>7</v>
      </c>
      <c r="C29" s="792" t="s">
        <v>23</v>
      </c>
      <c r="D29" s="792"/>
      <c r="E29" s="792"/>
      <c r="F29" s="792"/>
      <c r="G29" s="29">
        <v>17221.375524475501</v>
      </c>
      <c r="H29" s="29">
        <v>16384.920979021001</v>
      </c>
      <c r="I29" s="29">
        <v>18103.405827505801</v>
      </c>
      <c r="J29" s="29">
        <v>17049.405827505801</v>
      </c>
      <c r="K29" s="29">
        <v>17226.819675226099</v>
      </c>
      <c r="L29" s="676"/>
      <c r="M29" s="676"/>
      <c r="N29" s="26"/>
      <c r="O29" s="26"/>
    </row>
    <row r="30" spans="2:15" s="16" customFormat="1" ht="18.75" customHeight="1">
      <c r="B30" s="22"/>
      <c r="C30" s="790"/>
      <c r="D30" s="790"/>
      <c r="E30" s="790"/>
      <c r="F30" s="790"/>
      <c r="G30" s="690"/>
      <c r="H30" s="690"/>
      <c r="I30" s="690"/>
      <c r="J30" s="690"/>
      <c r="K30" s="690"/>
      <c r="L30" s="685"/>
      <c r="M30" s="685"/>
      <c r="N30" s="27"/>
      <c r="O30" s="27"/>
    </row>
    <row r="31" spans="2:15" s="4" customFormat="1" ht="18" customHeight="1">
      <c r="B31" s="25" t="s">
        <v>8</v>
      </c>
      <c r="C31" s="792" t="s">
        <v>104</v>
      </c>
      <c r="D31" s="792"/>
      <c r="E31" s="792"/>
      <c r="F31" s="792"/>
      <c r="G31" s="29">
        <v>231</v>
      </c>
      <c r="H31" s="29">
        <v>199</v>
      </c>
      <c r="I31" s="29">
        <v>352</v>
      </c>
      <c r="J31" s="29">
        <v>315</v>
      </c>
      <c r="K31" s="29">
        <v>371.54631999999998</v>
      </c>
      <c r="L31" s="676"/>
      <c r="M31" s="676"/>
      <c r="N31" s="26"/>
      <c r="O31" s="26"/>
    </row>
    <row r="32" spans="2:15" s="16" customFormat="1" ht="18.75" customHeight="1">
      <c r="B32" s="22"/>
      <c r="C32" s="790"/>
      <c r="D32" s="790"/>
      <c r="E32" s="790"/>
      <c r="F32" s="790"/>
      <c r="G32" s="56"/>
      <c r="H32" s="56"/>
      <c r="I32" s="56"/>
      <c r="J32" s="56"/>
      <c r="K32" s="56"/>
      <c r="L32" s="685"/>
      <c r="M32" s="685"/>
      <c r="N32" s="27"/>
      <c r="O32" s="27"/>
    </row>
    <row r="33" spans="2:15" s="4" customFormat="1" ht="3" customHeight="1">
      <c r="B33" s="50"/>
      <c r="C33" s="792"/>
      <c r="D33" s="792"/>
      <c r="E33" s="792"/>
      <c r="F33" s="792"/>
      <c r="G33" s="13"/>
      <c r="H33" s="13"/>
      <c r="I33" s="13"/>
      <c r="J33" s="13"/>
      <c r="K33" s="13"/>
      <c r="L33" s="676"/>
      <c r="M33" s="676"/>
      <c r="N33" s="26"/>
      <c r="O33" s="26"/>
    </row>
    <row r="34" spans="2:15" s="16" customFormat="1" ht="30.75" customHeight="1">
      <c r="B34" s="70"/>
      <c r="C34" s="70"/>
      <c r="D34" s="70"/>
      <c r="E34" s="70"/>
      <c r="F34" s="71"/>
      <c r="G34" s="71"/>
      <c r="H34" s="71"/>
      <c r="I34" s="71"/>
      <c r="J34" s="692"/>
      <c r="K34" s="692"/>
      <c r="L34" s="685"/>
      <c r="M34" s="685"/>
      <c r="N34" s="27"/>
      <c r="O34" s="27"/>
    </row>
    <row r="35" spans="2:15" s="1" customFormat="1" ht="5.25" customHeight="1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671"/>
      <c r="M35" s="671"/>
    </row>
    <row r="36" spans="2:15" s="65" customFormat="1" ht="24" customHeight="1">
      <c r="B36" s="30"/>
      <c r="C36" s="30"/>
      <c r="D36" s="30"/>
      <c r="E36" s="30"/>
      <c r="F36" s="31"/>
      <c r="G36" s="796" t="s">
        <v>92</v>
      </c>
      <c r="H36" s="796"/>
      <c r="I36" s="796"/>
      <c r="J36" s="796"/>
      <c r="K36" s="796"/>
      <c r="L36" s="693"/>
      <c r="M36" s="694"/>
    </row>
    <row r="37" spans="2:15" s="81" customFormat="1" ht="22.5" customHeight="1">
      <c r="B37" s="793" t="s">
        <v>65</v>
      </c>
      <c r="C37" s="793"/>
      <c r="D37" s="793"/>
      <c r="E37" s="793"/>
      <c r="F37" s="793"/>
      <c r="G37" s="60">
        <v>2012</v>
      </c>
      <c r="H37" s="60">
        <v>2013</v>
      </c>
      <c r="I37" s="60">
        <v>2014</v>
      </c>
      <c r="J37" s="60">
        <v>2015</v>
      </c>
      <c r="K37" s="60">
        <v>2016</v>
      </c>
      <c r="L37" s="678"/>
      <c r="M37" s="679"/>
      <c r="N37" s="680"/>
      <c r="O37" s="80"/>
    </row>
    <row r="38" spans="2:15" s="1" customFormat="1" ht="13.5" customHeight="1">
      <c r="B38" s="20"/>
      <c r="C38" s="20"/>
      <c r="D38" s="20"/>
      <c r="E38" s="20"/>
      <c r="F38" s="20"/>
      <c r="G38" s="57"/>
      <c r="H38" s="57"/>
      <c r="I38" s="57"/>
      <c r="J38" s="57"/>
      <c r="K38" s="57"/>
      <c r="L38" s="662"/>
      <c r="M38" s="662"/>
      <c r="O38" s="35"/>
    </row>
    <row r="39" spans="2:15" s="2" customFormat="1" ht="24.75" customHeight="1">
      <c r="B39" s="794" t="s">
        <v>2</v>
      </c>
      <c r="C39" s="794"/>
      <c r="D39" s="794"/>
      <c r="E39" s="21"/>
      <c r="F39" s="21"/>
      <c r="G39" s="13">
        <v>1467.5349930596769</v>
      </c>
      <c r="H39" s="13">
        <v>1310.6398528313209</v>
      </c>
      <c r="I39" s="13">
        <v>1288.3114476992073</v>
      </c>
      <c r="J39" s="13">
        <v>1541.5772525738105</v>
      </c>
      <c r="K39" s="13">
        <v>1543.9005458059239</v>
      </c>
      <c r="L39" s="663"/>
      <c r="M39" s="664"/>
      <c r="N39" s="36"/>
      <c r="O39" s="36"/>
    </row>
    <row r="40" spans="2:15" s="18" customFormat="1" ht="12.75" customHeight="1">
      <c r="B40" s="795"/>
      <c r="C40" s="795"/>
      <c r="D40" s="795"/>
      <c r="E40" s="17"/>
      <c r="F40" s="17"/>
      <c r="G40" s="29"/>
      <c r="H40" s="29"/>
      <c r="I40" s="29"/>
      <c r="J40" s="29"/>
      <c r="K40" s="29"/>
      <c r="L40" s="681"/>
      <c r="M40" s="676"/>
      <c r="N40" s="37"/>
    </row>
    <row r="41" spans="2:15" s="19" customFormat="1" ht="20.100000000000001" customHeight="1">
      <c r="B41" s="44" t="s">
        <v>4</v>
      </c>
      <c r="C41" s="792" t="s">
        <v>9</v>
      </c>
      <c r="D41" s="792"/>
      <c r="E41" s="792"/>
      <c r="F41" s="792"/>
      <c r="G41" s="12">
        <v>674.81523595687497</v>
      </c>
      <c r="H41" s="12">
        <v>673.40266947070597</v>
      </c>
      <c r="I41" s="12">
        <v>597.78023743835104</v>
      </c>
      <c r="J41" s="12">
        <v>688.69074028109503</v>
      </c>
      <c r="K41" s="12">
        <v>680.88146494004843</v>
      </c>
      <c r="L41" s="682"/>
      <c r="M41" s="682"/>
      <c r="N41" s="629"/>
    </row>
    <row r="42" spans="2:15" s="2" customFormat="1" ht="19.5" customHeight="1">
      <c r="B42" s="22"/>
      <c r="C42" s="790"/>
      <c r="D42" s="790"/>
      <c r="E42" s="790"/>
      <c r="F42" s="790"/>
      <c r="G42" s="690"/>
      <c r="H42" s="690"/>
      <c r="I42" s="690"/>
      <c r="J42" s="690"/>
      <c r="K42" s="690"/>
      <c r="L42" s="675"/>
      <c r="M42" s="684"/>
    </row>
    <row r="43" spans="2:15" s="4" customFormat="1" ht="20.100000000000001" customHeight="1">
      <c r="B43" s="11" t="s">
        <v>7</v>
      </c>
      <c r="C43" s="792" t="s">
        <v>23</v>
      </c>
      <c r="D43" s="792"/>
      <c r="E43" s="792"/>
      <c r="F43" s="792"/>
      <c r="G43" s="29">
        <v>789.45751710280194</v>
      </c>
      <c r="H43" s="29">
        <v>635.343206360615</v>
      </c>
      <c r="I43" s="29">
        <v>667.03099774218197</v>
      </c>
      <c r="J43" s="29">
        <v>813.96225645214895</v>
      </c>
      <c r="K43" s="29">
        <v>828.81859861767805</v>
      </c>
      <c r="L43" s="676"/>
      <c r="M43" s="676"/>
      <c r="N43" s="26"/>
      <c r="O43" s="26"/>
    </row>
    <row r="44" spans="2:15" s="16" customFormat="1" ht="18.75" customHeight="1">
      <c r="B44" s="22"/>
      <c r="C44" s="790"/>
      <c r="D44" s="790"/>
      <c r="E44" s="790"/>
      <c r="F44" s="790"/>
      <c r="G44" s="690"/>
      <c r="H44" s="690"/>
      <c r="I44" s="690"/>
      <c r="J44" s="690"/>
      <c r="K44" s="690"/>
      <c r="L44" s="685"/>
      <c r="M44" s="685"/>
      <c r="N44" s="27"/>
      <c r="O44" s="27"/>
    </row>
    <row r="45" spans="2:15" s="4" customFormat="1" ht="20.25" customHeight="1">
      <c r="B45" s="25" t="s">
        <v>8</v>
      </c>
      <c r="C45" s="792" t="s">
        <v>104</v>
      </c>
      <c r="D45" s="792"/>
      <c r="E45" s="792"/>
      <c r="F45" s="792"/>
      <c r="G45" s="29">
        <v>3.2622399999999998</v>
      </c>
      <c r="H45" s="29">
        <v>1.893977</v>
      </c>
      <c r="I45" s="29">
        <v>23.500212518674299</v>
      </c>
      <c r="J45" s="29">
        <v>38.924255840566502</v>
      </c>
      <c r="K45" s="29">
        <v>34.200482248197503</v>
      </c>
      <c r="L45" s="676"/>
      <c r="M45" s="676"/>
      <c r="N45" s="26"/>
      <c r="O45" s="26"/>
    </row>
    <row r="46" spans="2:15" s="16" customFormat="1" ht="18.75" customHeight="1">
      <c r="B46" s="22"/>
      <c r="C46" s="790"/>
      <c r="D46" s="790"/>
      <c r="E46" s="790"/>
      <c r="F46" s="790"/>
      <c r="G46" s="56"/>
      <c r="H46" s="56"/>
      <c r="I46" s="56"/>
      <c r="J46" s="56"/>
      <c r="K46" s="56"/>
      <c r="L46" s="685"/>
      <c r="M46" s="685"/>
      <c r="N46" s="27"/>
      <c r="O46" s="27"/>
    </row>
    <row r="47" spans="2:15" s="4" customFormat="1" ht="5.25" customHeight="1">
      <c r="B47" s="50"/>
      <c r="C47" s="792"/>
      <c r="D47" s="792"/>
      <c r="E47" s="792"/>
      <c r="F47" s="792"/>
      <c r="G47" s="13"/>
      <c r="H47" s="13"/>
      <c r="I47" s="13"/>
      <c r="J47" s="13"/>
      <c r="K47" s="13"/>
      <c r="L47" s="676"/>
      <c r="M47" s="676"/>
      <c r="N47" s="26"/>
      <c r="O47" s="26"/>
    </row>
    <row r="48" spans="2:15" s="16" customFormat="1" ht="18.75" customHeight="1">
      <c r="B48" s="69"/>
      <c r="C48" s="69"/>
      <c r="D48" s="69"/>
      <c r="E48" s="69"/>
      <c r="F48" s="68"/>
      <c r="G48" s="68"/>
      <c r="H48" s="68"/>
      <c r="I48" s="68"/>
      <c r="J48" s="668"/>
      <c r="K48" s="668"/>
      <c r="L48" s="685"/>
      <c r="M48" s="685"/>
      <c r="N48" s="27"/>
      <c r="O48" s="27"/>
    </row>
    <row r="49" spans="2:15" s="1" customFormat="1" ht="5.0999999999999996" customHeight="1"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671"/>
      <c r="M49" s="671"/>
    </row>
    <row r="50" spans="2:15" s="64" customFormat="1" ht="24.95" customHeight="1">
      <c r="B50" s="30"/>
      <c r="C50" s="30"/>
      <c r="D50" s="30"/>
      <c r="E50" s="30"/>
      <c r="F50" s="31"/>
      <c r="G50" s="796" t="s">
        <v>93</v>
      </c>
      <c r="H50" s="796"/>
      <c r="I50" s="796"/>
      <c r="J50" s="796"/>
      <c r="K50" s="796"/>
      <c r="L50" s="686"/>
      <c r="M50" s="687"/>
    </row>
    <row r="51" spans="2:15" s="3" customFormat="1" ht="26.25" customHeight="1">
      <c r="B51" s="793" t="s">
        <v>65</v>
      </c>
      <c r="C51" s="793"/>
      <c r="D51" s="793"/>
      <c r="E51" s="793"/>
      <c r="F51" s="793"/>
      <c r="G51" s="60">
        <v>2012</v>
      </c>
      <c r="H51" s="60">
        <v>2013</v>
      </c>
      <c r="I51" s="60">
        <v>2014</v>
      </c>
      <c r="J51" s="60">
        <v>2015</v>
      </c>
      <c r="K51" s="60">
        <v>2016</v>
      </c>
      <c r="L51" s="659"/>
      <c r="M51" s="660"/>
      <c r="N51" s="661"/>
      <c r="O51" s="49"/>
    </row>
    <row r="52" spans="2:15" s="1" customFormat="1" ht="15" customHeight="1">
      <c r="B52" s="20"/>
      <c r="C52" s="20"/>
      <c r="D52" s="20"/>
      <c r="E52" s="20"/>
      <c r="F52" s="20"/>
      <c r="G52" s="57"/>
      <c r="H52" s="57"/>
      <c r="I52" s="57"/>
      <c r="J52" s="57"/>
      <c r="K52" s="57"/>
      <c r="L52" s="662"/>
      <c r="M52" s="662"/>
      <c r="O52" s="35"/>
    </row>
    <row r="53" spans="2:15" s="2" customFormat="1" ht="18" customHeight="1">
      <c r="B53" s="794" t="s">
        <v>2</v>
      </c>
      <c r="C53" s="794"/>
      <c r="D53" s="794"/>
      <c r="E53" s="21"/>
      <c r="F53" s="21"/>
      <c r="G53" s="13">
        <v>39327.527978173974</v>
      </c>
      <c r="H53" s="13">
        <v>25013.95436367947</v>
      </c>
      <c r="I53" s="13">
        <v>24700.920554437009</v>
      </c>
      <c r="J53" s="13">
        <v>28578.3884298993</v>
      </c>
      <c r="K53" s="13">
        <v>29888.486306943127</v>
      </c>
      <c r="L53" s="663"/>
      <c r="M53" s="664"/>
      <c r="N53" s="36"/>
      <c r="O53" s="36"/>
    </row>
    <row r="54" spans="2:15" s="18" customFormat="1" ht="12.75" customHeight="1">
      <c r="B54" s="795"/>
      <c r="C54" s="795"/>
      <c r="D54" s="795"/>
      <c r="E54" s="17"/>
      <c r="F54" s="17"/>
      <c r="G54" s="29"/>
      <c r="H54" s="29"/>
      <c r="I54" s="29"/>
      <c r="J54" s="29"/>
      <c r="K54" s="29"/>
      <c r="L54" s="681"/>
      <c r="M54" s="676"/>
      <c r="N54" s="37"/>
    </row>
    <row r="55" spans="2:15" s="19" customFormat="1" ht="20.100000000000001" customHeight="1">
      <c r="B55" s="44" t="s">
        <v>4</v>
      </c>
      <c r="C55" s="792" t="s">
        <v>9</v>
      </c>
      <c r="D55" s="792"/>
      <c r="E55" s="792"/>
      <c r="F55" s="792"/>
      <c r="G55" s="12">
        <v>8763.4333972590703</v>
      </c>
      <c r="H55" s="12">
        <v>9650.0535677912703</v>
      </c>
      <c r="I55" s="12">
        <v>9025.0332394808993</v>
      </c>
      <c r="J55" s="12">
        <v>10666.2477271918</v>
      </c>
      <c r="K55" s="12">
        <v>10910.3142464384</v>
      </c>
      <c r="L55" s="682"/>
      <c r="M55" s="682"/>
      <c r="N55" s="629"/>
    </row>
    <row r="56" spans="2:15" s="2" customFormat="1" ht="20.25" customHeight="1">
      <c r="B56" s="22"/>
      <c r="C56" s="790"/>
      <c r="D56" s="790"/>
      <c r="E56" s="790"/>
      <c r="F56" s="790"/>
      <c r="G56" s="690"/>
      <c r="H56" s="690"/>
      <c r="I56" s="690"/>
      <c r="J56" s="690"/>
      <c r="K56" s="690"/>
      <c r="L56" s="675"/>
      <c r="M56" s="684"/>
    </row>
    <row r="57" spans="2:15" s="4" customFormat="1" ht="20.100000000000001" customHeight="1">
      <c r="B57" s="11" t="s">
        <v>7</v>
      </c>
      <c r="C57" s="792" t="s">
        <v>23</v>
      </c>
      <c r="D57" s="792"/>
      <c r="E57" s="792"/>
      <c r="F57" s="792"/>
      <c r="G57" s="29">
        <v>30447.1411509149</v>
      </c>
      <c r="H57" s="29">
        <v>15265.368910818799</v>
      </c>
      <c r="I57" s="29">
        <v>15554.740406057699</v>
      </c>
      <c r="J57" s="29">
        <v>17715.903693456799</v>
      </c>
      <c r="K57" s="29">
        <v>18893.235990002362</v>
      </c>
      <c r="L57" s="676"/>
      <c r="M57" s="676"/>
      <c r="N57" s="26"/>
      <c r="O57" s="26"/>
    </row>
    <row r="58" spans="2:15" s="16" customFormat="1" ht="18.75" customHeight="1">
      <c r="B58" s="22"/>
      <c r="C58" s="790"/>
      <c r="D58" s="790"/>
      <c r="E58" s="790"/>
      <c r="F58" s="790"/>
      <c r="G58" s="690"/>
      <c r="H58" s="690"/>
      <c r="I58" s="690"/>
      <c r="J58" s="690"/>
      <c r="K58" s="690"/>
      <c r="L58" s="685"/>
      <c r="M58" s="685"/>
      <c r="N58" s="27"/>
      <c r="O58" s="27"/>
    </row>
    <row r="59" spans="2:15" s="4" customFormat="1" ht="20.25" customHeight="1">
      <c r="B59" s="25" t="s">
        <v>8</v>
      </c>
      <c r="C59" s="792" t="s">
        <v>104</v>
      </c>
      <c r="D59" s="792"/>
      <c r="E59" s="792"/>
      <c r="F59" s="792"/>
      <c r="G59" s="29">
        <v>116.95343</v>
      </c>
      <c r="H59" s="29">
        <v>98.531885069402904</v>
      </c>
      <c r="I59" s="29">
        <v>121.146908898413</v>
      </c>
      <c r="J59" s="29">
        <v>196.237009250699</v>
      </c>
      <c r="K59" s="29">
        <v>84.936070502363293</v>
      </c>
      <c r="L59" s="676"/>
      <c r="M59" s="676"/>
      <c r="N59" s="26"/>
      <c r="O59" s="26"/>
    </row>
    <row r="60" spans="2:15" s="16" customFormat="1" ht="18.75" customHeight="1">
      <c r="B60" s="22"/>
      <c r="C60" s="790"/>
      <c r="D60" s="790"/>
      <c r="E60" s="790"/>
      <c r="F60" s="790"/>
      <c r="G60" s="56"/>
      <c r="H60" s="56"/>
      <c r="I60" s="56"/>
      <c r="J60" s="56"/>
      <c r="K60" s="56"/>
      <c r="L60" s="685"/>
      <c r="M60" s="685"/>
      <c r="N60" s="27"/>
      <c r="O60" s="27"/>
    </row>
    <row r="61" spans="2:15" s="4" customFormat="1" ht="4.5" customHeight="1">
      <c r="B61" s="50"/>
      <c r="C61" s="792"/>
      <c r="D61" s="792"/>
      <c r="E61" s="792"/>
      <c r="F61" s="792"/>
      <c r="G61" s="13"/>
      <c r="H61" s="13"/>
      <c r="I61" s="13"/>
      <c r="J61" s="13"/>
      <c r="K61" s="13"/>
      <c r="L61" s="676"/>
      <c r="M61" s="676"/>
      <c r="N61" s="26"/>
      <c r="O61" s="26"/>
    </row>
    <row r="62" spans="2:15" s="16" customFormat="1" ht="3" customHeight="1">
      <c r="B62" s="84"/>
      <c r="C62" s="85"/>
      <c r="D62" s="85"/>
      <c r="E62" s="85"/>
      <c r="F62" s="85"/>
      <c r="G62" s="86"/>
      <c r="H62" s="86"/>
      <c r="I62" s="86"/>
      <c r="J62" s="86"/>
      <c r="K62" s="86"/>
      <c r="L62" s="685"/>
      <c r="M62" s="685"/>
      <c r="N62" s="27"/>
      <c r="O62" s="27"/>
    </row>
    <row r="63" spans="2:15" s="1" customFormat="1" ht="5.0999999999999996" customHeight="1">
      <c r="B63" s="50"/>
      <c r="C63" s="792"/>
      <c r="D63" s="792"/>
      <c r="E63" s="792"/>
      <c r="F63" s="792"/>
      <c r="G63" s="13"/>
      <c r="H63" s="13"/>
      <c r="I63" s="13"/>
      <c r="J63" s="13"/>
      <c r="K63" s="13"/>
      <c r="L63" s="671"/>
      <c r="M63" s="671"/>
    </row>
    <row r="64" spans="2:15" s="65" customFormat="1" ht="13.5" customHeight="1">
      <c r="B64" s="6"/>
      <c r="C64" s="811"/>
      <c r="D64" s="811"/>
      <c r="E64" s="52"/>
      <c r="F64" s="52"/>
      <c r="G64" s="5"/>
      <c r="H64" s="5"/>
      <c r="I64" s="5"/>
      <c r="J64" s="5"/>
      <c r="K64" s="5"/>
      <c r="L64" s="688"/>
      <c r="M64" s="688"/>
    </row>
    <row r="65" spans="2:13" s="1" customFormat="1" ht="15.75" customHeight="1">
      <c r="B65" s="6"/>
      <c r="C65" s="6"/>
      <c r="D65" s="6"/>
      <c r="E65" s="6"/>
      <c r="F65" s="5"/>
      <c r="G65" s="5"/>
      <c r="H65" s="5"/>
      <c r="I65" s="5"/>
      <c r="J65" s="5"/>
      <c r="K65" s="5"/>
      <c r="L65" s="671"/>
      <c r="M65" s="671"/>
    </row>
    <row r="66" spans="2:13" ht="15.75" customHeight="1">
      <c r="L66" s="672"/>
      <c r="M66" s="646"/>
    </row>
    <row r="67" spans="2:13">
      <c r="L67" s="672"/>
      <c r="M67" s="646"/>
    </row>
  </sheetData>
  <mergeCells count="48">
    <mergeCell ref="C18:F18"/>
    <mergeCell ref="B3:K3"/>
    <mergeCell ref="B5:K5"/>
    <mergeCell ref="G8:K8"/>
    <mergeCell ref="B9:F9"/>
    <mergeCell ref="B11:D11"/>
    <mergeCell ref="B12:D12"/>
    <mergeCell ref="C13:F13"/>
    <mergeCell ref="C14:F14"/>
    <mergeCell ref="C15:F15"/>
    <mergeCell ref="C16:F16"/>
    <mergeCell ref="C17:F17"/>
    <mergeCell ref="C33:F33"/>
    <mergeCell ref="C19:F19"/>
    <mergeCell ref="G22:K22"/>
    <mergeCell ref="B23:F23"/>
    <mergeCell ref="B25:D25"/>
    <mergeCell ref="B26:D26"/>
    <mergeCell ref="C27:F27"/>
    <mergeCell ref="C28:F28"/>
    <mergeCell ref="C29:F29"/>
    <mergeCell ref="C30:F30"/>
    <mergeCell ref="C31:F31"/>
    <mergeCell ref="C32:F32"/>
    <mergeCell ref="G50:K50"/>
    <mergeCell ref="G36:K36"/>
    <mergeCell ref="B37:F37"/>
    <mergeCell ref="B39:D39"/>
    <mergeCell ref="B40:D40"/>
    <mergeCell ref="C41:F41"/>
    <mergeCell ref="C42:F42"/>
    <mergeCell ref="C43:F43"/>
    <mergeCell ref="C44:F44"/>
    <mergeCell ref="C45:F45"/>
    <mergeCell ref="C46:F46"/>
    <mergeCell ref="C47:F47"/>
    <mergeCell ref="C64:D64"/>
    <mergeCell ref="B51:F51"/>
    <mergeCell ref="B53:D53"/>
    <mergeCell ref="B54:D54"/>
    <mergeCell ref="C55:F55"/>
    <mergeCell ref="C56:F56"/>
    <mergeCell ref="C57:F57"/>
    <mergeCell ref="C58:F58"/>
    <mergeCell ref="C59:F59"/>
    <mergeCell ref="C60:F60"/>
    <mergeCell ref="C61:F61"/>
    <mergeCell ref="C63:F63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F750F-BF7A-42B8-A2FE-77DC031A81B1}">
  <sheetPr>
    <tabColor rgb="FFFFB266"/>
  </sheetPr>
  <dimension ref="A1:Q64"/>
  <sheetViews>
    <sheetView view="pageBreakPreview" zoomScaleNormal="90" zoomScaleSheetLayoutView="100" workbookViewId="0">
      <selection activeCell="O13" sqref="O13"/>
    </sheetView>
  </sheetViews>
  <sheetFormatPr defaultColWidth="9.140625" defaultRowHeight="15"/>
  <cols>
    <col min="1" max="1" width="1.7109375" style="5" customWidth="1"/>
    <col min="2" max="2" width="18.7109375" style="5" customWidth="1"/>
    <col min="3" max="5" width="20.7109375" style="5" customWidth="1"/>
    <col min="6" max="6" width="18.7109375" style="5" customWidth="1"/>
    <col min="7" max="7" width="0.85546875" style="5" customWidth="1"/>
    <col min="8" max="8" width="5.28515625" style="5" customWidth="1"/>
    <col min="9" max="9" width="5.7109375" style="6" customWidth="1"/>
    <col min="10" max="10" width="7" style="6" customWidth="1"/>
    <col min="11" max="11" width="6.7109375" style="6" customWidth="1"/>
    <col min="12" max="12" width="0.85546875" style="6" customWidth="1"/>
    <col min="13" max="13" width="54.5703125" style="5" customWidth="1"/>
    <col min="14" max="14" width="24.42578125" style="645" customWidth="1"/>
    <col min="15" max="15" width="25.140625" style="673" customWidth="1"/>
    <col min="16" max="16" width="15" style="5" customWidth="1"/>
    <col min="17" max="17" width="36.42578125" style="5" customWidth="1"/>
    <col min="18" max="18" width="10.5703125" style="5" bestFit="1" customWidth="1"/>
    <col min="19" max="16384" width="9.140625" style="5"/>
  </cols>
  <sheetData>
    <row r="1" spans="1:17" ht="30" customHeight="1"/>
    <row r="2" spans="1:17" s="1" customFormat="1" ht="27" customHeight="1">
      <c r="A2" s="7"/>
      <c r="B2" s="7"/>
      <c r="C2" s="7"/>
      <c r="D2" s="7"/>
      <c r="E2" s="7"/>
      <c r="F2" s="7"/>
      <c r="G2" s="7"/>
      <c r="H2" s="7"/>
      <c r="I2" s="33"/>
      <c r="J2" s="47"/>
      <c r="K2" s="38"/>
      <c r="L2" s="34"/>
      <c r="M2" s="604"/>
      <c r="N2" s="647"/>
      <c r="O2" s="674"/>
    </row>
    <row r="3" spans="1:17" s="2" customFormat="1" ht="27" customHeight="1">
      <c r="A3" s="8"/>
      <c r="B3" s="835" t="s">
        <v>152</v>
      </c>
      <c r="C3" s="835"/>
      <c r="D3" s="835"/>
      <c r="E3" s="835"/>
      <c r="F3" s="835"/>
      <c r="G3" s="835"/>
      <c r="H3" s="835"/>
      <c r="I3" s="835"/>
      <c r="J3" s="835"/>
      <c r="K3" s="835"/>
      <c r="L3" s="835"/>
      <c r="M3" s="835"/>
      <c r="N3" s="649"/>
      <c r="O3" s="675"/>
    </row>
    <row r="4" spans="1:17" ht="25.5" customHeight="1">
      <c r="B4" s="15"/>
      <c r="C4" s="15"/>
      <c r="D4" s="15"/>
      <c r="E4" s="15"/>
      <c r="F4" s="15"/>
      <c r="G4" s="15"/>
      <c r="H4" s="15"/>
      <c r="I4" s="94"/>
      <c r="J4" s="9"/>
      <c r="K4" s="9"/>
      <c r="L4" s="9"/>
      <c r="M4" s="10"/>
      <c r="N4" s="651"/>
      <c r="O4" s="676"/>
    </row>
    <row r="5" spans="1:17" s="3" customFormat="1" ht="39.950000000000003" customHeight="1">
      <c r="A5" s="24"/>
      <c r="B5" s="807" t="s">
        <v>107</v>
      </c>
      <c r="C5" s="807"/>
      <c r="D5" s="807"/>
      <c r="E5" s="807"/>
      <c r="F5" s="807"/>
      <c r="G5" s="807"/>
      <c r="H5" s="807"/>
      <c r="I5" s="807"/>
      <c r="J5" s="807"/>
      <c r="K5" s="807"/>
      <c r="L5" s="807"/>
      <c r="M5" s="807"/>
      <c r="N5" s="653"/>
      <c r="O5" s="677"/>
      <c r="P5" s="655"/>
      <c r="Q5" s="49"/>
    </row>
    <row r="6" spans="1:17" s="3" customFormat="1" ht="24.95" customHeight="1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659"/>
      <c r="O6" s="660"/>
      <c r="P6" s="661"/>
      <c r="Q6" s="49"/>
    </row>
    <row r="7" spans="1:17" s="81" customFormat="1" ht="5.0999999999999996" customHeight="1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678"/>
      <c r="O7" s="679"/>
      <c r="P7" s="680"/>
      <c r="Q7" s="80"/>
    </row>
    <row r="8" spans="1:17" s="1" customFormat="1" ht="22.5" customHeight="1">
      <c r="B8" s="804" t="s">
        <v>135</v>
      </c>
      <c r="C8" s="796"/>
      <c r="D8" s="796"/>
      <c r="E8" s="796"/>
      <c r="F8" s="796"/>
      <c r="G8" s="603"/>
      <c r="H8" s="603"/>
      <c r="I8" s="30"/>
      <c r="J8" s="30"/>
      <c r="K8" s="30"/>
      <c r="L8" s="30"/>
      <c r="M8" s="31"/>
      <c r="N8" s="662"/>
      <c r="O8" s="662"/>
      <c r="Q8" s="35"/>
    </row>
    <row r="9" spans="1:17" s="2" customFormat="1" ht="24.75" customHeight="1">
      <c r="B9" s="60">
        <v>2017</v>
      </c>
      <c r="C9" s="60">
        <v>2018</v>
      </c>
      <c r="D9" s="60">
        <v>2019</v>
      </c>
      <c r="E9" s="60">
        <v>2020</v>
      </c>
      <c r="F9" s="60">
        <v>2021</v>
      </c>
      <c r="G9" s="60"/>
      <c r="H9" s="60"/>
      <c r="I9" s="805" t="s">
        <v>67</v>
      </c>
      <c r="J9" s="805"/>
      <c r="K9" s="805"/>
      <c r="L9" s="805"/>
      <c r="M9" s="805"/>
      <c r="N9" s="663"/>
      <c r="O9" s="664"/>
      <c r="P9" s="36"/>
      <c r="Q9" s="36"/>
    </row>
    <row r="10" spans="1:17" s="18" customFormat="1" ht="12.75" customHeight="1">
      <c r="B10" s="57"/>
      <c r="C10" s="57"/>
      <c r="D10" s="57"/>
      <c r="E10" s="57"/>
      <c r="F10" s="57"/>
      <c r="G10" s="689"/>
      <c r="H10" s="689"/>
      <c r="I10" s="43"/>
      <c r="J10" s="43"/>
      <c r="K10" s="43"/>
      <c r="L10" s="43"/>
      <c r="M10" s="43"/>
      <c r="N10" s="681"/>
      <c r="O10" s="681"/>
      <c r="P10" s="37"/>
    </row>
    <row r="11" spans="1:17" s="19" customFormat="1" ht="19.5" customHeight="1">
      <c r="B11" s="13">
        <v>25080.827451066747</v>
      </c>
      <c r="C11" s="13">
        <v>25071.211156584537</v>
      </c>
      <c r="D11" s="13">
        <v>25405.203248719994</v>
      </c>
      <c r="E11" s="13">
        <v>16031.236466374075</v>
      </c>
      <c r="F11" s="13">
        <v>16576.493307136396</v>
      </c>
      <c r="G11" s="689"/>
      <c r="H11" s="689"/>
      <c r="I11" s="801" t="s">
        <v>3</v>
      </c>
      <c r="J11" s="801"/>
      <c r="K11" s="801"/>
      <c r="L11" s="21"/>
      <c r="M11" s="21"/>
      <c r="N11" s="681"/>
      <c r="O11" s="681"/>
      <c r="P11" s="629"/>
    </row>
    <row r="12" spans="1:17" s="2" customFormat="1" ht="19.5" customHeight="1">
      <c r="B12" s="29"/>
      <c r="C12" s="29"/>
      <c r="D12" s="29"/>
      <c r="E12" s="29"/>
      <c r="F12" s="29"/>
      <c r="G12" s="689"/>
      <c r="H12" s="689"/>
      <c r="I12" s="802"/>
      <c r="J12" s="802"/>
      <c r="K12" s="802"/>
      <c r="L12" s="17"/>
      <c r="M12" s="17"/>
      <c r="N12" s="681"/>
      <c r="O12" s="681"/>
    </row>
    <row r="13" spans="1:17" s="4" customFormat="1" ht="19.5" customHeight="1">
      <c r="B13" s="12">
        <v>9170.2515900548096</v>
      </c>
      <c r="C13" s="12">
        <v>9091.0515205284592</v>
      </c>
      <c r="D13" s="12">
        <v>9354.022390457747</v>
      </c>
      <c r="E13" s="12">
        <v>8902.1749500000005</v>
      </c>
      <c r="F13" s="12">
        <v>9788.3147050000007</v>
      </c>
      <c r="G13" s="683"/>
      <c r="H13" s="683"/>
      <c r="I13" s="51" t="s">
        <v>4</v>
      </c>
      <c r="J13" s="803" t="s">
        <v>10</v>
      </c>
      <c r="K13" s="803"/>
      <c r="L13" s="803"/>
      <c r="M13" s="803"/>
      <c r="N13" s="681"/>
      <c r="O13" s="681"/>
      <c r="P13" s="26"/>
      <c r="Q13" s="26"/>
    </row>
    <row r="14" spans="1:17" s="16" customFormat="1" ht="19.5" customHeight="1">
      <c r="B14" s="690"/>
      <c r="C14" s="690"/>
      <c r="D14" s="690"/>
      <c r="E14" s="690"/>
      <c r="F14" s="690"/>
      <c r="G14" s="683"/>
      <c r="H14" s="683"/>
      <c r="I14" s="40"/>
      <c r="J14" s="790"/>
      <c r="K14" s="790"/>
      <c r="L14" s="790"/>
      <c r="M14" s="790"/>
      <c r="N14" s="681"/>
      <c r="O14" s="681"/>
      <c r="P14" s="27"/>
      <c r="Q14" s="27"/>
    </row>
    <row r="15" spans="1:17" s="4" customFormat="1" ht="19.5" customHeight="1">
      <c r="B15" s="29">
        <v>15709.614957239301</v>
      </c>
      <c r="C15" s="29">
        <v>15778.128040383635</v>
      </c>
      <c r="D15" s="29">
        <v>15847.541453187348</v>
      </c>
      <c r="E15" s="29">
        <v>6874.3998419999998</v>
      </c>
      <c r="F15" s="29">
        <v>6532.9154470000003</v>
      </c>
      <c r="G15" s="683"/>
      <c r="H15" s="683"/>
      <c r="I15" s="39" t="s">
        <v>7</v>
      </c>
      <c r="J15" s="803" t="s">
        <v>24</v>
      </c>
      <c r="K15" s="803"/>
      <c r="L15" s="803"/>
      <c r="M15" s="803"/>
      <c r="N15" s="681"/>
      <c r="O15" s="681"/>
      <c r="P15" s="26"/>
      <c r="Q15" s="26"/>
    </row>
    <row r="16" spans="1:17" s="16" customFormat="1" ht="19.5" customHeight="1">
      <c r="B16" s="690"/>
      <c r="C16" s="690"/>
      <c r="D16" s="690"/>
      <c r="E16" s="690"/>
      <c r="F16" s="690"/>
      <c r="G16" s="683"/>
      <c r="H16" s="683"/>
      <c r="I16" s="40"/>
      <c r="J16" s="790"/>
      <c r="K16" s="790"/>
      <c r="L16" s="790"/>
      <c r="M16" s="790"/>
      <c r="N16" s="681"/>
      <c r="O16" s="681"/>
      <c r="P16" s="27"/>
      <c r="Q16" s="27"/>
    </row>
    <row r="17" spans="2:17" s="4" customFormat="1" ht="19.5" customHeight="1">
      <c r="B17" s="29">
        <v>200.96090377263599</v>
      </c>
      <c r="C17" s="29">
        <v>202.03159567244148</v>
      </c>
      <c r="D17" s="29">
        <v>203.63940507489639</v>
      </c>
      <c r="E17" s="29">
        <v>254.66167437407495</v>
      </c>
      <c r="F17" s="29">
        <v>255.26315513639642</v>
      </c>
      <c r="G17" s="46"/>
      <c r="H17" s="46"/>
      <c r="I17" s="41" t="s">
        <v>8</v>
      </c>
      <c r="J17" s="803" t="s">
        <v>106</v>
      </c>
      <c r="K17" s="803"/>
      <c r="L17" s="803"/>
      <c r="M17" s="803"/>
      <c r="N17" s="681"/>
      <c r="O17" s="681"/>
      <c r="P17" s="26"/>
      <c r="Q17" s="26"/>
    </row>
    <row r="18" spans="2:17" s="16" customFormat="1" ht="18.75" customHeight="1">
      <c r="B18" s="56"/>
      <c r="C18" s="56"/>
      <c r="D18" s="56"/>
      <c r="E18" s="56"/>
      <c r="F18" s="56"/>
      <c r="G18" s="46"/>
      <c r="H18" s="46"/>
      <c r="I18" s="40"/>
      <c r="J18" s="790"/>
      <c r="K18" s="790"/>
      <c r="L18" s="790"/>
      <c r="M18" s="790"/>
      <c r="N18" s="685"/>
      <c r="O18" s="685"/>
      <c r="P18" s="27"/>
      <c r="Q18" s="27"/>
    </row>
    <row r="19" spans="2:17" s="1" customFormat="1" ht="5.0999999999999996" customHeight="1">
      <c r="B19" s="13"/>
      <c r="C19" s="13"/>
      <c r="D19" s="13"/>
      <c r="E19" s="13"/>
      <c r="F19" s="13"/>
      <c r="G19" s="13"/>
      <c r="H19" s="13"/>
      <c r="I19" s="50"/>
      <c r="J19" s="792"/>
      <c r="K19" s="792"/>
      <c r="L19" s="792"/>
      <c r="M19" s="792"/>
      <c r="N19" s="671"/>
      <c r="O19" s="671"/>
    </row>
    <row r="20" spans="2:17" s="64" customFormat="1" ht="24.95" customHeight="1">
      <c r="B20" s="68"/>
      <c r="C20" s="68"/>
      <c r="D20" s="68"/>
      <c r="E20" s="668"/>
      <c r="F20" s="668"/>
      <c r="G20" s="668"/>
      <c r="H20" s="668"/>
      <c r="I20" s="69"/>
      <c r="J20" s="69"/>
      <c r="K20" s="69"/>
      <c r="L20" s="69"/>
      <c r="M20" s="68"/>
      <c r="N20" s="686"/>
      <c r="O20" s="687"/>
    </row>
    <row r="21" spans="2:17" s="81" customFormat="1" ht="5.0999999999999996" customHeight="1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678"/>
      <c r="O21" s="679"/>
      <c r="P21" s="680"/>
      <c r="Q21" s="80"/>
    </row>
    <row r="22" spans="2:17" s="1" customFormat="1" ht="22.5" customHeight="1">
      <c r="B22" s="804" t="s">
        <v>94</v>
      </c>
      <c r="C22" s="796"/>
      <c r="D22" s="796"/>
      <c r="E22" s="796"/>
      <c r="F22" s="796"/>
      <c r="G22" s="603"/>
      <c r="H22" s="603"/>
      <c r="I22" s="30"/>
      <c r="J22" s="30"/>
      <c r="K22" s="30"/>
      <c r="L22" s="30"/>
      <c r="M22" s="31"/>
      <c r="N22" s="662"/>
      <c r="O22" s="662"/>
      <c r="Q22" s="35"/>
    </row>
    <row r="23" spans="2:17" s="2" customFormat="1" ht="24.75" customHeight="1">
      <c r="B23" s="60">
        <v>2017</v>
      </c>
      <c r="C23" s="60">
        <v>2018</v>
      </c>
      <c r="D23" s="60">
        <v>2019</v>
      </c>
      <c r="E23" s="60">
        <v>2020</v>
      </c>
      <c r="F23" s="60">
        <v>2021</v>
      </c>
      <c r="G23" s="60"/>
      <c r="H23" s="60"/>
      <c r="I23" s="805" t="s">
        <v>67</v>
      </c>
      <c r="J23" s="805"/>
      <c r="K23" s="805"/>
      <c r="L23" s="805"/>
      <c r="M23" s="805"/>
      <c r="N23" s="663"/>
      <c r="O23" s="664"/>
      <c r="P23" s="36"/>
      <c r="Q23" s="36"/>
    </row>
    <row r="24" spans="2:17" s="18" customFormat="1" ht="12.75" customHeight="1">
      <c r="B24" s="57"/>
      <c r="C24" s="57"/>
      <c r="D24" s="57"/>
      <c r="E24" s="57"/>
      <c r="F24" s="57"/>
      <c r="G24" s="689"/>
      <c r="H24" s="689"/>
      <c r="I24" s="43"/>
      <c r="J24" s="43"/>
      <c r="K24" s="43"/>
      <c r="L24" s="43"/>
      <c r="M24" s="43"/>
      <c r="N24" s="681"/>
      <c r="O24" s="676"/>
      <c r="P24" s="37"/>
    </row>
    <row r="25" spans="2:17" s="19" customFormat="1" ht="19.5" customHeight="1">
      <c r="B25" s="13">
        <v>52714.196414299397</v>
      </c>
      <c r="C25" s="13">
        <v>52654.897481721695</v>
      </c>
      <c r="D25" s="13">
        <v>52883.322281721703</v>
      </c>
      <c r="E25" s="13">
        <v>38641.163037158636</v>
      </c>
      <c r="F25" s="13">
        <v>44664.678251594298</v>
      </c>
      <c r="G25" s="689"/>
      <c r="H25" s="689"/>
      <c r="I25" s="801" t="s">
        <v>3</v>
      </c>
      <c r="J25" s="801"/>
      <c r="K25" s="801"/>
      <c r="L25" s="21"/>
      <c r="M25" s="21"/>
      <c r="N25" s="682"/>
      <c r="O25" s="682"/>
      <c r="P25" s="629"/>
    </row>
    <row r="26" spans="2:17" s="2" customFormat="1" ht="19.5" customHeight="1">
      <c r="B26" s="29"/>
      <c r="C26" s="29"/>
      <c r="D26" s="29"/>
      <c r="E26" s="29"/>
      <c r="F26" s="29"/>
      <c r="G26" s="689"/>
      <c r="H26" s="689"/>
      <c r="I26" s="802"/>
      <c r="J26" s="802"/>
      <c r="K26" s="802"/>
      <c r="L26" s="17"/>
      <c r="M26" s="17"/>
      <c r="N26" s="675"/>
      <c r="O26" s="684"/>
    </row>
    <row r="27" spans="2:17" s="4" customFormat="1" ht="19.5" customHeight="1">
      <c r="B27" s="12">
        <v>34978.5885463171</v>
      </c>
      <c r="C27" s="12">
        <v>34992.610754111098</v>
      </c>
      <c r="D27" s="12">
        <v>35100.610754111112</v>
      </c>
      <c r="E27" s="12">
        <v>30400</v>
      </c>
      <c r="F27" s="12">
        <v>36138</v>
      </c>
      <c r="G27" s="683"/>
      <c r="H27" s="683"/>
      <c r="I27" s="51" t="s">
        <v>4</v>
      </c>
      <c r="J27" s="803" t="s">
        <v>10</v>
      </c>
      <c r="K27" s="803"/>
      <c r="L27" s="803"/>
      <c r="M27" s="803"/>
      <c r="N27" s="676"/>
      <c r="O27" s="676"/>
      <c r="P27" s="26"/>
      <c r="Q27" s="26"/>
    </row>
    <row r="28" spans="2:17" s="16" customFormat="1" ht="19.5" customHeight="1">
      <c r="B28" s="690"/>
      <c r="C28" s="690"/>
      <c r="D28" s="690"/>
      <c r="E28" s="690"/>
      <c r="F28" s="690"/>
      <c r="G28" s="683"/>
      <c r="H28" s="683"/>
      <c r="I28" s="40"/>
      <c r="J28" s="790"/>
      <c r="K28" s="790"/>
      <c r="L28" s="790"/>
      <c r="M28" s="790"/>
      <c r="N28" s="685"/>
      <c r="O28" s="685"/>
      <c r="P28" s="27"/>
      <c r="Q28" s="27"/>
    </row>
    <row r="29" spans="2:17" s="4" customFormat="1" ht="19.5" customHeight="1">
      <c r="B29" s="29">
        <v>17362.8329679823</v>
      </c>
      <c r="C29" s="29">
        <v>17266.264627610595</v>
      </c>
      <c r="D29" s="29">
        <v>17321.936627610594</v>
      </c>
      <c r="E29" s="29">
        <v>7827</v>
      </c>
      <c r="F29" s="29">
        <v>8081</v>
      </c>
      <c r="G29" s="683"/>
      <c r="H29" s="683"/>
      <c r="I29" s="39" t="s">
        <v>7</v>
      </c>
      <c r="J29" s="803" t="s">
        <v>24</v>
      </c>
      <c r="K29" s="803"/>
      <c r="L29" s="803"/>
      <c r="M29" s="803"/>
      <c r="N29" s="676"/>
      <c r="O29" s="676"/>
      <c r="P29" s="26"/>
      <c r="Q29" s="26"/>
    </row>
    <row r="30" spans="2:17" s="16" customFormat="1" ht="19.5" customHeight="1">
      <c r="B30" s="690"/>
      <c r="C30" s="690"/>
      <c r="D30" s="690"/>
      <c r="E30" s="690"/>
      <c r="F30" s="690"/>
      <c r="G30" s="683"/>
      <c r="H30" s="683"/>
      <c r="I30" s="40"/>
      <c r="J30" s="790"/>
      <c r="K30" s="790"/>
      <c r="L30" s="790"/>
      <c r="M30" s="790"/>
      <c r="N30" s="685"/>
      <c r="O30" s="685"/>
      <c r="P30" s="27"/>
      <c r="Q30" s="27"/>
    </row>
    <row r="31" spans="2:17" s="4" customFormat="1" ht="19.5" customHeight="1">
      <c r="B31" s="29">
        <v>372.7749</v>
      </c>
      <c r="C31" s="29">
        <v>396.02210000000002</v>
      </c>
      <c r="D31" s="29">
        <v>460.7749</v>
      </c>
      <c r="E31" s="29">
        <f>+E24-SUM(E27+E29)</f>
        <v>-38227</v>
      </c>
      <c r="F31" s="29">
        <f>+F24-SUM(F27+F29)</f>
        <v>-44219</v>
      </c>
      <c r="G31" s="46"/>
      <c r="H31" s="46"/>
      <c r="I31" s="41" t="s">
        <v>8</v>
      </c>
      <c r="J31" s="803" t="s">
        <v>106</v>
      </c>
      <c r="K31" s="803"/>
      <c r="L31" s="803"/>
      <c r="M31" s="803"/>
      <c r="N31" s="676"/>
      <c r="O31" s="676"/>
      <c r="P31" s="26"/>
      <c r="Q31" s="26"/>
    </row>
    <row r="32" spans="2:17" s="16" customFormat="1" ht="18.75" customHeight="1">
      <c r="B32" s="56"/>
      <c r="C32" s="56"/>
      <c r="D32" s="56"/>
      <c r="E32" s="56"/>
      <c r="F32" s="56"/>
      <c r="G32" s="46"/>
      <c r="H32" s="46"/>
      <c r="I32" s="40"/>
      <c r="J32" s="790"/>
      <c r="K32" s="790"/>
      <c r="L32" s="790"/>
      <c r="M32" s="790"/>
      <c r="N32" s="685"/>
      <c r="O32" s="685"/>
      <c r="P32" s="27"/>
      <c r="Q32" s="27"/>
    </row>
    <row r="33" spans="2:17" s="1" customFormat="1" ht="5.0999999999999996" customHeight="1">
      <c r="B33" s="13"/>
      <c r="C33" s="13"/>
      <c r="D33" s="13"/>
      <c r="E33" s="13"/>
      <c r="F33" s="13"/>
      <c r="G33" s="13"/>
      <c r="H33" s="13"/>
      <c r="I33" s="50"/>
      <c r="J33" s="792"/>
      <c r="K33" s="792"/>
      <c r="L33" s="792"/>
      <c r="M33" s="792"/>
      <c r="N33" s="671"/>
      <c r="O33" s="671"/>
    </row>
    <row r="34" spans="2:17" s="64" customFormat="1" ht="24.95" customHeight="1">
      <c r="B34" s="68"/>
      <c r="C34" s="68"/>
      <c r="D34" s="68"/>
      <c r="E34" s="668"/>
      <c r="F34" s="668"/>
      <c r="G34" s="668"/>
      <c r="H34" s="668"/>
      <c r="I34" s="69"/>
      <c r="J34" s="69"/>
      <c r="K34" s="69"/>
      <c r="L34" s="69"/>
      <c r="M34" s="68"/>
      <c r="N34" s="686"/>
      <c r="O34" s="687"/>
    </row>
    <row r="35" spans="2:17" s="81" customFormat="1" ht="5.0999999999999996" customHeight="1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678"/>
      <c r="O35" s="679"/>
      <c r="P35" s="680"/>
      <c r="Q35" s="80"/>
    </row>
    <row r="36" spans="2:17" s="1" customFormat="1" ht="22.5" customHeight="1">
      <c r="B36" s="804" t="s">
        <v>136</v>
      </c>
      <c r="C36" s="796"/>
      <c r="D36" s="796"/>
      <c r="E36" s="796"/>
      <c r="F36" s="796"/>
      <c r="G36" s="603"/>
      <c r="H36" s="603"/>
      <c r="I36" s="30"/>
      <c r="J36" s="30"/>
      <c r="K36" s="30"/>
      <c r="L36" s="30"/>
      <c r="M36" s="31"/>
      <c r="N36" s="662"/>
      <c r="O36" s="662"/>
      <c r="Q36" s="35"/>
    </row>
    <row r="37" spans="2:17" s="2" customFormat="1" ht="24.75" customHeight="1">
      <c r="B37" s="60">
        <v>2017</v>
      </c>
      <c r="C37" s="60">
        <v>2018</v>
      </c>
      <c r="D37" s="60">
        <v>2019</v>
      </c>
      <c r="E37" s="60">
        <v>2020</v>
      </c>
      <c r="F37" s="60">
        <v>2021</v>
      </c>
      <c r="G37" s="60"/>
      <c r="H37" s="60"/>
      <c r="I37" s="805" t="s">
        <v>67</v>
      </c>
      <c r="J37" s="805"/>
      <c r="K37" s="805"/>
      <c r="L37" s="805"/>
      <c r="M37" s="805"/>
      <c r="N37" s="663"/>
      <c r="O37" s="664"/>
      <c r="P37" s="36"/>
      <c r="Q37" s="36"/>
    </row>
    <row r="38" spans="2:17" s="18" customFormat="1" ht="12.75" customHeight="1">
      <c r="B38" s="57"/>
      <c r="C38" s="57"/>
      <c r="D38" s="57"/>
      <c r="E38" s="57"/>
      <c r="F38" s="57"/>
      <c r="G38" s="689"/>
      <c r="H38" s="689"/>
      <c r="I38" s="43"/>
      <c r="J38" s="43"/>
      <c r="K38" s="43"/>
      <c r="L38" s="43"/>
      <c r="M38" s="43"/>
      <c r="N38" s="681"/>
      <c r="O38" s="681"/>
      <c r="P38" s="37"/>
    </row>
    <row r="39" spans="2:17" s="19" customFormat="1" ht="19.5" customHeight="1">
      <c r="B39" s="13">
        <v>1681.908915918905</v>
      </c>
      <c r="C39" s="13">
        <v>1736.5404456742478</v>
      </c>
      <c r="D39" s="13">
        <v>1749.7487830785842</v>
      </c>
      <c r="E39" s="13">
        <v>1421.0019593552818</v>
      </c>
      <c r="F39" s="13">
        <v>1456.4341279059818</v>
      </c>
      <c r="G39" s="689"/>
      <c r="H39" s="689"/>
      <c r="I39" s="801" t="s">
        <v>3</v>
      </c>
      <c r="J39" s="801"/>
      <c r="K39" s="801"/>
      <c r="L39" s="21"/>
      <c r="M39" s="21"/>
      <c r="N39" s="681"/>
      <c r="O39" s="681"/>
      <c r="P39" s="629"/>
    </row>
    <row r="40" spans="2:17" s="2" customFormat="1" ht="19.5" customHeight="1">
      <c r="B40" s="29"/>
      <c r="C40" s="29"/>
      <c r="D40" s="29"/>
      <c r="E40" s="29"/>
      <c r="F40" s="29"/>
      <c r="G40" s="689"/>
      <c r="H40" s="689"/>
      <c r="I40" s="802"/>
      <c r="J40" s="802"/>
      <c r="K40" s="802"/>
      <c r="L40" s="17"/>
      <c r="M40" s="17"/>
      <c r="N40" s="681"/>
      <c r="O40" s="681"/>
    </row>
    <row r="41" spans="2:17" s="4" customFormat="1" ht="19.5" customHeight="1">
      <c r="B41" s="12">
        <v>739.76277920394011</v>
      </c>
      <c r="C41" s="12">
        <v>756.47902687540102</v>
      </c>
      <c r="D41" s="12">
        <v>765.65884682328794</v>
      </c>
      <c r="E41" s="12">
        <v>788.52987399999995</v>
      </c>
      <c r="F41" s="12">
        <v>817.18166199999996</v>
      </c>
      <c r="G41" s="683"/>
      <c r="H41" s="683"/>
      <c r="I41" s="51" t="s">
        <v>4</v>
      </c>
      <c r="J41" s="803" t="s">
        <v>10</v>
      </c>
      <c r="K41" s="803"/>
      <c r="L41" s="803"/>
      <c r="M41" s="803"/>
      <c r="N41" s="681"/>
      <c r="O41" s="681"/>
      <c r="P41" s="26"/>
      <c r="Q41" s="26"/>
    </row>
    <row r="42" spans="2:17" s="16" customFormat="1" ht="19.5" customHeight="1">
      <c r="B42" s="690"/>
      <c r="C42" s="690"/>
      <c r="D42" s="690"/>
      <c r="E42" s="690"/>
      <c r="F42" s="690"/>
      <c r="G42" s="683"/>
      <c r="H42" s="683"/>
      <c r="I42" s="40"/>
      <c r="J42" s="790"/>
      <c r="K42" s="790"/>
      <c r="L42" s="790"/>
      <c r="M42" s="790"/>
      <c r="N42" s="681"/>
      <c r="O42" s="681"/>
      <c r="P42" s="27"/>
      <c r="Q42" s="27"/>
    </row>
    <row r="43" spans="2:17" s="4" customFormat="1" ht="19.5" customHeight="1">
      <c r="B43" s="29">
        <v>899.284916667056</v>
      </c>
      <c r="C43" s="29">
        <v>934.29410267816547</v>
      </c>
      <c r="D43" s="29">
        <v>936.42445427891801</v>
      </c>
      <c r="E43" s="29">
        <v>578.76040999999998</v>
      </c>
      <c r="F43" s="29">
        <v>587.42094299999997</v>
      </c>
      <c r="G43" s="683"/>
      <c r="H43" s="683"/>
      <c r="I43" s="39" t="s">
        <v>7</v>
      </c>
      <c r="J43" s="803" t="s">
        <v>24</v>
      </c>
      <c r="K43" s="803"/>
      <c r="L43" s="803"/>
      <c r="M43" s="803"/>
      <c r="N43" s="681"/>
      <c r="O43" s="681"/>
      <c r="P43" s="26"/>
      <c r="Q43" s="26"/>
    </row>
    <row r="44" spans="2:17" s="16" customFormat="1" ht="19.5" customHeight="1">
      <c r="B44" s="690"/>
      <c r="C44" s="690"/>
      <c r="D44" s="690"/>
      <c r="E44" s="690"/>
      <c r="F44" s="690"/>
      <c r="G44" s="683"/>
      <c r="H44" s="683"/>
      <c r="I44" s="40"/>
      <c r="J44" s="790"/>
      <c r="K44" s="790"/>
      <c r="L44" s="790"/>
      <c r="M44" s="790"/>
      <c r="N44" s="681"/>
      <c r="O44" s="681"/>
      <c r="P44" s="27"/>
      <c r="Q44" s="27"/>
    </row>
    <row r="45" spans="2:17" s="4" customFormat="1" ht="19.5" customHeight="1">
      <c r="B45" s="29">
        <v>42.8612200479091</v>
      </c>
      <c r="C45" s="29">
        <v>45.7673161206814</v>
      </c>
      <c r="D45" s="29">
        <v>47.665481976378203</v>
      </c>
      <c r="E45" s="29">
        <v>53.711675355281827</v>
      </c>
      <c r="F45" s="29">
        <v>51.831522905981778</v>
      </c>
      <c r="G45" s="46"/>
      <c r="H45" s="46"/>
      <c r="I45" s="41" t="s">
        <v>8</v>
      </c>
      <c r="J45" s="803" t="s">
        <v>106</v>
      </c>
      <c r="K45" s="803"/>
      <c r="L45" s="803"/>
      <c r="M45" s="803"/>
      <c r="N45" s="681"/>
      <c r="O45" s="681"/>
      <c r="P45" s="26"/>
      <c r="Q45" s="26"/>
    </row>
    <row r="46" spans="2:17" s="16" customFormat="1" ht="18.75" customHeight="1">
      <c r="B46" s="56"/>
      <c r="C46" s="56"/>
      <c r="D46" s="56"/>
      <c r="E46" s="56"/>
      <c r="F46" s="56"/>
      <c r="G46" s="46"/>
      <c r="H46" s="46"/>
      <c r="I46" s="40"/>
      <c r="J46" s="790"/>
      <c r="K46" s="790"/>
      <c r="L46" s="790"/>
      <c r="M46" s="790"/>
      <c r="N46" s="685"/>
      <c r="O46" s="685"/>
      <c r="P46" s="27"/>
      <c r="Q46" s="27"/>
    </row>
    <row r="47" spans="2:17" s="1" customFormat="1" ht="5.0999999999999996" customHeight="1">
      <c r="B47" s="13"/>
      <c r="C47" s="13"/>
      <c r="D47" s="13"/>
      <c r="E47" s="13"/>
      <c r="F47" s="13"/>
      <c r="G47" s="13"/>
      <c r="H47" s="13"/>
      <c r="I47" s="50"/>
      <c r="J47" s="792"/>
      <c r="K47" s="792"/>
      <c r="L47" s="792"/>
      <c r="M47" s="792"/>
      <c r="N47" s="671"/>
      <c r="O47" s="671"/>
    </row>
    <row r="48" spans="2:17" s="64" customFormat="1" ht="24.95" customHeight="1">
      <c r="B48" s="68"/>
      <c r="C48" s="68"/>
      <c r="D48" s="68"/>
      <c r="E48" s="668"/>
      <c r="F48" s="668"/>
      <c r="G48" s="668"/>
      <c r="H48" s="668"/>
      <c r="I48" s="69"/>
      <c r="J48" s="69"/>
      <c r="K48" s="69"/>
      <c r="L48" s="69"/>
      <c r="M48" s="68"/>
      <c r="N48" s="686"/>
      <c r="O48" s="687"/>
    </row>
    <row r="49" spans="2:17" s="81" customFormat="1" ht="5.0999999999999996" customHeight="1"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678"/>
      <c r="O49" s="679"/>
      <c r="P49" s="680"/>
      <c r="Q49" s="80"/>
    </row>
    <row r="50" spans="2:17" s="1" customFormat="1" ht="22.5" customHeight="1">
      <c r="B50" s="804" t="s">
        <v>137</v>
      </c>
      <c r="C50" s="804"/>
      <c r="D50" s="804"/>
      <c r="E50" s="804"/>
      <c r="F50" s="804"/>
      <c r="G50" s="605"/>
      <c r="H50" s="603"/>
      <c r="I50" s="30"/>
      <c r="J50" s="30"/>
      <c r="K50" s="30"/>
      <c r="L50" s="30"/>
      <c r="M50" s="31"/>
      <c r="N50" s="662"/>
      <c r="O50" s="662"/>
      <c r="Q50" s="35"/>
    </row>
    <row r="51" spans="2:17" s="2" customFormat="1" ht="24.75" customHeight="1">
      <c r="B51" s="60">
        <v>2017</v>
      </c>
      <c r="C51" s="60">
        <v>2018</v>
      </c>
      <c r="D51" s="60">
        <v>2019</v>
      </c>
      <c r="E51" s="60">
        <v>2020</v>
      </c>
      <c r="F51" s="60">
        <v>2021</v>
      </c>
      <c r="G51" s="60"/>
      <c r="H51" s="60"/>
      <c r="I51" s="805" t="s">
        <v>67</v>
      </c>
      <c r="J51" s="805"/>
      <c r="K51" s="805"/>
      <c r="L51" s="805"/>
      <c r="M51" s="805"/>
      <c r="N51" s="663"/>
      <c r="O51" s="664"/>
      <c r="P51" s="36"/>
      <c r="Q51" s="36"/>
    </row>
    <row r="52" spans="2:17" s="18" customFormat="1" ht="12.75" customHeight="1">
      <c r="B52" s="57"/>
      <c r="C52" s="57"/>
      <c r="D52" s="57"/>
      <c r="E52" s="57"/>
      <c r="F52" s="57"/>
      <c r="G52" s="689"/>
      <c r="H52" s="689"/>
      <c r="I52" s="43"/>
      <c r="J52" s="43"/>
      <c r="K52" s="43"/>
      <c r="L52" s="43"/>
      <c r="M52" s="43"/>
      <c r="N52" s="681"/>
      <c r="O52" s="681"/>
      <c r="P52" s="37"/>
    </row>
    <row r="53" spans="2:17" s="19" customFormat="1" ht="19.5" customHeight="1">
      <c r="B53" s="13">
        <v>29019.366012615308</v>
      </c>
      <c r="C53" s="13">
        <v>28584.431132512262</v>
      </c>
      <c r="D53" s="13">
        <v>28622.296993175241</v>
      </c>
      <c r="E53" s="13">
        <v>17767.309330754983</v>
      </c>
      <c r="F53" s="13">
        <v>19199.698187947128</v>
      </c>
      <c r="G53" s="689"/>
      <c r="H53" s="689"/>
      <c r="I53" s="801" t="s">
        <v>3</v>
      </c>
      <c r="J53" s="801"/>
      <c r="K53" s="801"/>
      <c r="L53" s="21"/>
      <c r="M53" s="21"/>
      <c r="N53" s="681"/>
      <c r="O53" s="681"/>
      <c r="P53" s="629"/>
    </row>
    <row r="54" spans="2:17" s="2" customFormat="1" ht="19.5" customHeight="1">
      <c r="B54" s="29"/>
      <c r="C54" s="29"/>
      <c r="D54" s="29"/>
      <c r="E54" s="29"/>
      <c r="F54" s="29"/>
      <c r="G54" s="689"/>
      <c r="H54" s="689"/>
      <c r="I54" s="802"/>
      <c r="J54" s="802"/>
      <c r="K54" s="802"/>
      <c r="L54" s="17"/>
      <c r="M54" s="17"/>
      <c r="N54" s="681"/>
      <c r="O54" s="681"/>
    </row>
    <row r="55" spans="2:17" s="4" customFormat="1" ht="19.5" customHeight="1">
      <c r="B55" s="12">
        <v>10520.6881337749</v>
      </c>
      <c r="C55" s="12">
        <v>10552.4032985429</v>
      </c>
      <c r="D55" s="12">
        <v>10569.621150004836</v>
      </c>
      <c r="E55" s="12">
        <v>8234.9915130000009</v>
      </c>
      <c r="F55" s="12">
        <v>9843.6015329999991</v>
      </c>
      <c r="G55" s="683"/>
      <c r="H55" s="683"/>
      <c r="I55" s="51" t="s">
        <v>4</v>
      </c>
      <c r="J55" s="803" t="s">
        <v>10</v>
      </c>
      <c r="K55" s="803"/>
      <c r="L55" s="803"/>
      <c r="M55" s="803"/>
      <c r="N55" s="681"/>
      <c r="O55" s="681"/>
      <c r="P55" s="26"/>
      <c r="Q55" s="26"/>
    </row>
    <row r="56" spans="2:17" s="16" customFormat="1" ht="18.75" customHeight="1">
      <c r="B56" s="690"/>
      <c r="C56" s="690"/>
      <c r="D56" s="690"/>
      <c r="E56" s="690"/>
      <c r="F56" s="690"/>
      <c r="G56" s="683"/>
      <c r="H56" s="683"/>
      <c r="I56" s="40"/>
      <c r="J56" s="790"/>
      <c r="K56" s="790"/>
      <c r="L56" s="790"/>
      <c r="M56" s="790"/>
      <c r="N56" s="681"/>
      <c r="O56" s="681"/>
      <c r="P56" s="27"/>
      <c r="Q56" s="27"/>
    </row>
    <row r="57" spans="2:17" s="4" customFormat="1" ht="19.5" customHeight="1">
      <c r="B57" s="29">
        <v>18416.917114861601</v>
      </c>
      <c r="C57" s="29">
        <v>17881.7758973581</v>
      </c>
      <c r="D57" s="29">
        <v>17890.920988997699</v>
      </c>
      <c r="E57" s="29">
        <v>9414.3518669999994</v>
      </c>
      <c r="F57" s="29">
        <v>9232.7405220000001</v>
      </c>
      <c r="G57" s="683"/>
      <c r="H57" s="683"/>
      <c r="I57" s="39" t="s">
        <v>7</v>
      </c>
      <c r="J57" s="803" t="s">
        <v>24</v>
      </c>
      <c r="K57" s="803"/>
      <c r="L57" s="803"/>
      <c r="M57" s="803"/>
      <c r="N57" s="681"/>
      <c r="O57" s="681"/>
      <c r="P57" s="26"/>
      <c r="Q57" s="26"/>
    </row>
    <row r="58" spans="2:17" s="16" customFormat="1" ht="18.75" customHeight="1">
      <c r="B58" s="690"/>
      <c r="C58" s="690"/>
      <c r="D58" s="690"/>
      <c r="E58" s="690"/>
      <c r="F58" s="690"/>
      <c r="G58" s="683"/>
      <c r="H58" s="683"/>
      <c r="I58" s="40"/>
      <c r="J58" s="790"/>
      <c r="K58" s="790"/>
      <c r="L58" s="790"/>
      <c r="M58" s="790"/>
      <c r="N58" s="681"/>
      <c r="O58" s="681"/>
      <c r="P58" s="27"/>
      <c r="Q58" s="27"/>
    </row>
    <row r="59" spans="2:17" s="4" customFormat="1" ht="19.5" customHeight="1">
      <c r="B59" s="29">
        <v>81.760763978808995</v>
      </c>
      <c r="C59" s="29">
        <v>150.25193661125999</v>
      </c>
      <c r="D59" s="29">
        <v>161.7548541727044</v>
      </c>
      <c r="E59" s="29">
        <v>117.96595075498199</v>
      </c>
      <c r="F59" s="29">
        <v>123.3561329471283</v>
      </c>
      <c r="G59" s="46"/>
      <c r="H59" s="46"/>
      <c r="I59" s="41" t="s">
        <v>8</v>
      </c>
      <c r="J59" s="803" t="s">
        <v>106</v>
      </c>
      <c r="K59" s="803"/>
      <c r="L59" s="803"/>
      <c r="M59" s="803"/>
      <c r="N59" s="681"/>
      <c r="O59" s="681"/>
      <c r="P59" s="26"/>
      <c r="Q59" s="26"/>
    </row>
    <row r="60" spans="2:17" s="16" customFormat="1" ht="18.75" customHeight="1">
      <c r="B60" s="56"/>
      <c r="C60" s="56"/>
      <c r="D60" s="56"/>
      <c r="E60" s="56"/>
      <c r="F60" s="56"/>
      <c r="G60" s="46"/>
      <c r="H60" s="46"/>
      <c r="I60" s="40"/>
      <c r="J60" s="790"/>
      <c r="K60" s="790"/>
      <c r="L60" s="790"/>
      <c r="M60" s="790"/>
      <c r="N60" s="685"/>
      <c r="O60" s="685"/>
      <c r="P60" s="27"/>
      <c r="Q60" s="27"/>
    </row>
    <row r="61" spans="2:17" s="1" customFormat="1" ht="5.0999999999999996" customHeight="1">
      <c r="B61" s="13"/>
      <c r="C61" s="13"/>
      <c r="D61" s="13"/>
      <c r="E61" s="13"/>
      <c r="F61" s="13"/>
      <c r="G61" s="13"/>
      <c r="H61" s="13"/>
      <c r="I61" s="50"/>
      <c r="J61" s="792"/>
      <c r="K61" s="792"/>
      <c r="L61" s="792"/>
      <c r="M61" s="792"/>
      <c r="N61" s="671"/>
      <c r="O61" s="671"/>
    </row>
    <row r="62" spans="2:17" s="65" customFormat="1" ht="5.0999999999999996" customHeight="1">
      <c r="B62" s="86"/>
      <c r="C62" s="86"/>
      <c r="D62" s="86"/>
      <c r="E62" s="86"/>
      <c r="F62" s="86"/>
      <c r="G62" s="86"/>
      <c r="H62" s="86"/>
      <c r="I62" s="84"/>
      <c r="J62" s="85"/>
      <c r="K62" s="85"/>
      <c r="L62" s="85"/>
      <c r="M62" s="85"/>
      <c r="N62" s="688"/>
      <c r="O62" s="688"/>
    </row>
    <row r="63" spans="2:17" s="1" customFormat="1" ht="5.0999999999999996" customHeight="1">
      <c r="B63" s="13"/>
      <c r="C63" s="13"/>
      <c r="D63" s="13"/>
      <c r="E63" s="13"/>
      <c r="F63" s="13"/>
      <c r="G63" s="13"/>
      <c r="H63" s="13"/>
      <c r="I63" s="50"/>
      <c r="J63" s="792"/>
      <c r="K63" s="792"/>
      <c r="L63" s="792"/>
      <c r="M63" s="792"/>
      <c r="N63" s="671"/>
      <c r="O63" s="671"/>
    </row>
    <row r="64" spans="2:17">
      <c r="F64" s="54"/>
      <c r="G64" s="55"/>
      <c r="N64" s="672"/>
      <c r="O64" s="646"/>
    </row>
  </sheetData>
  <mergeCells count="47">
    <mergeCell ref="J18:M18"/>
    <mergeCell ref="B3:M3"/>
    <mergeCell ref="B5:M5"/>
    <mergeCell ref="B8:F8"/>
    <mergeCell ref="I9:M9"/>
    <mergeCell ref="I11:K11"/>
    <mergeCell ref="I12:K12"/>
    <mergeCell ref="J13:M13"/>
    <mergeCell ref="J14:M14"/>
    <mergeCell ref="J15:M15"/>
    <mergeCell ref="J16:M16"/>
    <mergeCell ref="J17:M17"/>
    <mergeCell ref="J33:M33"/>
    <mergeCell ref="J19:M19"/>
    <mergeCell ref="B22:F22"/>
    <mergeCell ref="I23:M23"/>
    <mergeCell ref="I25:K25"/>
    <mergeCell ref="I26:K26"/>
    <mergeCell ref="J27:M27"/>
    <mergeCell ref="J28:M28"/>
    <mergeCell ref="J29:M29"/>
    <mergeCell ref="J30:M30"/>
    <mergeCell ref="J31:M31"/>
    <mergeCell ref="J32:M32"/>
    <mergeCell ref="B50:F50"/>
    <mergeCell ref="B36:F36"/>
    <mergeCell ref="I37:M37"/>
    <mergeCell ref="I39:K39"/>
    <mergeCell ref="I40:K40"/>
    <mergeCell ref="J41:M41"/>
    <mergeCell ref="J42:M42"/>
    <mergeCell ref="J57:M57"/>
    <mergeCell ref="J43:M43"/>
    <mergeCell ref="J44:M44"/>
    <mergeCell ref="J45:M45"/>
    <mergeCell ref="J46:M46"/>
    <mergeCell ref="J47:M47"/>
    <mergeCell ref="I51:M51"/>
    <mergeCell ref="I53:K53"/>
    <mergeCell ref="I54:K54"/>
    <mergeCell ref="J55:M55"/>
    <mergeCell ref="J56:M56"/>
    <mergeCell ref="J58:M58"/>
    <mergeCell ref="J59:M59"/>
    <mergeCell ref="J60:M60"/>
    <mergeCell ref="J61:M61"/>
    <mergeCell ref="J63:M63"/>
  </mergeCells>
  <printOptions horizontalCentered="1"/>
  <pageMargins left="0.51181102362204722" right="0.51181102362204722" top="0.23622047244094491" bottom="0" header="0.19685039370078741" footer="0"/>
  <pageSetup paperSize="9" scale="50" firstPageNumber="19" orientation="portrait" useFirstPageNumber="1" r:id="rId1"/>
  <headerFooter>
    <oddFooter>&amp;C&amp;"Arial,Regular"&amp;18&amp;P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 tint="0.59999389629810485"/>
  </sheetPr>
  <dimension ref="A1:AF67"/>
  <sheetViews>
    <sheetView view="pageBreakPreview" zoomScaleNormal="70" zoomScaleSheetLayoutView="100" workbookViewId="0">
      <pane ySplit="10" topLeftCell="A11" activePane="bottomLeft" state="frozen"/>
      <selection activeCell="H33" sqref="H33"/>
      <selection pane="bottomLeft" activeCell="G7" sqref="G7:N7"/>
    </sheetView>
  </sheetViews>
  <sheetFormatPr defaultColWidth="9.140625" defaultRowHeight="14.25"/>
  <cols>
    <col min="1" max="1" width="1.7109375" style="101" customWidth="1"/>
    <col min="2" max="2" width="4.5703125" style="102" customWidth="1"/>
    <col min="3" max="3" width="6.7109375" style="102" customWidth="1"/>
    <col min="4" max="4" width="9.42578125" style="102" customWidth="1"/>
    <col min="5" max="5" width="1" style="102" customWidth="1"/>
    <col min="6" max="6" width="33.5703125" style="102" customWidth="1"/>
    <col min="7" max="9" width="16.7109375" style="101" customWidth="1"/>
    <col min="10" max="10" width="16.85546875" style="101" customWidth="1"/>
    <col min="11" max="13" width="16.7109375" style="101" customWidth="1"/>
    <col min="14" max="14" width="4" style="101" customWidth="1"/>
    <col min="15" max="15" width="17.5703125" style="101" customWidth="1"/>
    <col min="16" max="16" width="14.140625" style="101" bestFit="1" customWidth="1"/>
    <col min="17" max="16384" width="9.140625" style="101"/>
  </cols>
  <sheetData>
    <row r="1" spans="1:32" ht="30" customHeight="1">
      <c r="B1" s="818"/>
      <c r="C1" s="818"/>
      <c r="D1" s="818"/>
      <c r="E1" s="818"/>
      <c r="F1" s="818"/>
    </row>
    <row r="2" spans="1:32" s="136" customFormat="1" ht="27" customHeight="1">
      <c r="A2" s="195"/>
      <c r="B2" s="823" t="s">
        <v>0</v>
      </c>
      <c r="C2" s="823"/>
      <c r="D2" s="822" t="s">
        <v>108</v>
      </c>
      <c r="F2" s="194" t="s">
        <v>169</v>
      </c>
      <c r="G2" s="187"/>
      <c r="H2" s="187"/>
      <c r="I2" s="187"/>
      <c r="J2" s="187"/>
      <c r="K2" s="187"/>
      <c r="L2" s="187"/>
      <c r="M2" s="187"/>
      <c r="N2" s="193"/>
      <c r="O2" s="192"/>
      <c r="P2" s="191"/>
      <c r="Q2" s="820"/>
      <c r="R2" s="821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32" s="182" customFormat="1" ht="27" customHeight="1">
      <c r="A3" s="189"/>
      <c r="B3" s="696" t="s">
        <v>1</v>
      </c>
      <c r="C3" s="696"/>
      <c r="D3" s="822"/>
      <c r="F3" s="188" t="s">
        <v>170</v>
      </c>
      <c r="G3" s="187"/>
      <c r="H3" s="187"/>
      <c r="I3" s="187"/>
      <c r="J3" s="187"/>
      <c r="K3" s="187"/>
      <c r="L3" s="187"/>
      <c r="M3" s="187"/>
      <c r="N3" s="186"/>
      <c r="O3" s="184"/>
      <c r="P3" s="185"/>
      <c r="Q3" s="820"/>
      <c r="R3" s="821"/>
      <c r="S3" s="184"/>
      <c r="T3" s="184"/>
      <c r="U3" s="184"/>
      <c r="V3" s="184"/>
      <c r="W3" s="183"/>
      <c r="X3" s="183"/>
      <c r="Y3" s="183"/>
      <c r="Z3" s="183"/>
      <c r="AA3" s="183"/>
      <c r="AB3" s="183"/>
    </row>
    <row r="4" spans="1:32" ht="25.5" customHeight="1">
      <c r="A4" s="116"/>
      <c r="B4" s="819"/>
      <c r="C4" s="819"/>
      <c r="D4" s="819"/>
      <c r="E4" s="819"/>
      <c r="F4" s="819"/>
      <c r="G4" s="145"/>
      <c r="H4" s="145"/>
      <c r="I4" s="117"/>
      <c r="J4" s="117"/>
      <c r="K4" s="117"/>
      <c r="L4" s="145"/>
      <c r="M4" s="145"/>
      <c r="N4" s="117"/>
      <c r="O4" s="144"/>
      <c r="P4" s="144"/>
      <c r="T4" s="117"/>
      <c r="U4" s="108"/>
      <c r="V4" s="143"/>
      <c r="W4" s="107"/>
      <c r="X4" s="121"/>
      <c r="Y4" s="115"/>
      <c r="Z4" s="121"/>
      <c r="AA4" s="121"/>
      <c r="AB4" s="121"/>
      <c r="AC4" s="121"/>
      <c r="AD4" s="121"/>
      <c r="AE4" s="121"/>
      <c r="AF4" s="121"/>
    </row>
    <row r="5" spans="1:32" s="138" customFormat="1" ht="39.75" customHeight="1">
      <c r="A5" s="142"/>
      <c r="B5" s="824" t="s">
        <v>128</v>
      </c>
      <c r="C5" s="824"/>
      <c r="D5" s="824"/>
      <c r="E5" s="824"/>
      <c r="F5" s="824"/>
      <c r="G5" s="824"/>
      <c r="H5" s="824"/>
      <c r="I5" s="824"/>
      <c r="J5" s="824"/>
      <c r="K5" s="824"/>
      <c r="L5" s="824"/>
      <c r="M5" s="824"/>
      <c r="N5" s="141"/>
      <c r="O5" s="140"/>
      <c r="P5" s="139"/>
    </row>
    <row r="6" spans="1:32" s="136" customFormat="1" ht="17.25" customHeight="1">
      <c r="B6" s="112"/>
      <c r="C6" s="111"/>
      <c r="D6" s="111"/>
      <c r="E6" s="111"/>
      <c r="F6" s="111"/>
      <c r="G6" s="111"/>
      <c r="H6" s="110"/>
      <c r="I6" s="110"/>
      <c r="J6" s="110"/>
      <c r="K6" s="110"/>
      <c r="L6" s="110"/>
      <c r="M6" s="110"/>
      <c r="N6" s="110"/>
      <c r="O6" s="137"/>
    </row>
    <row r="7" spans="1:32" s="109" customFormat="1" ht="24" customHeight="1">
      <c r="C7" s="108"/>
      <c r="D7" s="108"/>
      <c r="E7" s="108"/>
      <c r="F7" s="108"/>
      <c r="G7" s="825" t="s">
        <v>138</v>
      </c>
      <c r="H7" s="825"/>
      <c r="I7" s="825"/>
      <c r="J7" s="825"/>
      <c r="K7" s="825"/>
      <c r="L7" s="825"/>
      <c r="M7" s="825"/>
      <c r="N7" s="825"/>
      <c r="O7" s="129"/>
    </row>
    <row r="8" spans="1:32" s="122" customFormat="1" ht="24.75" customHeight="1">
      <c r="B8" s="817" t="s">
        <v>157</v>
      </c>
      <c r="C8" s="817"/>
      <c r="D8" s="817"/>
      <c r="E8" s="817"/>
      <c r="F8" s="817"/>
      <c r="G8" s="128">
        <v>2015</v>
      </c>
      <c r="H8" s="128">
        <v>2016</v>
      </c>
      <c r="I8" s="128">
        <v>2017</v>
      </c>
      <c r="J8" s="128">
        <v>2018</v>
      </c>
      <c r="K8" s="128">
        <v>2019</v>
      </c>
      <c r="L8" s="128">
        <v>2020</v>
      </c>
      <c r="M8" s="128">
        <v>2021</v>
      </c>
      <c r="N8" s="124"/>
      <c r="O8" s="127"/>
    </row>
    <row r="9" spans="1:32" s="122" customFormat="1" ht="9" customHeight="1">
      <c r="B9" s="126"/>
      <c r="C9" s="126"/>
      <c r="D9" s="126"/>
      <c r="E9" s="126"/>
      <c r="F9" s="126"/>
      <c r="G9" s="125"/>
      <c r="H9" s="125"/>
      <c r="I9" s="121"/>
      <c r="J9" s="121"/>
      <c r="K9" s="121"/>
      <c r="L9" s="121"/>
      <c r="M9" s="121"/>
      <c r="N9" s="124"/>
      <c r="O9" s="123"/>
    </row>
    <row r="10" spans="1:32" s="117" customFormat="1" ht="23.25" customHeight="1">
      <c r="B10" s="120"/>
      <c r="C10" s="813" t="s">
        <v>130</v>
      </c>
      <c r="D10" s="813"/>
      <c r="E10" s="813"/>
      <c r="F10" s="813"/>
      <c r="G10" s="119">
        <f>SUM(G11:G13)</f>
        <v>10250.13520949783</v>
      </c>
      <c r="H10" s="119">
        <f>SUM(H11:H13)</f>
        <v>11105.598448747134</v>
      </c>
      <c r="I10" s="119">
        <f>SUM(I11:I13)</f>
        <v>11635.107628500176</v>
      </c>
      <c r="J10" s="119">
        <f>SUM(J11:J13)</f>
        <v>11991.890085816938</v>
      </c>
      <c r="K10" s="119">
        <f>SUM(K11:K13)</f>
        <v>12283.783865530013</v>
      </c>
      <c r="L10" s="119">
        <v>14347.146204999999</v>
      </c>
      <c r="M10" s="119">
        <v>15738.86471</v>
      </c>
      <c r="N10" s="119"/>
      <c r="O10" s="118"/>
    </row>
    <row r="11" spans="1:32" s="115" customFormat="1" ht="23.25" customHeight="1">
      <c r="B11" s="121"/>
      <c r="C11" s="113" t="s">
        <v>4</v>
      </c>
      <c r="D11" s="813" t="s">
        <v>32</v>
      </c>
      <c r="E11" s="813"/>
      <c r="F11" s="813"/>
      <c r="G11" s="106">
        <v>7457.2947909611803</v>
      </c>
      <c r="H11" s="106">
        <v>8278.6192896064294</v>
      </c>
      <c r="I11" s="106">
        <v>8497.6836926575907</v>
      </c>
      <c r="J11" s="106">
        <v>8561.0597394691704</v>
      </c>
      <c r="K11" s="106">
        <v>8626.8007730858808</v>
      </c>
      <c r="L11" s="106">
        <v>10394.911679999999</v>
      </c>
      <c r="M11" s="106">
        <v>11119.183171999999</v>
      </c>
      <c r="N11" s="119"/>
    </row>
    <row r="12" spans="1:32" s="117" customFormat="1" ht="21" customHeight="1">
      <c r="B12" s="120"/>
      <c r="C12" s="113" t="s">
        <v>7</v>
      </c>
      <c r="D12" s="813" t="s">
        <v>109</v>
      </c>
      <c r="E12" s="813"/>
      <c r="F12" s="813"/>
      <c r="G12" s="106">
        <v>2265.3665210999998</v>
      </c>
      <c r="H12" s="106">
        <v>2268.4596525479101</v>
      </c>
      <c r="I12" s="106">
        <v>2523.84484115751</v>
      </c>
      <c r="J12" s="106">
        <v>2628.5149449999999</v>
      </c>
      <c r="K12" s="106">
        <v>2728.4042479999998</v>
      </c>
      <c r="L12" s="106">
        <v>2945.6724599999998</v>
      </c>
      <c r="M12" s="106">
        <v>3611.6467200000002</v>
      </c>
      <c r="N12" s="119"/>
      <c r="O12" s="118"/>
      <c r="Q12" s="812"/>
      <c r="R12" s="812"/>
      <c r="S12" s="812"/>
    </row>
    <row r="13" spans="1:32" s="116" customFormat="1" ht="21" customHeight="1">
      <c r="B13" s="114"/>
      <c r="C13" s="113" t="s">
        <v>8</v>
      </c>
      <c r="D13" s="813" t="s">
        <v>106</v>
      </c>
      <c r="E13" s="813"/>
      <c r="F13" s="813"/>
      <c r="G13" s="106">
        <v>527.47389743665008</v>
      </c>
      <c r="H13" s="106">
        <v>558.51950659279385</v>
      </c>
      <c r="I13" s="106">
        <v>613.57909468507546</v>
      </c>
      <c r="J13" s="106">
        <v>802.31540134776697</v>
      </c>
      <c r="K13" s="106">
        <v>928.57884444413389</v>
      </c>
      <c r="L13" s="106">
        <v>1006.562065</v>
      </c>
      <c r="M13" s="106">
        <v>1008.034818</v>
      </c>
      <c r="N13" s="106"/>
      <c r="O13" s="105"/>
      <c r="Q13" s="812"/>
      <c r="R13" s="812"/>
      <c r="S13" s="812"/>
    </row>
    <row r="14" spans="1:32" s="112" customFormat="1" ht="10.5" customHeight="1">
      <c r="B14" s="111"/>
      <c r="C14" s="111"/>
      <c r="D14" s="111"/>
      <c r="E14" s="111"/>
      <c r="F14" s="111"/>
      <c r="G14" s="110"/>
      <c r="H14" s="110"/>
      <c r="I14" s="110"/>
      <c r="J14" s="110"/>
      <c r="K14" s="110"/>
      <c r="L14" s="110"/>
      <c r="M14" s="110"/>
      <c r="N14" s="110"/>
      <c r="O14" s="131"/>
      <c r="Q14" s="815"/>
      <c r="R14" s="815"/>
      <c r="S14" s="815"/>
    </row>
    <row r="15" spans="1:32" s="109" customFormat="1" ht="20.100000000000001" customHeight="1">
      <c r="B15" s="108"/>
      <c r="C15" s="108"/>
      <c r="D15" s="108"/>
      <c r="E15" s="108"/>
      <c r="F15" s="108"/>
      <c r="G15" s="135"/>
      <c r="H15" s="135"/>
      <c r="I15" s="135"/>
      <c r="J15" s="135"/>
      <c r="K15" s="135"/>
      <c r="L15" s="135"/>
      <c r="M15" s="135"/>
      <c r="N15" s="130"/>
      <c r="O15" s="129"/>
    </row>
    <row r="16" spans="1:32" s="112" customFormat="1" ht="23.1" customHeight="1">
      <c r="B16" s="111"/>
      <c r="C16" s="111"/>
      <c r="D16" s="111"/>
      <c r="E16" s="111"/>
      <c r="F16" s="111"/>
      <c r="G16" s="110"/>
      <c r="H16" s="110"/>
      <c r="I16" s="110"/>
      <c r="J16" s="110"/>
      <c r="K16" s="110"/>
      <c r="L16" s="110"/>
      <c r="M16" s="110"/>
      <c r="N16" s="110"/>
      <c r="O16" s="131"/>
      <c r="Q16" s="815"/>
      <c r="R16" s="815"/>
      <c r="S16" s="815"/>
    </row>
    <row r="17" spans="2:19" s="109" customFormat="1" ht="24" customHeight="1">
      <c r="B17" s="108"/>
      <c r="C17" s="108"/>
      <c r="D17" s="108"/>
      <c r="E17" s="108"/>
      <c r="F17" s="108"/>
      <c r="G17" s="816" t="s">
        <v>125</v>
      </c>
      <c r="H17" s="816"/>
      <c r="I17" s="816"/>
      <c r="J17" s="816"/>
      <c r="K17" s="816"/>
      <c r="L17" s="816"/>
      <c r="M17" s="816"/>
      <c r="N17" s="130"/>
      <c r="O17" s="129"/>
    </row>
    <row r="18" spans="2:19" s="122" customFormat="1" ht="24.75" customHeight="1">
      <c r="B18" s="817" t="s">
        <v>157</v>
      </c>
      <c r="C18" s="817"/>
      <c r="D18" s="817"/>
      <c r="E18" s="817"/>
      <c r="F18" s="817"/>
      <c r="G18" s="128">
        <v>2015</v>
      </c>
      <c r="H18" s="128">
        <v>2016</v>
      </c>
      <c r="I18" s="128">
        <v>2017</v>
      </c>
      <c r="J18" s="128">
        <v>2018</v>
      </c>
      <c r="K18" s="128">
        <v>2019</v>
      </c>
      <c r="L18" s="128">
        <v>2020</v>
      </c>
      <c r="M18" s="128">
        <v>2021</v>
      </c>
      <c r="N18" s="124"/>
      <c r="O18" s="127"/>
    </row>
    <row r="19" spans="2:19" s="122" customFormat="1" ht="11.25" customHeight="1">
      <c r="B19" s="126"/>
      <c r="C19" s="126"/>
      <c r="D19" s="126"/>
      <c r="E19" s="126"/>
      <c r="F19" s="126"/>
      <c r="G19" s="125"/>
      <c r="H19" s="125"/>
      <c r="I19" s="121"/>
      <c r="J19" s="121"/>
      <c r="K19" s="121"/>
      <c r="L19" s="121"/>
      <c r="M19" s="121"/>
      <c r="N19" s="124"/>
      <c r="O19" s="123"/>
    </row>
    <row r="20" spans="2:19" s="117" customFormat="1" ht="22.5" customHeight="1">
      <c r="B20" s="120"/>
      <c r="C20" s="813" t="s">
        <v>130</v>
      </c>
      <c r="D20" s="813"/>
      <c r="E20" s="813"/>
      <c r="F20" s="813"/>
      <c r="G20" s="119">
        <f>SUM(G21:G26)</f>
        <v>24801.60374343369</v>
      </c>
      <c r="H20" s="119">
        <f>SUM(H21:H26)</f>
        <v>22010.135539957271</v>
      </c>
      <c r="I20" s="119">
        <f>SUM(I21:I26)</f>
        <v>25626.515776632088</v>
      </c>
      <c r="J20" s="119">
        <f>SUM(J21:J26)</f>
        <v>26223.274526858993</v>
      </c>
      <c r="K20" s="119">
        <f>SUM(K21:K26)</f>
        <v>26228.202196338782</v>
      </c>
      <c r="L20" s="119">
        <v>23238.187145836855</v>
      </c>
      <c r="M20" s="119">
        <v>25747.911357385568</v>
      </c>
      <c r="N20" s="119"/>
      <c r="O20" s="118"/>
    </row>
    <row r="21" spans="2:19" s="115" customFormat="1" ht="21.75" customHeight="1">
      <c r="B21" s="121"/>
      <c r="C21" s="113" t="s">
        <v>4</v>
      </c>
      <c r="D21" s="813" t="s">
        <v>110</v>
      </c>
      <c r="E21" s="813"/>
      <c r="F21" s="813"/>
      <c r="G21" s="106">
        <v>5064.9425780000001</v>
      </c>
      <c r="H21" s="106">
        <v>4931.2280939408001</v>
      </c>
      <c r="I21" s="133">
        <v>5026.9048592392201</v>
      </c>
      <c r="J21" s="133">
        <v>5375.9042512392198</v>
      </c>
      <c r="K21" s="106">
        <v>5152.0393835354207</v>
      </c>
      <c r="L21" s="133">
        <v>2028.1934530000001</v>
      </c>
      <c r="M21" s="106">
        <v>2436.7799199999999</v>
      </c>
      <c r="N21" s="119"/>
    </row>
    <row r="22" spans="2:19" s="117" customFormat="1" ht="20.25" customHeight="1">
      <c r="B22" s="120"/>
      <c r="C22" s="113" t="s">
        <v>7</v>
      </c>
      <c r="D22" s="813" t="s">
        <v>111</v>
      </c>
      <c r="E22" s="813"/>
      <c r="F22" s="813"/>
      <c r="G22" s="106">
        <v>2793.253839</v>
      </c>
      <c r="H22" s="106">
        <v>2440.3028382060002</v>
      </c>
      <c r="I22" s="133">
        <v>2833.7107370399699</v>
      </c>
      <c r="J22" s="133">
        <v>2846.76871851647</v>
      </c>
      <c r="K22" s="106">
        <v>2857.3817136604698</v>
      </c>
      <c r="L22" s="133">
        <v>803.16772900000001</v>
      </c>
      <c r="M22" s="106">
        <v>900.22751300000004</v>
      </c>
      <c r="N22" s="119"/>
      <c r="O22" s="118"/>
      <c r="Q22" s="812"/>
      <c r="R22" s="812"/>
      <c r="S22" s="812"/>
    </row>
    <row r="23" spans="2:19" s="116" customFormat="1" ht="23.25" customHeight="1">
      <c r="B23" s="114"/>
      <c r="C23" s="113" t="s">
        <v>8</v>
      </c>
      <c r="D23" s="813" t="s">
        <v>32</v>
      </c>
      <c r="E23" s="813"/>
      <c r="F23" s="813"/>
      <c r="G23" s="106">
        <v>1914.5860233874901</v>
      </c>
      <c r="H23" s="106">
        <v>1678.70279422872</v>
      </c>
      <c r="I23" s="133">
        <v>2440.1157981441002</v>
      </c>
      <c r="J23" s="133">
        <v>2449.677396045091</v>
      </c>
      <c r="K23" s="106">
        <v>2565.6682045573584</v>
      </c>
      <c r="L23" s="133">
        <v>2390.8742710000001</v>
      </c>
      <c r="M23" s="106">
        <v>2589.7884869999998</v>
      </c>
      <c r="N23" s="106"/>
      <c r="O23" s="105"/>
      <c r="Q23" s="812"/>
      <c r="R23" s="812"/>
      <c r="S23" s="812"/>
    </row>
    <row r="24" spans="2:19" s="103" customFormat="1" ht="22.5" customHeight="1">
      <c r="B24" s="114"/>
      <c r="C24" s="113" t="s">
        <v>19</v>
      </c>
      <c r="D24" s="813" t="s">
        <v>112</v>
      </c>
      <c r="E24" s="813"/>
      <c r="F24" s="813"/>
      <c r="G24" s="106">
        <v>2305.4585689999999</v>
      </c>
      <c r="H24" s="106">
        <v>2201.7129333950002</v>
      </c>
      <c r="I24" s="133">
        <v>2428.8006024414999</v>
      </c>
      <c r="J24" s="133">
        <v>2560.3722379856499</v>
      </c>
      <c r="K24" s="106">
        <v>2472.36057231943</v>
      </c>
      <c r="L24" s="133">
        <v>2433.657807</v>
      </c>
      <c r="M24" s="106">
        <v>3750.4879890000002</v>
      </c>
      <c r="N24" s="106"/>
      <c r="O24" s="105"/>
      <c r="Q24" s="812"/>
      <c r="R24" s="812"/>
      <c r="S24" s="812"/>
    </row>
    <row r="25" spans="2:19" s="115" customFormat="1" ht="21" customHeight="1">
      <c r="B25" s="114"/>
      <c r="C25" s="113" t="s">
        <v>22</v>
      </c>
      <c r="D25" s="813" t="s">
        <v>42</v>
      </c>
      <c r="E25" s="813"/>
      <c r="F25" s="813"/>
      <c r="G25" s="106">
        <v>2199.043377</v>
      </c>
      <c r="H25" s="106">
        <v>2115.5278584096</v>
      </c>
      <c r="I25" s="133">
        <v>2001.9742071595001</v>
      </c>
      <c r="J25" s="133">
        <v>2004.6958261595</v>
      </c>
      <c r="K25" s="106">
        <v>2006.9720051595</v>
      </c>
      <c r="L25" s="133">
        <v>2143.5513569999998</v>
      </c>
      <c r="M25" s="106">
        <v>1658.2625640000001</v>
      </c>
      <c r="N25" s="106"/>
      <c r="O25" s="105"/>
      <c r="Q25" s="812"/>
      <c r="R25" s="812"/>
      <c r="S25" s="812"/>
    </row>
    <row r="26" spans="2:19" s="103" customFormat="1" ht="23.25" customHeight="1">
      <c r="B26" s="114"/>
      <c r="C26" s="113" t="s">
        <v>113</v>
      </c>
      <c r="D26" s="813" t="s">
        <v>106</v>
      </c>
      <c r="E26" s="813"/>
      <c r="F26" s="813"/>
      <c r="G26" s="106">
        <v>10524.319357046201</v>
      </c>
      <c r="H26" s="106">
        <v>8642.6610217771504</v>
      </c>
      <c r="I26" s="106">
        <v>10895.0095726078</v>
      </c>
      <c r="J26" s="106">
        <v>10985.856096913065</v>
      </c>
      <c r="K26" s="106">
        <v>11173.780317106601</v>
      </c>
      <c r="L26" s="106">
        <v>13438.742528836858</v>
      </c>
      <c r="M26" s="106">
        <v>14412.364884385566</v>
      </c>
      <c r="N26" s="106"/>
      <c r="O26" s="105"/>
      <c r="Q26" s="812"/>
      <c r="R26" s="812"/>
      <c r="S26" s="812"/>
    </row>
    <row r="27" spans="2:19" s="103" customFormat="1" ht="11.25" customHeight="1">
      <c r="B27" s="111"/>
      <c r="C27" s="111"/>
      <c r="D27" s="111"/>
      <c r="E27" s="111"/>
      <c r="F27" s="111"/>
      <c r="G27" s="110"/>
      <c r="H27" s="110"/>
      <c r="I27" s="110"/>
      <c r="J27" s="110"/>
      <c r="K27" s="110"/>
      <c r="L27" s="110"/>
      <c r="M27" s="110"/>
      <c r="N27" s="106"/>
      <c r="O27" s="105"/>
      <c r="Q27" s="104"/>
      <c r="R27" s="104"/>
      <c r="S27" s="104"/>
    </row>
    <row r="28" spans="2:19" s="103" customFormat="1" ht="22.5" customHeight="1">
      <c r="B28" s="108"/>
      <c r="C28" s="108"/>
      <c r="D28" s="108"/>
      <c r="E28" s="108"/>
      <c r="F28" s="108"/>
      <c r="G28" s="816"/>
      <c r="H28" s="816"/>
      <c r="I28" s="816"/>
      <c r="J28" s="816"/>
      <c r="K28" s="816"/>
      <c r="L28" s="816"/>
      <c r="M28" s="816"/>
      <c r="N28" s="106"/>
      <c r="O28" s="105"/>
      <c r="Q28" s="104"/>
      <c r="R28" s="104"/>
      <c r="S28" s="104"/>
    </row>
    <row r="29" spans="2:19" s="112" customFormat="1" ht="18" customHeight="1">
      <c r="B29" s="111"/>
      <c r="C29" s="111"/>
      <c r="D29" s="111"/>
      <c r="E29" s="111"/>
      <c r="F29" s="111"/>
      <c r="G29" s="110"/>
      <c r="H29" s="110"/>
      <c r="I29" s="110"/>
      <c r="J29" s="110"/>
      <c r="K29" s="110"/>
      <c r="L29" s="110"/>
      <c r="M29" s="110"/>
      <c r="N29" s="110"/>
      <c r="O29" s="131"/>
      <c r="Q29" s="815"/>
      <c r="R29" s="815"/>
      <c r="S29" s="815"/>
    </row>
    <row r="30" spans="2:19" s="109" customFormat="1" ht="23.25" customHeight="1">
      <c r="B30" s="108"/>
      <c r="C30" s="108"/>
      <c r="D30" s="108"/>
      <c r="E30" s="108"/>
      <c r="F30" s="108"/>
      <c r="G30" s="816" t="s">
        <v>126</v>
      </c>
      <c r="H30" s="816"/>
      <c r="I30" s="816"/>
      <c r="J30" s="816"/>
      <c r="K30" s="816"/>
      <c r="L30" s="816"/>
      <c r="M30" s="816"/>
      <c r="N30" s="130"/>
      <c r="O30" s="129"/>
    </row>
    <row r="31" spans="2:19" s="122" customFormat="1" ht="24.75" customHeight="1">
      <c r="B31" s="817" t="s">
        <v>157</v>
      </c>
      <c r="C31" s="817"/>
      <c r="D31" s="817"/>
      <c r="E31" s="817"/>
      <c r="F31" s="817"/>
      <c r="G31" s="128">
        <v>2015</v>
      </c>
      <c r="H31" s="128">
        <v>2016</v>
      </c>
      <c r="I31" s="128">
        <v>2017</v>
      </c>
      <c r="J31" s="128">
        <v>2018</v>
      </c>
      <c r="K31" s="128">
        <v>2019</v>
      </c>
      <c r="L31" s="128">
        <v>2020</v>
      </c>
      <c r="M31" s="128">
        <v>2021</v>
      </c>
      <c r="N31" s="124"/>
      <c r="O31" s="127"/>
    </row>
    <row r="32" spans="2:19" s="122" customFormat="1" ht="9" customHeight="1">
      <c r="B32" s="126"/>
      <c r="C32" s="126"/>
      <c r="D32" s="126"/>
      <c r="E32" s="126"/>
      <c r="F32" s="126"/>
      <c r="G32" s="125"/>
      <c r="H32" s="125"/>
      <c r="I32" s="121"/>
      <c r="J32" s="121"/>
      <c r="K32" s="121"/>
      <c r="L32" s="121"/>
      <c r="M32" s="121"/>
      <c r="N32" s="124"/>
      <c r="O32" s="123"/>
    </row>
    <row r="33" spans="2:23" s="117" customFormat="1" ht="22.5" customHeight="1">
      <c r="B33" s="120"/>
      <c r="C33" s="813" t="s">
        <v>130</v>
      </c>
      <c r="D33" s="813"/>
      <c r="E33" s="813"/>
      <c r="F33" s="813"/>
      <c r="G33" s="134">
        <f>SUM(G34:G39)</f>
        <v>72334.850800971777</v>
      </c>
      <c r="H33" s="134">
        <f>SUM(H34:H39)</f>
        <v>74082.848247905902</v>
      </c>
      <c r="I33" s="134">
        <f>SUM(I34:I39)</f>
        <v>77404.239485189057</v>
      </c>
      <c r="J33" s="134">
        <f>SUM(J34:J39)</f>
        <v>79158.248557234358</v>
      </c>
      <c r="K33" s="134">
        <f>SUM(K34:K39)</f>
        <v>80998.320221526199</v>
      </c>
      <c r="L33" s="134">
        <v>78892.363895769784</v>
      </c>
      <c r="M33" s="134">
        <v>82836.982090556485</v>
      </c>
      <c r="N33" s="119"/>
      <c r="O33" s="118"/>
    </row>
    <row r="34" spans="2:23" s="115" customFormat="1" ht="22.5" customHeight="1">
      <c r="B34" s="121"/>
      <c r="C34" s="113" t="s">
        <v>4</v>
      </c>
      <c r="D34" s="813" t="s">
        <v>54</v>
      </c>
      <c r="E34" s="813"/>
      <c r="F34" s="813"/>
      <c r="G34" s="133">
        <v>30283.768237346001</v>
      </c>
      <c r="H34" s="133">
        <v>30108.975536158199</v>
      </c>
      <c r="I34" s="133">
        <v>30688.3281534829</v>
      </c>
      <c r="J34" s="133">
        <v>30698.560540975199</v>
      </c>
      <c r="K34" s="133">
        <v>30714.946383994113</v>
      </c>
      <c r="L34" s="133">
        <v>29984.055371999999</v>
      </c>
      <c r="M34" s="133">
        <v>30533.342446684201</v>
      </c>
      <c r="N34" s="119"/>
    </row>
    <row r="35" spans="2:23" s="117" customFormat="1" ht="22.5" customHeight="1">
      <c r="B35" s="120"/>
      <c r="C35" s="113" t="s">
        <v>7</v>
      </c>
      <c r="D35" s="813" t="s">
        <v>60</v>
      </c>
      <c r="E35" s="813"/>
      <c r="F35" s="813"/>
      <c r="G35" s="133">
        <v>8002.79692981886</v>
      </c>
      <c r="H35" s="133">
        <v>8864.6866261428695</v>
      </c>
      <c r="I35" s="133">
        <v>9170.2515900548096</v>
      </c>
      <c r="J35" s="133">
        <v>9191.0515205284592</v>
      </c>
      <c r="K35" s="133">
        <v>9354.022390457747</v>
      </c>
      <c r="L35" s="133">
        <v>8902.1749500000005</v>
      </c>
      <c r="M35" s="133">
        <v>9788.3147048644096</v>
      </c>
      <c r="N35" s="119"/>
      <c r="O35" s="118"/>
      <c r="Q35" s="812"/>
      <c r="R35" s="812"/>
      <c r="S35" s="812"/>
    </row>
    <row r="36" spans="2:23" s="116" customFormat="1" ht="22.5" customHeight="1">
      <c r="B36" s="114"/>
      <c r="C36" s="113" t="s">
        <v>8</v>
      </c>
      <c r="D36" s="813" t="s">
        <v>46</v>
      </c>
      <c r="E36" s="813"/>
      <c r="F36" s="813"/>
      <c r="G36" s="133">
        <v>6143.1082011633898</v>
      </c>
      <c r="H36" s="133">
        <v>6850.69323432274</v>
      </c>
      <c r="I36" s="133">
        <v>7988.5370089489597</v>
      </c>
      <c r="J36" s="133">
        <v>8047.0204985796499</v>
      </c>
      <c r="K36" s="133">
        <v>8095.0877555796869</v>
      </c>
      <c r="L36" s="133">
        <v>7897.335266</v>
      </c>
      <c r="M36" s="133">
        <v>8674.07827336437</v>
      </c>
      <c r="N36" s="106"/>
      <c r="O36" s="105"/>
      <c r="Q36" s="812"/>
      <c r="R36" s="812"/>
      <c r="S36" s="812"/>
    </row>
    <row r="37" spans="2:23" s="103" customFormat="1" ht="22.5" customHeight="1">
      <c r="B37" s="114"/>
      <c r="C37" s="113" t="s">
        <v>19</v>
      </c>
      <c r="D37" s="813" t="s">
        <v>114</v>
      </c>
      <c r="E37" s="813"/>
      <c r="F37" s="813"/>
      <c r="G37" s="133">
        <v>3405.1134075324408</v>
      </c>
      <c r="H37" s="133">
        <v>3973.8529469815171</v>
      </c>
      <c r="I37" s="133">
        <v>4185.7019614702403</v>
      </c>
      <c r="J37" s="133">
        <v>5179.6063930029813</v>
      </c>
      <c r="K37" s="133">
        <v>5732.2576547818799</v>
      </c>
      <c r="L37" s="133">
        <v>5612.9446580000003</v>
      </c>
      <c r="M37" s="133">
        <v>5670.7271887016896</v>
      </c>
      <c r="N37" s="106"/>
      <c r="O37" s="105"/>
      <c r="Q37" s="812"/>
      <c r="R37" s="812"/>
      <c r="S37" s="812"/>
    </row>
    <row r="38" spans="2:23" s="115" customFormat="1" ht="22.5" customHeight="1">
      <c r="B38" s="114"/>
      <c r="C38" s="113" t="s">
        <v>22</v>
      </c>
      <c r="D38" s="813" t="s">
        <v>45</v>
      </c>
      <c r="E38" s="813"/>
      <c r="F38" s="813"/>
      <c r="G38" s="133">
        <v>4498.8853659000797</v>
      </c>
      <c r="H38" s="133">
        <v>4585.3689009848204</v>
      </c>
      <c r="I38" s="133">
        <v>4817.2628914090301</v>
      </c>
      <c r="J38" s="133">
        <v>4929.6513039926685</v>
      </c>
      <c r="K38" s="133">
        <v>5187.1967419508173</v>
      </c>
      <c r="L38" s="133">
        <v>4740.8479690000004</v>
      </c>
      <c r="M38" s="133">
        <v>5080.0988175545699</v>
      </c>
      <c r="N38" s="106"/>
      <c r="O38" s="105"/>
      <c r="Q38" s="812"/>
      <c r="R38" s="812"/>
      <c r="S38" s="812"/>
    </row>
    <row r="39" spans="2:23" s="103" customFormat="1" ht="22.5" customHeight="1">
      <c r="B39" s="114"/>
      <c r="C39" s="113" t="s">
        <v>113</v>
      </c>
      <c r="D39" s="813" t="s">
        <v>106</v>
      </c>
      <c r="E39" s="813"/>
      <c r="F39" s="813"/>
      <c r="G39" s="133">
        <v>20001.178659211011</v>
      </c>
      <c r="H39" s="133">
        <v>19699.271003315753</v>
      </c>
      <c r="I39" s="133">
        <v>20554.157879823113</v>
      </c>
      <c r="J39" s="133">
        <v>21112.3583001554</v>
      </c>
      <c r="K39" s="133">
        <v>21914.809294761948</v>
      </c>
      <c r="L39" s="133">
        <v>21755.005680769791</v>
      </c>
      <c r="M39" s="133">
        <v>23090.420659387237</v>
      </c>
      <c r="N39" s="106"/>
      <c r="O39" s="105"/>
      <c r="Q39" s="812"/>
      <c r="R39" s="812"/>
      <c r="S39" s="812"/>
    </row>
    <row r="40" spans="2:23" s="103" customFormat="1" ht="11.25" customHeight="1">
      <c r="B40" s="111"/>
      <c r="C40" s="111"/>
      <c r="D40" s="111"/>
      <c r="E40" s="111"/>
      <c r="F40" s="111"/>
      <c r="G40" s="110"/>
      <c r="H40" s="110"/>
      <c r="I40" s="110"/>
      <c r="J40" s="110"/>
      <c r="K40" s="110"/>
      <c r="L40" s="110"/>
      <c r="M40" s="110"/>
      <c r="N40" s="106"/>
      <c r="O40" s="105"/>
      <c r="Q40" s="104"/>
      <c r="R40" s="104"/>
      <c r="S40" s="104"/>
    </row>
    <row r="41" spans="2:23" s="103" customFormat="1" ht="22.5" customHeight="1">
      <c r="B41" s="108"/>
      <c r="C41" s="108"/>
      <c r="D41" s="108"/>
      <c r="E41" s="108"/>
      <c r="F41" s="108"/>
      <c r="G41" s="816"/>
      <c r="H41" s="816"/>
      <c r="I41" s="816"/>
      <c r="J41" s="816"/>
      <c r="K41" s="816"/>
      <c r="L41" s="816"/>
      <c r="M41" s="816"/>
      <c r="N41" s="106"/>
      <c r="O41" s="105"/>
      <c r="Q41" s="104"/>
      <c r="R41" s="104"/>
      <c r="S41" s="104"/>
    </row>
    <row r="42" spans="2:23" s="112" customFormat="1" ht="23.1" customHeight="1">
      <c r="B42" s="111"/>
      <c r="C42" s="111"/>
      <c r="D42" s="111"/>
      <c r="E42" s="111"/>
      <c r="F42" s="111"/>
      <c r="G42" s="110"/>
      <c r="H42" s="110"/>
      <c r="I42" s="110"/>
      <c r="J42" s="110"/>
      <c r="K42" s="110"/>
      <c r="L42" s="110"/>
      <c r="M42" s="110"/>
      <c r="N42" s="110"/>
      <c r="O42" s="131"/>
      <c r="Q42" s="815"/>
      <c r="R42" s="815"/>
      <c r="S42" s="815"/>
    </row>
    <row r="43" spans="2:23" s="109" customFormat="1" ht="24" customHeight="1">
      <c r="B43" s="108"/>
      <c r="C43" s="108"/>
      <c r="D43" s="108"/>
      <c r="E43" s="108"/>
      <c r="F43" s="108"/>
      <c r="G43" s="816" t="s">
        <v>127</v>
      </c>
      <c r="H43" s="816"/>
      <c r="I43" s="816"/>
      <c r="J43" s="816"/>
      <c r="K43" s="816"/>
      <c r="L43" s="816"/>
      <c r="M43" s="816"/>
      <c r="N43" s="130"/>
      <c r="O43" s="129"/>
    </row>
    <row r="44" spans="2:23" s="122" customFormat="1" ht="24.75" customHeight="1">
      <c r="B44" s="817" t="s">
        <v>157</v>
      </c>
      <c r="C44" s="817"/>
      <c r="D44" s="817"/>
      <c r="E44" s="817"/>
      <c r="F44" s="817"/>
      <c r="G44" s="128">
        <v>2015</v>
      </c>
      <c r="H44" s="128">
        <v>2016</v>
      </c>
      <c r="I44" s="128">
        <v>2017</v>
      </c>
      <c r="J44" s="128">
        <v>2018</v>
      </c>
      <c r="K44" s="128">
        <v>2019</v>
      </c>
      <c r="L44" s="128">
        <v>2020</v>
      </c>
      <c r="M44" s="128">
        <v>2021</v>
      </c>
      <c r="N44" s="124"/>
      <c r="O44" s="127"/>
    </row>
    <row r="45" spans="2:23" s="122" customFormat="1" ht="9.75" customHeight="1">
      <c r="B45" s="126"/>
      <c r="C45" s="126"/>
      <c r="D45" s="126"/>
      <c r="E45" s="126"/>
      <c r="F45" s="126"/>
      <c r="G45" s="125"/>
      <c r="H45" s="125"/>
      <c r="I45" s="121"/>
      <c r="J45" s="121"/>
      <c r="K45" s="121"/>
      <c r="L45" s="121"/>
      <c r="M45" s="121"/>
      <c r="N45" s="124"/>
      <c r="O45" s="123"/>
    </row>
    <row r="46" spans="2:23" s="117" customFormat="1" ht="21.75" customHeight="1">
      <c r="B46" s="120"/>
      <c r="C46" s="813" t="s">
        <v>130</v>
      </c>
      <c r="D46" s="813"/>
      <c r="E46" s="813"/>
      <c r="F46" s="813"/>
      <c r="G46" s="119">
        <f>SUM(G47:G52)</f>
        <v>6072.9522713708566</v>
      </c>
      <c r="H46" s="119">
        <f>SUM(H47:H52)</f>
        <v>6110.4289951335077</v>
      </c>
      <c r="I46" s="119">
        <f>SUM(I47:I52)</f>
        <v>6176.7575670012347</v>
      </c>
      <c r="J46" s="119">
        <f>SUM(J47:J52)</f>
        <v>6212.8341436527789</v>
      </c>
      <c r="K46" s="119">
        <f>SUM(K47:K52)</f>
        <v>6237.2086455044146</v>
      </c>
      <c r="L46" s="119">
        <v>5058.376210994551</v>
      </c>
      <c r="M46" s="119">
        <v>4805.4120775878209</v>
      </c>
      <c r="N46" s="119"/>
      <c r="O46" s="118"/>
    </row>
    <row r="47" spans="2:23" s="115" customFormat="1" ht="22.5" customHeight="1">
      <c r="B47" s="121"/>
      <c r="C47" s="113" t="s">
        <v>4</v>
      </c>
      <c r="D47" s="813" t="s">
        <v>33</v>
      </c>
      <c r="E47" s="813"/>
      <c r="F47" s="813"/>
      <c r="G47" s="106">
        <v>2038.0497588503599</v>
      </c>
      <c r="H47" s="106">
        <v>2077.4028961045901</v>
      </c>
      <c r="I47" s="106">
        <v>1930.96627149193</v>
      </c>
      <c r="J47" s="106">
        <v>1948.9937954076681</v>
      </c>
      <c r="K47" s="106">
        <v>1956.3923617029766</v>
      </c>
      <c r="L47" s="106">
        <v>142.771263</v>
      </c>
      <c r="M47" s="106">
        <v>169.66038599999999</v>
      </c>
      <c r="N47" s="119"/>
      <c r="U47" s="107"/>
      <c r="V47" s="107"/>
      <c r="W47" s="132"/>
    </row>
    <row r="48" spans="2:23" s="117" customFormat="1" ht="22.5" customHeight="1">
      <c r="B48" s="120"/>
      <c r="C48" s="113" t="s">
        <v>7</v>
      </c>
      <c r="D48" s="813" t="s">
        <v>32</v>
      </c>
      <c r="E48" s="813"/>
      <c r="F48" s="813"/>
      <c r="G48" s="106">
        <v>1420.7604093279999</v>
      </c>
      <c r="H48" s="106">
        <v>1422</v>
      </c>
      <c r="I48" s="106">
        <v>1490</v>
      </c>
      <c r="J48" s="106">
        <v>1508.0457102028536</v>
      </c>
      <c r="K48" s="106">
        <v>1533.9113075764706</v>
      </c>
      <c r="L48" s="106">
        <v>1750.3758439999999</v>
      </c>
      <c r="M48" s="106">
        <v>1667.5375759999999</v>
      </c>
      <c r="N48" s="119"/>
      <c r="O48" s="118"/>
      <c r="Q48" s="107"/>
      <c r="R48" s="107"/>
      <c r="S48" s="132"/>
      <c r="U48" s="814"/>
      <c r="V48" s="814"/>
      <c r="W48" s="814"/>
    </row>
    <row r="49" spans="2:23" s="116" customFormat="1" ht="22.5" customHeight="1">
      <c r="B49" s="114"/>
      <c r="C49" s="113" t="s">
        <v>8</v>
      </c>
      <c r="D49" s="813" t="s">
        <v>36</v>
      </c>
      <c r="E49" s="813"/>
      <c r="F49" s="813"/>
      <c r="G49" s="106">
        <v>1397.71859905929</v>
      </c>
      <c r="H49" s="106">
        <v>1418.3678720323701</v>
      </c>
      <c r="I49" s="106">
        <v>1530.3387364180501</v>
      </c>
      <c r="J49" s="106">
        <v>1531.8690751544702</v>
      </c>
      <c r="K49" s="106">
        <v>1533.3994138908886</v>
      </c>
      <c r="L49" s="106">
        <v>1762.919457</v>
      </c>
      <c r="M49" s="106">
        <v>1662.4569300000001</v>
      </c>
      <c r="N49" s="106"/>
      <c r="O49" s="105"/>
      <c r="Q49" s="107"/>
      <c r="R49" s="107"/>
      <c r="S49" s="132"/>
      <c r="U49" s="107"/>
      <c r="V49" s="107"/>
      <c r="W49" s="132"/>
    </row>
    <row r="50" spans="2:23" s="103" customFormat="1" ht="22.5" customHeight="1">
      <c r="B50" s="114"/>
      <c r="C50" s="113" t="s">
        <v>19</v>
      </c>
      <c r="D50" s="813" t="s">
        <v>115</v>
      </c>
      <c r="E50" s="813"/>
      <c r="F50" s="813"/>
      <c r="G50" s="106">
        <v>292.25969203394499</v>
      </c>
      <c r="H50" s="106">
        <v>286.408232206734</v>
      </c>
      <c r="I50" s="106">
        <v>318.30489987688998</v>
      </c>
      <c r="J50" s="106">
        <v>317.91175601421202</v>
      </c>
      <c r="K50" s="106">
        <v>319.35360780128576</v>
      </c>
      <c r="L50" s="106">
        <v>344.09339799999998</v>
      </c>
      <c r="M50" s="106">
        <v>328.15178100000003</v>
      </c>
      <c r="N50" s="106"/>
      <c r="O50" s="105"/>
      <c r="Q50" s="814"/>
      <c r="R50" s="814"/>
      <c r="S50" s="814"/>
      <c r="U50" s="814"/>
      <c r="V50" s="814"/>
      <c r="W50" s="814"/>
    </row>
    <row r="51" spans="2:23" s="115" customFormat="1" ht="22.5" customHeight="1">
      <c r="B51" s="114"/>
      <c r="C51" s="113" t="s">
        <v>22</v>
      </c>
      <c r="D51" s="813" t="s">
        <v>38</v>
      </c>
      <c r="E51" s="813"/>
      <c r="F51" s="813"/>
      <c r="G51" s="106">
        <v>163.50424695000001</v>
      </c>
      <c r="H51" s="106">
        <v>165.52188935736299</v>
      </c>
      <c r="I51" s="106">
        <v>178.38967359232799</v>
      </c>
      <c r="J51" s="106">
        <v>179.56806326592002</v>
      </c>
      <c r="K51" s="106">
        <v>180.74645293951301</v>
      </c>
      <c r="L51" s="106">
        <v>208.423126</v>
      </c>
      <c r="M51" s="106">
        <v>196.492131</v>
      </c>
      <c r="N51" s="106"/>
      <c r="O51" s="105"/>
      <c r="Q51" s="814"/>
      <c r="R51" s="814"/>
      <c r="S51" s="814"/>
      <c r="U51" s="814"/>
      <c r="V51" s="814"/>
      <c r="W51" s="814"/>
    </row>
    <row r="52" spans="2:23" s="103" customFormat="1" ht="22.5" customHeight="1">
      <c r="B52" s="114"/>
      <c r="C52" s="113" t="s">
        <v>113</v>
      </c>
      <c r="D52" s="813" t="s">
        <v>106</v>
      </c>
      <c r="E52" s="813"/>
      <c r="F52" s="813"/>
      <c r="G52" s="106">
        <v>760.65956514926199</v>
      </c>
      <c r="H52" s="106">
        <v>740.72810543244998</v>
      </c>
      <c r="I52" s="106">
        <v>728.75798562203602</v>
      </c>
      <c r="J52" s="106">
        <v>726.44574360765512</v>
      </c>
      <c r="K52" s="106">
        <v>713.40550159327984</v>
      </c>
      <c r="L52" s="106">
        <v>849.79312299455069</v>
      </c>
      <c r="M52" s="106">
        <v>781.11327358782103</v>
      </c>
      <c r="N52" s="106"/>
      <c r="O52" s="105"/>
      <c r="Q52" s="814"/>
      <c r="R52" s="814"/>
      <c r="S52" s="814"/>
      <c r="U52" s="107"/>
      <c r="V52" s="107"/>
      <c r="W52" s="132"/>
    </row>
    <row r="53" spans="2:23" s="103" customFormat="1" ht="11.25" customHeight="1">
      <c r="B53" s="111"/>
      <c r="C53" s="111"/>
      <c r="D53" s="111"/>
      <c r="E53" s="111"/>
      <c r="F53" s="111"/>
      <c r="G53" s="110"/>
      <c r="H53" s="110"/>
      <c r="I53" s="110"/>
      <c r="J53" s="110"/>
      <c r="K53" s="110"/>
      <c r="L53" s="110"/>
      <c r="M53" s="110"/>
      <c r="N53" s="106"/>
      <c r="O53" s="105"/>
      <c r="Q53" s="104"/>
      <c r="R53" s="104"/>
      <c r="S53" s="104"/>
    </row>
    <row r="54" spans="2:23" s="103" customFormat="1" ht="22.5" customHeight="1">
      <c r="B54" s="108"/>
      <c r="C54" s="108"/>
      <c r="D54" s="108"/>
      <c r="E54" s="108"/>
      <c r="F54" s="108"/>
      <c r="G54" s="816"/>
      <c r="H54" s="816"/>
      <c r="I54" s="816"/>
      <c r="J54" s="816"/>
      <c r="K54" s="816"/>
      <c r="L54" s="816"/>
      <c r="M54" s="816"/>
      <c r="N54" s="106"/>
      <c r="O54" s="105"/>
      <c r="Q54" s="104"/>
      <c r="R54" s="104"/>
      <c r="S54" s="104"/>
    </row>
    <row r="55" spans="2:23" s="112" customFormat="1" ht="17.25" customHeight="1">
      <c r="B55" s="111"/>
      <c r="C55" s="111"/>
      <c r="D55" s="111"/>
      <c r="E55" s="111"/>
      <c r="F55" s="111"/>
      <c r="G55" s="110"/>
      <c r="H55" s="110"/>
      <c r="I55" s="110"/>
      <c r="J55" s="110"/>
      <c r="K55" s="110"/>
      <c r="L55" s="110"/>
      <c r="M55" s="110"/>
      <c r="N55" s="110"/>
      <c r="O55" s="131"/>
      <c r="Q55" s="815"/>
      <c r="R55" s="815"/>
      <c r="S55" s="815"/>
    </row>
    <row r="56" spans="2:23" s="109" customFormat="1" ht="23.25" customHeight="1">
      <c r="B56" s="108"/>
      <c r="C56" s="108"/>
      <c r="D56" s="108"/>
      <c r="E56" s="108"/>
      <c r="F56" s="108"/>
      <c r="G56" s="816" t="s">
        <v>131</v>
      </c>
      <c r="H56" s="816"/>
      <c r="I56" s="816"/>
      <c r="J56" s="816"/>
      <c r="K56" s="816"/>
      <c r="L56" s="816"/>
      <c r="M56" s="816"/>
      <c r="N56" s="130"/>
      <c r="O56" s="129"/>
    </row>
    <row r="57" spans="2:23" s="122" customFormat="1" ht="24.75" customHeight="1">
      <c r="B57" s="817" t="s">
        <v>157</v>
      </c>
      <c r="C57" s="817"/>
      <c r="D57" s="817"/>
      <c r="E57" s="817"/>
      <c r="F57" s="817"/>
      <c r="G57" s="128">
        <v>2015</v>
      </c>
      <c r="H57" s="128">
        <v>2016</v>
      </c>
      <c r="I57" s="128">
        <v>2017</v>
      </c>
      <c r="J57" s="128">
        <v>2018</v>
      </c>
      <c r="K57" s="128">
        <v>2019</v>
      </c>
      <c r="L57" s="128">
        <v>2020</v>
      </c>
      <c r="M57" s="128">
        <v>2021</v>
      </c>
      <c r="N57" s="124"/>
      <c r="O57" s="127"/>
    </row>
    <row r="58" spans="2:23" s="122" customFormat="1" ht="6.75" customHeight="1">
      <c r="B58" s="126"/>
      <c r="C58" s="126"/>
      <c r="D58" s="126"/>
      <c r="E58" s="126"/>
      <c r="F58" s="126"/>
      <c r="G58" s="125"/>
      <c r="H58" s="125"/>
      <c r="I58" s="121"/>
      <c r="J58" s="121"/>
      <c r="K58" s="121"/>
      <c r="L58" s="121"/>
      <c r="M58" s="121"/>
      <c r="N58" s="124"/>
      <c r="O58" s="123"/>
    </row>
    <row r="59" spans="2:23" s="117" customFormat="1" ht="22.5" customHeight="1">
      <c r="B59" s="120"/>
      <c r="C59" s="813" t="s">
        <v>130</v>
      </c>
      <c r="D59" s="813"/>
      <c r="E59" s="813"/>
      <c r="F59" s="813"/>
      <c r="G59" s="119">
        <f>SUM(G60:G65)</f>
        <v>186698.9585274852</v>
      </c>
      <c r="H59" s="119">
        <f>SUM(H60:H65)</f>
        <v>190718.64155930362</v>
      </c>
      <c r="I59" s="119">
        <f>SUM(I60:I65)</f>
        <v>203374.16056848201</v>
      </c>
      <c r="J59" s="119">
        <f>SUM(J60:J65)</f>
        <v>207316.96229069258</v>
      </c>
      <c r="K59" s="119">
        <f>SUM(K60:K65)</f>
        <v>209471.98760481321</v>
      </c>
      <c r="L59" s="119">
        <v>198998.38822456615</v>
      </c>
      <c r="M59" s="119">
        <v>204968.339871531</v>
      </c>
      <c r="N59" s="119"/>
      <c r="O59" s="118"/>
    </row>
    <row r="60" spans="2:23" s="115" customFormat="1" ht="22.5" customHeight="1">
      <c r="B60" s="121"/>
      <c r="C60" s="113" t="s">
        <v>4</v>
      </c>
      <c r="D60" s="813" t="s">
        <v>33</v>
      </c>
      <c r="E60" s="813"/>
      <c r="F60" s="813"/>
      <c r="G60" s="106">
        <v>32324.797795949598</v>
      </c>
      <c r="H60" s="106">
        <v>33157.831200577297</v>
      </c>
      <c r="I60" s="106">
        <v>31772.7207896297</v>
      </c>
      <c r="J60" s="106">
        <v>32143.845538670925</v>
      </c>
      <c r="K60" s="106">
        <v>33132.922521632201</v>
      </c>
      <c r="L60" s="106">
        <v>30863.669417000001</v>
      </c>
      <c r="M60" s="106">
        <v>28427.910842000001</v>
      </c>
      <c r="N60" s="119"/>
    </row>
    <row r="61" spans="2:23" s="117" customFormat="1" ht="22.5" customHeight="1">
      <c r="B61" s="120"/>
      <c r="C61" s="113" t="s">
        <v>7</v>
      </c>
      <c r="D61" s="813" t="s">
        <v>45</v>
      </c>
      <c r="E61" s="813"/>
      <c r="F61" s="813"/>
      <c r="G61" s="106">
        <v>30900.904911121201</v>
      </c>
      <c r="H61" s="106">
        <v>32104.492312010101</v>
      </c>
      <c r="I61" s="106">
        <v>32518.249846895</v>
      </c>
      <c r="J61" s="106">
        <v>32828.876912816042</v>
      </c>
      <c r="K61" s="106">
        <v>32952.265753436979</v>
      </c>
      <c r="L61" s="106">
        <v>30370.447093999999</v>
      </c>
      <c r="M61" s="106">
        <v>32265.534329999999</v>
      </c>
      <c r="N61" s="119"/>
      <c r="O61" s="118"/>
      <c r="Q61" s="812"/>
      <c r="R61" s="812"/>
      <c r="S61" s="812"/>
    </row>
    <row r="62" spans="2:23" s="116" customFormat="1" ht="22.5" customHeight="1">
      <c r="B62" s="114"/>
      <c r="C62" s="113" t="s">
        <v>8</v>
      </c>
      <c r="D62" s="813" t="s">
        <v>32</v>
      </c>
      <c r="E62" s="813"/>
      <c r="F62" s="813"/>
      <c r="G62" s="106">
        <v>26793.6908561936</v>
      </c>
      <c r="H62" s="106">
        <v>29600.890824730101</v>
      </c>
      <c r="I62" s="106">
        <v>31995.552887372902</v>
      </c>
      <c r="J62" s="106">
        <v>32100.770373500927</v>
      </c>
      <c r="K62" s="106">
        <v>32470.924089474072</v>
      </c>
      <c r="L62" s="106">
        <v>23814.802637000001</v>
      </c>
      <c r="M62" s="106">
        <v>31530.672213000002</v>
      </c>
      <c r="N62" s="106"/>
      <c r="O62" s="105"/>
      <c r="Q62" s="812"/>
      <c r="R62" s="812"/>
      <c r="S62" s="812"/>
    </row>
    <row r="63" spans="2:23" s="103" customFormat="1" ht="22.5" customHeight="1">
      <c r="B63" s="114"/>
      <c r="C63" s="113" t="s">
        <v>19</v>
      </c>
      <c r="D63" s="813" t="s">
        <v>60</v>
      </c>
      <c r="E63" s="813"/>
      <c r="F63" s="813"/>
      <c r="G63" s="106">
        <v>13936.804670600601</v>
      </c>
      <c r="H63" s="106">
        <v>16610.921631447101</v>
      </c>
      <c r="I63" s="106">
        <v>15709.614957239301</v>
      </c>
      <c r="J63" s="106">
        <v>15778.128040383635</v>
      </c>
      <c r="K63" s="106">
        <v>15847.541453187348</v>
      </c>
      <c r="L63" s="106">
        <v>6874.3998419999998</v>
      </c>
      <c r="M63" s="106">
        <v>6532.9154470000003</v>
      </c>
      <c r="N63" s="106"/>
      <c r="O63" s="105"/>
      <c r="Q63" s="812"/>
      <c r="R63" s="812"/>
      <c r="S63" s="812"/>
    </row>
    <row r="64" spans="2:23" s="115" customFormat="1" ht="22.5" customHeight="1">
      <c r="B64" s="114"/>
      <c r="C64" s="113" t="s">
        <v>22</v>
      </c>
      <c r="D64" s="813" t="s">
        <v>50</v>
      </c>
      <c r="E64" s="813"/>
      <c r="F64" s="813"/>
      <c r="G64" s="106">
        <v>12545.3974260128</v>
      </c>
      <c r="H64" s="106">
        <v>12524.050773725899</v>
      </c>
      <c r="I64" s="106">
        <v>13519.5309867752</v>
      </c>
      <c r="J64" s="106">
        <v>14141.942382476207</v>
      </c>
      <c r="K64" s="106">
        <v>14640.579348727513</v>
      </c>
      <c r="L64" s="106">
        <v>15219.841479999999</v>
      </c>
      <c r="M64" s="106">
        <v>15399.523223</v>
      </c>
      <c r="N64" s="106"/>
      <c r="O64" s="105"/>
      <c r="Q64" s="812"/>
      <c r="R64" s="812"/>
      <c r="S64" s="812"/>
    </row>
    <row r="65" spans="2:19" s="103" customFormat="1" ht="22.5" customHeight="1">
      <c r="B65" s="114"/>
      <c r="C65" s="113" t="s">
        <v>113</v>
      </c>
      <c r="D65" s="813" t="s">
        <v>106</v>
      </c>
      <c r="E65" s="813"/>
      <c r="F65" s="813"/>
      <c r="G65" s="106">
        <v>70197.3628676074</v>
      </c>
      <c r="H65" s="106">
        <v>66720.4548168131</v>
      </c>
      <c r="I65" s="106">
        <v>77858.491100569896</v>
      </c>
      <c r="J65" s="106">
        <v>80323.39904284486</v>
      </c>
      <c r="K65" s="106">
        <v>80427.754438355099</v>
      </c>
      <c r="L65" s="106">
        <v>91855.227754566164</v>
      </c>
      <c r="M65" s="106">
        <v>90811.78381653101</v>
      </c>
      <c r="N65" s="106"/>
      <c r="O65" s="105"/>
      <c r="Q65" s="812"/>
      <c r="R65" s="812"/>
      <c r="S65" s="812"/>
    </row>
    <row r="66" spans="2:19" s="103" customFormat="1" ht="11.25" customHeight="1">
      <c r="B66" s="111"/>
      <c r="C66" s="111"/>
      <c r="D66" s="111"/>
      <c r="E66" s="111"/>
      <c r="F66" s="111"/>
      <c r="G66" s="110"/>
      <c r="H66" s="110"/>
      <c r="I66" s="110"/>
      <c r="J66" s="110"/>
      <c r="K66" s="110"/>
      <c r="L66" s="110"/>
      <c r="M66" s="110"/>
      <c r="N66" s="106"/>
      <c r="O66" s="105"/>
      <c r="Q66" s="104"/>
      <c r="R66" s="104"/>
      <c r="S66" s="104"/>
    </row>
    <row r="67" spans="2:19" s="103" customFormat="1" ht="15.75" customHeight="1">
      <c r="B67" s="108"/>
      <c r="C67" s="108"/>
      <c r="D67" s="108"/>
      <c r="E67" s="108"/>
      <c r="F67" s="108"/>
      <c r="G67" s="816"/>
      <c r="H67" s="816"/>
      <c r="I67" s="816"/>
      <c r="J67" s="816"/>
      <c r="K67" s="816"/>
      <c r="L67" s="816"/>
      <c r="M67" s="816"/>
      <c r="N67" s="106"/>
      <c r="O67" s="105"/>
      <c r="Q67" s="104"/>
      <c r="R67" s="104"/>
      <c r="S67" s="104"/>
    </row>
  </sheetData>
  <mergeCells count="81">
    <mergeCell ref="R2:R3"/>
    <mergeCell ref="D2:D3"/>
    <mergeCell ref="B8:F8"/>
    <mergeCell ref="B18:F18"/>
    <mergeCell ref="B2:C2"/>
    <mergeCell ref="B5:M5"/>
    <mergeCell ref="C10:F10"/>
    <mergeCell ref="D11:F11"/>
    <mergeCell ref="D12:F12"/>
    <mergeCell ref="G7:N7"/>
    <mergeCell ref="Q12:S12"/>
    <mergeCell ref="D13:F13"/>
    <mergeCell ref="Q13:S13"/>
    <mergeCell ref="Q16:S16"/>
    <mergeCell ref="G17:M17"/>
    <mergeCell ref="Q14:S14"/>
    <mergeCell ref="D24:F24"/>
    <mergeCell ref="Q24:S24"/>
    <mergeCell ref="D25:F25"/>
    <mergeCell ref="G67:M67"/>
    <mergeCell ref="B1:F1"/>
    <mergeCell ref="C20:F20"/>
    <mergeCell ref="B4:F4"/>
    <mergeCell ref="D26:F26"/>
    <mergeCell ref="G30:M30"/>
    <mergeCell ref="D36:F36"/>
    <mergeCell ref="D60:F60"/>
    <mergeCell ref="D49:F49"/>
    <mergeCell ref="D50:F50"/>
    <mergeCell ref="D52:F52"/>
    <mergeCell ref="D64:F64"/>
    <mergeCell ref="Q2:Q3"/>
    <mergeCell ref="D21:F21"/>
    <mergeCell ref="D22:F22"/>
    <mergeCell ref="Q22:S22"/>
    <mergeCell ref="D23:F23"/>
    <mergeCell ref="Q23:S23"/>
    <mergeCell ref="Q25:S25"/>
    <mergeCell ref="C33:F33"/>
    <mergeCell ref="B31:F31"/>
    <mergeCell ref="D34:F34"/>
    <mergeCell ref="D35:F35"/>
    <mergeCell ref="Q35:S35"/>
    <mergeCell ref="Q26:S26"/>
    <mergeCell ref="Q29:S29"/>
    <mergeCell ref="G28:M28"/>
    <mergeCell ref="Q36:S36"/>
    <mergeCell ref="U48:W48"/>
    <mergeCell ref="D37:F37"/>
    <mergeCell ref="Q37:S37"/>
    <mergeCell ref="D38:F38"/>
    <mergeCell ref="Q38:S38"/>
    <mergeCell ref="D39:F39"/>
    <mergeCell ref="D48:F48"/>
    <mergeCell ref="G41:M41"/>
    <mergeCell ref="Q39:S39"/>
    <mergeCell ref="Q42:S42"/>
    <mergeCell ref="G43:M43"/>
    <mergeCell ref="C46:F46"/>
    <mergeCell ref="D47:F47"/>
    <mergeCell ref="B44:F44"/>
    <mergeCell ref="Q50:S50"/>
    <mergeCell ref="U50:W50"/>
    <mergeCell ref="D51:F51"/>
    <mergeCell ref="Q51:S51"/>
    <mergeCell ref="U51:W51"/>
    <mergeCell ref="Q52:S52"/>
    <mergeCell ref="Q55:S55"/>
    <mergeCell ref="G56:M56"/>
    <mergeCell ref="C59:F59"/>
    <mergeCell ref="G54:M54"/>
    <mergeCell ref="B57:F57"/>
    <mergeCell ref="Q64:S64"/>
    <mergeCell ref="D65:F65"/>
    <mergeCell ref="Q65:S65"/>
    <mergeCell ref="D61:F61"/>
    <mergeCell ref="Q61:S61"/>
    <mergeCell ref="D62:F62"/>
    <mergeCell ref="Q62:S62"/>
    <mergeCell ref="D63:F63"/>
    <mergeCell ref="Q63:S63"/>
  </mergeCells>
  <printOptions horizontalCentered="1"/>
  <pageMargins left="0.51181102362204722" right="0.51181102362204722" top="0.23622047244094491" bottom="0" header="0.19685039370078741" footer="0"/>
  <pageSetup paperSize="9" scale="43" firstPageNumber="22" orientation="portrait" useFirstPageNumber="1" r:id="rId1"/>
  <headerFooter>
    <oddFooter>&amp;C&amp;"Arial,Regular"&amp;18&amp;P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 tint="0.59999389629810485"/>
  </sheetPr>
  <dimension ref="A1:AF68"/>
  <sheetViews>
    <sheetView view="pageBreakPreview" zoomScaleNormal="70" zoomScaleSheetLayoutView="100" workbookViewId="0">
      <pane ySplit="10" topLeftCell="A11" activePane="bottomLeft" state="frozen"/>
      <selection activeCell="H33" sqref="H33"/>
      <selection pane="bottomLeft" activeCell="S5" sqref="S5"/>
    </sheetView>
  </sheetViews>
  <sheetFormatPr defaultColWidth="9.140625" defaultRowHeight="14.25"/>
  <cols>
    <col min="1" max="1" width="1.7109375" style="146" customWidth="1"/>
    <col min="2" max="2" width="5.42578125" style="147" customWidth="1"/>
    <col min="3" max="3" width="6.5703125" style="147" customWidth="1"/>
    <col min="4" max="4" width="11.140625" style="147" customWidth="1"/>
    <col min="5" max="5" width="0.42578125" style="147" customWidth="1"/>
    <col min="6" max="6" width="33.5703125" style="146" customWidth="1"/>
    <col min="7" max="12" width="18.140625" style="146" customWidth="1"/>
    <col min="13" max="13" width="21" style="146" customWidth="1"/>
    <col min="14" max="14" width="4" style="146" customWidth="1"/>
    <col min="15" max="15" width="17.5703125" style="146" customWidth="1"/>
    <col min="16" max="16" width="14.140625" style="146" bestFit="1" customWidth="1"/>
    <col min="17" max="16384" width="9.140625" style="146"/>
  </cols>
  <sheetData>
    <row r="1" spans="1:32" ht="30" customHeight="1">
      <c r="B1" s="830"/>
      <c r="C1" s="830"/>
      <c r="D1" s="830"/>
      <c r="E1" s="830"/>
      <c r="F1" s="830"/>
    </row>
    <row r="2" spans="1:32" s="136" customFormat="1" ht="27" customHeight="1">
      <c r="A2" s="195"/>
      <c r="B2" s="823" t="s">
        <v>0</v>
      </c>
      <c r="C2" s="823"/>
      <c r="D2" s="822" t="s">
        <v>108</v>
      </c>
      <c r="F2" s="194" t="s">
        <v>156</v>
      </c>
      <c r="G2" s="187"/>
      <c r="H2" s="187"/>
      <c r="I2" s="187"/>
      <c r="J2" s="187"/>
      <c r="K2" s="187"/>
      <c r="L2" s="187"/>
      <c r="M2" s="187"/>
      <c r="N2" s="193"/>
      <c r="O2" s="192"/>
      <c r="P2" s="191"/>
      <c r="Q2" s="820"/>
      <c r="R2" s="821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32" s="182" customFormat="1" ht="27" customHeight="1">
      <c r="A3" s="189"/>
      <c r="B3" s="696" t="s">
        <v>1</v>
      </c>
      <c r="C3" s="696"/>
      <c r="D3" s="822"/>
      <c r="F3" s="188" t="s">
        <v>153</v>
      </c>
      <c r="G3" s="187"/>
      <c r="H3" s="187"/>
      <c r="I3" s="187"/>
      <c r="J3" s="187"/>
      <c r="K3" s="187"/>
      <c r="L3" s="187"/>
      <c r="M3" s="187"/>
      <c r="N3" s="186"/>
      <c r="O3" s="184"/>
      <c r="P3" s="185"/>
      <c r="Q3" s="820"/>
      <c r="R3" s="821"/>
      <c r="S3" s="184"/>
      <c r="T3" s="184"/>
      <c r="U3" s="184"/>
      <c r="V3" s="184"/>
      <c r="W3" s="183"/>
      <c r="X3" s="183"/>
      <c r="Y3" s="183"/>
      <c r="Z3" s="183"/>
      <c r="AA3" s="183"/>
      <c r="AB3" s="183"/>
    </row>
    <row r="4" spans="1:32" ht="27" customHeight="1">
      <c r="A4" s="162"/>
      <c r="B4" s="831"/>
      <c r="C4" s="831"/>
      <c r="D4" s="831"/>
      <c r="E4" s="831"/>
      <c r="F4" s="831"/>
      <c r="G4" s="145"/>
      <c r="H4" s="145"/>
      <c r="I4" s="163"/>
      <c r="J4" s="163"/>
      <c r="K4" s="163"/>
      <c r="L4" s="145"/>
      <c r="M4" s="145"/>
      <c r="N4" s="163"/>
      <c r="O4" s="181"/>
      <c r="P4" s="181"/>
      <c r="T4" s="163"/>
      <c r="U4" s="156"/>
      <c r="V4" s="180"/>
      <c r="W4" s="155"/>
      <c r="X4" s="166"/>
      <c r="Y4" s="161"/>
      <c r="Z4" s="166"/>
      <c r="AA4" s="166"/>
      <c r="AB4" s="166"/>
      <c r="AC4" s="166"/>
      <c r="AD4" s="166"/>
      <c r="AE4" s="166"/>
      <c r="AF4" s="166"/>
    </row>
    <row r="5" spans="1:32" s="177" customFormat="1" ht="39.950000000000003" customHeight="1">
      <c r="A5" s="179"/>
      <c r="B5" s="832" t="s">
        <v>163</v>
      </c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  <c r="N5" s="178"/>
      <c r="O5" s="140"/>
      <c r="P5" s="139"/>
    </row>
    <row r="6" spans="1:32" s="136" customFormat="1" ht="17.25" customHeight="1">
      <c r="B6" s="174"/>
      <c r="C6" s="158"/>
      <c r="D6" s="158"/>
      <c r="E6" s="158"/>
      <c r="F6" s="158"/>
      <c r="G6" s="158"/>
      <c r="H6" s="157"/>
      <c r="I6" s="157"/>
      <c r="J6" s="157"/>
      <c r="K6" s="157"/>
      <c r="L6" s="157"/>
      <c r="M6" s="157"/>
      <c r="N6" s="157"/>
      <c r="O6" s="137"/>
    </row>
    <row r="7" spans="1:32" s="172" customFormat="1" ht="24" customHeight="1">
      <c r="C7" s="156"/>
      <c r="D7" s="156"/>
      <c r="E7" s="156"/>
      <c r="F7" s="156"/>
      <c r="G7" s="833" t="s">
        <v>138</v>
      </c>
      <c r="H7" s="833"/>
      <c r="I7" s="833"/>
      <c r="J7" s="833"/>
      <c r="K7" s="833"/>
      <c r="L7" s="833"/>
      <c r="M7" s="833"/>
      <c r="N7" s="833"/>
      <c r="O7" s="129"/>
    </row>
    <row r="8" spans="1:32" s="148" customFormat="1" ht="24.75" customHeight="1">
      <c r="B8" s="828" t="s">
        <v>129</v>
      </c>
      <c r="C8" s="828"/>
      <c r="D8" s="828"/>
      <c r="E8" s="828"/>
      <c r="F8" s="828"/>
      <c r="G8" s="170">
        <v>2015</v>
      </c>
      <c r="H8" s="170">
        <v>2016</v>
      </c>
      <c r="I8" s="170">
        <v>2017</v>
      </c>
      <c r="J8" s="170">
        <v>2018</v>
      </c>
      <c r="K8" s="170">
        <v>2019</v>
      </c>
      <c r="L8" s="170">
        <v>2020</v>
      </c>
      <c r="M8" s="170">
        <v>2021</v>
      </c>
      <c r="N8" s="167"/>
      <c r="O8" s="127"/>
    </row>
    <row r="9" spans="1:32" s="148" customFormat="1" ht="6.75" customHeight="1">
      <c r="B9" s="169"/>
      <c r="C9" s="169"/>
      <c r="D9" s="169"/>
      <c r="E9" s="169"/>
      <c r="F9" s="169"/>
      <c r="G9" s="168"/>
      <c r="H9" s="168"/>
      <c r="I9" s="166"/>
      <c r="J9" s="166"/>
      <c r="K9" s="166"/>
      <c r="L9" s="166"/>
      <c r="M9" s="166"/>
      <c r="N9" s="167"/>
      <c r="O9" s="123"/>
    </row>
    <row r="10" spans="1:32" s="163" customFormat="1" ht="24" customHeight="1">
      <c r="B10" s="165"/>
      <c r="C10" s="717" t="s">
        <v>130</v>
      </c>
      <c r="D10" s="717"/>
      <c r="E10" s="717"/>
      <c r="F10" s="717"/>
      <c r="G10" s="164">
        <f>SUM(G11:G13)</f>
        <v>114950.7</v>
      </c>
      <c r="H10" s="164">
        <f>SUM(H11:H13)</f>
        <v>124434.30366917061</v>
      </c>
      <c r="I10" s="164">
        <f>SUM(I11:I13)</f>
        <v>135982.03007573</v>
      </c>
      <c r="J10" s="164">
        <f>SUM(J11:J13)</f>
        <v>137775.28618351999</v>
      </c>
      <c r="K10" s="164">
        <f>SUM(K11:K13)</f>
        <v>139223.78618351999</v>
      </c>
      <c r="L10" s="164">
        <v>133793.89130926199</v>
      </c>
      <c r="M10" s="164">
        <v>139693.82200720778</v>
      </c>
      <c r="N10" s="164"/>
      <c r="O10" s="118"/>
    </row>
    <row r="11" spans="1:32" s="161" customFormat="1" ht="22.5" customHeight="1">
      <c r="B11" s="166"/>
      <c r="C11" s="159" t="s">
        <v>4</v>
      </c>
      <c r="D11" s="717" t="s">
        <v>32</v>
      </c>
      <c r="E11" s="717"/>
      <c r="F11" s="717"/>
      <c r="G11" s="154">
        <v>95025.7</v>
      </c>
      <c r="H11" s="154">
        <v>96664.925860530609</v>
      </c>
      <c r="I11" s="154">
        <v>106719.57762811999</v>
      </c>
      <c r="J11" s="154">
        <v>107238.28618352</v>
      </c>
      <c r="K11" s="154">
        <v>107438.28618352</v>
      </c>
      <c r="L11" s="154">
        <v>95727</v>
      </c>
      <c r="M11" s="154">
        <v>98680</v>
      </c>
      <c r="N11" s="164"/>
    </row>
    <row r="12" spans="1:32" s="163" customFormat="1" ht="22.5" customHeight="1">
      <c r="B12" s="165"/>
      <c r="C12" s="159" t="s">
        <v>7</v>
      </c>
      <c r="D12" s="717" t="s">
        <v>109</v>
      </c>
      <c r="E12" s="717"/>
      <c r="F12" s="717"/>
      <c r="G12" s="154">
        <v>14216</v>
      </c>
      <c r="H12" s="154">
        <v>22851</v>
      </c>
      <c r="I12" s="154">
        <v>24381</v>
      </c>
      <c r="J12" s="154">
        <v>25232</v>
      </c>
      <c r="K12" s="154">
        <v>26159</v>
      </c>
      <c r="L12" s="154">
        <v>33132</v>
      </c>
      <c r="M12" s="154">
        <v>35612</v>
      </c>
      <c r="N12" s="164"/>
      <c r="O12" s="118"/>
      <c r="Q12" s="826"/>
      <c r="R12" s="826"/>
      <c r="S12" s="826"/>
    </row>
    <row r="13" spans="1:32" s="162" customFormat="1" ht="22.5" customHeight="1">
      <c r="B13" s="160"/>
      <c r="C13" s="159" t="s">
        <v>8</v>
      </c>
      <c r="D13" s="717" t="s">
        <v>106</v>
      </c>
      <c r="E13" s="717"/>
      <c r="F13" s="717"/>
      <c r="G13" s="154">
        <v>5709</v>
      </c>
      <c r="H13" s="154">
        <v>4918.3778086399998</v>
      </c>
      <c r="I13" s="154">
        <v>4881.4524476099996</v>
      </c>
      <c r="J13" s="154">
        <v>5305</v>
      </c>
      <c r="K13" s="154">
        <v>5626.5</v>
      </c>
      <c r="L13" s="154">
        <f>+L10-SUM(L11+L12)</f>
        <v>4934.8913092619914</v>
      </c>
      <c r="M13" s="154">
        <f>+M10-SUM(M11+M12)</f>
        <v>5401.822007207782</v>
      </c>
      <c r="N13" s="154"/>
      <c r="O13" s="153"/>
      <c r="Q13" s="826"/>
      <c r="R13" s="826"/>
      <c r="S13" s="826"/>
    </row>
    <row r="14" spans="1:32" s="174" customFormat="1" ht="10.5" customHeight="1">
      <c r="B14" s="158"/>
      <c r="C14" s="158"/>
      <c r="D14" s="158"/>
      <c r="E14" s="158"/>
      <c r="F14" s="158"/>
      <c r="G14" s="157"/>
      <c r="H14" s="157"/>
      <c r="I14" s="157"/>
      <c r="J14" s="157"/>
      <c r="K14" s="157"/>
      <c r="L14" s="157"/>
      <c r="M14" s="157"/>
      <c r="N14" s="157"/>
      <c r="O14" s="175"/>
      <c r="Q14" s="829"/>
      <c r="R14" s="829"/>
      <c r="S14" s="829"/>
    </row>
    <row r="15" spans="1:32" s="172" customFormat="1" ht="20.100000000000001" customHeight="1">
      <c r="B15" s="156"/>
      <c r="C15" s="156"/>
      <c r="D15" s="156"/>
      <c r="E15" s="156"/>
      <c r="F15" s="155"/>
      <c r="G15" s="176"/>
      <c r="H15" s="176"/>
      <c r="I15" s="176"/>
      <c r="J15" s="176"/>
      <c r="K15" s="176"/>
      <c r="L15" s="176"/>
      <c r="M15" s="176"/>
      <c r="N15" s="173"/>
      <c r="O15" s="129"/>
    </row>
    <row r="16" spans="1:32" s="174" customFormat="1" ht="23.1" customHeight="1">
      <c r="B16" s="158"/>
      <c r="C16" s="158"/>
      <c r="D16" s="158"/>
      <c r="E16" s="158"/>
      <c r="F16" s="158"/>
      <c r="G16" s="157"/>
      <c r="H16" s="157"/>
      <c r="I16" s="157"/>
      <c r="J16" s="157"/>
      <c r="K16" s="157"/>
      <c r="L16" s="157"/>
      <c r="M16" s="157"/>
      <c r="N16" s="157"/>
      <c r="O16" s="175"/>
      <c r="Q16" s="829"/>
      <c r="R16" s="829"/>
      <c r="S16" s="829"/>
    </row>
    <row r="17" spans="2:19" s="172" customFormat="1" ht="24" customHeight="1">
      <c r="B17" s="156"/>
      <c r="C17" s="156"/>
      <c r="D17" s="156"/>
      <c r="E17" s="156"/>
      <c r="F17" s="155"/>
      <c r="G17" s="827" t="s">
        <v>125</v>
      </c>
      <c r="H17" s="827"/>
      <c r="I17" s="827"/>
      <c r="J17" s="827"/>
      <c r="K17" s="827"/>
      <c r="L17" s="827"/>
      <c r="M17" s="827"/>
      <c r="N17" s="173"/>
      <c r="O17" s="129"/>
    </row>
    <row r="18" spans="2:19" s="148" customFormat="1" ht="24.75" customHeight="1">
      <c r="B18" s="828" t="s">
        <v>129</v>
      </c>
      <c r="C18" s="828"/>
      <c r="D18" s="828"/>
      <c r="E18" s="828"/>
      <c r="F18" s="828"/>
      <c r="G18" s="170">
        <v>2015</v>
      </c>
      <c r="H18" s="170">
        <v>2016</v>
      </c>
      <c r="I18" s="170">
        <v>2017</v>
      </c>
      <c r="J18" s="170">
        <v>2018</v>
      </c>
      <c r="K18" s="170">
        <v>2019</v>
      </c>
      <c r="L18" s="170">
        <v>2020</v>
      </c>
      <c r="M18" s="170">
        <v>2021</v>
      </c>
      <c r="N18" s="167"/>
      <c r="O18" s="127"/>
    </row>
    <row r="19" spans="2:19" s="148" customFormat="1" ht="6.75" customHeight="1">
      <c r="B19" s="169"/>
      <c r="C19" s="169"/>
      <c r="D19" s="169"/>
      <c r="E19" s="169"/>
      <c r="F19" s="169"/>
      <c r="G19" s="168"/>
      <c r="H19" s="168"/>
      <c r="I19" s="166"/>
      <c r="J19" s="166"/>
      <c r="K19" s="166"/>
      <c r="L19" s="166"/>
      <c r="M19" s="166"/>
      <c r="N19" s="167"/>
      <c r="O19" s="123"/>
    </row>
    <row r="20" spans="2:19" s="163" customFormat="1" ht="24" customHeight="1">
      <c r="B20" s="165"/>
      <c r="C20" s="717" t="s">
        <v>130</v>
      </c>
      <c r="D20" s="717"/>
      <c r="E20" s="717"/>
      <c r="F20" s="717"/>
      <c r="G20" s="164">
        <f>SUM(G21:G26)</f>
        <v>4493.0285714285756</v>
      </c>
      <c r="H20" s="164">
        <f>SUM(H21:H26)</f>
        <v>4262.6133114285758</v>
      </c>
      <c r="I20" s="164">
        <f>SUM(I21:I26)</f>
        <v>4525.3179518571405</v>
      </c>
      <c r="J20" s="164">
        <f>SUM(J21:J26)</f>
        <v>4599.9314718571422</v>
      </c>
      <c r="K20" s="164">
        <f>SUM(K21:K26)</f>
        <v>4630.0221000000001</v>
      </c>
      <c r="L20" s="164">
        <v>4338.3103679936676</v>
      </c>
      <c r="M20" s="164">
        <v>4464.1210780976253</v>
      </c>
      <c r="N20" s="164"/>
      <c r="O20" s="118"/>
    </row>
    <row r="21" spans="2:19" s="161" customFormat="1" ht="22.5" customHeight="1">
      <c r="B21" s="166"/>
      <c r="C21" s="159" t="s">
        <v>4</v>
      </c>
      <c r="D21" s="717" t="s">
        <v>32</v>
      </c>
      <c r="E21" s="717"/>
      <c r="F21" s="717"/>
      <c r="G21" s="154">
        <v>921.25714285714298</v>
      </c>
      <c r="H21" s="154">
        <v>806.12804285714299</v>
      </c>
      <c r="I21" s="154">
        <v>786.69749999999999</v>
      </c>
      <c r="J21" s="154">
        <v>835</v>
      </c>
      <c r="K21" s="154">
        <v>859</v>
      </c>
      <c r="L21" s="154">
        <v>643</v>
      </c>
      <c r="M21" s="154">
        <v>741</v>
      </c>
      <c r="N21" s="164"/>
    </row>
    <row r="22" spans="2:19" s="163" customFormat="1" ht="22.5" customHeight="1">
      <c r="B22" s="165"/>
      <c r="C22" s="159" t="s">
        <v>7</v>
      </c>
      <c r="D22" s="717" t="s">
        <v>116</v>
      </c>
      <c r="E22" s="717"/>
      <c r="F22" s="717"/>
      <c r="G22" s="154">
        <v>807</v>
      </c>
      <c r="H22" s="154">
        <v>819</v>
      </c>
      <c r="I22" s="154">
        <v>745</v>
      </c>
      <c r="J22" s="154">
        <v>752</v>
      </c>
      <c r="K22" s="154">
        <v>755</v>
      </c>
      <c r="L22" s="154">
        <v>707</v>
      </c>
      <c r="M22" s="154">
        <v>609</v>
      </c>
      <c r="N22" s="164"/>
      <c r="O22" s="118"/>
      <c r="Q22" s="826"/>
      <c r="R22" s="826"/>
      <c r="S22" s="826"/>
    </row>
    <row r="23" spans="2:19" s="162" customFormat="1" ht="19.5" customHeight="1">
      <c r="B23" s="160"/>
      <c r="C23" s="159" t="s">
        <v>8</v>
      </c>
      <c r="D23" s="717" t="s">
        <v>42</v>
      </c>
      <c r="E23" s="717"/>
      <c r="F23" s="717"/>
      <c r="G23" s="154">
        <v>385</v>
      </c>
      <c r="H23" s="154">
        <v>373.678</v>
      </c>
      <c r="I23" s="154">
        <v>542</v>
      </c>
      <c r="J23" s="154">
        <v>543</v>
      </c>
      <c r="K23" s="154">
        <v>545</v>
      </c>
      <c r="L23" s="154">
        <v>423</v>
      </c>
      <c r="M23" s="154">
        <v>476</v>
      </c>
      <c r="N23" s="154"/>
      <c r="O23" s="153"/>
      <c r="Q23" s="826"/>
      <c r="R23" s="826"/>
      <c r="S23" s="826"/>
    </row>
    <row r="24" spans="2:19" s="151" customFormat="1" ht="22.5" customHeight="1">
      <c r="B24" s="160"/>
      <c r="C24" s="159" t="s">
        <v>19</v>
      </c>
      <c r="D24" s="717" t="s">
        <v>36</v>
      </c>
      <c r="E24" s="717"/>
      <c r="F24" s="717"/>
      <c r="G24" s="154">
        <v>501</v>
      </c>
      <c r="H24" s="154">
        <v>485</v>
      </c>
      <c r="I24" s="154">
        <v>478</v>
      </c>
      <c r="J24" s="154">
        <v>480</v>
      </c>
      <c r="K24" s="154">
        <v>485</v>
      </c>
      <c r="L24" s="154">
        <v>374</v>
      </c>
      <c r="M24" s="154">
        <v>427</v>
      </c>
      <c r="N24" s="154"/>
      <c r="O24" s="153"/>
      <c r="Q24" s="826"/>
      <c r="R24" s="826"/>
      <c r="S24" s="826"/>
    </row>
    <row r="25" spans="2:19" s="161" customFormat="1" ht="22.5" customHeight="1">
      <c r="B25" s="160"/>
      <c r="C25" s="159" t="s">
        <v>22</v>
      </c>
      <c r="D25" s="717" t="s">
        <v>117</v>
      </c>
      <c r="E25" s="717"/>
      <c r="F25" s="717"/>
      <c r="G25" s="154">
        <v>352.25714285714298</v>
      </c>
      <c r="H25" s="154">
        <v>336.36264285714299</v>
      </c>
      <c r="I25" s="154">
        <v>351.34649999999999</v>
      </c>
      <c r="J25" s="154">
        <v>355</v>
      </c>
      <c r="K25" s="154">
        <v>359</v>
      </c>
      <c r="L25" s="154">
        <v>277</v>
      </c>
      <c r="M25" s="154">
        <v>316</v>
      </c>
      <c r="N25" s="154"/>
      <c r="O25" s="153"/>
      <c r="Q25" s="826"/>
      <c r="R25" s="826"/>
      <c r="S25" s="826"/>
    </row>
    <row r="26" spans="2:19" s="151" customFormat="1" ht="21.75" customHeight="1">
      <c r="B26" s="160"/>
      <c r="C26" s="159" t="s">
        <v>113</v>
      </c>
      <c r="D26" s="717" t="s">
        <v>106</v>
      </c>
      <c r="E26" s="717"/>
      <c r="F26" s="717"/>
      <c r="G26" s="154">
        <v>1526.5142857142901</v>
      </c>
      <c r="H26" s="154">
        <v>1442.4446257142899</v>
      </c>
      <c r="I26" s="154">
        <v>1622.27395185714</v>
      </c>
      <c r="J26" s="154">
        <v>1634.9314718571427</v>
      </c>
      <c r="K26" s="154">
        <v>1627.0220999999999</v>
      </c>
      <c r="L26" s="154">
        <f>+L20-SUM(L21:L25)</f>
        <v>1914.3103679936676</v>
      </c>
      <c r="M26" s="154">
        <f>+M20-SUM(M21:M25)</f>
        <v>1895.1210780976253</v>
      </c>
      <c r="N26" s="154"/>
      <c r="O26" s="153"/>
      <c r="Q26" s="826"/>
      <c r="R26" s="826"/>
      <c r="S26" s="826"/>
    </row>
    <row r="27" spans="2:19" s="151" customFormat="1" ht="11.25" customHeight="1">
      <c r="B27" s="158"/>
      <c r="C27" s="158"/>
      <c r="D27" s="158"/>
      <c r="E27" s="158"/>
      <c r="F27" s="158"/>
      <c r="G27" s="157"/>
      <c r="H27" s="157"/>
      <c r="I27" s="157"/>
      <c r="J27" s="157"/>
      <c r="K27" s="157"/>
      <c r="L27" s="157"/>
      <c r="M27" s="157"/>
      <c r="N27" s="154"/>
      <c r="O27" s="153"/>
      <c r="Q27" s="152"/>
      <c r="R27" s="152"/>
      <c r="S27" s="152"/>
    </row>
    <row r="28" spans="2:19" s="151" customFormat="1" ht="22.5" customHeight="1">
      <c r="B28" s="156"/>
      <c r="C28" s="156"/>
      <c r="D28" s="156"/>
      <c r="E28" s="156"/>
      <c r="F28" s="155"/>
      <c r="G28" s="827"/>
      <c r="H28" s="827"/>
      <c r="I28" s="827"/>
      <c r="J28" s="827"/>
      <c r="K28" s="827"/>
      <c r="L28" s="827"/>
      <c r="M28" s="827"/>
      <c r="N28" s="154"/>
      <c r="O28" s="153"/>
      <c r="Q28" s="152"/>
      <c r="R28" s="152"/>
      <c r="S28" s="152"/>
    </row>
    <row r="29" spans="2:19" s="174" customFormat="1" ht="18" customHeight="1">
      <c r="B29" s="158"/>
      <c r="C29" s="158"/>
      <c r="D29" s="158"/>
      <c r="E29" s="158"/>
      <c r="F29" s="158"/>
      <c r="G29" s="157"/>
      <c r="H29" s="157"/>
      <c r="I29" s="157"/>
      <c r="J29" s="157"/>
      <c r="K29" s="157"/>
      <c r="L29" s="157"/>
      <c r="M29" s="157"/>
      <c r="N29" s="157"/>
      <c r="O29" s="175"/>
      <c r="Q29" s="829"/>
      <c r="R29" s="829"/>
      <c r="S29" s="829"/>
    </row>
    <row r="30" spans="2:19" s="172" customFormat="1" ht="23.25" customHeight="1">
      <c r="B30" s="156"/>
      <c r="C30" s="156"/>
      <c r="D30" s="156"/>
      <c r="E30" s="156"/>
      <c r="F30" s="155"/>
      <c r="G30" s="827" t="s">
        <v>126</v>
      </c>
      <c r="H30" s="827"/>
      <c r="I30" s="827"/>
      <c r="J30" s="827"/>
      <c r="K30" s="827"/>
      <c r="L30" s="827"/>
      <c r="M30" s="827"/>
      <c r="N30" s="173"/>
      <c r="O30" s="129"/>
    </row>
    <row r="31" spans="2:19" s="148" customFormat="1" ht="24.75" customHeight="1">
      <c r="B31" s="828" t="s">
        <v>129</v>
      </c>
      <c r="C31" s="828"/>
      <c r="D31" s="828"/>
      <c r="E31" s="828"/>
      <c r="F31" s="828"/>
      <c r="G31" s="170">
        <v>2015</v>
      </c>
      <c r="H31" s="170">
        <v>2016</v>
      </c>
      <c r="I31" s="170">
        <v>2017</v>
      </c>
      <c r="J31" s="170">
        <v>2018</v>
      </c>
      <c r="K31" s="170">
        <v>2019</v>
      </c>
      <c r="L31" s="170">
        <v>2020</v>
      </c>
      <c r="M31" s="170">
        <v>2021</v>
      </c>
      <c r="N31" s="167"/>
      <c r="O31" s="127"/>
    </row>
    <row r="32" spans="2:19" s="148" customFormat="1" ht="6.75" customHeight="1">
      <c r="B32" s="169"/>
      <c r="C32" s="169"/>
      <c r="D32" s="169"/>
      <c r="E32" s="169"/>
      <c r="F32" s="169"/>
      <c r="G32" s="168"/>
      <c r="H32" s="168"/>
      <c r="I32" s="166"/>
      <c r="J32" s="166"/>
      <c r="K32" s="166"/>
      <c r="L32" s="166"/>
      <c r="M32" s="166"/>
      <c r="N32" s="167"/>
      <c r="O32" s="123"/>
    </row>
    <row r="33" spans="2:19" s="163" customFormat="1" ht="24" customHeight="1">
      <c r="B33" s="165"/>
      <c r="C33" s="717" t="s">
        <v>130</v>
      </c>
      <c r="D33" s="717"/>
      <c r="E33" s="717"/>
      <c r="F33" s="717"/>
      <c r="G33" s="164">
        <f>SUM(G34:G39)</f>
        <v>98180.155706349309</v>
      </c>
      <c r="H33" s="164">
        <f>SUM(H34:H39)</f>
        <v>101147.48369780011</v>
      </c>
      <c r="I33" s="164">
        <f>SUM(I34:I39)</f>
        <v>101824.09853264969</v>
      </c>
      <c r="J33" s="164">
        <f>SUM(J34:J39)</f>
        <v>103387.41061613109</v>
      </c>
      <c r="K33" s="164">
        <f>SUM(K34:K39)</f>
        <v>104422.98519613111</v>
      </c>
      <c r="L33" s="164">
        <v>91266.106793237108</v>
      </c>
      <c r="M33" s="164">
        <v>102856.38368296179</v>
      </c>
      <c r="N33" s="164"/>
      <c r="O33" s="118"/>
    </row>
    <row r="34" spans="2:19" s="161" customFormat="1" ht="22.5" customHeight="1">
      <c r="B34" s="166"/>
      <c r="C34" s="159" t="s">
        <v>4</v>
      </c>
      <c r="D34" s="717" t="s">
        <v>60</v>
      </c>
      <c r="E34" s="717"/>
      <c r="F34" s="717"/>
      <c r="G34" s="154">
        <v>33639.577777777798</v>
      </c>
      <c r="H34" s="154">
        <v>34782.411066611603</v>
      </c>
      <c r="I34" s="154">
        <v>34978.5885463171</v>
      </c>
      <c r="J34" s="154">
        <v>34992.610754111098</v>
      </c>
      <c r="K34" s="154">
        <v>35100.610754111112</v>
      </c>
      <c r="L34" s="154">
        <v>30400</v>
      </c>
      <c r="M34" s="154">
        <v>36138</v>
      </c>
      <c r="N34" s="164"/>
    </row>
    <row r="35" spans="2:19" s="163" customFormat="1" ht="22.5" customHeight="1">
      <c r="B35" s="165"/>
      <c r="C35" s="159" t="s">
        <v>7</v>
      </c>
      <c r="D35" s="717" t="s">
        <v>148</v>
      </c>
      <c r="E35" s="717"/>
      <c r="F35" s="717"/>
      <c r="G35" s="154">
        <v>11462</v>
      </c>
      <c r="H35" s="154">
        <v>11384.759053440001</v>
      </c>
      <c r="I35" s="154">
        <v>11352.3652072</v>
      </c>
      <c r="J35" s="154">
        <v>11880.8802</v>
      </c>
      <c r="K35" s="154">
        <v>12032.880199999998</v>
      </c>
      <c r="L35" s="154">
        <v>11107</v>
      </c>
      <c r="M35" s="154">
        <v>12136</v>
      </c>
      <c r="N35" s="164"/>
      <c r="O35" s="118"/>
      <c r="Q35" s="826"/>
      <c r="R35" s="826"/>
      <c r="S35" s="826"/>
    </row>
    <row r="36" spans="2:19" s="162" customFormat="1" ht="22.5" customHeight="1">
      <c r="B36" s="160"/>
      <c r="C36" s="159" t="s">
        <v>8</v>
      </c>
      <c r="D36" s="717" t="s">
        <v>32</v>
      </c>
      <c r="E36" s="717"/>
      <c r="F36" s="717"/>
      <c r="G36" s="154">
        <v>10063.666666666701</v>
      </c>
      <c r="H36" s="154">
        <v>10860.796338633299</v>
      </c>
      <c r="I36" s="154">
        <v>10402.591706466699</v>
      </c>
      <c r="J36" s="154">
        <v>10784.068238</v>
      </c>
      <c r="K36" s="154">
        <v>10894.068238</v>
      </c>
      <c r="L36" s="154">
        <v>9352</v>
      </c>
      <c r="M36" s="154">
        <v>11093</v>
      </c>
      <c r="N36" s="154"/>
      <c r="O36" s="153"/>
      <c r="Q36" s="826"/>
      <c r="R36" s="826"/>
      <c r="S36" s="826"/>
    </row>
    <row r="37" spans="2:19" s="151" customFormat="1" ht="22.5" customHeight="1">
      <c r="B37" s="160"/>
      <c r="C37" s="159" t="s">
        <v>19</v>
      </c>
      <c r="D37" s="717" t="s">
        <v>39</v>
      </c>
      <c r="E37" s="717"/>
      <c r="F37" s="717"/>
      <c r="G37" s="154">
        <v>7278</v>
      </c>
      <c r="H37" s="154">
        <v>7437.8836799999999</v>
      </c>
      <c r="I37" s="154">
        <v>6855.2712339999998</v>
      </c>
      <c r="J37" s="154">
        <v>6872</v>
      </c>
      <c r="K37" s="154">
        <v>6931</v>
      </c>
      <c r="L37" s="154">
        <v>5941</v>
      </c>
      <c r="M37" s="154">
        <v>3489</v>
      </c>
      <c r="N37" s="154"/>
      <c r="O37" s="153"/>
      <c r="Q37" s="826"/>
      <c r="R37" s="826"/>
      <c r="S37" s="826"/>
    </row>
    <row r="38" spans="2:19" s="161" customFormat="1" ht="22.5" customHeight="1">
      <c r="B38" s="160"/>
      <c r="C38" s="159" t="s">
        <v>22</v>
      </c>
      <c r="D38" s="717" t="s">
        <v>35</v>
      </c>
      <c r="E38" s="717"/>
      <c r="F38" s="717"/>
      <c r="G38" s="154">
        <v>6481.4939999999997</v>
      </c>
      <c r="H38" s="154">
        <v>6600.7006063600002</v>
      </c>
      <c r="I38" s="154">
        <v>6370.2345546195002</v>
      </c>
      <c r="J38" s="154">
        <v>6490.4016539999984</v>
      </c>
      <c r="K38" s="154">
        <v>6526.4016539999993</v>
      </c>
      <c r="L38" s="154">
        <v>5740</v>
      </c>
      <c r="M38" s="154">
        <v>6775</v>
      </c>
      <c r="N38" s="154"/>
      <c r="O38" s="153"/>
      <c r="Q38" s="826"/>
      <c r="R38" s="826"/>
      <c r="S38" s="826"/>
    </row>
    <row r="39" spans="2:19" s="151" customFormat="1" ht="22.5" customHeight="1">
      <c r="B39" s="160"/>
      <c r="C39" s="159" t="s">
        <v>113</v>
      </c>
      <c r="D39" s="717" t="s">
        <v>106</v>
      </c>
      <c r="E39" s="717"/>
      <c r="F39" s="717"/>
      <c r="G39" s="154">
        <v>29255.4172619048</v>
      </c>
      <c r="H39" s="154">
        <v>30080.9329527552</v>
      </c>
      <c r="I39" s="154">
        <v>31865.047284046399</v>
      </c>
      <c r="J39" s="154">
        <v>32367.449770020001</v>
      </c>
      <c r="K39" s="154">
        <v>32938.024350020001</v>
      </c>
      <c r="L39" s="154">
        <f>+L33-SUM(L34:L38)</f>
        <v>28726.106793237108</v>
      </c>
      <c r="M39" s="154">
        <f>+M33-SUM(M34:M38)</f>
        <v>33225.383682961794</v>
      </c>
      <c r="N39" s="154"/>
      <c r="O39" s="153"/>
      <c r="Q39" s="826"/>
      <c r="R39" s="826"/>
      <c r="S39" s="826"/>
    </row>
    <row r="40" spans="2:19" s="151" customFormat="1" ht="11.25" customHeight="1">
      <c r="B40" s="158"/>
      <c r="C40" s="158"/>
      <c r="D40" s="158"/>
      <c r="E40" s="158"/>
      <c r="F40" s="158"/>
      <c r="G40" s="157"/>
      <c r="H40" s="157"/>
      <c r="I40" s="157"/>
      <c r="J40" s="157"/>
      <c r="K40" s="157"/>
      <c r="L40" s="157"/>
      <c r="M40" s="157"/>
      <c r="N40" s="154"/>
      <c r="O40" s="153"/>
      <c r="Q40" s="152"/>
      <c r="R40" s="152"/>
      <c r="S40" s="152"/>
    </row>
    <row r="41" spans="2:19" s="151" customFormat="1" ht="22.5" customHeight="1">
      <c r="B41" s="156"/>
      <c r="C41" s="156"/>
      <c r="D41" s="156"/>
      <c r="E41" s="156"/>
      <c r="F41" s="155"/>
      <c r="G41" s="827"/>
      <c r="H41" s="827"/>
      <c r="I41" s="827"/>
      <c r="J41" s="827"/>
      <c r="K41" s="827"/>
      <c r="L41" s="827"/>
      <c r="M41" s="827"/>
      <c r="N41" s="154"/>
      <c r="O41" s="153"/>
      <c r="Q41" s="152"/>
      <c r="R41" s="152"/>
      <c r="S41" s="152"/>
    </row>
    <row r="42" spans="2:19" s="174" customFormat="1" ht="23.1" customHeight="1">
      <c r="B42" s="158"/>
      <c r="C42" s="158"/>
      <c r="D42" s="158"/>
      <c r="E42" s="158"/>
      <c r="F42" s="158"/>
      <c r="G42" s="157"/>
      <c r="H42" s="157"/>
      <c r="I42" s="157"/>
      <c r="J42" s="157"/>
      <c r="K42" s="157"/>
      <c r="L42" s="157"/>
      <c r="M42" s="157"/>
      <c r="N42" s="157"/>
      <c r="O42" s="175"/>
      <c r="Q42" s="829"/>
      <c r="R42" s="829"/>
      <c r="S42" s="829"/>
    </row>
    <row r="43" spans="2:19" s="172" customFormat="1" ht="24" customHeight="1">
      <c r="B43" s="156"/>
      <c r="C43" s="156"/>
      <c r="D43" s="156"/>
      <c r="E43" s="156"/>
      <c r="F43" s="155"/>
      <c r="G43" s="827" t="s">
        <v>127</v>
      </c>
      <c r="H43" s="827"/>
      <c r="I43" s="827"/>
      <c r="J43" s="827"/>
      <c r="K43" s="827"/>
      <c r="L43" s="827"/>
      <c r="M43" s="827"/>
      <c r="N43" s="173"/>
      <c r="O43" s="129"/>
    </row>
    <row r="44" spans="2:19" s="148" customFormat="1" ht="24.75" customHeight="1">
      <c r="B44" s="828" t="s">
        <v>129</v>
      </c>
      <c r="C44" s="828"/>
      <c r="D44" s="828"/>
      <c r="E44" s="828"/>
      <c r="F44" s="828"/>
      <c r="G44" s="170">
        <v>2015</v>
      </c>
      <c r="H44" s="170">
        <v>2016</v>
      </c>
      <c r="I44" s="170">
        <v>2017</v>
      </c>
      <c r="J44" s="170">
        <v>2018</v>
      </c>
      <c r="K44" s="170">
        <v>2019</v>
      </c>
      <c r="L44" s="170">
        <v>2020</v>
      </c>
      <c r="M44" s="170">
        <v>2021</v>
      </c>
      <c r="N44" s="167"/>
      <c r="O44" s="127"/>
    </row>
    <row r="45" spans="2:19" s="148" customFormat="1" ht="6.75" customHeight="1">
      <c r="B45" s="169"/>
      <c r="C45" s="169"/>
      <c r="D45" s="169"/>
      <c r="E45" s="169"/>
      <c r="F45" s="169"/>
      <c r="G45" s="168"/>
      <c r="H45" s="168"/>
      <c r="I45" s="166"/>
      <c r="J45" s="166"/>
      <c r="K45" s="166"/>
      <c r="L45" s="166"/>
      <c r="M45" s="166"/>
      <c r="N45" s="167"/>
      <c r="O45" s="123"/>
    </row>
    <row r="46" spans="2:19" s="163" customFormat="1" ht="24" customHeight="1">
      <c r="B46" s="165"/>
      <c r="C46" s="717" t="s">
        <v>130</v>
      </c>
      <c r="D46" s="717"/>
      <c r="E46" s="717"/>
      <c r="F46" s="717"/>
      <c r="G46" s="164">
        <f>SUM(G47:G52)</f>
        <v>11401.6</v>
      </c>
      <c r="H46" s="164">
        <f>SUM(H47:H52)</f>
        <v>11375.649789999998</v>
      </c>
      <c r="I46" s="164">
        <f>SUM(I47:I52)</f>
        <v>11444.683066</v>
      </c>
      <c r="J46" s="164">
        <f>SUM(J47:J52)</f>
        <v>11476.343672000001</v>
      </c>
      <c r="K46" s="164">
        <f>SUM(K47:K52)</f>
        <v>11519.670689</v>
      </c>
      <c r="L46" s="164">
        <v>10598.115492366003</v>
      </c>
      <c r="M46" s="164">
        <v>11221.001792024199</v>
      </c>
      <c r="N46" s="164"/>
      <c r="O46" s="118"/>
    </row>
    <row r="47" spans="2:19" s="161" customFormat="1" ht="22.5" customHeight="1">
      <c r="B47" s="166"/>
      <c r="C47" s="159" t="s">
        <v>4</v>
      </c>
      <c r="D47" s="717" t="s">
        <v>36</v>
      </c>
      <c r="E47" s="717"/>
      <c r="F47" s="717"/>
      <c r="G47" s="154">
        <v>4979</v>
      </c>
      <c r="H47" s="154">
        <v>4961.3378400000001</v>
      </c>
      <c r="I47" s="154">
        <v>5084.8206149999996</v>
      </c>
      <c r="J47" s="154">
        <v>5143.3918400000002</v>
      </c>
      <c r="K47" s="154">
        <v>5152.3918400000002</v>
      </c>
      <c r="L47" s="154">
        <v>5136</v>
      </c>
      <c r="M47" s="154">
        <v>5484</v>
      </c>
      <c r="N47" s="164"/>
    </row>
    <row r="48" spans="2:19" s="163" customFormat="1" ht="22.5" customHeight="1">
      <c r="B48" s="165"/>
      <c r="C48" s="159" t="s">
        <v>7</v>
      </c>
      <c r="D48" s="717" t="s">
        <v>115</v>
      </c>
      <c r="E48" s="717"/>
      <c r="F48" s="717"/>
      <c r="G48" s="154">
        <v>2272</v>
      </c>
      <c r="H48" s="154">
        <v>2245.9509600000001</v>
      </c>
      <c r="I48" s="154">
        <v>2311.4980799999998</v>
      </c>
      <c r="J48" s="154">
        <v>2179.3840599999999</v>
      </c>
      <c r="K48" s="154">
        <v>2185.3840599999999</v>
      </c>
      <c r="L48" s="154">
        <v>2207</v>
      </c>
      <c r="M48" s="154">
        <v>2259</v>
      </c>
      <c r="N48" s="164"/>
      <c r="O48" s="118"/>
      <c r="Q48" s="826"/>
      <c r="R48" s="826"/>
      <c r="S48" s="826"/>
    </row>
    <row r="49" spans="2:19" s="162" customFormat="1" ht="22.5" customHeight="1">
      <c r="B49" s="160"/>
      <c r="C49" s="159" t="s">
        <v>8</v>
      </c>
      <c r="D49" s="717" t="s">
        <v>32</v>
      </c>
      <c r="E49" s="717"/>
      <c r="F49" s="717"/>
      <c r="G49" s="154">
        <v>1133</v>
      </c>
      <c r="H49" s="154">
        <v>1138.7704799999999</v>
      </c>
      <c r="I49" s="154">
        <v>1180.0689500000001</v>
      </c>
      <c r="J49" s="154">
        <v>1201.3335</v>
      </c>
      <c r="K49" s="154">
        <v>1214.3335</v>
      </c>
      <c r="L49" s="154">
        <v>1190</v>
      </c>
      <c r="M49" s="154">
        <v>1283</v>
      </c>
      <c r="N49" s="154"/>
      <c r="O49" s="153"/>
      <c r="Q49" s="826"/>
      <c r="R49" s="826"/>
      <c r="S49" s="826"/>
    </row>
    <row r="50" spans="2:19" s="151" customFormat="1" ht="22.5" customHeight="1">
      <c r="B50" s="160"/>
      <c r="C50" s="159" t="s">
        <v>19</v>
      </c>
      <c r="D50" s="717" t="s">
        <v>33</v>
      </c>
      <c r="E50" s="717"/>
      <c r="F50" s="717"/>
      <c r="G50" s="154">
        <v>968.6</v>
      </c>
      <c r="H50" s="154">
        <v>920.71618000000001</v>
      </c>
      <c r="I50" s="154">
        <v>912.67128300000002</v>
      </c>
      <c r="J50" s="154">
        <v>944.03671199999997</v>
      </c>
      <c r="K50" s="154">
        <v>948.03671199999997</v>
      </c>
      <c r="L50" s="154">
        <v>159</v>
      </c>
      <c r="M50" s="154">
        <v>186</v>
      </c>
      <c r="N50" s="154"/>
      <c r="O50" s="153"/>
      <c r="Q50" s="826"/>
      <c r="R50" s="826"/>
      <c r="S50" s="826"/>
    </row>
    <row r="51" spans="2:19" s="161" customFormat="1" ht="22.5" customHeight="1">
      <c r="B51" s="160"/>
      <c r="C51" s="159" t="s">
        <v>22</v>
      </c>
      <c r="D51" s="717" t="s">
        <v>38</v>
      </c>
      <c r="E51" s="717"/>
      <c r="F51" s="717"/>
      <c r="G51" s="154">
        <v>726</v>
      </c>
      <c r="H51" s="154">
        <v>734.95884000000001</v>
      </c>
      <c r="I51" s="154">
        <v>722</v>
      </c>
      <c r="J51" s="154">
        <v>735</v>
      </c>
      <c r="K51" s="154">
        <v>742</v>
      </c>
      <c r="L51" s="154">
        <v>718</v>
      </c>
      <c r="M51" s="154">
        <v>761</v>
      </c>
      <c r="N51" s="154"/>
      <c r="O51" s="153"/>
      <c r="Q51" s="826"/>
      <c r="R51" s="826"/>
      <c r="S51" s="826"/>
    </row>
    <row r="52" spans="2:19" s="151" customFormat="1" ht="22.5" customHeight="1">
      <c r="B52" s="160"/>
      <c r="C52" s="159" t="s">
        <v>113</v>
      </c>
      <c r="D52" s="717" t="s">
        <v>106</v>
      </c>
      <c r="E52" s="717"/>
      <c r="F52" s="717"/>
      <c r="G52" s="154">
        <v>1323</v>
      </c>
      <c r="H52" s="154">
        <v>1373.9154900000001</v>
      </c>
      <c r="I52" s="154">
        <v>1233.6241379999999</v>
      </c>
      <c r="J52" s="154">
        <v>1273.1975600000001</v>
      </c>
      <c r="K52" s="154">
        <v>1277.5245769999999</v>
      </c>
      <c r="L52" s="154">
        <f>+L46-SUM(L47:L51)</f>
        <v>1188.1154923660033</v>
      </c>
      <c r="M52" s="154">
        <f>+M46-SUM(M47:M51)</f>
        <v>1248.0017920241989</v>
      </c>
      <c r="N52" s="154"/>
      <c r="O52" s="153"/>
      <c r="Q52" s="826"/>
      <c r="R52" s="826"/>
      <c r="S52" s="826"/>
    </row>
    <row r="53" spans="2:19" s="151" customFormat="1" ht="11.25" customHeight="1">
      <c r="B53" s="158"/>
      <c r="C53" s="158"/>
      <c r="D53" s="158"/>
      <c r="E53" s="158"/>
      <c r="F53" s="158"/>
      <c r="G53" s="157"/>
      <c r="H53" s="157"/>
      <c r="I53" s="157"/>
      <c r="J53" s="157"/>
      <c r="K53" s="157"/>
      <c r="L53" s="157"/>
      <c r="M53" s="157"/>
      <c r="N53" s="154"/>
      <c r="O53" s="153"/>
      <c r="Q53" s="152"/>
      <c r="R53" s="152"/>
      <c r="S53" s="152"/>
    </row>
    <row r="54" spans="2:19" s="151" customFormat="1" ht="22.5" customHeight="1">
      <c r="B54" s="156"/>
      <c r="C54" s="156"/>
      <c r="D54" s="156"/>
      <c r="E54" s="156"/>
      <c r="F54" s="155"/>
      <c r="G54" s="827"/>
      <c r="H54" s="827"/>
      <c r="I54" s="827"/>
      <c r="J54" s="827"/>
      <c r="K54" s="827"/>
      <c r="L54" s="827"/>
      <c r="M54" s="827"/>
      <c r="N54" s="154"/>
      <c r="O54" s="153"/>
      <c r="Q54" s="152"/>
      <c r="R54" s="152"/>
      <c r="S54" s="152"/>
    </row>
    <row r="55" spans="2:19" s="174" customFormat="1" ht="17.25" customHeight="1">
      <c r="B55" s="158"/>
      <c r="C55" s="158"/>
      <c r="D55" s="158"/>
      <c r="E55" s="158"/>
      <c r="F55" s="158"/>
      <c r="G55" s="157"/>
      <c r="H55" s="157"/>
      <c r="I55" s="157"/>
      <c r="J55" s="157"/>
      <c r="K55" s="157"/>
      <c r="L55" s="157"/>
      <c r="M55" s="157"/>
      <c r="N55" s="157"/>
      <c r="O55" s="175"/>
      <c r="Q55" s="829"/>
      <c r="R55" s="829"/>
      <c r="S55" s="829"/>
    </row>
    <row r="56" spans="2:19" s="172" customFormat="1" ht="23.25" customHeight="1">
      <c r="B56" s="156"/>
      <c r="C56" s="156"/>
      <c r="D56" s="156"/>
      <c r="E56" s="156"/>
      <c r="F56" s="155"/>
      <c r="G56" s="827" t="s">
        <v>131</v>
      </c>
      <c r="H56" s="827"/>
      <c r="I56" s="827"/>
      <c r="J56" s="827"/>
      <c r="K56" s="827"/>
      <c r="L56" s="827"/>
      <c r="M56" s="827"/>
      <c r="N56" s="173"/>
      <c r="O56" s="129"/>
    </row>
    <row r="57" spans="2:19" s="148" customFormat="1" ht="24.75" customHeight="1">
      <c r="B57" s="828" t="s">
        <v>158</v>
      </c>
      <c r="C57" s="828"/>
      <c r="D57" s="828"/>
      <c r="E57" s="828"/>
      <c r="F57" s="828"/>
      <c r="G57" s="170">
        <v>2015</v>
      </c>
      <c r="H57" s="170">
        <v>2016</v>
      </c>
      <c r="I57" s="170">
        <v>2017</v>
      </c>
      <c r="J57" s="170">
        <v>2018</v>
      </c>
      <c r="K57" s="170">
        <v>2019</v>
      </c>
      <c r="L57" s="170">
        <v>2020</v>
      </c>
      <c r="M57" s="170">
        <v>2021</v>
      </c>
      <c r="N57" s="167"/>
      <c r="O57" s="127"/>
    </row>
    <row r="58" spans="2:19" s="148" customFormat="1" ht="6.75" customHeight="1">
      <c r="B58" s="169"/>
      <c r="C58" s="169"/>
      <c r="D58" s="169"/>
      <c r="E58" s="169"/>
      <c r="F58" s="169"/>
      <c r="G58" s="168"/>
      <c r="H58" s="168"/>
      <c r="I58" s="166"/>
      <c r="J58" s="166"/>
      <c r="K58" s="166"/>
      <c r="L58" s="166"/>
      <c r="M58" s="166"/>
      <c r="N58" s="167"/>
      <c r="O58" s="123"/>
    </row>
    <row r="59" spans="2:19" s="163" customFormat="1" ht="24" customHeight="1">
      <c r="B59" s="165"/>
      <c r="C59" s="717" t="s">
        <v>130</v>
      </c>
      <c r="D59" s="717"/>
      <c r="E59" s="717"/>
      <c r="F59" s="717"/>
      <c r="G59" s="164">
        <f>SUM(G60:G65)</f>
        <v>143544.23583252582</v>
      </c>
      <c r="H59" s="164">
        <f>SUM(H60:H65)</f>
        <v>146365.46777742682</v>
      </c>
      <c r="I59" s="164">
        <f>SUM(I60:I65)</f>
        <v>149063.71091087899</v>
      </c>
      <c r="J59" s="164">
        <f>SUM(J60:J65)</f>
        <v>151568.12249990288</v>
      </c>
      <c r="K59" s="164">
        <f>SUM(K60:K65)</f>
        <v>153139.5839809945</v>
      </c>
      <c r="L59" s="164">
        <v>153294.34264293709</v>
      </c>
      <c r="M59" s="164">
        <v>154060.1250517788</v>
      </c>
      <c r="N59" s="164"/>
      <c r="O59" s="118"/>
    </row>
    <row r="60" spans="2:19" s="161" customFormat="1" ht="22.5" customHeight="1">
      <c r="B60" s="166"/>
      <c r="C60" s="159" t="s">
        <v>4</v>
      </c>
      <c r="D60" s="717" t="s">
        <v>32</v>
      </c>
      <c r="E60" s="717"/>
      <c r="F60" s="717"/>
      <c r="G60" s="154">
        <v>33769.608294060999</v>
      </c>
      <c r="H60" s="154">
        <v>34220.2559463211</v>
      </c>
      <c r="I60" s="154">
        <v>34900.446487550398</v>
      </c>
      <c r="J60" s="154">
        <v>35650.595211478016</v>
      </c>
      <c r="K60" s="154">
        <v>35787.300000000003</v>
      </c>
      <c r="L60" s="154">
        <v>36683</v>
      </c>
      <c r="M60" s="154">
        <v>35968</v>
      </c>
      <c r="N60" s="164"/>
    </row>
    <row r="61" spans="2:19" s="163" customFormat="1" ht="22.5" customHeight="1">
      <c r="B61" s="165"/>
      <c r="C61" s="159" t="s">
        <v>7</v>
      </c>
      <c r="D61" s="717" t="s">
        <v>33</v>
      </c>
      <c r="E61" s="717"/>
      <c r="F61" s="717"/>
      <c r="G61" s="154">
        <v>23340.1716002674</v>
      </c>
      <c r="H61" s="154">
        <v>25611.435157953802</v>
      </c>
      <c r="I61" s="154">
        <v>24005.414320666699</v>
      </c>
      <c r="J61" s="154">
        <v>24758.9843269706</v>
      </c>
      <c r="K61" s="154">
        <v>25331.8</v>
      </c>
      <c r="L61" s="154">
        <v>28165</v>
      </c>
      <c r="M61" s="154">
        <v>28702</v>
      </c>
      <c r="N61" s="164"/>
      <c r="O61" s="118"/>
      <c r="Q61" s="826"/>
      <c r="R61" s="826"/>
      <c r="S61" s="826"/>
    </row>
    <row r="62" spans="2:19" s="162" customFormat="1" ht="22.5" customHeight="1">
      <c r="B62" s="160"/>
      <c r="C62" s="159" t="s">
        <v>8</v>
      </c>
      <c r="D62" s="717" t="s">
        <v>60</v>
      </c>
      <c r="E62" s="717"/>
      <c r="F62" s="717"/>
      <c r="G62" s="154">
        <v>17049.405827505801</v>
      </c>
      <c r="H62" s="154">
        <v>17226.819675226099</v>
      </c>
      <c r="I62" s="154">
        <v>17362.8329679823</v>
      </c>
      <c r="J62" s="154">
        <v>17266.264627610595</v>
      </c>
      <c r="K62" s="154">
        <v>17321.936627610594</v>
      </c>
      <c r="L62" s="154">
        <v>7827</v>
      </c>
      <c r="M62" s="154">
        <v>8081</v>
      </c>
      <c r="N62" s="154"/>
      <c r="O62" s="153"/>
      <c r="Q62" s="826"/>
      <c r="R62" s="826"/>
      <c r="S62" s="826"/>
    </row>
    <row r="63" spans="2:19" s="151" customFormat="1" ht="22.5" customHeight="1">
      <c r="B63" s="160"/>
      <c r="C63" s="159" t="s">
        <v>19</v>
      </c>
      <c r="D63" s="717" t="s">
        <v>45</v>
      </c>
      <c r="E63" s="717"/>
      <c r="F63" s="717"/>
      <c r="G63" s="154">
        <v>8178</v>
      </c>
      <c r="H63" s="154">
        <v>8826.2649650000003</v>
      </c>
      <c r="I63" s="154">
        <v>9112.8508192499994</v>
      </c>
      <c r="J63" s="154">
        <v>9546.9703899999949</v>
      </c>
      <c r="K63" s="154">
        <v>9674.7000000000007</v>
      </c>
      <c r="L63" s="154">
        <v>5568</v>
      </c>
      <c r="M63" s="154">
        <v>5386</v>
      </c>
      <c r="N63" s="154"/>
      <c r="O63" s="153"/>
      <c r="Q63" s="826"/>
      <c r="R63" s="826"/>
      <c r="S63" s="826"/>
    </row>
    <row r="64" spans="2:19" s="161" customFormat="1" ht="22.5" customHeight="1">
      <c r="B64" s="160"/>
      <c r="C64" s="159" t="s">
        <v>22</v>
      </c>
      <c r="D64" s="717" t="s">
        <v>35</v>
      </c>
      <c r="E64" s="717"/>
      <c r="F64" s="717"/>
      <c r="G64" s="154">
        <v>8845.0471541117095</v>
      </c>
      <c r="H64" s="154">
        <v>8153.8191921423404</v>
      </c>
      <c r="I64" s="154">
        <v>8487.2025173839102</v>
      </c>
      <c r="J64" s="154">
        <v>9030.2703884948896</v>
      </c>
      <c r="K64" s="154">
        <v>9471.8473533839096</v>
      </c>
      <c r="L64" s="154">
        <v>9069</v>
      </c>
      <c r="M64" s="154">
        <v>9124</v>
      </c>
      <c r="N64" s="154"/>
      <c r="O64" s="153"/>
      <c r="Q64" s="826"/>
      <c r="R64" s="826"/>
      <c r="S64" s="826"/>
    </row>
    <row r="65" spans="2:19" s="151" customFormat="1" ht="22.5" customHeight="1">
      <c r="B65" s="160"/>
      <c r="C65" s="159" t="s">
        <v>113</v>
      </c>
      <c r="D65" s="717" t="s">
        <v>106</v>
      </c>
      <c r="E65" s="717"/>
      <c r="F65" s="717"/>
      <c r="G65" s="154">
        <v>52362.002956579898</v>
      </c>
      <c r="H65" s="154">
        <v>52326.872840783501</v>
      </c>
      <c r="I65" s="154">
        <v>55194.963798045697</v>
      </c>
      <c r="J65" s="154">
        <v>55315.037555348797</v>
      </c>
      <c r="K65" s="154">
        <v>55552</v>
      </c>
      <c r="L65" s="154">
        <f>+L59-SUM(L60:L64)</f>
        <v>65982.342642937088</v>
      </c>
      <c r="M65" s="154">
        <f>+M59-SUM(M60:M64)</f>
        <v>66799.125051778799</v>
      </c>
      <c r="N65" s="154"/>
      <c r="O65" s="153"/>
      <c r="Q65" s="826"/>
      <c r="R65" s="826"/>
      <c r="S65" s="826"/>
    </row>
    <row r="66" spans="2:19" s="151" customFormat="1" ht="11.25" customHeight="1">
      <c r="B66" s="158"/>
      <c r="C66" s="158"/>
      <c r="D66" s="158"/>
      <c r="E66" s="158"/>
      <c r="F66" s="158"/>
      <c r="G66" s="157"/>
      <c r="H66" s="157"/>
      <c r="I66" s="157"/>
      <c r="J66" s="157"/>
      <c r="K66" s="157"/>
      <c r="L66" s="157"/>
      <c r="M66" s="157"/>
      <c r="N66" s="154"/>
      <c r="O66" s="153"/>
      <c r="Q66" s="152"/>
      <c r="R66" s="152"/>
      <c r="S66" s="152"/>
    </row>
    <row r="67" spans="2:19" s="151" customFormat="1" ht="15" customHeight="1">
      <c r="B67" s="156"/>
      <c r="C67" s="156"/>
      <c r="D67" s="156"/>
      <c r="E67" s="156"/>
      <c r="F67" s="155"/>
      <c r="G67" s="827"/>
      <c r="H67" s="827"/>
      <c r="I67" s="827"/>
      <c r="J67" s="827"/>
      <c r="K67" s="827"/>
      <c r="L67" s="827"/>
      <c r="M67" s="827"/>
      <c r="N67" s="154"/>
      <c r="O67" s="153"/>
      <c r="Q67" s="152"/>
      <c r="R67" s="152"/>
      <c r="S67" s="152"/>
    </row>
    <row r="68" spans="2:19" s="148" customFormat="1" ht="18" customHeight="1">
      <c r="B68" s="150"/>
      <c r="C68" s="150"/>
      <c r="D68" s="149"/>
      <c r="E68" s="149"/>
    </row>
  </sheetData>
  <mergeCells count="80">
    <mergeCell ref="D37:F37"/>
    <mergeCell ref="Q37:S37"/>
    <mergeCell ref="D34:F34"/>
    <mergeCell ref="D35:F35"/>
    <mergeCell ref="Q35:S35"/>
    <mergeCell ref="D36:F36"/>
    <mergeCell ref="Q36:S36"/>
    <mergeCell ref="G67:M67"/>
    <mergeCell ref="G43:M43"/>
    <mergeCell ref="G54:M54"/>
    <mergeCell ref="Q55:S55"/>
    <mergeCell ref="Q25:S25"/>
    <mergeCell ref="D21:F21"/>
    <mergeCell ref="C10:F10"/>
    <mergeCell ref="D11:F11"/>
    <mergeCell ref="D12:F12"/>
    <mergeCell ref="G7:N7"/>
    <mergeCell ref="G17:M17"/>
    <mergeCell ref="B8:F8"/>
    <mergeCell ref="B18:F18"/>
    <mergeCell ref="B1:F1"/>
    <mergeCell ref="R2:R3"/>
    <mergeCell ref="C20:F20"/>
    <mergeCell ref="B4:F4"/>
    <mergeCell ref="B5:M5"/>
    <mergeCell ref="D13:F13"/>
    <mergeCell ref="Q13:S13"/>
    <mergeCell ref="Q14:S14"/>
    <mergeCell ref="Q16:S16"/>
    <mergeCell ref="B2:C2"/>
    <mergeCell ref="D2:D3"/>
    <mergeCell ref="Q2:Q3"/>
    <mergeCell ref="Q12:S12"/>
    <mergeCell ref="D22:F22"/>
    <mergeCell ref="Q22:S22"/>
    <mergeCell ref="Q29:S29"/>
    <mergeCell ref="G30:M30"/>
    <mergeCell ref="C33:F33"/>
    <mergeCell ref="D26:F26"/>
    <mergeCell ref="Q26:S26"/>
    <mergeCell ref="G28:M28"/>
    <mergeCell ref="D25:F25"/>
    <mergeCell ref="D23:F23"/>
    <mergeCell ref="Q23:S23"/>
    <mergeCell ref="D24:F24"/>
    <mergeCell ref="Q24:S24"/>
    <mergeCell ref="B31:F31"/>
    <mergeCell ref="D38:F38"/>
    <mergeCell ref="Q38:S38"/>
    <mergeCell ref="D39:F39"/>
    <mergeCell ref="Q39:S39"/>
    <mergeCell ref="C46:F46"/>
    <mergeCell ref="G41:M41"/>
    <mergeCell ref="Q42:S42"/>
    <mergeCell ref="B44:F44"/>
    <mergeCell ref="D47:F47"/>
    <mergeCell ref="D48:F48"/>
    <mergeCell ref="Q48:S48"/>
    <mergeCell ref="D60:F60"/>
    <mergeCell ref="D49:F49"/>
    <mergeCell ref="Q49:S49"/>
    <mergeCell ref="D50:F50"/>
    <mergeCell ref="Q50:S50"/>
    <mergeCell ref="D51:F51"/>
    <mergeCell ref="Q51:S51"/>
    <mergeCell ref="D52:F52"/>
    <mergeCell ref="Q52:S52"/>
    <mergeCell ref="C59:F59"/>
    <mergeCell ref="G56:M56"/>
    <mergeCell ref="B57:F57"/>
    <mergeCell ref="D64:F64"/>
    <mergeCell ref="Q64:S64"/>
    <mergeCell ref="D65:F65"/>
    <mergeCell ref="Q65:S65"/>
    <mergeCell ref="D61:F61"/>
    <mergeCell ref="Q61:S61"/>
    <mergeCell ref="D62:F62"/>
    <mergeCell ref="Q62:S62"/>
    <mergeCell ref="D63:F63"/>
    <mergeCell ref="Q63:S63"/>
  </mergeCells>
  <printOptions horizontalCentered="1"/>
  <pageMargins left="0.51181102362204722" right="0.51181102362204722" top="0.23622047244094491" bottom="0" header="0.19685039370078741" footer="0"/>
  <pageSetup paperSize="9" scale="43" firstPageNumber="22" orientation="portrait" useFirstPageNumber="1" r:id="rId1"/>
  <headerFooter>
    <oddFooter>&amp;C&amp;"Arial,Regular"&amp;18&amp;P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3" tint="0.59999389629810485"/>
  </sheetPr>
  <dimension ref="A1:AF68"/>
  <sheetViews>
    <sheetView view="pageBreakPreview" zoomScaleNormal="70" zoomScaleSheetLayoutView="100" workbookViewId="0">
      <pane ySplit="10" topLeftCell="A11" activePane="bottomLeft" state="frozen"/>
      <selection activeCell="B26" sqref="B26:F26"/>
      <selection pane="bottomLeft" activeCell="T10" sqref="T10"/>
    </sheetView>
  </sheetViews>
  <sheetFormatPr defaultColWidth="9.140625" defaultRowHeight="14.25"/>
  <cols>
    <col min="1" max="1" width="1.7109375" style="146" customWidth="1"/>
    <col min="2" max="2" width="4.7109375" style="147" customWidth="1"/>
    <col min="3" max="3" width="6.5703125" style="147" customWidth="1"/>
    <col min="4" max="4" width="10.42578125" style="147" customWidth="1"/>
    <col min="5" max="5" width="0.7109375" style="147" customWidth="1"/>
    <col min="6" max="6" width="33.5703125" style="146" customWidth="1"/>
    <col min="7" max="13" width="19" style="146" customWidth="1"/>
    <col min="14" max="14" width="4" style="146" customWidth="1"/>
    <col min="15" max="15" width="17.5703125" style="146" customWidth="1"/>
    <col min="16" max="16" width="14.140625" style="146" bestFit="1" customWidth="1"/>
    <col min="17" max="16384" width="9.140625" style="146"/>
  </cols>
  <sheetData>
    <row r="1" spans="1:32" ht="30" customHeight="1">
      <c r="B1" s="830"/>
      <c r="C1" s="830"/>
      <c r="D1" s="830"/>
      <c r="E1" s="830"/>
      <c r="F1" s="830"/>
    </row>
    <row r="2" spans="1:32" s="136" customFormat="1" ht="27" customHeight="1">
      <c r="A2" s="195"/>
      <c r="B2" s="823" t="s">
        <v>0</v>
      </c>
      <c r="C2" s="823"/>
      <c r="D2" s="822" t="s">
        <v>108</v>
      </c>
      <c r="F2" s="194" t="s">
        <v>156</v>
      </c>
      <c r="G2" s="187"/>
      <c r="H2" s="187"/>
      <c r="I2" s="187"/>
      <c r="J2" s="187"/>
      <c r="K2" s="187"/>
      <c r="L2" s="187"/>
      <c r="M2" s="187"/>
      <c r="N2" s="193"/>
      <c r="O2" s="192"/>
      <c r="P2" s="191"/>
      <c r="Q2" s="820"/>
      <c r="R2" s="821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32" s="182" customFormat="1" ht="27" customHeight="1">
      <c r="A3" s="189"/>
      <c r="B3" s="696" t="s">
        <v>1</v>
      </c>
      <c r="C3" s="696"/>
      <c r="D3" s="822"/>
      <c r="F3" s="188" t="s">
        <v>153</v>
      </c>
      <c r="G3" s="187"/>
      <c r="H3" s="187"/>
      <c r="I3" s="187"/>
      <c r="J3" s="187"/>
      <c r="K3" s="187"/>
      <c r="L3" s="187"/>
      <c r="M3" s="187"/>
      <c r="N3" s="186"/>
      <c r="O3" s="184"/>
      <c r="P3" s="185"/>
      <c r="Q3" s="820"/>
      <c r="R3" s="821"/>
      <c r="S3" s="184"/>
      <c r="T3" s="184"/>
      <c r="U3" s="184"/>
      <c r="V3" s="184"/>
      <c r="W3" s="183"/>
      <c r="X3" s="183"/>
      <c r="Y3" s="183"/>
      <c r="Z3" s="183"/>
      <c r="AA3" s="183"/>
      <c r="AB3" s="183"/>
    </row>
    <row r="4" spans="1:32" ht="27" customHeight="1">
      <c r="A4" s="162"/>
      <c r="B4" s="831"/>
      <c r="C4" s="831"/>
      <c r="D4" s="831"/>
      <c r="E4" s="831"/>
      <c r="F4" s="831"/>
      <c r="G4" s="163"/>
      <c r="H4" s="163"/>
      <c r="I4" s="163"/>
      <c r="J4" s="163"/>
      <c r="K4" s="163"/>
      <c r="L4" s="145"/>
      <c r="M4" s="145"/>
      <c r="N4" s="163"/>
      <c r="O4" s="181"/>
      <c r="P4" s="181"/>
      <c r="T4" s="163"/>
      <c r="U4" s="156"/>
      <c r="V4" s="180"/>
      <c r="W4" s="155"/>
      <c r="X4" s="166"/>
      <c r="Y4" s="161"/>
      <c r="Z4" s="166"/>
      <c r="AA4" s="166"/>
      <c r="AB4" s="166"/>
      <c r="AC4" s="166"/>
      <c r="AD4" s="166"/>
      <c r="AE4" s="166"/>
      <c r="AF4" s="166"/>
    </row>
    <row r="5" spans="1:32" s="177" customFormat="1" ht="39.950000000000003" customHeight="1">
      <c r="A5" s="179"/>
      <c r="B5" s="714" t="s">
        <v>132</v>
      </c>
      <c r="C5" s="714"/>
      <c r="D5" s="714"/>
      <c r="E5" s="714"/>
      <c r="F5" s="714"/>
      <c r="G5" s="714"/>
      <c r="H5" s="714"/>
      <c r="I5" s="714"/>
      <c r="J5" s="714"/>
      <c r="K5" s="714"/>
      <c r="L5" s="714"/>
      <c r="M5" s="714"/>
      <c r="N5" s="178"/>
      <c r="O5" s="140"/>
      <c r="P5" s="139"/>
    </row>
    <row r="6" spans="1:32" s="136" customFormat="1" ht="17.25" customHeight="1">
      <c r="B6" s="174"/>
      <c r="C6" s="158"/>
      <c r="D6" s="158"/>
      <c r="E6" s="158"/>
      <c r="F6" s="158"/>
      <c r="G6" s="158"/>
      <c r="H6" s="157"/>
      <c r="I6" s="157"/>
      <c r="J6" s="157"/>
      <c r="K6" s="157"/>
      <c r="L6" s="157"/>
      <c r="M6" s="157"/>
      <c r="N6" s="157"/>
      <c r="O6" s="137"/>
    </row>
    <row r="7" spans="1:32" s="172" customFormat="1" ht="24" customHeight="1">
      <c r="C7" s="156"/>
      <c r="D7" s="156"/>
      <c r="E7" s="156"/>
      <c r="F7" s="156"/>
      <c r="G7" s="833" t="s">
        <v>138</v>
      </c>
      <c r="H7" s="833"/>
      <c r="I7" s="833"/>
      <c r="J7" s="833"/>
      <c r="K7" s="833"/>
      <c r="L7" s="833"/>
      <c r="M7" s="833"/>
      <c r="N7" s="833"/>
      <c r="O7" s="129"/>
    </row>
    <row r="8" spans="1:32" s="148" customFormat="1" ht="24.75" customHeight="1">
      <c r="B8" s="828" t="s">
        <v>133</v>
      </c>
      <c r="C8" s="828"/>
      <c r="D8" s="828"/>
      <c r="E8" s="828"/>
      <c r="F8" s="828"/>
      <c r="G8" s="170">
        <v>2015</v>
      </c>
      <c r="H8" s="170">
        <v>2016</v>
      </c>
      <c r="I8" s="170">
        <v>2017</v>
      </c>
      <c r="J8" s="170">
        <v>2018</v>
      </c>
      <c r="K8" s="170">
        <v>2019</v>
      </c>
      <c r="L8" s="170">
        <v>2020</v>
      </c>
      <c r="M8" s="170">
        <v>2021</v>
      </c>
      <c r="N8" s="167"/>
      <c r="O8" s="127"/>
    </row>
    <row r="9" spans="1:32" s="148" customFormat="1" ht="6.75" customHeight="1">
      <c r="B9" s="169"/>
      <c r="C9" s="169"/>
      <c r="D9" s="169"/>
      <c r="E9" s="169"/>
      <c r="F9" s="169"/>
      <c r="G9" s="166"/>
      <c r="H9" s="166"/>
      <c r="I9" s="166"/>
      <c r="J9" s="166"/>
      <c r="K9" s="166"/>
      <c r="L9" s="166"/>
      <c r="M9" s="166"/>
      <c r="N9" s="167"/>
      <c r="O9" s="123"/>
    </row>
    <row r="10" spans="1:32" s="163" customFormat="1" ht="24" customHeight="1">
      <c r="B10" s="165"/>
      <c r="C10" s="717" t="s">
        <v>130</v>
      </c>
      <c r="D10" s="717"/>
      <c r="E10" s="717"/>
      <c r="F10" s="717"/>
      <c r="G10" s="164">
        <v>850.88941420586741</v>
      </c>
      <c r="H10" s="164">
        <v>860.36408638060425</v>
      </c>
      <c r="I10" s="164">
        <v>882.76110497015793</v>
      </c>
      <c r="J10" s="164">
        <v>932</v>
      </c>
      <c r="K10" s="164">
        <v>966</v>
      </c>
      <c r="L10" s="164">
        <v>1131.8969341878631</v>
      </c>
      <c r="M10" s="164">
        <v>1203.4441280178821</v>
      </c>
      <c r="N10" s="164"/>
      <c r="O10" s="118"/>
    </row>
    <row r="11" spans="1:32" s="161" customFormat="1" ht="22.5" customHeight="1">
      <c r="B11" s="166"/>
      <c r="C11" s="159" t="s">
        <v>4</v>
      </c>
      <c r="D11" s="717" t="s">
        <v>32</v>
      </c>
      <c r="E11" s="717"/>
      <c r="F11" s="717"/>
      <c r="G11" s="154">
        <v>552.276303276965</v>
      </c>
      <c r="H11" s="154">
        <v>566.38027709501796</v>
      </c>
      <c r="I11" s="154">
        <v>576.99439155156904</v>
      </c>
      <c r="J11" s="154">
        <v>612</v>
      </c>
      <c r="K11" s="154">
        <v>650</v>
      </c>
      <c r="L11" s="154">
        <v>730.83363699999995</v>
      </c>
      <c r="M11" s="154">
        <v>832.71068400000001</v>
      </c>
      <c r="N11" s="164"/>
    </row>
    <row r="12" spans="1:32" s="163" customFormat="1" ht="22.5" customHeight="1">
      <c r="B12" s="165"/>
      <c r="C12" s="159" t="s">
        <v>7</v>
      </c>
      <c r="D12" s="717" t="s">
        <v>109</v>
      </c>
      <c r="E12" s="717"/>
      <c r="F12" s="717"/>
      <c r="G12" s="154">
        <v>266.35542397</v>
      </c>
      <c r="H12" s="154">
        <v>259.04663113626299</v>
      </c>
      <c r="I12" s="154">
        <v>269.75303244972702</v>
      </c>
      <c r="J12" s="154">
        <v>278</v>
      </c>
      <c r="K12" s="154">
        <v>274</v>
      </c>
      <c r="L12" s="154">
        <v>345.26531899999998</v>
      </c>
      <c r="M12" s="154">
        <v>323.238811</v>
      </c>
      <c r="N12" s="164"/>
      <c r="O12" s="118"/>
      <c r="Q12" s="826"/>
      <c r="R12" s="826"/>
      <c r="S12" s="826"/>
    </row>
    <row r="13" spans="1:32" s="162" customFormat="1" ht="22.5" customHeight="1">
      <c r="B13" s="160"/>
      <c r="C13" s="159" t="s">
        <v>8</v>
      </c>
      <c r="D13" s="717" t="s">
        <v>106</v>
      </c>
      <c r="E13" s="717"/>
      <c r="F13" s="717"/>
      <c r="G13" s="154">
        <v>32.257686958902397</v>
      </c>
      <c r="H13" s="154">
        <v>34.937178149323245</v>
      </c>
      <c r="I13" s="154">
        <v>36.013680968861919</v>
      </c>
      <c r="J13" s="154">
        <v>42</v>
      </c>
      <c r="K13" s="154">
        <v>42</v>
      </c>
      <c r="L13" s="154">
        <v>55.797978187863109</v>
      </c>
      <c r="M13" s="154">
        <v>47.494633017882109</v>
      </c>
      <c r="N13" s="154"/>
      <c r="O13" s="153"/>
      <c r="Q13" s="826"/>
      <c r="R13" s="826"/>
      <c r="S13" s="826"/>
    </row>
    <row r="14" spans="1:32" s="174" customFormat="1" ht="9.75" customHeight="1">
      <c r="B14" s="158"/>
      <c r="C14" s="158"/>
      <c r="D14" s="158"/>
      <c r="E14" s="158"/>
      <c r="F14" s="158"/>
      <c r="G14" s="157"/>
      <c r="H14" s="157"/>
      <c r="I14" s="157"/>
      <c r="J14" s="157"/>
      <c r="K14" s="157"/>
      <c r="L14" s="157"/>
      <c r="M14" s="157"/>
      <c r="N14" s="157"/>
      <c r="O14" s="175"/>
      <c r="Q14" s="829"/>
      <c r="R14" s="829"/>
      <c r="S14" s="829"/>
    </row>
    <row r="15" spans="1:32" s="172" customFormat="1" ht="20.100000000000001" customHeight="1">
      <c r="B15" s="156"/>
      <c r="C15" s="156"/>
      <c r="D15" s="156"/>
      <c r="E15" s="156"/>
      <c r="F15" s="155"/>
      <c r="G15" s="176"/>
      <c r="H15" s="176"/>
      <c r="I15" s="176"/>
      <c r="J15" s="176"/>
      <c r="K15" s="176"/>
      <c r="L15" s="176"/>
      <c r="M15" s="176"/>
      <c r="N15" s="173"/>
      <c r="O15" s="129"/>
    </row>
    <row r="16" spans="1:32" s="174" customFormat="1" ht="23.1" customHeight="1">
      <c r="B16" s="158"/>
      <c r="C16" s="158"/>
      <c r="D16" s="158"/>
      <c r="E16" s="158"/>
      <c r="F16" s="158"/>
      <c r="G16" s="157"/>
      <c r="H16" s="157"/>
      <c r="I16" s="157"/>
      <c r="J16" s="157"/>
      <c r="K16" s="157"/>
      <c r="L16" s="157"/>
      <c r="M16" s="157"/>
      <c r="N16" s="157"/>
      <c r="O16" s="175"/>
      <c r="Q16" s="829"/>
      <c r="R16" s="829"/>
      <c r="S16" s="829"/>
    </row>
    <row r="17" spans="2:19" s="172" customFormat="1" ht="24" customHeight="1">
      <c r="B17" s="156"/>
      <c r="C17" s="156"/>
      <c r="D17" s="156"/>
      <c r="E17" s="156"/>
      <c r="F17" s="155"/>
      <c r="G17" s="827" t="s">
        <v>125</v>
      </c>
      <c r="H17" s="827"/>
      <c r="I17" s="827"/>
      <c r="J17" s="827"/>
      <c r="K17" s="827"/>
      <c r="L17" s="827"/>
      <c r="M17" s="827"/>
      <c r="N17" s="173"/>
      <c r="O17" s="129"/>
    </row>
    <row r="18" spans="2:19" s="148" customFormat="1" ht="24.75" customHeight="1">
      <c r="B18" s="828" t="s">
        <v>133</v>
      </c>
      <c r="C18" s="828"/>
      <c r="D18" s="828"/>
      <c r="E18" s="828"/>
      <c r="F18" s="828"/>
      <c r="G18" s="170">
        <v>2015</v>
      </c>
      <c r="H18" s="170">
        <v>2016</v>
      </c>
      <c r="I18" s="170">
        <v>2017</v>
      </c>
      <c r="J18" s="170">
        <v>2018</v>
      </c>
      <c r="K18" s="170">
        <v>2019</v>
      </c>
      <c r="L18" s="170">
        <v>2020</v>
      </c>
      <c r="M18" s="170">
        <v>2021</v>
      </c>
      <c r="N18" s="167"/>
      <c r="O18" s="127"/>
    </row>
    <row r="19" spans="2:19" s="148" customFormat="1" ht="6.75" customHeight="1">
      <c r="B19" s="169"/>
      <c r="C19" s="169"/>
      <c r="D19" s="169"/>
      <c r="E19" s="169"/>
      <c r="F19" s="169"/>
      <c r="G19" s="166"/>
      <c r="H19" s="166"/>
      <c r="I19" s="166"/>
      <c r="J19" s="166"/>
      <c r="K19" s="166"/>
      <c r="L19" s="166"/>
      <c r="M19" s="166"/>
      <c r="N19" s="167"/>
      <c r="O19" s="123"/>
    </row>
    <row r="20" spans="2:19" s="163" customFormat="1" ht="24" customHeight="1">
      <c r="B20" s="165"/>
      <c r="C20" s="717" t="s">
        <v>130</v>
      </c>
      <c r="D20" s="717"/>
      <c r="E20" s="717"/>
      <c r="F20" s="717"/>
      <c r="G20" s="164">
        <v>876.68613338206183</v>
      </c>
      <c r="H20" s="164">
        <v>874.97272493935463</v>
      </c>
      <c r="I20" s="164">
        <v>903.58374585555453</v>
      </c>
      <c r="J20" s="606">
        <v>944</v>
      </c>
      <c r="K20" s="606">
        <v>968</v>
      </c>
      <c r="L20" s="164">
        <v>958.42694240104493</v>
      </c>
      <c r="M20" s="164">
        <v>923.92357246973597</v>
      </c>
      <c r="N20" s="164"/>
      <c r="O20" s="118"/>
    </row>
    <row r="21" spans="2:19" s="161" customFormat="1" ht="22.5" customHeight="1">
      <c r="B21" s="166"/>
      <c r="C21" s="159" t="s">
        <v>4</v>
      </c>
      <c r="D21" s="717" t="s">
        <v>42</v>
      </c>
      <c r="E21" s="717"/>
      <c r="F21" s="717"/>
      <c r="G21" s="154">
        <v>266.1034449</v>
      </c>
      <c r="H21" s="154">
        <v>270.40503377687997</v>
      </c>
      <c r="I21" s="154">
        <v>285.36379680090403</v>
      </c>
      <c r="J21" s="607">
        <v>288</v>
      </c>
      <c r="K21" s="607">
        <v>295</v>
      </c>
      <c r="L21" s="154">
        <v>123.681094</v>
      </c>
      <c r="M21" s="154">
        <v>65.028780806181302</v>
      </c>
      <c r="N21" s="164"/>
    </row>
    <row r="22" spans="2:19" s="163" customFormat="1" ht="22.5" customHeight="1">
      <c r="B22" s="165"/>
      <c r="C22" s="159" t="s">
        <v>7</v>
      </c>
      <c r="D22" s="717" t="s">
        <v>116</v>
      </c>
      <c r="E22" s="717"/>
      <c r="F22" s="717"/>
      <c r="G22" s="154">
        <v>144.06279809220999</v>
      </c>
      <c r="H22" s="154">
        <v>139.17330672496001</v>
      </c>
      <c r="I22" s="154">
        <v>144.25065598092201</v>
      </c>
      <c r="J22" s="607">
        <v>164</v>
      </c>
      <c r="K22" s="607">
        <v>171</v>
      </c>
      <c r="L22" s="154">
        <v>192.74611899999999</v>
      </c>
      <c r="M22" s="154">
        <v>166.41945999999999</v>
      </c>
      <c r="N22" s="164"/>
      <c r="O22" s="118"/>
      <c r="Q22" s="826"/>
      <c r="R22" s="826"/>
      <c r="S22" s="826"/>
    </row>
    <row r="23" spans="2:19" s="162" customFormat="1" ht="22.5" customHeight="1">
      <c r="B23" s="160"/>
      <c r="C23" s="159" t="s">
        <v>8</v>
      </c>
      <c r="D23" s="717" t="s">
        <v>32</v>
      </c>
      <c r="E23" s="717"/>
      <c r="F23" s="717"/>
      <c r="G23" s="154">
        <v>92.931534798109396</v>
      </c>
      <c r="H23" s="154">
        <v>97.135685449475602</v>
      </c>
      <c r="I23" s="154">
        <v>99.098766929168804</v>
      </c>
      <c r="J23" s="607">
        <v>105</v>
      </c>
      <c r="K23" s="607">
        <v>107</v>
      </c>
      <c r="L23" s="154">
        <v>43.332481000000001</v>
      </c>
      <c r="M23" s="154">
        <v>23.0265616572098</v>
      </c>
      <c r="N23" s="154"/>
      <c r="O23" s="153"/>
      <c r="Q23" s="826"/>
      <c r="R23" s="826"/>
      <c r="S23" s="826"/>
    </row>
    <row r="24" spans="2:19" s="151" customFormat="1" ht="22.5" customHeight="1">
      <c r="B24" s="160"/>
      <c r="C24" s="159" t="s">
        <v>19</v>
      </c>
      <c r="D24" s="717" t="s">
        <v>148</v>
      </c>
      <c r="E24" s="717"/>
      <c r="F24" s="717"/>
      <c r="G24" s="154">
        <v>46.455071584286401</v>
      </c>
      <c r="H24" s="154">
        <v>42.720059032080002</v>
      </c>
      <c r="I24" s="154">
        <v>55.1256784201356</v>
      </c>
      <c r="J24" s="607">
        <v>57</v>
      </c>
      <c r="K24" s="607">
        <v>59</v>
      </c>
      <c r="L24" s="154">
        <v>24.613102999999999</v>
      </c>
      <c r="M24" s="154">
        <v>13.1663514852332</v>
      </c>
      <c r="N24" s="154"/>
      <c r="O24" s="153"/>
      <c r="Q24" s="826"/>
      <c r="R24" s="826"/>
      <c r="S24" s="826"/>
    </row>
    <row r="25" spans="2:19" s="161" customFormat="1" ht="22.5" customHeight="1">
      <c r="B25" s="160"/>
      <c r="C25" s="159" t="s">
        <v>22</v>
      </c>
      <c r="D25" s="717" t="s">
        <v>118</v>
      </c>
      <c r="E25" s="717"/>
      <c r="F25" s="717"/>
      <c r="G25" s="154">
        <v>54</v>
      </c>
      <c r="H25" s="154">
        <v>54.664200000000001</v>
      </c>
      <c r="I25" s="154">
        <v>55.303300800000002</v>
      </c>
      <c r="J25" s="607">
        <v>56</v>
      </c>
      <c r="K25" s="607">
        <v>57</v>
      </c>
      <c r="L25" s="154">
        <v>24.358753</v>
      </c>
      <c r="M25" s="154">
        <v>13.021106084450999</v>
      </c>
      <c r="N25" s="154"/>
      <c r="O25" s="153"/>
      <c r="Q25" s="826"/>
      <c r="R25" s="826"/>
      <c r="S25" s="826"/>
    </row>
    <row r="26" spans="2:19" s="151" customFormat="1" ht="22.5" customHeight="1">
      <c r="B26" s="160"/>
      <c r="C26" s="159" t="s">
        <v>113</v>
      </c>
      <c r="D26" s="717" t="s">
        <v>106</v>
      </c>
      <c r="E26" s="717"/>
      <c r="F26" s="717"/>
      <c r="G26" s="154">
        <v>273.13328400745598</v>
      </c>
      <c r="H26" s="154">
        <v>270.87443995595902</v>
      </c>
      <c r="I26" s="154">
        <v>264.44154692442402</v>
      </c>
      <c r="J26" s="607">
        <v>273</v>
      </c>
      <c r="K26" s="607">
        <v>278</v>
      </c>
      <c r="L26" s="154">
        <v>549.69539240104496</v>
      </c>
      <c r="M26" s="154">
        <v>643.26131243666066</v>
      </c>
      <c r="N26" s="154"/>
      <c r="O26" s="153"/>
      <c r="Q26" s="826"/>
      <c r="R26" s="826"/>
      <c r="S26" s="826"/>
    </row>
    <row r="27" spans="2:19" s="151" customFormat="1" ht="11.25" customHeight="1">
      <c r="B27" s="158"/>
      <c r="C27" s="158"/>
      <c r="D27" s="158"/>
      <c r="E27" s="158"/>
      <c r="F27" s="158"/>
      <c r="G27" s="157"/>
      <c r="H27" s="157"/>
      <c r="I27" s="157"/>
      <c r="J27" s="157"/>
      <c r="K27" s="157"/>
      <c r="L27" s="157"/>
      <c r="M27" s="157"/>
      <c r="N27" s="154"/>
      <c r="O27" s="153"/>
      <c r="Q27" s="152"/>
      <c r="R27" s="152"/>
      <c r="S27" s="152"/>
    </row>
    <row r="28" spans="2:19" s="151" customFormat="1" ht="22.5" customHeight="1">
      <c r="B28" s="156"/>
      <c r="C28" s="156"/>
      <c r="D28" s="156"/>
      <c r="E28" s="156"/>
      <c r="F28" s="155"/>
      <c r="G28" s="827"/>
      <c r="H28" s="827"/>
      <c r="I28" s="827"/>
      <c r="J28" s="827"/>
      <c r="K28" s="827"/>
      <c r="L28" s="827"/>
      <c r="M28" s="827"/>
      <c r="N28" s="154"/>
      <c r="O28" s="153"/>
      <c r="Q28" s="152"/>
      <c r="R28" s="152"/>
      <c r="S28" s="152"/>
    </row>
    <row r="29" spans="2:19" s="174" customFormat="1" ht="17.25" customHeight="1">
      <c r="B29" s="158"/>
      <c r="C29" s="158"/>
      <c r="D29" s="158"/>
      <c r="E29" s="158"/>
      <c r="F29" s="158"/>
      <c r="G29" s="157"/>
      <c r="H29" s="157"/>
      <c r="I29" s="157"/>
      <c r="J29" s="157"/>
      <c r="K29" s="157"/>
      <c r="L29" s="157"/>
      <c r="M29" s="157"/>
      <c r="N29" s="157"/>
      <c r="O29" s="175"/>
      <c r="Q29" s="829"/>
      <c r="R29" s="829"/>
      <c r="S29" s="829"/>
    </row>
    <row r="30" spans="2:19" s="172" customFormat="1" ht="23.25" customHeight="1">
      <c r="B30" s="156"/>
      <c r="C30" s="156"/>
      <c r="D30" s="156"/>
      <c r="E30" s="156"/>
      <c r="F30" s="155"/>
      <c r="G30" s="827" t="s">
        <v>126</v>
      </c>
      <c r="H30" s="827"/>
      <c r="I30" s="827"/>
      <c r="J30" s="827"/>
      <c r="K30" s="827"/>
      <c r="L30" s="827"/>
      <c r="M30" s="827"/>
      <c r="N30" s="173"/>
      <c r="O30" s="129"/>
    </row>
    <row r="31" spans="2:19" s="148" customFormat="1" ht="24.75" customHeight="1">
      <c r="B31" s="828" t="s">
        <v>133</v>
      </c>
      <c r="C31" s="828"/>
      <c r="D31" s="828"/>
      <c r="E31" s="828"/>
      <c r="F31" s="828"/>
      <c r="G31" s="170">
        <v>2015</v>
      </c>
      <c r="H31" s="170">
        <v>2016</v>
      </c>
      <c r="I31" s="170">
        <v>2017</v>
      </c>
      <c r="J31" s="170">
        <v>2018</v>
      </c>
      <c r="K31" s="170">
        <v>2019</v>
      </c>
      <c r="L31" s="170">
        <v>2020</v>
      </c>
      <c r="M31" s="170">
        <v>2021</v>
      </c>
      <c r="N31" s="167"/>
      <c r="O31" s="127"/>
    </row>
    <row r="32" spans="2:19" s="148" customFormat="1" ht="6.75" customHeight="1">
      <c r="B32" s="169"/>
      <c r="C32" s="169"/>
      <c r="D32" s="169"/>
      <c r="E32" s="169"/>
      <c r="F32" s="169"/>
      <c r="G32" s="166"/>
      <c r="H32" s="166"/>
      <c r="I32" s="166"/>
      <c r="J32" s="166"/>
      <c r="K32" s="166"/>
      <c r="L32" s="166"/>
      <c r="M32" s="166"/>
      <c r="N32" s="167"/>
      <c r="O32" s="123"/>
    </row>
    <row r="33" spans="2:19" s="163" customFormat="1" ht="23.25" customHeight="1">
      <c r="B33" s="165"/>
      <c r="C33" s="717" t="s">
        <v>130</v>
      </c>
      <c r="D33" s="717"/>
      <c r="E33" s="717"/>
      <c r="F33" s="717"/>
      <c r="G33" s="164">
        <v>3656.8295148763309</v>
      </c>
      <c r="H33" s="164">
        <v>3558.1995546211774</v>
      </c>
      <c r="I33" s="164">
        <v>3821.0817337268645</v>
      </c>
      <c r="J33" s="164">
        <v>3958</v>
      </c>
      <c r="K33" s="164">
        <v>4120</v>
      </c>
      <c r="L33" s="164">
        <v>3889.226944968219</v>
      </c>
      <c r="M33" s="164">
        <v>3904.7838522527027</v>
      </c>
      <c r="N33" s="164"/>
      <c r="O33" s="118"/>
    </row>
    <row r="34" spans="2:19" s="161" customFormat="1" ht="22.5" customHeight="1">
      <c r="B34" s="166"/>
      <c r="C34" s="159" t="s">
        <v>4</v>
      </c>
      <c r="D34" s="717" t="s">
        <v>60</v>
      </c>
      <c r="E34" s="717"/>
      <c r="F34" s="717"/>
      <c r="G34" s="154">
        <v>688.69074028109503</v>
      </c>
      <c r="H34" s="154">
        <v>680.88146494004832</v>
      </c>
      <c r="I34" s="154">
        <v>739.76277920394023</v>
      </c>
      <c r="J34" s="154">
        <v>756</v>
      </c>
      <c r="K34" s="154">
        <v>766</v>
      </c>
      <c r="L34" s="154">
        <v>788.5298742475801</v>
      </c>
      <c r="M34" s="154">
        <v>817.18166249949593</v>
      </c>
      <c r="N34" s="164"/>
    </row>
    <row r="35" spans="2:19" s="163" customFormat="1" ht="22.5" customHeight="1">
      <c r="B35" s="165"/>
      <c r="C35" s="159" t="s">
        <v>7</v>
      </c>
      <c r="D35" s="717" t="s">
        <v>54</v>
      </c>
      <c r="E35" s="717"/>
      <c r="F35" s="717"/>
      <c r="G35" s="154">
        <v>545.82027036240004</v>
      </c>
      <c r="H35" s="154">
        <v>475.8889403012173</v>
      </c>
      <c r="I35" s="154">
        <v>619.83963545349184</v>
      </c>
      <c r="J35" s="154">
        <v>638</v>
      </c>
      <c r="K35" s="154">
        <v>645</v>
      </c>
      <c r="L35" s="154">
        <v>557.73461126713801</v>
      </c>
      <c r="M35" s="154">
        <v>554.39955637024502</v>
      </c>
      <c r="N35" s="164"/>
      <c r="O35" s="118"/>
      <c r="Q35" s="826"/>
      <c r="R35" s="826"/>
      <c r="S35" s="826"/>
    </row>
    <row r="36" spans="2:19" s="162" customFormat="1" ht="22.5" customHeight="1">
      <c r="B36" s="160"/>
      <c r="C36" s="159" t="s">
        <v>8</v>
      </c>
      <c r="D36" s="717" t="s">
        <v>114</v>
      </c>
      <c r="E36" s="717"/>
      <c r="F36" s="717"/>
      <c r="G36" s="154">
        <v>194</v>
      </c>
      <c r="H36" s="154">
        <v>197</v>
      </c>
      <c r="I36" s="154">
        <v>197</v>
      </c>
      <c r="J36" s="154">
        <v>277</v>
      </c>
      <c r="K36" s="154">
        <v>349</v>
      </c>
      <c r="L36" s="154">
        <v>308.33865695051298</v>
      </c>
      <c r="M36" s="154">
        <v>292.00158068940596</v>
      </c>
      <c r="N36" s="154"/>
      <c r="O36" s="153"/>
      <c r="Q36" s="826"/>
      <c r="R36" s="826"/>
      <c r="S36" s="826"/>
    </row>
    <row r="37" spans="2:19" s="151" customFormat="1" ht="22.5" customHeight="1">
      <c r="B37" s="160"/>
      <c r="C37" s="159" t="s">
        <v>19</v>
      </c>
      <c r="D37" s="717" t="s">
        <v>47</v>
      </c>
      <c r="E37" s="717"/>
      <c r="F37" s="717"/>
      <c r="G37" s="154">
        <v>316.55341059151601</v>
      </c>
      <c r="H37" s="154">
        <v>359.24030108725083</v>
      </c>
      <c r="I37" s="154">
        <v>325.85118893998174</v>
      </c>
      <c r="J37" s="154">
        <v>331</v>
      </c>
      <c r="K37" s="154">
        <v>333</v>
      </c>
      <c r="L37" s="154">
        <v>362.43729897948202</v>
      </c>
      <c r="M37" s="154">
        <v>250.548437204696</v>
      </c>
      <c r="N37" s="154"/>
      <c r="O37" s="153"/>
      <c r="Q37" s="826"/>
      <c r="R37" s="826"/>
      <c r="S37" s="826"/>
    </row>
    <row r="38" spans="2:19" s="161" customFormat="1" ht="22.5" customHeight="1">
      <c r="B38" s="160"/>
      <c r="C38" s="159" t="s">
        <v>22</v>
      </c>
      <c r="D38" s="717" t="s">
        <v>45</v>
      </c>
      <c r="E38" s="717"/>
      <c r="F38" s="717"/>
      <c r="G38" s="154">
        <v>224.710048532157</v>
      </c>
      <c r="H38" s="154">
        <v>238.5055149298297</v>
      </c>
      <c r="I38" s="154">
        <v>247.20964627816957</v>
      </c>
      <c r="J38" s="154">
        <v>253</v>
      </c>
      <c r="K38" s="154">
        <v>261</v>
      </c>
      <c r="L38" s="154">
        <v>222.45103639023301</v>
      </c>
      <c r="M38" s="154">
        <v>220.38254572435298</v>
      </c>
      <c r="N38" s="154"/>
      <c r="O38" s="153"/>
      <c r="Q38" s="826"/>
      <c r="R38" s="826"/>
      <c r="S38" s="826"/>
    </row>
    <row r="39" spans="2:19" s="151" customFormat="1" ht="22.5" customHeight="1">
      <c r="B39" s="160"/>
      <c r="C39" s="159" t="s">
        <v>113</v>
      </c>
      <c r="D39" s="717" t="s">
        <v>106</v>
      </c>
      <c r="E39" s="717"/>
      <c r="F39" s="717"/>
      <c r="G39" s="154">
        <v>1687</v>
      </c>
      <c r="H39" s="154">
        <v>1606</v>
      </c>
      <c r="I39" s="154">
        <v>1691</v>
      </c>
      <c r="J39" s="154">
        <v>1703</v>
      </c>
      <c r="K39" s="154">
        <v>1766</v>
      </c>
      <c r="L39" s="154">
        <v>1649.7354671332732</v>
      </c>
      <c r="M39" s="154">
        <v>1770.2700697645068</v>
      </c>
      <c r="N39" s="154"/>
      <c r="O39" s="153"/>
      <c r="Q39" s="826"/>
      <c r="R39" s="826"/>
      <c r="S39" s="826"/>
    </row>
    <row r="40" spans="2:19" s="151" customFormat="1" ht="11.25" customHeight="1">
      <c r="B40" s="158"/>
      <c r="C40" s="158"/>
      <c r="D40" s="158"/>
      <c r="E40" s="158"/>
      <c r="F40" s="158"/>
      <c r="G40" s="157"/>
      <c r="H40" s="157"/>
      <c r="I40" s="157"/>
      <c r="J40" s="157"/>
      <c r="K40" s="157"/>
      <c r="L40" s="157"/>
      <c r="M40" s="157"/>
      <c r="N40" s="154"/>
      <c r="O40" s="153"/>
      <c r="Q40" s="152"/>
      <c r="R40" s="152"/>
      <c r="S40" s="152"/>
    </row>
    <row r="41" spans="2:19" s="151" customFormat="1" ht="22.5" customHeight="1">
      <c r="B41" s="156"/>
      <c r="C41" s="156"/>
      <c r="D41" s="156"/>
      <c r="E41" s="156"/>
      <c r="F41" s="155"/>
      <c r="G41" s="827"/>
      <c r="H41" s="827"/>
      <c r="I41" s="827"/>
      <c r="J41" s="827"/>
      <c r="K41" s="827"/>
      <c r="L41" s="827"/>
      <c r="M41" s="827"/>
      <c r="N41" s="154"/>
      <c r="O41" s="153"/>
      <c r="Q41" s="152"/>
      <c r="R41" s="152"/>
      <c r="S41" s="152"/>
    </row>
    <row r="42" spans="2:19" s="174" customFormat="1" ht="23.1" customHeight="1">
      <c r="B42" s="158"/>
      <c r="C42" s="158"/>
      <c r="D42" s="158"/>
      <c r="E42" s="158"/>
      <c r="F42" s="158"/>
      <c r="G42" s="157"/>
      <c r="H42" s="157"/>
      <c r="I42" s="157"/>
      <c r="J42" s="157"/>
      <c r="K42" s="157"/>
      <c r="L42" s="157"/>
      <c r="M42" s="157"/>
      <c r="N42" s="157"/>
      <c r="O42" s="175"/>
      <c r="Q42" s="829"/>
      <c r="R42" s="829"/>
      <c r="S42" s="829"/>
    </row>
    <row r="43" spans="2:19" s="172" customFormat="1" ht="24" customHeight="1">
      <c r="B43" s="156"/>
      <c r="C43" s="156"/>
      <c r="D43" s="156"/>
      <c r="E43" s="156"/>
      <c r="F43" s="155"/>
      <c r="G43" s="827" t="s">
        <v>127</v>
      </c>
      <c r="H43" s="827"/>
      <c r="I43" s="827"/>
      <c r="J43" s="827"/>
      <c r="K43" s="827"/>
      <c r="L43" s="827"/>
      <c r="M43" s="827"/>
      <c r="N43" s="173"/>
      <c r="O43" s="129"/>
    </row>
    <row r="44" spans="2:19" s="148" customFormat="1" ht="24.75" customHeight="1">
      <c r="B44" s="828" t="s">
        <v>133</v>
      </c>
      <c r="C44" s="828"/>
      <c r="D44" s="828"/>
      <c r="E44" s="828"/>
      <c r="F44" s="828"/>
      <c r="G44" s="170">
        <v>2015</v>
      </c>
      <c r="H44" s="170">
        <v>2016</v>
      </c>
      <c r="I44" s="170">
        <v>2017</v>
      </c>
      <c r="J44" s="170">
        <v>2018</v>
      </c>
      <c r="K44" s="170">
        <v>2019</v>
      </c>
      <c r="L44" s="170">
        <v>2020</v>
      </c>
      <c r="M44" s="170">
        <v>2021</v>
      </c>
      <c r="N44" s="167"/>
      <c r="O44" s="127"/>
    </row>
    <row r="45" spans="2:19" s="148" customFormat="1" ht="6.75" customHeight="1">
      <c r="B45" s="169"/>
      <c r="C45" s="169"/>
      <c r="D45" s="169"/>
      <c r="E45" s="169"/>
      <c r="F45" s="169"/>
      <c r="G45" s="166"/>
      <c r="H45" s="166"/>
      <c r="I45" s="166"/>
      <c r="J45" s="166"/>
      <c r="K45" s="166"/>
      <c r="L45" s="166"/>
      <c r="M45" s="166"/>
      <c r="N45" s="167"/>
      <c r="O45" s="123"/>
    </row>
    <row r="46" spans="2:19" s="163" customFormat="1" ht="24" customHeight="1">
      <c r="B46" s="165"/>
      <c r="C46" s="717" t="s">
        <v>130</v>
      </c>
      <c r="D46" s="717"/>
      <c r="E46" s="717"/>
      <c r="F46" s="717"/>
      <c r="G46" s="164">
        <v>506.07616500323985</v>
      </c>
      <c r="H46" s="164">
        <v>475.14003387696596</v>
      </c>
      <c r="I46" s="164">
        <v>489.73717113349267</v>
      </c>
      <c r="J46" s="164">
        <v>496</v>
      </c>
      <c r="K46" s="164">
        <v>512</v>
      </c>
      <c r="L46" s="164">
        <v>489.39199401698329</v>
      </c>
      <c r="M46" s="164">
        <v>494.04822687844307</v>
      </c>
      <c r="N46" s="164"/>
      <c r="O46" s="118"/>
    </row>
    <row r="47" spans="2:19" s="161" customFormat="1" ht="22.5" customHeight="1">
      <c r="B47" s="166"/>
      <c r="C47" s="159" t="s">
        <v>4</v>
      </c>
      <c r="D47" s="717" t="s">
        <v>33</v>
      </c>
      <c r="E47" s="717"/>
      <c r="F47" s="717"/>
      <c r="G47" s="154">
        <v>100.10649574047299</v>
      </c>
      <c r="H47" s="154">
        <v>105.553533174316</v>
      </c>
      <c r="I47" s="154">
        <v>110.33756459182899</v>
      </c>
      <c r="J47" s="154">
        <v>122</v>
      </c>
      <c r="K47" s="154">
        <v>141</v>
      </c>
      <c r="L47" s="154">
        <v>38.188110802396295</v>
      </c>
      <c r="M47" s="154">
        <v>39.842298600559303</v>
      </c>
      <c r="N47" s="164"/>
    </row>
    <row r="48" spans="2:19" s="163" customFormat="1" ht="22.5" customHeight="1">
      <c r="B48" s="165"/>
      <c r="C48" s="159" t="s">
        <v>7</v>
      </c>
      <c r="D48" s="717" t="s">
        <v>36</v>
      </c>
      <c r="E48" s="717"/>
      <c r="F48" s="717"/>
      <c r="G48" s="154">
        <v>97.057032795372706</v>
      </c>
      <c r="H48" s="154">
        <v>102.47391422390299</v>
      </c>
      <c r="I48" s="154">
        <v>91.545534252123801</v>
      </c>
      <c r="J48" s="154">
        <v>93</v>
      </c>
      <c r="K48" s="154">
        <v>94</v>
      </c>
      <c r="L48" s="154">
        <v>110.87175017327499</v>
      </c>
      <c r="M48" s="154">
        <v>108.970499045929</v>
      </c>
      <c r="N48" s="164"/>
      <c r="O48" s="118"/>
      <c r="Q48" s="826"/>
      <c r="R48" s="826"/>
      <c r="S48" s="826"/>
    </row>
    <row r="49" spans="2:19" s="162" customFormat="1" ht="22.5" customHeight="1">
      <c r="B49" s="160"/>
      <c r="C49" s="159" t="s">
        <v>8</v>
      </c>
      <c r="D49" s="717" t="s">
        <v>32</v>
      </c>
      <c r="E49" s="717"/>
      <c r="F49" s="717"/>
      <c r="G49" s="154">
        <v>65.575706808000007</v>
      </c>
      <c r="H49" s="154">
        <v>58.760994031278102</v>
      </c>
      <c r="I49" s="154">
        <v>64.941375367316496</v>
      </c>
      <c r="J49" s="154">
        <v>65</v>
      </c>
      <c r="K49" s="154">
        <v>71</v>
      </c>
      <c r="L49" s="154">
        <v>78.234115741854993</v>
      </c>
      <c r="M49" s="154">
        <v>82.012140857635899</v>
      </c>
      <c r="N49" s="154"/>
      <c r="O49" s="153"/>
      <c r="Q49" s="826"/>
      <c r="R49" s="826"/>
      <c r="S49" s="826"/>
    </row>
    <row r="50" spans="2:19" s="151" customFormat="1" ht="22.5" customHeight="1">
      <c r="B50" s="160"/>
      <c r="C50" s="159" t="s">
        <v>19</v>
      </c>
      <c r="D50" s="717" t="s">
        <v>60</v>
      </c>
      <c r="E50" s="717"/>
      <c r="F50" s="717"/>
      <c r="G50" s="154">
        <v>38.186255300181301</v>
      </c>
      <c r="H50" s="154">
        <v>33.696542722277499</v>
      </c>
      <c r="I50" s="154">
        <v>42.342429722380999</v>
      </c>
      <c r="J50" s="154">
        <v>39.299999999999997</v>
      </c>
      <c r="K50" s="154">
        <v>37</v>
      </c>
      <c r="L50" s="154">
        <v>49.257147682289506</v>
      </c>
      <c r="M50" s="154">
        <v>47.487842730507296</v>
      </c>
      <c r="N50" s="154"/>
      <c r="O50" s="153"/>
      <c r="Q50" s="826"/>
      <c r="R50" s="826"/>
      <c r="S50" s="826"/>
    </row>
    <row r="51" spans="2:19" s="161" customFormat="1" ht="22.5" customHeight="1">
      <c r="B51" s="160"/>
      <c r="C51" s="159" t="s">
        <v>22</v>
      </c>
      <c r="D51" s="717" t="s">
        <v>34</v>
      </c>
      <c r="E51" s="717"/>
      <c r="F51" s="717"/>
      <c r="G51" s="154">
        <v>34</v>
      </c>
      <c r="H51" s="154">
        <v>36.299999999999997</v>
      </c>
      <c r="I51" s="154">
        <v>37.299999999999997</v>
      </c>
      <c r="J51" s="154">
        <v>38</v>
      </c>
      <c r="K51" s="154">
        <v>39</v>
      </c>
      <c r="L51" s="154">
        <v>45.815403942560998</v>
      </c>
      <c r="M51" s="154">
        <v>46.513563502979601</v>
      </c>
      <c r="N51" s="154"/>
      <c r="O51" s="153"/>
      <c r="Q51" s="826"/>
      <c r="R51" s="826"/>
      <c r="S51" s="826"/>
    </row>
    <row r="52" spans="2:19" s="151" customFormat="1" ht="22.5" customHeight="1">
      <c r="B52" s="160"/>
      <c r="C52" s="159" t="s">
        <v>113</v>
      </c>
      <c r="D52" s="717" t="s">
        <v>106</v>
      </c>
      <c r="E52" s="717"/>
      <c r="F52" s="717"/>
      <c r="G52" s="154">
        <v>171</v>
      </c>
      <c r="H52" s="154">
        <v>138.30000000000001</v>
      </c>
      <c r="I52" s="154">
        <v>143.30000000000001</v>
      </c>
      <c r="J52" s="154">
        <v>138.30000000000001</v>
      </c>
      <c r="K52" s="154">
        <v>130</v>
      </c>
      <c r="L52" s="154">
        <v>167.02546567460644</v>
      </c>
      <c r="M52" s="154">
        <v>169.22188214083195</v>
      </c>
      <c r="N52" s="154"/>
      <c r="O52" s="153"/>
      <c r="Q52" s="826"/>
      <c r="R52" s="826"/>
      <c r="S52" s="826"/>
    </row>
    <row r="53" spans="2:19" s="151" customFormat="1" ht="11.25" customHeight="1">
      <c r="B53" s="158"/>
      <c r="C53" s="158"/>
      <c r="D53" s="158"/>
      <c r="E53" s="158"/>
      <c r="F53" s="158"/>
      <c r="G53" s="157"/>
      <c r="H53" s="157"/>
      <c r="I53" s="157"/>
      <c r="J53" s="157"/>
      <c r="K53" s="157"/>
      <c r="L53" s="157"/>
      <c r="M53" s="157"/>
      <c r="N53" s="154"/>
      <c r="O53" s="153"/>
      <c r="Q53" s="152"/>
      <c r="R53" s="152"/>
      <c r="S53" s="152"/>
    </row>
    <row r="54" spans="2:19" s="151" customFormat="1" ht="22.5" customHeight="1">
      <c r="B54" s="156"/>
      <c r="C54" s="156"/>
      <c r="D54" s="156"/>
      <c r="E54" s="156"/>
      <c r="F54" s="155"/>
      <c r="G54" s="827"/>
      <c r="H54" s="827"/>
      <c r="I54" s="827"/>
      <c r="J54" s="827"/>
      <c r="K54" s="827"/>
      <c r="L54" s="827"/>
      <c r="M54" s="827"/>
      <c r="N54" s="154"/>
      <c r="O54" s="153"/>
      <c r="Q54" s="152"/>
      <c r="R54" s="152"/>
      <c r="S54" s="152"/>
    </row>
    <row r="55" spans="2:19" s="174" customFormat="1" ht="17.25" customHeight="1">
      <c r="B55" s="158"/>
      <c r="C55" s="158"/>
      <c r="D55" s="158"/>
      <c r="E55" s="158"/>
      <c r="F55" s="158"/>
      <c r="G55" s="157"/>
      <c r="H55" s="157"/>
      <c r="I55" s="157"/>
      <c r="J55" s="157"/>
      <c r="K55" s="157"/>
      <c r="L55" s="157"/>
      <c r="M55" s="157"/>
      <c r="N55" s="157"/>
      <c r="O55" s="175"/>
      <c r="Q55" s="829"/>
      <c r="R55" s="829"/>
      <c r="S55" s="829"/>
    </row>
    <row r="56" spans="2:19" s="172" customFormat="1" ht="23.25" customHeight="1">
      <c r="B56" s="156"/>
      <c r="C56" s="156"/>
      <c r="D56" s="156"/>
      <c r="E56" s="156"/>
      <c r="F56" s="155"/>
      <c r="G56" s="827" t="s">
        <v>131</v>
      </c>
      <c r="H56" s="827"/>
      <c r="I56" s="827"/>
      <c r="J56" s="827"/>
      <c r="K56" s="827"/>
      <c r="L56" s="827"/>
      <c r="M56" s="827"/>
      <c r="N56" s="173"/>
      <c r="O56" s="129"/>
    </row>
    <row r="57" spans="2:19" s="148" customFormat="1" ht="24.75" customHeight="1">
      <c r="B57" s="834" t="s">
        <v>133</v>
      </c>
      <c r="C57" s="834"/>
      <c r="D57" s="834"/>
      <c r="E57" s="834"/>
      <c r="F57" s="834"/>
      <c r="G57" s="170">
        <v>2015</v>
      </c>
      <c r="H57" s="170">
        <v>2016</v>
      </c>
      <c r="I57" s="170">
        <v>2017</v>
      </c>
      <c r="J57" s="170">
        <v>2018</v>
      </c>
      <c r="K57" s="170">
        <v>2019</v>
      </c>
      <c r="L57" s="170">
        <v>2020</v>
      </c>
      <c r="M57" s="170">
        <v>2021</v>
      </c>
      <c r="N57" s="167"/>
      <c r="O57" s="127"/>
    </row>
    <row r="58" spans="2:19" s="148" customFormat="1" ht="6.75" customHeight="1">
      <c r="B58" s="169"/>
      <c r="C58" s="169"/>
      <c r="D58" s="169"/>
      <c r="E58" s="169"/>
      <c r="F58" s="169"/>
      <c r="G58" s="166"/>
      <c r="H58" s="166"/>
      <c r="I58" s="166"/>
      <c r="J58" s="166"/>
      <c r="K58" s="166"/>
      <c r="L58" s="166"/>
      <c r="M58" s="166"/>
      <c r="N58" s="167"/>
      <c r="O58" s="123"/>
    </row>
    <row r="59" spans="2:19" s="163" customFormat="1" ht="23.25" customHeight="1">
      <c r="B59" s="165"/>
      <c r="C59" s="717" t="s">
        <v>130</v>
      </c>
      <c r="D59" s="717"/>
      <c r="E59" s="717"/>
      <c r="F59" s="717"/>
      <c r="G59" s="164">
        <v>14559.90995451044</v>
      </c>
      <c r="H59" s="164">
        <v>14887.43361928842</v>
      </c>
      <c r="I59" s="164">
        <v>15927.744030619519</v>
      </c>
      <c r="J59" s="164">
        <v>16684</v>
      </c>
      <c r="K59" s="164">
        <v>17282</v>
      </c>
      <c r="L59" s="164">
        <v>17108.875996981125</v>
      </c>
      <c r="M59" s="164">
        <v>17451.053517265813</v>
      </c>
      <c r="N59" s="164"/>
      <c r="O59" s="118"/>
    </row>
    <row r="60" spans="2:19" s="161" customFormat="1" ht="22.5" customHeight="1">
      <c r="B60" s="166"/>
      <c r="C60" s="159" t="s">
        <v>4</v>
      </c>
      <c r="D60" s="717" t="s">
        <v>33</v>
      </c>
      <c r="E60" s="717"/>
      <c r="F60" s="717"/>
      <c r="G60" s="154">
        <v>3337.88930655996</v>
      </c>
      <c r="H60" s="154">
        <v>3398.9707446063298</v>
      </c>
      <c r="I60" s="154">
        <v>3657.6362222142602</v>
      </c>
      <c r="J60" s="154">
        <v>3667</v>
      </c>
      <c r="K60" s="154">
        <v>3673</v>
      </c>
      <c r="L60" s="154">
        <v>3848.3537324495401</v>
      </c>
      <c r="M60" s="154">
        <v>3924.1407003573399</v>
      </c>
      <c r="N60" s="164"/>
    </row>
    <row r="61" spans="2:19" s="163" customFormat="1" ht="22.5" customHeight="1">
      <c r="B61" s="165"/>
      <c r="C61" s="159" t="s">
        <v>7</v>
      </c>
      <c r="D61" s="717" t="s">
        <v>32</v>
      </c>
      <c r="E61" s="717"/>
      <c r="F61" s="717"/>
      <c r="G61" s="154">
        <v>2060.2940041821898</v>
      </c>
      <c r="H61" s="154">
        <v>2364.6309272639601</v>
      </c>
      <c r="I61" s="154">
        <v>2510.9487389681299</v>
      </c>
      <c r="J61" s="154">
        <v>2620</v>
      </c>
      <c r="K61" s="154">
        <v>2716</v>
      </c>
      <c r="L61" s="154">
        <v>3055.5089851318203</v>
      </c>
      <c r="M61" s="154">
        <v>3109.6312786926496</v>
      </c>
      <c r="N61" s="164"/>
      <c r="O61" s="118"/>
      <c r="Q61" s="826"/>
      <c r="R61" s="826"/>
      <c r="S61" s="826"/>
    </row>
    <row r="62" spans="2:19" s="162" customFormat="1" ht="22.5" customHeight="1">
      <c r="B62" s="160"/>
      <c r="C62" s="159" t="s">
        <v>8</v>
      </c>
      <c r="D62" s="717" t="s">
        <v>45</v>
      </c>
      <c r="E62" s="717"/>
      <c r="F62" s="717"/>
      <c r="G62" s="154">
        <v>1847.3623867936301</v>
      </c>
      <c r="H62" s="154">
        <v>1874.9537490861801</v>
      </c>
      <c r="I62" s="154">
        <v>1954.82216178206</v>
      </c>
      <c r="J62" s="154">
        <v>2038</v>
      </c>
      <c r="K62" s="154">
        <v>2086</v>
      </c>
      <c r="L62" s="154">
        <v>1252.0404447145299</v>
      </c>
      <c r="M62" s="154">
        <v>1268.9595494813002</v>
      </c>
      <c r="N62" s="154"/>
      <c r="O62" s="153"/>
      <c r="Q62" s="826"/>
      <c r="R62" s="826"/>
      <c r="S62" s="826"/>
    </row>
    <row r="63" spans="2:19" s="151" customFormat="1" ht="22.5" customHeight="1">
      <c r="B63" s="160"/>
      <c r="C63" s="159" t="s">
        <v>19</v>
      </c>
      <c r="D63" s="717" t="s">
        <v>50</v>
      </c>
      <c r="E63" s="717"/>
      <c r="F63" s="717"/>
      <c r="G63" s="154">
        <v>1293.8734284142499</v>
      </c>
      <c r="H63" s="154">
        <v>1441.35144146585</v>
      </c>
      <c r="I63" s="154">
        <v>1430.9019450009901</v>
      </c>
      <c r="J63" s="154">
        <v>1441</v>
      </c>
      <c r="K63" s="154">
        <v>1451</v>
      </c>
      <c r="L63" s="154">
        <v>1767.6946735167601</v>
      </c>
      <c r="M63" s="154">
        <v>1834.07838823001</v>
      </c>
      <c r="N63" s="154"/>
      <c r="O63" s="153"/>
      <c r="Q63" s="826"/>
      <c r="R63" s="826"/>
      <c r="S63" s="826"/>
    </row>
    <row r="64" spans="2:19" s="161" customFormat="1" ht="22.5" customHeight="1">
      <c r="B64" s="160"/>
      <c r="C64" s="159" t="s">
        <v>22</v>
      </c>
      <c r="D64" s="717" t="s">
        <v>34</v>
      </c>
      <c r="E64" s="717"/>
      <c r="F64" s="717"/>
      <c r="G64" s="154">
        <v>1124.9506103226399</v>
      </c>
      <c r="H64" s="154">
        <v>916.65124033793995</v>
      </c>
      <c r="I64" s="154">
        <v>901.037142244297</v>
      </c>
      <c r="J64" s="154">
        <v>999</v>
      </c>
      <c r="K64" s="154">
        <v>1028.5</v>
      </c>
      <c r="L64" s="154">
        <v>1376.03428771682</v>
      </c>
      <c r="M64" s="154">
        <v>1106.9805158829702</v>
      </c>
      <c r="N64" s="154"/>
      <c r="O64" s="153"/>
      <c r="Q64" s="826"/>
      <c r="R64" s="826"/>
      <c r="S64" s="826"/>
    </row>
    <row r="65" spans="2:19" s="151" customFormat="1" ht="22.5" customHeight="1">
      <c r="B65" s="160"/>
      <c r="C65" s="159" t="s">
        <v>113</v>
      </c>
      <c r="D65" s="717" t="s">
        <v>106</v>
      </c>
      <c r="E65" s="717"/>
      <c r="F65" s="717"/>
      <c r="G65" s="154">
        <v>4895.5402182377702</v>
      </c>
      <c r="H65" s="154">
        <v>4890.87551652816</v>
      </c>
      <c r="I65" s="154">
        <v>5472.3978204097803</v>
      </c>
      <c r="J65" s="154">
        <v>5919</v>
      </c>
      <c r="K65" s="154">
        <v>6327.5</v>
      </c>
      <c r="L65" s="154">
        <v>5809.2438734516545</v>
      </c>
      <c r="M65" s="154">
        <v>6207.2630846215416</v>
      </c>
      <c r="N65" s="154"/>
      <c r="O65" s="153"/>
      <c r="Q65" s="826"/>
      <c r="R65" s="826"/>
      <c r="S65" s="826"/>
    </row>
    <row r="66" spans="2:19" s="151" customFormat="1" ht="11.25" customHeight="1">
      <c r="B66" s="158"/>
      <c r="C66" s="158"/>
      <c r="D66" s="158"/>
      <c r="E66" s="158"/>
      <c r="F66" s="158"/>
      <c r="G66" s="157"/>
      <c r="H66" s="157"/>
      <c r="I66" s="157"/>
      <c r="J66" s="157"/>
      <c r="K66" s="157"/>
      <c r="L66" s="157"/>
      <c r="M66" s="157"/>
      <c r="N66" s="154"/>
      <c r="O66" s="153"/>
      <c r="Q66" s="152"/>
      <c r="R66" s="152"/>
      <c r="S66" s="152"/>
    </row>
    <row r="67" spans="2:19" s="151" customFormat="1" ht="15" customHeight="1">
      <c r="B67" s="156"/>
      <c r="C67" s="156"/>
      <c r="D67" s="156"/>
      <c r="E67" s="156"/>
      <c r="F67" s="155"/>
      <c r="G67" s="827"/>
      <c r="H67" s="827"/>
      <c r="I67" s="827"/>
      <c r="J67" s="827"/>
      <c r="K67" s="827"/>
      <c r="L67" s="827"/>
      <c r="M67" s="827"/>
      <c r="N67" s="154"/>
      <c r="O67" s="153"/>
      <c r="Q67" s="152"/>
      <c r="R67" s="152"/>
      <c r="S67" s="152"/>
    </row>
    <row r="68" spans="2:19" s="148" customFormat="1" ht="18" customHeight="1">
      <c r="B68" s="150"/>
      <c r="C68" s="150"/>
      <c r="D68" s="149"/>
      <c r="E68" s="149"/>
    </row>
  </sheetData>
  <mergeCells count="80">
    <mergeCell ref="G67:M67"/>
    <mergeCell ref="G41:M41"/>
    <mergeCell ref="Q42:S42"/>
    <mergeCell ref="G43:M43"/>
    <mergeCell ref="G54:M54"/>
    <mergeCell ref="Q55:S55"/>
    <mergeCell ref="B1:F1"/>
    <mergeCell ref="D2:D3"/>
    <mergeCell ref="R2:R3"/>
    <mergeCell ref="B2:C2"/>
    <mergeCell ref="Q2:Q3"/>
    <mergeCell ref="B4:F4"/>
    <mergeCell ref="B5:M5"/>
    <mergeCell ref="C10:F10"/>
    <mergeCell ref="D11:F11"/>
    <mergeCell ref="D12:F12"/>
    <mergeCell ref="G7:N7"/>
    <mergeCell ref="B8:F8"/>
    <mergeCell ref="Q12:S12"/>
    <mergeCell ref="D13:F13"/>
    <mergeCell ref="Q13:S13"/>
    <mergeCell ref="Q14:S14"/>
    <mergeCell ref="Q16:S16"/>
    <mergeCell ref="C20:F20"/>
    <mergeCell ref="G17:M17"/>
    <mergeCell ref="Q26:S26"/>
    <mergeCell ref="D21:F21"/>
    <mergeCell ref="D22:F22"/>
    <mergeCell ref="Q22:S22"/>
    <mergeCell ref="D23:F23"/>
    <mergeCell ref="Q23:S23"/>
    <mergeCell ref="D24:F24"/>
    <mergeCell ref="Q24:S24"/>
    <mergeCell ref="D25:F25"/>
    <mergeCell ref="Q25:S25"/>
    <mergeCell ref="D26:F26"/>
    <mergeCell ref="B18:F18"/>
    <mergeCell ref="G28:M28"/>
    <mergeCell ref="Q29:S29"/>
    <mergeCell ref="G30:M30"/>
    <mergeCell ref="C33:F33"/>
    <mergeCell ref="D34:F34"/>
    <mergeCell ref="B31:F31"/>
    <mergeCell ref="D47:F47"/>
    <mergeCell ref="D48:F48"/>
    <mergeCell ref="Q48:S48"/>
    <mergeCell ref="D35:F35"/>
    <mergeCell ref="Q35:S35"/>
    <mergeCell ref="D36:F36"/>
    <mergeCell ref="Q36:S36"/>
    <mergeCell ref="D37:F37"/>
    <mergeCell ref="Q37:S37"/>
    <mergeCell ref="D38:F38"/>
    <mergeCell ref="Q38:S38"/>
    <mergeCell ref="D39:F39"/>
    <mergeCell ref="Q39:S39"/>
    <mergeCell ref="C46:F46"/>
    <mergeCell ref="B44:F44"/>
    <mergeCell ref="D60:F60"/>
    <mergeCell ref="D49:F49"/>
    <mergeCell ref="Q49:S49"/>
    <mergeCell ref="D50:F50"/>
    <mergeCell ref="Q50:S50"/>
    <mergeCell ref="D51:F51"/>
    <mergeCell ref="Q51:S51"/>
    <mergeCell ref="D52:F52"/>
    <mergeCell ref="Q52:S52"/>
    <mergeCell ref="C59:F59"/>
    <mergeCell ref="G56:M56"/>
    <mergeCell ref="B57:F57"/>
    <mergeCell ref="D64:F64"/>
    <mergeCell ref="Q64:S64"/>
    <mergeCell ref="D65:F65"/>
    <mergeCell ref="Q65:S65"/>
    <mergeCell ref="D61:F61"/>
    <mergeCell ref="Q61:S61"/>
    <mergeCell ref="D62:F62"/>
    <mergeCell ref="Q62:S62"/>
    <mergeCell ref="D63:F63"/>
    <mergeCell ref="Q63:S63"/>
  </mergeCells>
  <printOptions horizontalCentered="1"/>
  <pageMargins left="0.51181102362204722" right="0.51181102362204722" top="0.23622047244094491" bottom="0" header="0.19685039370078741" footer="0"/>
  <pageSetup paperSize="9" scale="42" firstPageNumber="22" orientation="portrait" useFirstPageNumber="1" r:id="rId1"/>
  <headerFooter>
    <oddFooter>&amp;C&amp;"Arial,Regular"&amp;18&amp;P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B266"/>
  </sheetPr>
  <dimension ref="A1:P74"/>
  <sheetViews>
    <sheetView view="pageBreakPreview" zoomScaleNormal="70" zoomScaleSheetLayoutView="100" workbookViewId="0">
      <pane ySplit="7" topLeftCell="A8" activePane="bottomLeft" state="frozen"/>
      <selection activeCell="N22" sqref="N22"/>
      <selection pane="bottomLeft" activeCell="N22" sqref="N22"/>
    </sheetView>
  </sheetViews>
  <sheetFormatPr defaultColWidth="9.140625" defaultRowHeight="44.25"/>
  <cols>
    <col min="1" max="1" width="1.7109375" style="172" customWidth="1"/>
    <col min="2" max="2" width="5.7109375" style="201" customWidth="1"/>
    <col min="3" max="3" width="7.140625" style="201" customWidth="1"/>
    <col min="4" max="4" width="7.140625" style="338" customWidth="1"/>
    <col min="5" max="5" width="0.7109375" style="172" customWidth="1"/>
    <col min="6" max="6" width="74.7109375" style="172" customWidth="1"/>
    <col min="7" max="11" width="12.5703125" style="172" customWidth="1"/>
    <col min="12" max="12" width="6.42578125" style="339" customWidth="1"/>
    <col min="13" max="13" width="21.5703125" style="340" customWidth="1"/>
    <col min="14" max="14" width="20.5703125" style="341" bestFit="1" customWidth="1"/>
    <col min="15" max="15" width="9.140625" style="172"/>
    <col min="16" max="16" width="9.140625" style="342"/>
    <col min="17" max="16384" width="9.140625" style="172"/>
  </cols>
  <sheetData>
    <row r="1" spans="1:16" ht="30" customHeight="1"/>
    <row r="2" spans="1:16" ht="27" customHeight="1">
      <c r="A2" s="204"/>
      <c r="B2" s="205"/>
      <c r="C2" s="196"/>
      <c r="D2" s="196"/>
      <c r="E2" s="196"/>
      <c r="F2" s="196"/>
      <c r="G2" s="196"/>
      <c r="H2" s="196"/>
      <c r="I2" s="196"/>
      <c r="J2" s="196"/>
      <c r="K2" s="196"/>
      <c r="L2" s="207"/>
      <c r="M2" s="343"/>
    </row>
    <row r="3" spans="1:16" ht="27" customHeight="1">
      <c r="A3" s="204"/>
      <c r="B3" s="727" t="s">
        <v>142</v>
      </c>
      <c r="C3" s="727"/>
      <c r="D3" s="727"/>
      <c r="E3" s="727"/>
      <c r="F3" s="727"/>
      <c r="G3" s="727"/>
      <c r="H3" s="727"/>
      <c r="I3" s="727"/>
      <c r="J3" s="727"/>
      <c r="K3" s="727"/>
      <c r="L3" s="344"/>
      <c r="M3" s="345"/>
    </row>
    <row r="4" spans="1:16" ht="28.5" customHeight="1">
      <c r="B4" s="212"/>
      <c r="C4" s="156"/>
      <c r="D4" s="156"/>
      <c r="E4" s="156"/>
      <c r="F4" s="166"/>
      <c r="G4" s="346"/>
      <c r="H4" s="166"/>
      <c r="I4" s="166"/>
      <c r="J4" s="277"/>
      <c r="K4" s="277"/>
      <c r="L4" s="315"/>
    </row>
    <row r="5" spans="1:16" s="177" customFormat="1" ht="37.5" customHeight="1">
      <c r="A5" s="179"/>
      <c r="B5" s="714" t="s">
        <v>70</v>
      </c>
      <c r="C5" s="714"/>
      <c r="D5" s="714"/>
      <c r="E5" s="714"/>
      <c r="F5" s="714"/>
      <c r="G5" s="714"/>
      <c r="H5" s="714"/>
      <c r="I5" s="714"/>
      <c r="J5" s="714"/>
      <c r="K5" s="714"/>
      <c r="L5" s="178"/>
      <c r="M5" s="347"/>
      <c r="N5" s="348"/>
      <c r="P5" s="155"/>
    </row>
    <row r="6" spans="1:16" ht="20.100000000000001" customHeight="1">
      <c r="B6" s="156"/>
      <c r="C6" s="156"/>
      <c r="D6" s="156"/>
      <c r="E6" s="156"/>
      <c r="F6" s="155"/>
      <c r="G6" s="166"/>
      <c r="H6" s="166"/>
      <c r="I6" s="166"/>
      <c r="J6" s="166"/>
      <c r="K6" s="166"/>
      <c r="L6" s="315"/>
      <c r="M6" s="349"/>
    </row>
    <row r="7" spans="1:16" s="161" customFormat="1" ht="24.75" customHeight="1">
      <c r="B7" s="715" t="s">
        <v>65</v>
      </c>
      <c r="C7" s="715"/>
      <c r="D7" s="715"/>
      <c r="E7" s="715"/>
      <c r="F7" s="715"/>
      <c r="G7" s="170">
        <v>2012</v>
      </c>
      <c r="H7" s="170">
        <v>2013</v>
      </c>
      <c r="I7" s="170">
        <v>2014</v>
      </c>
      <c r="J7" s="170">
        <v>2015</v>
      </c>
      <c r="K7" s="170">
        <v>2016</v>
      </c>
      <c r="L7" s="167"/>
      <c r="M7" s="350"/>
      <c r="N7" s="328"/>
      <c r="P7" s="166"/>
    </row>
    <row r="8" spans="1:16" s="166" customFormat="1" ht="18.75">
      <c r="B8" s="156"/>
      <c r="L8" s="227"/>
      <c r="M8" s="351"/>
      <c r="N8" s="328"/>
      <c r="O8" s="161"/>
    </row>
    <row r="9" spans="1:16" s="166" customFormat="1" ht="20.100000000000001" customHeight="1">
      <c r="B9" s="716" t="s">
        <v>2</v>
      </c>
      <c r="C9" s="716"/>
      <c r="D9" s="716"/>
      <c r="E9" s="224"/>
      <c r="F9" s="224"/>
      <c r="G9" s="291">
        <f>G11+G13+G15+G27+G29</f>
        <v>331737</v>
      </c>
      <c r="H9" s="291">
        <f>H11+H13+H15+H27+H29</f>
        <v>341369.58572338556</v>
      </c>
      <c r="I9" s="291">
        <f>I11+I13+I15+I27+I29</f>
        <v>367137.27499919239</v>
      </c>
      <c r="J9" s="291">
        <f>J11+J13+J15+J27+J29</f>
        <v>372569.72011030337</v>
      </c>
      <c r="K9" s="291">
        <f>K11+K13+K15+K27+K29</f>
        <v>387585.51824582618</v>
      </c>
      <c r="L9" s="315"/>
      <c r="M9" s="351"/>
      <c r="N9" s="328"/>
      <c r="O9" s="161"/>
    </row>
    <row r="10" spans="1:16" s="161" customFormat="1" ht="18.75">
      <c r="B10" s="212"/>
      <c r="C10" s="258"/>
      <c r="D10" s="258"/>
      <c r="E10" s="258"/>
      <c r="F10" s="258"/>
      <c r="G10" s="291"/>
      <c r="H10" s="291"/>
      <c r="I10" s="291"/>
      <c r="J10" s="291"/>
      <c r="K10" s="291"/>
      <c r="L10" s="352"/>
      <c r="M10" s="353"/>
      <c r="N10" s="328"/>
      <c r="P10" s="166"/>
    </row>
    <row r="11" spans="1:16" s="161" customFormat="1" ht="18.75" customHeight="1">
      <c r="B11" s="233" t="s">
        <v>4</v>
      </c>
      <c r="C11" s="717" t="s">
        <v>5</v>
      </c>
      <c r="D11" s="717"/>
      <c r="E11" s="717"/>
      <c r="F11" s="717"/>
      <c r="G11" s="164">
        <v>106854</v>
      </c>
      <c r="H11" s="164">
        <v>107152.068965517</v>
      </c>
      <c r="I11" s="164">
        <v>111870</v>
      </c>
      <c r="J11" s="164">
        <v>114950.7</v>
      </c>
      <c r="K11" s="164">
        <v>124434.30366917058</v>
      </c>
      <c r="L11" s="227"/>
      <c r="M11" s="351"/>
      <c r="N11" s="328"/>
      <c r="P11" s="166"/>
    </row>
    <row r="12" spans="1:16" s="161" customFormat="1" ht="18.75" customHeight="1">
      <c r="B12" s="236"/>
      <c r="C12" s="712"/>
      <c r="D12" s="712"/>
      <c r="E12" s="712"/>
      <c r="F12" s="712"/>
      <c r="G12" s="164"/>
      <c r="H12" s="164"/>
      <c r="I12" s="164"/>
      <c r="J12" s="164"/>
      <c r="K12" s="164"/>
      <c r="L12" s="258"/>
      <c r="M12" s="351"/>
      <c r="N12" s="328"/>
      <c r="P12" s="166"/>
    </row>
    <row r="13" spans="1:16" s="161" customFormat="1" ht="21" customHeight="1">
      <c r="B13" s="239" t="s">
        <v>7</v>
      </c>
      <c r="C13" s="717" t="s">
        <v>63</v>
      </c>
      <c r="D13" s="717"/>
      <c r="E13" s="717"/>
      <c r="F13" s="717"/>
      <c r="G13" s="164">
        <v>2240</v>
      </c>
      <c r="H13" s="164">
        <v>4295.2285714285699</v>
      </c>
      <c r="I13" s="164">
        <v>4687.0285714285701</v>
      </c>
      <c r="J13" s="164">
        <v>4493.0285714285701</v>
      </c>
      <c r="K13" s="164">
        <v>4262.6133114285713</v>
      </c>
      <c r="L13" s="227"/>
      <c r="M13" s="351"/>
      <c r="N13" s="328"/>
      <c r="P13" s="166"/>
    </row>
    <row r="14" spans="1:16" s="161" customFormat="1" ht="18.75" customHeight="1">
      <c r="B14" s="236"/>
      <c r="C14" s="712"/>
      <c r="D14" s="712"/>
      <c r="E14" s="712"/>
      <c r="F14" s="712"/>
      <c r="G14" s="164"/>
      <c r="H14" s="164"/>
      <c r="I14" s="164"/>
      <c r="J14" s="164"/>
      <c r="K14" s="164"/>
      <c r="L14" s="258"/>
      <c r="M14" s="351"/>
      <c r="N14" s="328"/>
      <c r="P14" s="166"/>
    </row>
    <row r="15" spans="1:16" s="161" customFormat="1" ht="18.75" customHeight="1">
      <c r="B15" s="233" t="s">
        <v>8</v>
      </c>
      <c r="C15" s="717" t="s">
        <v>9</v>
      </c>
      <c r="D15" s="717"/>
      <c r="E15" s="717"/>
      <c r="F15" s="717"/>
      <c r="G15" s="164">
        <f>G17+G19+G21+G23+G25</f>
        <v>85480</v>
      </c>
      <c r="H15" s="164">
        <f>H17+H19+H21+H23+H25</f>
        <v>90467.944597872804</v>
      </c>
      <c r="I15" s="164">
        <f>I17+I19+I21+I23+I25</f>
        <v>100103.72837301579</v>
      </c>
      <c r="J15" s="164">
        <f>J17+J19+J21+J23+J25</f>
        <v>98180.155706349091</v>
      </c>
      <c r="K15" s="164">
        <f>K17+K19+K21+K23+K25</f>
        <v>101147.4836978002</v>
      </c>
      <c r="L15" s="227"/>
      <c r="M15" s="351"/>
      <c r="N15" s="328"/>
      <c r="P15" s="166"/>
    </row>
    <row r="16" spans="1:16" s="161" customFormat="1" ht="18.75" customHeight="1">
      <c r="B16" s="236"/>
      <c r="C16" s="712"/>
      <c r="D16" s="712"/>
      <c r="E16" s="712"/>
      <c r="F16" s="712"/>
      <c r="G16" s="164"/>
      <c r="H16" s="164"/>
      <c r="I16" s="164"/>
      <c r="J16" s="164"/>
      <c r="K16" s="164"/>
      <c r="L16" s="258"/>
      <c r="M16" s="351"/>
      <c r="N16" s="328"/>
      <c r="P16" s="166"/>
    </row>
    <row r="17" spans="2:16" s="161" customFormat="1" ht="18.75">
      <c r="B17" s="240"/>
      <c r="C17" s="236">
        <v>3.1</v>
      </c>
      <c r="D17" s="718" t="s">
        <v>11</v>
      </c>
      <c r="E17" s="718"/>
      <c r="F17" s="718"/>
      <c r="G17" s="154">
        <v>6115</v>
      </c>
      <c r="H17" s="154">
        <v>7793.75</v>
      </c>
      <c r="I17" s="154">
        <v>9620</v>
      </c>
      <c r="J17" s="154">
        <v>10192</v>
      </c>
      <c r="K17" s="154">
        <v>9964.8526977000001</v>
      </c>
      <c r="L17" s="352"/>
      <c r="M17" s="353"/>
      <c r="N17" s="328"/>
      <c r="P17" s="166"/>
    </row>
    <row r="18" spans="2:16" s="161" customFormat="1" ht="18" customHeight="1">
      <c r="B18" s="240"/>
      <c r="C18" s="236"/>
      <c r="D18" s="712"/>
      <c r="E18" s="712"/>
      <c r="F18" s="712"/>
      <c r="G18" s="154"/>
      <c r="H18" s="154"/>
      <c r="I18" s="154"/>
      <c r="J18" s="154"/>
      <c r="K18" s="154"/>
      <c r="L18" s="352"/>
      <c r="M18" s="353"/>
      <c r="N18" s="328"/>
      <c r="P18" s="166"/>
    </row>
    <row r="19" spans="2:16" s="161" customFormat="1" ht="18.75">
      <c r="B19" s="240"/>
      <c r="C19" s="236">
        <v>3.2</v>
      </c>
      <c r="D19" s="718" t="s">
        <v>13</v>
      </c>
      <c r="E19" s="718"/>
      <c r="F19" s="718"/>
      <c r="G19" s="154">
        <v>17965</v>
      </c>
      <c r="H19" s="154">
        <v>21346.9</v>
      </c>
      <c r="I19" s="154">
        <v>21027.5</v>
      </c>
      <c r="J19" s="154">
        <v>19559.5</v>
      </c>
      <c r="K19" s="154">
        <v>20532.208885</v>
      </c>
      <c r="L19" s="352"/>
      <c r="M19" s="353"/>
      <c r="N19" s="328"/>
      <c r="P19" s="166"/>
    </row>
    <row r="20" spans="2:16" s="161" customFormat="1" ht="18" customHeight="1">
      <c r="B20" s="240"/>
      <c r="C20" s="236"/>
      <c r="D20" s="712"/>
      <c r="E20" s="712"/>
      <c r="F20" s="712"/>
      <c r="G20" s="154"/>
      <c r="H20" s="154"/>
      <c r="I20" s="154"/>
      <c r="J20" s="154"/>
      <c r="K20" s="154"/>
      <c r="L20" s="352"/>
      <c r="M20" s="353"/>
      <c r="N20" s="328"/>
      <c r="P20" s="166"/>
    </row>
    <row r="21" spans="2:16" s="161" customFormat="1" ht="18.75">
      <c r="B21" s="240"/>
      <c r="C21" s="236">
        <v>3.3</v>
      </c>
      <c r="D21" s="718" t="s">
        <v>15</v>
      </c>
      <c r="E21" s="718"/>
      <c r="F21" s="718"/>
      <c r="G21" s="154">
        <v>16868</v>
      </c>
      <c r="H21" s="154">
        <v>16567.0222222222</v>
      </c>
      <c r="I21" s="154">
        <v>17047.711111111101</v>
      </c>
      <c r="J21" s="154">
        <v>17200.9384444444</v>
      </c>
      <c r="K21" s="154">
        <v>16982.456868888901</v>
      </c>
      <c r="L21" s="352"/>
      <c r="M21" s="353"/>
      <c r="N21" s="328"/>
      <c r="P21" s="166"/>
    </row>
    <row r="22" spans="2:16" s="161" customFormat="1" ht="18" customHeight="1">
      <c r="B22" s="240"/>
      <c r="C22" s="236"/>
      <c r="D22" s="712"/>
      <c r="E22" s="712"/>
      <c r="F22" s="712"/>
      <c r="G22" s="154"/>
      <c r="H22" s="154"/>
      <c r="I22" s="154"/>
      <c r="J22" s="154"/>
      <c r="K22" s="154"/>
      <c r="L22" s="352"/>
      <c r="M22" s="353"/>
      <c r="N22" s="328"/>
      <c r="P22" s="166"/>
    </row>
    <row r="23" spans="2:16" s="161" customFormat="1" ht="18.75">
      <c r="B23" s="240"/>
      <c r="C23" s="236">
        <v>3.4</v>
      </c>
      <c r="D23" s="718" t="s">
        <v>17</v>
      </c>
      <c r="E23" s="718"/>
      <c r="F23" s="718"/>
      <c r="G23" s="154">
        <v>14692</v>
      </c>
      <c r="H23" s="154">
        <v>13413.982142857099</v>
      </c>
      <c r="I23" s="154">
        <v>13611.3714285714</v>
      </c>
      <c r="J23" s="154">
        <v>13393.5714285714</v>
      </c>
      <c r="K23" s="154">
        <v>13494.1160202846</v>
      </c>
      <c r="L23" s="352"/>
      <c r="M23" s="353"/>
      <c r="N23" s="328"/>
      <c r="P23" s="166"/>
    </row>
    <row r="24" spans="2:16" s="161" customFormat="1" ht="18" customHeight="1">
      <c r="B24" s="240"/>
      <c r="C24" s="236"/>
      <c r="D24" s="712"/>
      <c r="E24" s="712"/>
      <c r="F24" s="712"/>
      <c r="G24" s="154"/>
      <c r="H24" s="154"/>
      <c r="I24" s="154"/>
      <c r="J24" s="154"/>
      <c r="K24" s="154"/>
      <c r="L24" s="352"/>
      <c r="M24" s="353"/>
      <c r="N24" s="328"/>
      <c r="P24" s="166"/>
    </row>
    <row r="25" spans="2:16" s="161" customFormat="1" ht="18.75">
      <c r="B25" s="240"/>
      <c r="C25" s="236">
        <v>3.5</v>
      </c>
      <c r="D25" s="718" t="s">
        <v>61</v>
      </c>
      <c r="E25" s="718"/>
      <c r="F25" s="718"/>
      <c r="G25" s="154">
        <v>29840</v>
      </c>
      <c r="H25" s="154">
        <v>31346.290232793501</v>
      </c>
      <c r="I25" s="154">
        <v>38797.145833333299</v>
      </c>
      <c r="J25" s="154">
        <v>37834.145833333299</v>
      </c>
      <c r="K25" s="154">
        <v>40173.8492259267</v>
      </c>
      <c r="L25" s="352"/>
      <c r="M25" s="353"/>
      <c r="N25" s="328"/>
      <c r="P25" s="166"/>
    </row>
    <row r="26" spans="2:16" s="161" customFormat="1" ht="18" customHeight="1">
      <c r="B26" s="240"/>
      <c r="C26" s="236"/>
      <c r="D26" s="712"/>
      <c r="E26" s="712"/>
      <c r="F26" s="712"/>
      <c r="G26" s="154"/>
      <c r="H26" s="154"/>
      <c r="I26" s="154"/>
      <c r="J26" s="154"/>
      <c r="K26" s="154"/>
      <c r="L26" s="352"/>
      <c r="M26" s="353"/>
      <c r="N26" s="328"/>
      <c r="P26" s="166"/>
    </row>
    <row r="27" spans="2:16" s="161" customFormat="1" ht="18" customHeight="1">
      <c r="B27" s="233" t="s">
        <v>19</v>
      </c>
      <c r="C27" s="717" t="s">
        <v>20</v>
      </c>
      <c r="D27" s="717"/>
      <c r="E27" s="717"/>
      <c r="F27" s="717"/>
      <c r="G27" s="164">
        <v>10568</v>
      </c>
      <c r="H27" s="164">
        <v>12053.6</v>
      </c>
      <c r="I27" s="164">
        <v>10990.6</v>
      </c>
      <c r="J27" s="164">
        <v>11401.6</v>
      </c>
      <c r="K27" s="164">
        <v>11375.649789999999</v>
      </c>
      <c r="L27" s="227"/>
      <c r="M27" s="351"/>
      <c r="N27" s="328"/>
      <c r="P27" s="166"/>
    </row>
    <row r="28" spans="2:16" s="161" customFormat="1" ht="18.75" customHeight="1">
      <c r="B28" s="236"/>
      <c r="C28" s="712"/>
      <c r="D28" s="712"/>
      <c r="E28" s="712"/>
      <c r="F28" s="712"/>
      <c r="G28" s="164"/>
      <c r="H28" s="164"/>
      <c r="I28" s="164"/>
      <c r="J28" s="164"/>
      <c r="K28" s="164"/>
      <c r="L28" s="258"/>
      <c r="M28" s="351"/>
      <c r="N28" s="328"/>
      <c r="P28" s="166"/>
    </row>
    <row r="29" spans="2:16" s="161" customFormat="1" ht="18" customHeight="1">
      <c r="B29" s="233" t="s">
        <v>22</v>
      </c>
      <c r="C29" s="717" t="s">
        <v>23</v>
      </c>
      <c r="D29" s="717"/>
      <c r="E29" s="717"/>
      <c r="F29" s="717"/>
      <c r="G29" s="164">
        <f>G31+G33+G35</f>
        <v>126595</v>
      </c>
      <c r="H29" s="164">
        <f>H31+H33+H35</f>
        <v>127400.74358856719</v>
      </c>
      <c r="I29" s="164">
        <f>I31+I33+I35</f>
        <v>139485.91805474801</v>
      </c>
      <c r="J29" s="164">
        <f>J31+J33+J35</f>
        <v>143544.23583252571</v>
      </c>
      <c r="K29" s="164">
        <f>K31+K33+K35</f>
        <v>146365.46777742682</v>
      </c>
      <c r="L29" s="227"/>
      <c r="M29" s="351"/>
      <c r="N29" s="328"/>
      <c r="P29" s="166"/>
    </row>
    <row r="30" spans="2:16" s="161" customFormat="1" ht="18.75" customHeight="1">
      <c r="B30" s="236"/>
      <c r="C30" s="712"/>
      <c r="D30" s="712"/>
      <c r="E30" s="712"/>
      <c r="F30" s="712"/>
      <c r="G30" s="164"/>
      <c r="H30" s="164"/>
      <c r="I30" s="164"/>
      <c r="J30" s="164"/>
      <c r="K30" s="164"/>
      <c r="L30" s="258"/>
      <c r="M30" s="351"/>
      <c r="N30" s="328"/>
      <c r="P30" s="166"/>
    </row>
    <row r="31" spans="2:16" s="161" customFormat="1" ht="18.75">
      <c r="B31" s="240"/>
      <c r="C31" s="236">
        <v>5.0999999999999996</v>
      </c>
      <c r="D31" s="718" t="s">
        <v>25</v>
      </c>
      <c r="E31" s="718"/>
      <c r="F31" s="718"/>
      <c r="G31" s="154">
        <v>41569</v>
      </c>
      <c r="H31" s="154">
        <v>40931.200212568699</v>
      </c>
      <c r="I31" s="154">
        <v>42291.708012082898</v>
      </c>
      <c r="J31" s="154">
        <v>43208.485789860599</v>
      </c>
      <c r="K31" s="154">
        <v>43904.715888147715</v>
      </c>
      <c r="L31" s="352"/>
      <c r="M31" s="353"/>
      <c r="N31" s="328"/>
      <c r="P31" s="166"/>
    </row>
    <row r="32" spans="2:16" s="161" customFormat="1" ht="18" customHeight="1">
      <c r="B32" s="240"/>
      <c r="C32" s="236"/>
      <c r="D32" s="712"/>
      <c r="E32" s="712"/>
      <c r="F32" s="712"/>
      <c r="G32" s="154"/>
      <c r="H32" s="154"/>
      <c r="I32" s="154"/>
      <c r="J32" s="154"/>
      <c r="K32" s="154"/>
      <c r="L32" s="352"/>
      <c r="M32" s="353"/>
      <c r="N32" s="328"/>
      <c r="P32" s="166"/>
    </row>
    <row r="33" spans="1:16" s="161" customFormat="1" ht="18.75">
      <c r="B33" s="240"/>
      <c r="C33" s="236">
        <v>5.2</v>
      </c>
      <c r="D33" s="718" t="s">
        <v>27</v>
      </c>
      <c r="E33" s="718"/>
      <c r="F33" s="718"/>
      <c r="G33" s="154">
        <v>24557</v>
      </c>
      <c r="H33" s="154">
        <v>24803.088972431098</v>
      </c>
      <c r="I33" s="154">
        <v>29609.755639097701</v>
      </c>
      <c r="J33" s="154">
        <v>31984.755639097701</v>
      </c>
      <c r="K33" s="154">
        <v>33468.081533750694</v>
      </c>
      <c r="L33" s="352"/>
      <c r="M33" s="353"/>
      <c r="N33" s="328"/>
      <c r="P33" s="166"/>
    </row>
    <row r="34" spans="1:16" s="161" customFormat="1" ht="18" customHeight="1">
      <c r="B34" s="240"/>
      <c r="C34" s="236"/>
      <c r="D34" s="712"/>
      <c r="E34" s="712"/>
      <c r="F34" s="712"/>
      <c r="G34" s="154"/>
      <c r="H34" s="154"/>
      <c r="I34" s="154"/>
      <c r="J34" s="154"/>
      <c r="K34" s="154"/>
      <c r="L34" s="352"/>
      <c r="M34" s="353"/>
      <c r="N34" s="328"/>
      <c r="P34" s="166"/>
    </row>
    <row r="35" spans="1:16" s="161" customFormat="1" ht="18.75">
      <c r="B35" s="240"/>
      <c r="C35" s="236">
        <v>5.3</v>
      </c>
      <c r="D35" s="718" t="s">
        <v>29</v>
      </c>
      <c r="E35" s="718"/>
      <c r="F35" s="718"/>
      <c r="G35" s="154">
        <v>60469</v>
      </c>
      <c r="H35" s="154">
        <v>61666.454403567397</v>
      </c>
      <c r="I35" s="154">
        <v>67584.454403567404</v>
      </c>
      <c r="J35" s="154">
        <v>68350.994403567398</v>
      </c>
      <c r="K35" s="154">
        <v>68992.670355528433</v>
      </c>
      <c r="L35" s="352"/>
      <c r="M35" s="353"/>
      <c r="N35" s="328"/>
      <c r="P35" s="166"/>
    </row>
    <row r="36" spans="1:16" s="161" customFormat="1" ht="18" customHeight="1">
      <c r="B36" s="240"/>
      <c r="C36" s="236"/>
      <c r="D36" s="712"/>
      <c r="E36" s="712"/>
      <c r="F36" s="712"/>
      <c r="G36" s="154"/>
      <c r="H36" s="154"/>
      <c r="I36" s="154"/>
      <c r="J36" s="154"/>
      <c r="K36" s="154"/>
      <c r="L36" s="352"/>
      <c r="M36" s="353"/>
      <c r="N36" s="328"/>
      <c r="P36" s="166"/>
    </row>
    <row r="37" spans="1:16" s="161" customFormat="1" ht="5.0999999999999996" customHeight="1">
      <c r="B37" s="231"/>
      <c r="C37" s="717"/>
      <c r="D37" s="717"/>
      <c r="E37" s="717"/>
      <c r="F37" s="717"/>
      <c r="G37" s="213"/>
      <c r="H37" s="213"/>
      <c r="I37" s="213"/>
      <c r="J37" s="213"/>
      <c r="K37" s="213"/>
      <c r="L37" s="315"/>
      <c r="M37" s="283"/>
      <c r="N37" s="328"/>
      <c r="P37" s="166"/>
    </row>
    <row r="38" spans="1:16" s="246" customFormat="1" ht="62.25" customHeight="1">
      <c r="A38" s="354"/>
      <c r="B38" s="247"/>
      <c r="C38" s="247"/>
      <c r="D38" s="355"/>
      <c r="E38" s="248"/>
      <c r="F38" s="248"/>
      <c r="G38" s="356"/>
      <c r="H38" s="356"/>
      <c r="I38" s="356"/>
      <c r="J38" s="356"/>
      <c r="K38" s="356"/>
      <c r="L38" s="357"/>
      <c r="M38" s="358"/>
      <c r="N38" s="358"/>
      <c r="P38" s="359"/>
    </row>
    <row r="39" spans="1:16" s="177" customFormat="1" ht="37.5" customHeight="1">
      <c r="A39" s="311"/>
      <c r="B39" s="714" t="s">
        <v>73</v>
      </c>
      <c r="C39" s="714"/>
      <c r="D39" s="714"/>
      <c r="E39" s="714"/>
      <c r="F39" s="714"/>
      <c r="G39" s="714"/>
      <c r="H39" s="714"/>
      <c r="I39" s="714"/>
      <c r="J39" s="714"/>
      <c r="K39" s="714"/>
      <c r="L39" s="178"/>
      <c r="M39" s="341"/>
      <c r="N39" s="349"/>
      <c r="P39" s="155"/>
    </row>
    <row r="40" spans="1:16" ht="20.100000000000001" customHeight="1">
      <c r="A40" s="312"/>
      <c r="B40" s="156"/>
      <c r="C40" s="156"/>
      <c r="D40" s="156"/>
      <c r="E40" s="156"/>
      <c r="F40" s="155"/>
      <c r="G40" s="166"/>
      <c r="H40" s="166"/>
      <c r="I40" s="166"/>
      <c r="J40" s="166"/>
      <c r="K40" s="166"/>
      <c r="L40" s="315"/>
      <c r="M40" s="349"/>
      <c r="N40" s="349"/>
    </row>
    <row r="41" spans="1:16" s="161" customFormat="1" ht="24.75" customHeight="1">
      <c r="A41" s="316"/>
      <c r="B41" s="715" t="s">
        <v>65</v>
      </c>
      <c r="C41" s="715"/>
      <c r="D41" s="715"/>
      <c r="E41" s="715"/>
      <c r="F41" s="715"/>
      <c r="G41" s="170">
        <v>2012</v>
      </c>
      <c r="H41" s="170">
        <v>2013</v>
      </c>
      <c r="I41" s="170">
        <v>2014</v>
      </c>
      <c r="J41" s="170">
        <v>2015</v>
      </c>
      <c r="K41" s="170">
        <v>2016</v>
      </c>
      <c r="L41" s="167"/>
      <c r="M41" s="350"/>
      <c r="N41" s="328"/>
      <c r="P41" s="166"/>
    </row>
    <row r="42" spans="1:16" s="166" customFormat="1" ht="24" customHeight="1">
      <c r="A42" s="318"/>
      <c r="B42" s="156"/>
      <c r="L42" s="227"/>
      <c r="M42" s="328"/>
      <c r="N42" s="328"/>
      <c r="O42" s="161"/>
    </row>
    <row r="43" spans="1:16" s="166" customFormat="1" ht="20.100000000000001" customHeight="1">
      <c r="A43" s="318"/>
      <c r="B43" s="728" t="s">
        <v>2</v>
      </c>
      <c r="C43" s="728"/>
      <c r="D43" s="224"/>
      <c r="E43" s="224"/>
      <c r="F43" s="224"/>
      <c r="G43" s="321">
        <f>G45+G47+G49+G61+G63</f>
        <v>16099.493220743512</v>
      </c>
      <c r="H43" s="321">
        <f>H45+H47+H49+H61+H63</f>
        <v>16905.861523594711</v>
      </c>
      <c r="I43" s="321">
        <f>I45+I47+I49+I61+I63</f>
        <v>18860.525667990551</v>
      </c>
      <c r="J43" s="321">
        <f>J45+J47+J49+J61+J63</f>
        <v>20450.391181977942</v>
      </c>
      <c r="K43" s="321">
        <f>K45+K47+K49+K61+K63</f>
        <v>20655.440019106507</v>
      </c>
      <c r="L43" s="315"/>
      <c r="M43" s="360"/>
      <c r="N43" s="328"/>
      <c r="O43" s="161"/>
    </row>
    <row r="44" spans="1:16" s="161" customFormat="1" ht="18.75">
      <c r="A44" s="316"/>
      <c r="B44" s="212"/>
      <c r="C44" s="258"/>
      <c r="D44" s="258"/>
      <c r="E44" s="258"/>
      <c r="F44" s="258"/>
      <c r="G44" s="321"/>
      <c r="H44" s="361"/>
      <c r="I44" s="361"/>
      <c r="J44" s="361"/>
      <c r="K44" s="361"/>
      <c r="L44" s="352"/>
      <c r="M44" s="360"/>
      <c r="N44" s="328"/>
      <c r="P44" s="166"/>
    </row>
    <row r="45" spans="1:16" s="161" customFormat="1" ht="18.75">
      <c r="A45" s="316"/>
      <c r="B45" s="233" t="s">
        <v>4</v>
      </c>
      <c r="C45" s="717" t="s">
        <v>5</v>
      </c>
      <c r="D45" s="717"/>
      <c r="E45" s="717"/>
      <c r="F45" s="717"/>
      <c r="G45" s="164">
        <v>871.30353713272598</v>
      </c>
      <c r="H45" s="164">
        <v>769.79910704271401</v>
      </c>
      <c r="I45" s="164">
        <v>786.13705166021202</v>
      </c>
      <c r="J45" s="164">
        <v>850.88941420586696</v>
      </c>
      <c r="K45" s="164">
        <v>859.69408638060497</v>
      </c>
      <c r="L45" s="227"/>
      <c r="M45" s="328"/>
      <c r="N45" s="362"/>
      <c r="P45" s="166"/>
    </row>
    <row r="46" spans="1:16" s="161" customFormat="1" ht="18.75" customHeight="1">
      <c r="A46" s="316"/>
      <c r="B46" s="236"/>
      <c r="C46" s="712"/>
      <c r="D46" s="712"/>
      <c r="E46" s="712"/>
      <c r="F46" s="712"/>
      <c r="G46" s="164"/>
      <c r="H46" s="164"/>
      <c r="I46" s="164"/>
      <c r="J46" s="164"/>
      <c r="K46" s="164"/>
      <c r="L46" s="258"/>
      <c r="M46" s="328"/>
      <c r="N46" s="328"/>
      <c r="P46" s="166"/>
    </row>
    <row r="47" spans="1:16" s="161" customFormat="1" ht="18.75">
      <c r="A47" s="316"/>
      <c r="B47" s="239" t="s">
        <v>7</v>
      </c>
      <c r="C47" s="717" t="s">
        <v>63</v>
      </c>
      <c r="D47" s="717"/>
      <c r="E47" s="717"/>
      <c r="F47" s="717"/>
      <c r="G47" s="164">
        <v>596</v>
      </c>
      <c r="H47" s="164">
        <v>791.33244159794197</v>
      </c>
      <c r="I47" s="164">
        <v>878.51700993835198</v>
      </c>
      <c r="J47" s="164">
        <v>876.68613338206205</v>
      </c>
      <c r="K47" s="164">
        <v>874.97272493935498</v>
      </c>
      <c r="L47" s="227"/>
      <c r="M47" s="328"/>
      <c r="N47" s="362"/>
      <c r="P47" s="166"/>
    </row>
    <row r="48" spans="1:16" s="161" customFormat="1" ht="18.75" customHeight="1">
      <c r="A48" s="316"/>
      <c r="B48" s="236"/>
      <c r="C48" s="712"/>
      <c r="D48" s="712"/>
      <c r="E48" s="712"/>
      <c r="F48" s="712"/>
      <c r="G48" s="164"/>
      <c r="H48" s="164"/>
      <c r="I48" s="164"/>
      <c r="J48" s="164"/>
      <c r="K48" s="164"/>
      <c r="L48" s="258"/>
      <c r="M48" s="328"/>
      <c r="N48" s="328"/>
      <c r="P48" s="166"/>
    </row>
    <row r="49" spans="1:16" s="161" customFormat="1" ht="18.75">
      <c r="A49" s="316"/>
      <c r="B49" s="233" t="s">
        <v>8</v>
      </c>
      <c r="C49" s="717" t="s">
        <v>9</v>
      </c>
      <c r="D49" s="717"/>
      <c r="E49" s="717"/>
      <c r="F49" s="717"/>
      <c r="G49" s="164">
        <f>G51+G53+G55+G57+G59</f>
        <v>3552.4008348804873</v>
      </c>
      <c r="H49" s="164">
        <f>H51+H53+H55+H57+H59</f>
        <v>3484.0068164727527</v>
      </c>
      <c r="I49" s="164">
        <f>I51+I53+I55+I57+I59</f>
        <v>3515.8206424975378</v>
      </c>
      <c r="J49" s="164">
        <f>J51+J53+J55+J57+J59</f>
        <v>3656.8295148763332</v>
      </c>
      <c r="K49" s="164">
        <f>K51+K53+K55+K57+K59</f>
        <v>3558.1995546211801</v>
      </c>
      <c r="L49" s="227"/>
      <c r="M49" s="328"/>
      <c r="N49" s="362"/>
      <c r="P49" s="166"/>
    </row>
    <row r="50" spans="1:16" s="161" customFormat="1" ht="18.75" customHeight="1">
      <c r="A50" s="316"/>
      <c r="B50" s="236"/>
      <c r="C50" s="712"/>
      <c r="D50" s="712"/>
      <c r="E50" s="712"/>
      <c r="F50" s="712"/>
      <c r="G50" s="164"/>
      <c r="H50" s="164"/>
      <c r="I50" s="164"/>
      <c r="J50" s="164"/>
      <c r="K50" s="164"/>
      <c r="L50" s="258"/>
      <c r="M50" s="328"/>
      <c r="N50" s="328"/>
      <c r="P50" s="166"/>
    </row>
    <row r="51" spans="1:16" s="161" customFormat="1" ht="18.75">
      <c r="A51" s="316"/>
      <c r="B51" s="240"/>
      <c r="C51" s="236">
        <v>3.1</v>
      </c>
      <c r="D51" s="718" t="s">
        <v>11</v>
      </c>
      <c r="E51" s="718"/>
      <c r="F51" s="718"/>
      <c r="G51" s="154">
        <v>600.09335929411804</v>
      </c>
      <c r="H51" s="154">
        <v>642.87128142018503</v>
      </c>
      <c r="I51" s="154">
        <v>645.54223969204304</v>
      </c>
      <c r="J51" s="154">
        <v>690.67061440140003</v>
      </c>
      <c r="K51" s="154">
        <v>697.60845437685998</v>
      </c>
      <c r="L51" s="352"/>
      <c r="M51" s="363"/>
      <c r="N51" s="328"/>
      <c r="P51" s="166"/>
    </row>
    <row r="52" spans="1:16" s="161" customFormat="1" ht="18" customHeight="1">
      <c r="A52" s="316"/>
      <c r="B52" s="240"/>
      <c r="C52" s="236"/>
      <c r="D52" s="712"/>
      <c r="E52" s="712"/>
      <c r="F52" s="712"/>
      <c r="G52" s="154"/>
      <c r="H52" s="154"/>
      <c r="I52" s="154"/>
      <c r="J52" s="154"/>
      <c r="K52" s="154"/>
      <c r="L52" s="352"/>
      <c r="M52" s="360"/>
      <c r="N52" s="360"/>
      <c r="P52" s="166"/>
    </row>
    <row r="53" spans="1:16" s="161" customFormat="1" ht="18.75">
      <c r="A53" s="316"/>
      <c r="B53" s="240"/>
      <c r="C53" s="236">
        <v>3.2</v>
      </c>
      <c r="D53" s="718" t="s">
        <v>13</v>
      </c>
      <c r="E53" s="718"/>
      <c r="F53" s="718"/>
      <c r="G53" s="154">
        <v>335.31507054999997</v>
      </c>
      <c r="H53" s="154">
        <v>371.861340169313</v>
      </c>
      <c r="I53" s="154">
        <v>381.87566081684002</v>
      </c>
      <c r="J53" s="154">
        <v>506.90450849821201</v>
      </c>
      <c r="K53" s="154">
        <v>516.67006491818995</v>
      </c>
      <c r="L53" s="352"/>
      <c r="M53" s="360"/>
      <c r="N53" s="328"/>
      <c r="P53" s="166"/>
    </row>
    <row r="54" spans="1:16" s="161" customFormat="1" ht="18" customHeight="1">
      <c r="A54" s="316"/>
      <c r="B54" s="240"/>
      <c r="C54" s="236"/>
      <c r="D54" s="712"/>
      <c r="E54" s="712"/>
      <c r="F54" s="712"/>
      <c r="G54" s="154"/>
      <c r="H54" s="154"/>
      <c r="I54" s="154"/>
      <c r="J54" s="154"/>
      <c r="K54" s="154"/>
      <c r="L54" s="352"/>
      <c r="M54" s="360"/>
      <c r="N54" s="360"/>
      <c r="P54" s="166"/>
    </row>
    <row r="55" spans="1:16" s="161" customFormat="1" ht="18.75">
      <c r="A55" s="316"/>
      <c r="B55" s="240"/>
      <c r="C55" s="236">
        <v>3.3</v>
      </c>
      <c r="D55" s="718" t="s">
        <v>15</v>
      </c>
      <c r="E55" s="718"/>
      <c r="F55" s="718"/>
      <c r="G55" s="154">
        <v>1337.6114154085201</v>
      </c>
      <c r="H55" s="154">
        <v>1226.5241024429599</v>
      </c>
      <c r="I55" s="154">
        <v>1165.49740764945</v>
      </c>
      <c r="J55" s="154">
        <v>1087.29717832034</v>
      </c>
      <c r="K55" s="154">
        <v>888.95958603430904</v>
      </c>
      <c r="L55" s="352"/>
      <c r="M55" s="360"/>
      <c r="N55" s="328"/>
      <c r="P55" s="166"/>
    </row>
    <row r="56" spans="1:16" s="161" customFormat="1" ht="18" customHeight="1">
      <c r="A56" s="316"/>
      <c r="B56" s="240"/>
      <c r="C56" s="236"/>
      <c r="D56" s="712"/>
      <c r="E56" s="712"/>
      <c r="F56" s="712"/>
      <c r="G56" s="154"/>
      <c r="H56" s="154"/>
      <c r="I56" s="154"/>
      <c r="J56" s="154"/>
      <c r="K56" s="154"/>
      <c r="L56" s="352"/>
      <c r="M56" s="360"/>
      <c r="N56" s="360"/>
      <c r="P56" s="166"/>
    </row>
    <row r="57" spans="1:16" s="161" customFormat="1" ht="18.75">
      <c r="A57" s="316"/>
      <c r="B57" s="240"/>
      <c r="C57" s="236">
        <v>3.4</v>
      </c>
      <c r="D57" s="718" t="s">
        <v>17</v>
      </c>
      <c r="E57" s="718"/>
      <c r="F57" s="718"/>
      <c r="G57" s="154">
        <v>281.35175516428598</v>
      </c>
      <c r="H57" s="154">
        <v>282.32413620480298</v>
      </c>
      <c r="I57" s="154">
        <v>284.647369780205</v>
      </c>
      <c r="J57" s="154">
        <v>302.232021706301</v>
      </c>
      <c r="K57" s="154">
        <v>309.04389472043101</v>
      </c>
      <c r="L57" s="352"/>
      <c r="M57" s="360"/>
      <c r="N57" s="328"/>
      <c r="P57" s="166"/>
    </row>
    <row r="58" spans="1:16" s="161" customFormat="1" ht="18" customHeight="1">
      <c r="A58" s="316"/>
      <c r="B58" s="240"/>
      <c r="C58" s="236"/>
      <c r="D58" s="712"/>
      <c r="E58" s="712"/>
      <c r="F58" s="712"/>
      <c r="G58" s="154"/>
      <c r="H58" s="154"/>
      <c r="I58" s="154"/>
      <c r="J58" s="154"/>
      <c r="K58" s="154"/>
      <c r="L58" s="352"/>
      <c r="M58" s="360"/>
      <c r="N58" s="360"/>
      <c r="P58" s="166"/>
    </row>
    <row r="59" spans="1:16" s="161" customFormat="1" ht="18.75">
      <c r="A59" s="316"/>
      <c r="B59" s="240"/>
      <c r="C59" s="236">
        <v>3.5</v>
      </c>
      <c r="D59" s="718" t="s">
        <v>61</v>
      </c>
      <c r="E59" s="718"/>
      <c r="F59" s="718"/>
      <c r="G59" s="154">
        <v>998.02923446356294</v>
      </c>
      <c r="H59" s="154">
        <v>960.42595623549198</v>
      </c>
      <c r="I59" s="154">
        <v>1038.2579645589999</v>
      </c>
      <c r="J59" s="154">
        <v>1069.72519195008</v>
      </c>
      <c r="K59" s="154">
        <v>1145.9175545713899</v>
      </c>
      <c r="L59" s="352"/>
      <c r="M59" s="360"/>
      <c r="N59" s="328"/>
      <c r="P59" s="166"/>
    </row>
    <row r="60" spans="1:16" s="161" customFormat="1" ht="18" customHeight="1">
      <c r="A60" s="316"/>
      <c r="B60" s="240"/>
      <c r="C60" s="236"/>
      <c r="D60" s="712"/>
      <c r="E60" s="712"/>
      <c r="F60" s="712"/>
      <c r="G60" s="154"/>
      <c r="H60" s="154"/>
      <c r="I60" s="154"/>
      <c r="J60" s="154"/>
      <c r="K60" s="154"/>
      <c r="L60" s="352"/>
      <c r="M60" s="360"/>
      <c r="N60" s="360"/>
      <c r="P60" s="166"/>
    </row>
    <row r="61" spans="1:16" s="161" customFormat="1" ht="18.75">
      <c r="A61" s="316"/>
      <c r="B61" s="233" t="s">
        <v>19</v>
      </c>
      <c r="C61" s="717" t="s">
        <v>20</v>
      </c>
      <c r="D61" s="717"/>
      <c r="E61" s="717"/>
      <c r="F61" s="717"/>
      <c r="G61" s="164">
        <v>567.81963325000004</v>
      </c>
      <c r="H61" s="164">
        <v>509.37610077847</v>
      </c>
      <c r="I61" s="164">
        <v>478.97567780182902</v>
      </c>
      <c r="J61" s="164">
        <v>506.07616500324002</v>
      </c>
      <c r="K61" s="164">
        <v>475.14003387696698</v>
      </c>
      <c r="L61" s="227"/>
      <c r="M61" s="328"/>
      <c r="N61" s="362"/>
      <c r="P61" s="166"/>
    </row>
    <row r="62" spans="1:16" s="161" customFormat="1" ht="18.75" customHeight="1">
      <c r="A62" s="316"/>
      <c r="B62" s="236"/>
      <c r="C62" s="712"/>
      <c r="D62" s="712"/>
      <c r="E62" s="712"/>
      <c r="F62" s="712"/>
      <c r="G62" s="164"/>
      <c r="H62" s="164"/>
      <c r="I62" s="164"/>
      <c r="J62" s="164"/>
      <c r="K62" s="164"/>
      <c r="L62" s="258"/>
      <c r="M62" s="328"/>
      <c r="N62" s="362"/>
      <c r="P62" s="166"/>
    </row>
    <row r="63" spans="1:16" s="161" customFormat="1" ht="18.75">
      <c r="A63" s="316"/>
      <c r="B63" s="233" t="s">
        <v>22</v>
      </c>
      <c r="C63" s="717" t="s">
        <v>23</v>
      </c>
      <c r="D63" s="717"/>
      <c r="E63" s="717"/>
      <c r="F63" s="717"/>
      <c r="G63" s="164">
        <f>G65+G67+G69</f>
        <v>10511.9692154803</v>
      </c>
      <c r="H63" s="164">
        <f>H65+H67+H69</f>
        <v>11351.347057702831</v>
      </c>
      <c r="I63" s="164">
        <f>I65+I67+I69</f>
        <v>13201.07528609262</v>
      </c>
      <c r="J63" s="164">
        <f>J65+J67+J69</f>
        <v>14559.90995451044</v>
      </c>
      <c r="K63" s="164">
        <f>K65+K67+K69</f>
        <v>14887.4336192884</v>
      </c>
      <c r="L63" s="227"/>
      <c r="M63" s="328"/>
      <c r="N63" s="362"/>
      <c r="P63" s="166"/>
    </row>
    <row r="64" spans="1:16" s="161" customFormat="1" ht="18.75" customHeight="1">
      <c r="A64" s="316"/>
      <c r="B64" s="236"/>
      <c r="C64" s="712"/>
      <c r="D64" s="712"/>
      <c r="E64" s="712"/>
      <c r="F64" s="712"/>
      <c r="G64" s="164"/>
      <c r="H64" s="164"/>
      <c r="I64" s="164"/>
      <c r="J64" s="164"/>
      <c r="K64" s="164"/>
      <c r="L64" s="258"/>
      <c r="M64" s="328"/>
      <c r="N64" s="362"/>
      <c r="P64" s="166"/>
    </row>
    <row r="65" spans="1:16" s="161" customFormat="1" ht="18.75">
      <c r="A65" s="316"/>
      <c r="B65" s="240"/>
      <c r="C65" s="236">
        <v>5.0999999999999996</v>
      </c>
      <c r="D65" s="718" t="s">
        <v>25</v>
      </c>
      <c r="E65" s="718"/>
      <c r="F65" s="718"/>
      <c r="G65" s="154">
        <v>3189.63579196514</v>
      </c>
      <c r="H65" s="154">
        <v>3021.07102627631</v>
      </c>
      <c r="I65" s="154">
        <v>3386.6254547167</v>
      </c>
      <c r="J65" s="154">
        <v>3481.3764590954502</v>
      </c>
      <c r="K65" s="154">
        <v>3779.9814017110398</v>
      </c>
      <c r="L65" s="352"/>
      <c r="M65" s="360"/>
      <c r="N65" s="328"/>
      <c r="P65" s="166"/>
    </row>
    <row r="66" spans="1:16" s="161" customFormat="1" ht="18" customHeight="1">
      <c r="A66" s="316"/>
      <c r="B66" s="240"/>
      <c r="C66" s="236"/>
      <c r="D66" s="712"/>
      <c r="E66" s="712"/>
      <c r="F66" s="712"/>
      <c r="G66" s="154"/>
      <c r="H66" s="154"/>
      <c r="I66" s="154"/>
      <c r="J66" s="154"/>
      <c r="K66" s="154"/>
      <c r="L66" s="352"/>
      <c r="M66" s="360"/>
      <c r="N66" s="360"/>
      <c r="P66" s="166"/>
    </row>
    <row r="67" spans="1:16" s="161" customFormat="1" ht="18.75">
      <c r="A67" s="316"/>
      <c r="B67" s="240"/>
      <c r="C67" s="236">
        <v>5.2</v>
      </c>
      <c r="D67" s="718" t="s">
        <v>27</v>
      </c>
      <c r="E67" s="718"/>
      <c r="F67" s="718"/>
      <c r="G67" s="154">
        <v>1665.0646772546099</v>
      </c>
      <c r="H67" s="154">
        <v>1671.4615737674601</v>
      </c>
      <c r="I67" s="154">
        <v>1430.7276994044801</v>
      </c>
      <c r="J67" s="154">
        <v>1754.76739597297</v>
      </c>
      <c r="K67" s="154">
        <v>1999.5689541679101</v>
      </c>
      <c r="L67" s="352"/>
      <c r="M67" s="360"/>
      <c r="N67" s="328"/>
      <c r="P67" s="166"/>
    </row>
    <row r="68" spans="1:16" s="161" customFormat="1" ht="18" customHeight="1">
      <c r="A68" s="316"/>
      <c r="B68" s="240"/>
      <c r="C68" s="236"/>
      <c r="D68" s="712"/>
      <c r="E68" s="712"/>
      <c r="F68" s="712"/>
      <c r="G68" s="154"/>
      <c r="H68" s="154"/>
      <c r="I68" s="154"/>
      <c r="J68" s="154"/>
      <c r="K68" s="154"/>
      <c r="L68" s="352"/>
      <c r="M68" s="360"/>
      <c r="N68" s="360"/>
      <c r="P68" s="166"/>
    </row>
    <row r="69" spans="1:16" s="161" customFormat="1" ht="18.75">
      <c r="A69" s="316"/>
      <c r="B69" s="240"/>
      <c r="C69" s="236">
        <v>5.3</v>
      </c>
      <c r="D69" s="718" t="s">
        <v>29</v>
      </c>
      <c r="E69" s="718"/>
      <c r="F69" s="718"/>
      <c r="G69" s="154">
        <v>5657.26874626055</v>
      </c>
      <c r="H69" s="154">
        <v>6658.8144576590603</v>
      </c>
      <c r="I69" s="154">
        <v>8383.7221319714408</v>
      </c>
      <c r="J69" s="154">
        <v>9323.7660994420203</v>
      </c>
      <c r="K69" s="154">
        <v>9107.8832634094506</v>
      </c>
      <c r="L69" s="352"/>
      <c r="M69" s="360"/>
      <c r="N69" s="360"/>
      <c r="P69" s="166"/>
    </row>
    <row r="70" spans="1:16" s="161" customFormat="1" ht="18" customHeight="1">
      <c r="A70" s="316"/>
      <c r="B70" s="240"/>
      <c r="C70" s="236"/>
      <c r="D70" s="712"/>
      <c r="E70" s="712"/>
      <c r="F70" s="712"/>
      <c r="G70" s="154"/>
      <c r="H70" s="154"/>
      <c r="I70" s="154"/>
      <c r="J70" s="154"/>
      <c r="K70" s="154"/>
      <c r="L70" s="352"/>
      <c r="M70" s="360"/>
      <c r="N70" s="360"/>
      <c r="P70" s="166"/>
    </row>
    <row r="71" spans="1:16" s="161" customFormat="1" ht="5.0999999999999996" customHeight="1">
      <c r="A71" s="316"/>
      <c r="B71" s="231"/>
      <c r="C71" s="717"/>
      <c r="D71" s="717"/>
      <c r="E71" s="717"/>
      <c r="F71" s="717"/>
      <c r="G71" s="213"/>
      <c r="H71" s="213"/>
      <c r="I71" s="213"/>
      <c r="J71" s="213"/>
      <c r="K71" s="213"/>
      <c r="L71" s="315"/>
      <c r="M71" s="283"/>
      <c r="N71" s="328"/>
      <c r="P71" s="166"/>
    </row>
    <row r="72" spans="1:16" s="248" customFormat="1" ht="18" customHeight="1">
      <c r="B72" s="247"/>
      <c r="C72" s="247"/>
      <c r="D72" s="247"/>
      <c r="L72" s="357"/>
      <c r="M72" s="364"/>
      <c r="N72" s="364"/>
      <c r="P72" s="365"/>
    </row>
    <row r="73" spans="1:16" ht="15.75" customHeight="1">
      <c r="A73" s="719"/>
      <c r="B73" s="719"/>
      <c r="C73" s="719"/>
      <c r="D73" s="719"/>
      <c r="E73" s="719"/>
      <c r="F73" s="719"/>
      <c r="G73" s="719"/>
      <c r="H73" s="719"/>
      <c r="I73" s="719"/>
      <c r="J73" s="719"/>
      <c r="K73" s="719"/>
    </row>
    <row r="74" spans="1:16">
      <c r="N74" s="366"/>
    </row>
  </sheetData>
  <mergeCells count="62">
    <mergeCell ref="C71:F71"/>
    <mergeCell ref="A73:K73"/>
    <mergeCell ref="D65:F65"/>
    <mergeCell ref="D66:F66"/>
    <mergeCell ref="D67:F67"/>
    <mergeCell ref="D68:F68"/>
    <mergeCell ref="D69:F69"/>
    <mergeCell ref="D70:F70"/>
    <mergeCell ref="C64:F64"/>
    <mergeCell ref="D53:F53"/>
    <mergeCell ref="D54:F54"/>
    <mergeCell ref="D55:F55"/>
    <mergeCell ref="D56:F56"/>
    <mergeCell ref="D57:F57"/>
    <mergeCell ref="D58:F58"/>
    <mergeCell ref="D59:F59"/>
    <mergeCell ref="D60:F60"/>
    <mergeCell ref="C61:F61"/>
    <mergeCell ref="C62:F62"/>
    <mergeCell ref="C63:F63"/>
    <mergeCell ref="D52:F52"/>
    <mergeCell ref="C37:F37"/>
    <mergeCell ref="B39:K39"/>
    <mergeCell ref="B41:F41"/>
    <mergeCell ref="B43:C43"/>
    <mergeCell ref="C45:F45"/>
    <mergeCell ref="C46:F46"/>
    <mergeCell ref="C47:F47"/>
    <mergeCell ref="C48:F48"/>
    <mergeCell ref="C49:F49"/>
    <mergeCell ref="C50:F50"/>
    <mergeCell ref="D51:F51"/>
    <mergeCell ref="D36:F36"/>
    <mergeCell ref="D25:F25"/>
    <mergeCell ref="D26:F26"/>
    <mergeCell ref="C27:F27"/>
    <mergeCell ref="C28:F28"/>
    <mergeCell ref="C29:F29"/>
    <mergeCell ref="C30:F30"/>
    <mergeCell ref="D31:F31"/>
    <mergeCell ref="D32:F32"/>
    <mergeCell ref="D33:F33"/>
    <mergeCell ref="D34:F34"/>
    <mergeCell ref="D35:F35"/>
    <mergeCell ref="D24:F24"/>
    <mergeCell ref="C13:F13"/>
    <mergeCell ref="C14:F14"/>
    <mergeCell ref="C15:F15"/>
    <mergeCell ref="C16:F16"/>
    <mergeCell ref="D17:F17"/>
    <mergeCell ref="D18:F18"/>
    <mergeCell ref="D19:F19"/>
    <mergeCell ref="D20:F20"/>
    <mergeCell ref="D21:F21"/>
    <mergeCell ref="D22:F22"/>
    <mergeCell ref="D23:F23"/>
    <mergeCell ref="C12:F12"/>
    <mergeCell ref="B3:K3"/>
    <mergeCell ref="B5:K5"/>
    <mergeCell ref="B7:F7"/>
    <mergeCell ref="B9:D9"/>
    <mergeCell ref="C11:F11"/>
  </mergeCells>
  <printOptions horizontalCentered="1"/>
  <pageMargins left="0.51181102362204722" right="0.51181102362204722" top="0.23622047244094491" bottom="0" header="0.19685039370078741" footer="0"/>
  <pageSetup paperSize="9" scale="50" firstPageNumber="20" orientation="portrait" useFirstPageNumber="1" r:id="rId1"/>
  <headerFooter>
    <oddFooter>&amp;C&amp;"Arial,Regular"&amp;18&amp;P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3" tint="0.59999389629810485"/>
  </sheetPr>
  <dimension ref="A1:AF68"/>
  <sheetViews>
    <sheetView view="pageBreakPreview" zoomScaleNormal="70" zoomScaleSheetLayoutView="100" workbookViewId="0">
      <pane ySplit="10" topLeftCell="A11" activePane="bottomLeft" state="frozen"/>
      <selection activeCell="H33" sqref="H33"/>
      <selection pane="bottomLeft" activeCell="Q12" sqref="Q12:S12"/>
    </sheetView>
  </sheetViews>
  <sheetFormatPr defaultColWidth="9.140625" defaultRowHeight="14.25"/>
  <cols>
    <col min="1" max="1" width="1.7109375" style="146" customWidth="1"/>
    <col min="2" max="2" width="5" style="147" customWidth="1"/>
    <col min="3" max="3" width="6.5703125" style="147" customWidth="1"/>
    <col min="4" max="4" width="10.42578125" style="147" customWidth="1"/>
    <col min="5" max="5" width="0.7109375" style="147" customWidth="1"/>
    <col min="6" max="6" width="36.28515625" style="146" customWidth="1"/>
    <col min="7" max="13" width="18.7109375" style="146" customWidth="1"/>
    <col min="14" max="14" width="4" style="146" customWidth="1"/>
    <col min="15" max="15" width="17.5703125" style="146" customWidth="1"/>
    <col min="16" max="16" width="14.140625" style="146" bestFit="1" customWidth="1"/>
    <col min="17" max="16384" width="9.140625" style="146"/>
  </cols>
  <sheetData>
    <row r="1" spans="1:32" ht="30" customHeight="1">
      <c r="B1" s="830"/>
      <c r="C1" s="830"/>
      <c r="D1" s="830"/>
      <c r="E1" s="830"/>
      <c r="F1" s="830"/>
    </row>
    <row r="2" spans="1:32" s="136" customFormat="1" ht="27" customHeight="1">
      <c r="A2" s="195"/>
      <c r="B2" s="823" t="s">
        <v>0</v>
      </c>
      <c r="C2" s="823"/>
      <c r="D2" s="822" t="s">
        <v>108</v>
      </c>
      <c r="F2" s="194" t="s">
        <v>156</v>
      </c>
      <c r="G2" s="187"/>
      <c r="H2" s="187"/>
      <c r="I2" s="187"/>
      <c r="J2" s="187"/>
      <c r="K2" s="187"/>
      <c r="L2" s="187"/>
      <c r="M2" s="187"/>
      <c r="N2" s="193"/>
      <c r="O2" s="192"/>
      <c r="P2" s="191"/>
      <c r="Q2" s="820"/>
      <c r="R2" s="821"/>
      <c r="S2" s="190"/>
      <c r="T2" s="190"/>
      <c r="U2" s="190"/>
      <c r="V2" s="190"/>
      <c r="W2" s="190"/>
      <c r="X2" s="190"/>
      <c r="Y2" s="190"/>
      <c r="Z2" s="190"/>
      <c r="AA2" s="190"/>
      <c r="AB2" s="190"/>
    </row>
    <row r="3" spans="1:32" s="182" customFormat="1" ht="27" customHeight="1">
      <c r="A3" s="189"/>
      <c r="B3" s="696" t="s">
        <v>1</v>
      </c>
      <c r="C3" s="696"/>
      <c r="D3" s="822"/>
      <c r="F3" s="188" t="s">
        <v>153</v>
      </c>
      <c r="G3" s="187"/>
      <c r="H3" s="187"/>
      <c r="I3" s="187"/>
      <c r="J3" s="187"/>
      <c r="K3" s="187"/>
      <c r="L3" s="187"/>
      <c r="M3" s="187"/>
      <c r="N3" s="186"/>
      <c r="O3" s="184"/>
      <c r="P3" s="185"/>
      <c r="Q3" s="820"/>
      <c r="R3" s="821"/>
      <c r="S3" s="184"/>
      <c r="T3" s="184"/>
      <c r="U3" s="184"/>
      <c r="V3" s="184"/>
      <c r="W3" s="183"/>
      <c r="X3" s="183"/>
      <c r="Y3" s="183"/>
      <c r="Z3" s="183"/>
      <c r="AA3" s="183"/>
      <c r="AB3" s="183"/>
    </row>
    <row r="4" spans="1:32" ht="27" customHeight="1">
      <c r="A4" s="162"/>
      <c r="B4" s="831"/>
      <c r="C4" s="831"/>
      <c r="D4" s="831"/>
      <c r="E4" s="831"/>
      <c r="F4" s="831"/>
      <c r="G4" s="163"/>
      <c r="H4" s="163"/>
      <c r="I4" s="163"/>
      <c r="J4" s="163"/>
      <c r="K4" s="163"/>
      <c r="L4" s="145"/>
      <c r="M4" s="145"/>
      <c r="N4" s="163"/>
      <c r="O4" s="181"/>
      <c r="P4" s="181"/>
      <c r="T4" s="163"/>
      <c r="U4" s="156"/>
      <c r="V4" s="180"/>
      <c r="W4" s="155"/>
      <c r="X4" s="166"/>
      <c r="Y4" s="161"/>
      <c r="Z4" s="166"/>
      <c r="AA4" s="166"/>
      <c r="AB4" s="166"/>
      <c r="AC4" s="166"/>
      <c r="AD4" s="166"/>
      <c r="AE4" s="166"/>
      <c r="AF4" s="166"/>
    </row>
    <row r="5" spans="1:32" s="177" customFormat="1" ht="39.950000000000003" customHeight="1">
      <c r="A5" s="179"/>
      <c r="B5" s="714" t="s">
        <v>134</v>
      </c>
      <c r="C5" s="714"/>
      <c r="D5" s="714"/>
      <c r="E5" s="714"/>
      <c r="F5" s="714"/>
      <c r="G5" s="714"/>
      <c r="H5" s="714"/>
      <c r="I5" s="714"/>
      <c r="J5" s="714"/>
      <c r="K5" s="714"/>
      <c r="L5" s="714"/>
      <c r="M5" s="714"/>
      <c r="N5" s="178"/>
      <c r="O5" s="140"/>
      <c r="P5" s="139"/>
    </row>
    <row r="6" spans="1:32" s="136" customFormat="1" ht="17.25" customHeight="1">
      <c r="B6" s="174"/>
      <c r="C6" s="158"/>
      <c r="D6" s="158"/>
      <c r="E6" s="158"/>
      <c r="F6" s="158"/>
      <c r="G6" s="158"/>
      <c r="H6" s="157"/>
      <c r="I6" s="157"/>
      <c r="J6" s="157"/>
      <c r="K6" s="157"/>
      <c r="L6" s="157"/>
      <c r="M6" s="157"/>
      <c r="N6" s="157"/>
      <c r="O6" s="137"/>
    </row>
    <row r="7" spans="1:32" s="172" customFormat="1" ht="24" customHeight="1">
      <c r="C7" s="156"/>
      <c r="D7" s="156"/>
      <c r="E7" s="156"/>
      <c r="F7" s="156"/>
      <c r="G7" s="833" t="s">
        <v>138</v>
      </c>
      <c r="H7" s="833"/>
      <c r="I7" s="833"/>
      <c r="J7" s="833"/>
      <c r="K7" s="833"/>
      <c r="L7" s="833"/>
      <c r="M7" s="833"/>
      <c r="N7" s="833"/>
      <c r="O7" s="129"/>
    </row>
    <row r="8" spans="1:32" s="148" customFormat="1" ht="24.75" customHeight="1">
      <c r="B8" s="171"/>
      <c r="C8" s="171"/>
      <c r="D8" s="171"/>
      <c r="E8" s="171"/>
      <c r="F8" s="171" t="s">
        <v>129</v>
      </c>
      <c r="G8" s="170">
        <v>2015</v>
      </c>
      <c r="H8" s="170">
        <v>2016</v>
      </c>
      <c r="I8" s="170">
        <v>2017</v>
      </c>
      <c r="J8" s="170">
        <v>2018</v>
      </c>
      <c r="K8" s="170">
        <v>2019</v>
      </c>
      <c r="L8" s="170">
        <v>2020</v>
      </c>
      <c r="M8" s="170">
        <v>2021</v>
      </c>
      <c r="N8" s="167"/>
      <c r="O8" s="127"/>
    </row>
    <row r="9" spans="1:32" s="148" customFormat="1" ht="6.75" customHeight="1">
      <c r="B9" s="169"/>
      <c r="C9" s="169"/>
      <c r="D9" s="169"/>
      <c r="E9" s="169"/>
      <c r="F9" s="169"/>
      <c r="G9" s="166"/>
      <c r="H9" s="166"/>
      <c r="I9" s="166"/>
      <c r="J9" s="166"/>
      <c r="K9" s="166"/>
      <c r="L9" s="166"/>
      <c r="M9" s="166"/>
      <c r="N9" s="167"/>
      <c r="O9" s="123"/>
    </row>
    <row r="10" spans="1:32" s="163" customFormat="1" ht="22.5" customHeight="1">
      <c r="B10" s="165"/>
      <c r="C10" s="717" t="s">
        <v>130</v>
      </c>
      <c r="D10" s="717"/>
      <c r="E10" s="717"/>
      <c r="F10" s="717"/>
      <c r="G10" s="199">
        <f>SUM(G11:G13)</f>
        <v>24159.018452345605</v>
      </c>
      <c r="H10" s="199">
        <f>SUM(H11:H13)</f>
        <v>25210.222415553802</v>
      </c>
      <c r="I10" s="199">
        <f>SUM(I11:I13)</f>
        <v>26100.705647068906</v>
      </c>
      <c r="J10" s="199">
        <f>SUM(J11:J13)</f>
        <v>26191.424317170589</v>
      </c>
      <c r="K10" s="199">
        <f>SUM(K11:K13)</f>
        <v>26656.082926207935</v>
      </c>
      <c r="L10" s="199">
        <v>25856.493425751953</v>
      </c>
      <c r="M10" s="199">
        <v>27382.239908495918</v>
      </c>
      <c r="N10" s="164"/>
      <c r="O10" s="118"/>
    </row>
    <row r="11" spans="1:32" s="161" customFormat="1" ht="22.5" customHeight="1">
      <c r="B11" s="166"/>
      <c r="C11" s="159" t="s">
        <v>4</v>
      </c>
      <c r="D11" s="717" t="s">
        <v>32</v>
      </c>
      <c r="E11" s="717"/>
      <c r="F11" s="717"/>
      <c r="G11" s="198">
        <v>16971.575283669201</v>
      </c>
      <c r="H11" s="198">
        <v>18038.8287966604</v>
      </c>
      <c r="I11" s="198">
        <v>18067.972037516101</v>
      </c>
      <c r="J11" s="198">
        <v>18084.688694071901</v>
      </c>
      <c r="K11" s="198">
        <v>18129.688694071901</v>
      </c>
      <c r="L11" s="198">
        <v>18083.354783584</v>
      </c>
      <c r="M11" s="198">
        <v>18541.618326063901</v>
      </c>
      <c r="N11" s="164"/>
    </row>
    <row r="12" spans="1:32" s="163" customFormat="1" ht="22.5" customHeight="1">
      <c r="B12" s="165"/>
      <c r="C12" s="159" t="s">
        <v>7</v>
      </c>
      <c r="D12" s="717" t="s">
        <v>109</v>
      </c>
      <c r="E12" s="717"/>
      <c r="F12" s="717"/>
      <c r="G12" s="198">
        <v>5459.8298220099996</v>
      </c>
      <c r="H12" s="198">
        <v>5467.2846736489701</v>
      </c>
      <c r="I12" s="198">
        <v>6082.7964047013402</v>
      </c>
      <c r="J12" s="198">
        <v>6146.945522</v>
      </c>
      <c r="K12" s="198">
        <v>6563.6158400000004</v>
      </c>
      <c r="L12" s="198">
        <v>6117.0711321302297</v>
      </c>
      <c r="M12" s="198">
        <v>6965.0379816878103</v>
      </c>
      <c r="N12" s="164"/>
      <c r="O12" s="118"/>
      <c r="Q12" s="826"/>
      <c r="R12" s="826"/>
      <c r="S12" s="826"/>
    </row>
    <row r="13" spans="1:32" s="162" customFormat="1" ht="22.5" customHeight="1">
      <c r="B13" s="160"/>
      <c r="C13" s="159" t="s">
        <v>8</v>
      </c>
      <c r="D13" s="717" t="s">
        <v>106</v>
      </c>
      <c r="E13" s="717"/>
      <c r="F13" s="717"/>
      <c r="G13" s="198">
        <v>1727.613346666403</v>
      </c>
      <c r="H13" s="198">
        <v>1704.1089452444319</v>
      </c>
      <c r="I13" s="198">
        <v>1949.937204851464</v>
      </c>
      <c r="J13" s="198">
        <v>1959.79010109869</v>
      </c>
      <c r="K13" s="198">
        <v>1962.7783921360301</v>
      </c>
      <c r="L13" s="198">
        <v>1656.0675100000001</v>
      </c>
      <c r="M13" s="198">
        <v>1875.5835999999999</v>
      </c>
      <c r="N13" s="154"/>
      <c r="O13" s="153"/>
      <c r="Q13" s="826"/>
      <c r="R13" s="826"/>
      <c r="S13" s="826"/>
    </row>
    <row r="14" spans="1:32" s="174" customFormat="1" ht="10.5" customHeight="1">
      <c r="B14" s="158"/>
      <c r="C14" s="158"/>
      <c r="D14" s="158"/>
      <c r="E14" s="158"/>
      <c r="F14" s="158"/>
      <c r="G14" s="157"/>
      <c r="H14" s="157"/>
      <c r="I14" s="157"/>
      <c r="J14" s="157"/>
      <c r="K14" s="157"/>
      <c r="L14" s="157"/>
      <c r="M14" s="157"/>
      <c r="N14" s="157"/>
      <c r="O14" s="175"/>
      <c r="Q14" s="829"/>
      <c r="R14" s="829"/>
      <c r="S14" s="829"/>
    </row>
    <row r="15" spans="1:32" s="172" customFormat="1" ht="20.100000000000001" customHeight="1">
      <c r="B15" s="156"/>
      <c r="C15" s="156"/>
      <c r="D15" s="156"/>
      <c r="E15" s="156"/>
      <c r="F15" s="155"/>
      <c r="G15" s="176"/>
      <c r="H15" s="176"/>
      <c r="I15" s="176"/>
      <c r="J15" s="176"/>
      <c r="K15" s="176"/>
      <c r="L15" s="176"/>
      <c r="M15" s="176"/>
      <c r="N15" s="173"/>
      <c r="O15" s="129"/>
    </row>
    <row r="16" spans="1:32" s="174" customFormat="1" ht="23.1" customHeight="1">
      <c r="B16" s="158"/>
      <c r="C16" s="158"/>
      <c r="D16" s="158"/>
      <c r="E16" s="158"/>
      <c r="F16" s="158"/>
      <c r="G16" s="157"/>
      <c r="H16" s="157"/>
      <c r="I16" s="157"/>
      <c r="J16" s="157"/>
      <c r="K16" s="157"/>
      <c r="L16" s="157"/>
      <c r="M16" s="157"/>
      <c r="N16" s="157"/>
      <c r="O16" s="175"/>
      <c r="Q16" s="829"/>
      <c r="R16" s="829"/>
      <c r="S16" s="829"/>
    </row>
    <row r="17" spans="2:19" s="172" customFormat="1" ht="24" customHeight="1">
      <c r="B17" s="156"/>
      <c r="C17" s="156"/>
      <c r="D17" s="156"/>
      <c r="E17" s="156"/>
      <c r="F17" s="155"/>
      <c r="G17" s="827" t="s">
        <v>125</v>
      </c>
      <c r="H17" s="827"/>
      <c r="I17" s="827"/>
      <c r="J17" s="827"/>
      <c r="K17" s="827"/>
      <c r="L17" s="827"/>
      <c r="M17" s="827"/>
      <c r="N17" s="173"/>
      <c r="O17" s="129"/>
    </row>
    <row r="18" spans="2:19" s="148" customFormat="1" ht="24.75" customHeight="1">
      <c r="B18" s="171"/>
      <c r="C18" s="171"/>
      <c r="D18" s="171"/>
      <c r="E18" s="171"/>
      <c r="F18" s="171" t="s">
        <v>129</v>
      </c>
      <c r="G18" s="170">
        <v>2015</v>
      </c>
      <c r="H18" s="170">
        <v>2016</v>
      </c>
      <c r="I18" s="170">
        <v>2017</v>
      </c>
      <c r="J18" s="170">
        <v>2018</v>
      </c>
      <c r="K18" s="170">
        <v>2019</v>
      </c>
      <c r="L18" s="170">
        <v>2020</v>
      </c>
      <c r="M18" s="170">
        <v>2021</v>
      </c>
      <c r="N18" s="167"/>
      <c r="O18" s="127"/>
    </row>
    <row r="19" spans="2:19" s="148" customFormat="1" ht="6.75" customHeight="1">
      <c r="B19" s="169"/>
      <c r="C19" s="169"/>
      <c r="D19" s="169"/>
      <c r="E19" s="169"/>
      <c r="F19" s="169"/>
      <c r="G19" s="166"/>
      <c r="H19" s="166"/>
      <c r="I19" s="166"/>
      <c r="J19" s="166"/>
      <c r="K19" s="166"/>
      <c r="L19" s="166"/>
      <c r="M19" s="166"/>
      <c r="N19" s="167"/>
      <c r="O19" s="123"/>
    </row>
    <row r="20" spans="2:19" s="163" customFormat="1" ht="22.5" customHeight="1">
      <c r="B20" s="165"/>
      <c r="C20" s="717" t="s">
        <v>130</v>
      </c>
      <c r="D20" s="717"/>
      <c r="E20" s="717"/>
      <c r="F20" s="717"/>
      <c r="G20" s="164">
        <f>SUM(G21:G26)</f>
        <v>174035.38387809481</v>
      </c>
      <c r="H20" s="164">
        <f>SUM(H21:H26)</f>
        <v>161525.97931382901</v>
      </c>
      <c r="I20" s="164">
        <f>SUM(I21:I26)</f>
        <v>162855.93036405896</v>
      </c>
      <c r="J20" s="164">
        <f>SUM(J21:J26)</f>
        <v>164358.74255557574</v>
      </c>
      <c r="K20" s="164">
        <f>SUM(K21:K26)</f>
        <v>165424.30935171084</v>
      </c>
      <c r="L20" s="164">
        <v>152190.36460365698</v>
      </c>
      <c r="M20" s="164">
        <v>143972.08491516675</v>
      </c>
      <c r="N20" s="164"/>
      <c r="O20" s="118"/>
    </row>
    <row r="21" spans="2:19" s="161" customFormat="1" ht="22.5" customHeight="1">
      <c r="B21" s="166"/>
      <c r="C21" s="159" t="s">
        <v>4</v>
      </c>
      <c r="D21" s="717" t="s">
        <v>42</v>
      </c>
      <c r="E21" s="717"/>
      <c r="F21" s="717"/>
      <c r="G21" s="154">
        <v>67462.772188999996</v>
      </c>
      <c r="H21" s="154">
        <v>64721.681984622803</v>
      </c>
      <c r="I21" s="154">
        <v>58753.247514310999</v>
      </c>
      <c r="J21" s="154">
        <v>59118.242720310998</v>
      </c>
      <c r="K21" s="154">
        <v>59138.247514310999</v>
      </c>
      <c r="L21" s="154">
        <v>78312.508562999996</v>
      </c>
      <c r="M21" s="154">
        <v>70613.015945000006</v>
      </c>
      <c r="N21" s="164"/>
    </row>
    <row r="22" spans="2:19" s="163" customFormat="1" ht="22.5" customHeight="1">
      <c r="B22" s="165"/>
      <c r="C22" s="159" t="s">
        <v>7</v>
      </c>
      <c r="D22" s="717" t="s">
        <v>50</v>
      </c>
      <c r="E22" s="717"/>
      <c r="F22" s="717"/>
      <c r="G22" s="154">
        <v>33356.804895624999</v>
      </c>
      <c r="H22" s="154">
        <v>31470.4350034007</v>
      </c>
      <c r="I22" s="154">
        <v>31880.226503338901</v>
      </c>
      <c r="J22" s="154">
        <v>31924.461241000645</v>
      </c>
      <c r="K22" s="154">
        <v>32218.278126819903</v>
      </c>
      <c r="L22" s="154">
        <v>13104.00238</v>
      </c>
      <c r="M22" s="154">
        <v>13111.905059000001</v>
      </c>
      <c r="N22" s="164"/>
      <c r="O22" s="118"/>
      <c r="Q22" s="826"/>
      <c r="R22" s="826"/>
      <c r="S22" s="826"/>
    </row>
    <row r="23" spans="2:19" s="162" customFormat="1" ht="22.5" customHeight="1">
      <c r="B23" s="160"/>
      <c r="C23" s="159" t="s">
        <v>8</v>
      </c>
      <c r="D23" s="717" t="s">
        <v>116</v>
      </c>
      <c r="E23" s="717"/>
      <c r="F23" s="717"/>
      <c r="G23" s="154">
        <v>13193.314055000001</v>
      </c>
      <c r="H23" s="154">
        <v>12177.428872765</v>
      </c>
      <c r="I23" s="154">
        <v>13384.6171087975</v>
      </c>
      <c r="J23" s="154">
        <v>13804.0151017975</v>
      </c>
      <c r="K23" s="154">
        <v>13994.656100797501</v>
      </c>
      <c r="L23" s="154">
        <v>8421.4907160000002</v>
      </c>
      <c r="M23" s="154">
        <v>8173.7410060000002</v>
      </c>
      <c r="N23" s="154"/>
      <c r="O23" s="153"/>
      <c r="Q23" s="826"/>
      <c r="R23" s="826"/>
      <c r="S23" s="826"/>
    </row>
    <row r="24" spans="2:19" s="151" customFormat="1" ht="22.5" customHeight="1">
      <c r="B24" s="160"/>
      <c r="C24" s="159" t="s">
        <v>19</v>
      </c>
      <c r="D24" s="717" t="s">
        <v>110</v>
      </c>
      <c r="E24" s="717"/>
      <c r="F24" s="717"/>
      <c r="G24" s="154">
        <v>10963.535852999999</v>
      </c>
      <c r="H24" s="154">
        <v>10674.098506480799</v>
      </c>
      <c r="I24" s="154">
        <v>10881.199698744</v>
      </c>
      <c r="J24" s="154">
        <v>11651.125617743999</v>
      </c>
      <c r="K24" s="154">
        <v>11865.191657744001</v>
      </c>
      <c r="L24" s="154">
        <v>4330.8241079999998</v>
      </c>
      <c r="M24" s="154">
        <v>4022.9151900000002</v>
      </c>
      <c r="N24" s="154"/>
      <c r="O24" s="153"/>
      <c r="Q24" s="826"/>
      <c r="R24" s="826"/>
      <c r="S24" s="826"/>
    </row>
    <row r="25" spans="2:19" s="161" customFormat="1" ht="22.5" customHeight="1">
      <c r="B25" s="160"/>
      <c r="C25" s="159" t="s">
        <v>22</v>
      </c>
      <c r="D25" s="717" t="s">
        <v>119</v>
      </c>
      <c r="E25" s="717"/>
      <c r="F25" s="717"/>
      <c r="G25" s="154">
        <v>8275.4296085532296</v>
      </c>
      <c r="H25" s="154">
        <v>7827.7710396811999</v>
      </c>
      <c r="I25" s="154">
        <v>8157.0294950643802</v>
      </c>
      <c r="J25" s="154">
        <v>8096.3114989349997</v>
      </c>
      <c r="K25" s="154">
        <v>8256.5170146572473</v>
      </c>
      <c r="L25" s="154">
        <v>10724.988335</v>
      </c>
      <c r="M25" s="154">
        <v>9923.1547580000006</v>
      </c>
      <c r="N25" s="154"/>
      <c r="O25" s="153"/>
      <c r="Q25" s="826"/>
      <c r="R25" s="826"/>
      <c r="S25" s="826"/>
    </row>
    <row r="26" spans="2:19" s="151" customFormat="1" ht="22.5" customHeight="1">
      <c r="B26" s="160"/>
      <c r="C26" s="159" t="s">
        <v>113</v>
      </c>
      <c r="D26" s="717" t="s">
        <v>106</v>
      </c>
      <c r="E26" s="717"/>
      <c r="F26" s="717"/>
      <c r="G26" s="154">
        <v>40783.527276916597</v>
      </c>
      <c r="H26" s="154">
        <v>34654.563906878502</v>
      </c>
      <c r="I26" s="154">
        <v>39799.610043803201</v>
      </c>
      <c r="J26" s="154">
        <v>39764.5863757876</v>
      </c>
      <c r="K26" s="154">
        <v>39951.418937381197</v>
      </c>
      <c r="L26" s="154">
        <v>37296.55050165698</v>
      </c>
      <c r="M26" s="154">
        <v>38127.352957166746</v>
      </c>
      <c r="N26" s="154"/>
      <c r="O26" s="153"/>
      <c r="Q26" s="826"/>
      <c r="R26" s="826"/>
      <c r="S26" s="826"/>
    </row>
    <row r="27" spans="2:19" s="151" customFormat="1" ht="11.25" customHeight="1">
      <c r="B27" s="158"/>
      <c r="C27" s="158"/>
      <c r="D27" s="158"/>
      <c r="E27" s="158"/>
      <c r="F27" s="158"/>
      <c r="G27" s="157"/>
      <c r="H27" s="157"/>
      <c r="I27" s="157"/>
      <c r="J27" s="157"/>
      <c r="K27" s="157"/>
      <c r="L27" s="157"/>
      <c r="M27" s="157"/>
      <c r="N27" s="154"/>
      <c r="O27" s="153"/>
      <c r="Q27" s="152"/>
      <c r="R27" s="152"/>
      <c r="S27" s="152"/>
    </row>
    <row r="28" spans="2:19" s="151" customFormat="1" ht="22.5" customHeight="1">
      <c r="B28" s="156"/>
      <c r="C28" s="156"/>
      <c r="D28" s="156"/>
      <c r="E28" s="156"/>
      <c r="F28" s="155"/>
      <c r="G28" s="827"/>
      <c r="H28" s="827"/>
      <c r="I28" s="827"/>
      <c r="J28" s="827"/>
      <c r="K28" s="827"/>
      <c r="L28" s="827"/>
      <c r="M28" s="827"/>
      <c r="N28" s="154"/>
      <c r="O28" s="153"/>
      <c r="Q28" s="152"/>
      <c r="R28" s="152"/>
      <c r="S28" s="152"/>
    </row>
    <row r="29" spans="2:19" s="174" customFormat="1" ht="17.25" customHeight="1">
      <c r="B29" s="158"/>
      <c r="C29" s="158"/>
      <c r="D29" s="158"/>
      <c r="E29" s="158"/>
      <c r="F29" s="158"/>
      <c r="G29" s="157"/>
      <c r="H29" s="157"/>
      <c r="I29" s="157"/>
      <c r="J29" s="157"/>
      <c r="K29" s="157"/>
      <c r="L29" s="157"/>
      <c r="M29" s="157"/>
      <c r="N29" s="157"/>
      <c r="O29" s="175"/>
      <c r="Q29" s="829"/>
      <c r="R29" s="829"/>
      <c r="S29" s="829"/>
    </row>
    <row r="30" spans="2:19" s="172" customFormat="1" ht="23.25" customHeight="1">
      <c r="B30" s="156"/>
      <c r="C30" s="156"/>
      <c r="D30" s="156"/>
      <c r="E30" s="156"/>
      <c r="F30" s="155"/>
      <c r="G30" s="827" t="s">
        <v>126</v>
      </c>
      <c r="H30" s="827"/>
      <c r="I30" s="827"/>
      <c r="J30" s="827"/>
      <c r="K30" s="827"/>
      <c r="L30" s="827"/>
      <c r="M30" s="827"/>
      <c r="N30" s="173"/>
      <c r="O30" s="129"/>
    </row>
    <row r="31" spans="2:19" s="148" customFormat="1" ht="24.75" customHeight="1">
      <c r="B31" s="171"/>
      <c r="C31" s="171"/>
      <c r="D31" s="171"/>
      <c r="E31" s="171"/>
      <c r="F31" s="171" t="s">
        <v>129</v>
      </c>
      <c r="G31" s="170">
        <v>2015</v>
      </c>
      <c r="H31" s="170">
        <v>2016</v>
      </c>
      <c r="I31" s="170">
        <v>2017</v>
      </c>
      <c r="J31" s="170">
        <v>2018</v>
      </c>
      <c r="K31" s="170">
        <v>2019</v>
      </c>
      <c r="L31" s="170">
        <v>2020</v>
      </c>
      <c r="M31" s="170">
        <v>2021</v>
      </c>
      <c r="N31" s="167"/>
      <c r="O31" s="127"/>
    </row>
    <row r="32" spans="2:19" s="148" customFormat="1" ht="6.75" customHeight="1">
      <c r="B32" s="169"/>
      <c r="C32" s="169"/>
      <c r="D32" s="169"/>
      <c r="E32" s="169"/>
      <c r="F32" s="169"/>
      <c r="G32" s="166"/>
      <c r="H32" s="166"/>
      <c r="I32" s="166"/>
      <c r="J32" s="166"/>
      <c r="K32" s="166"/>
      <c r="L32" s="166"/>
      <c r="M32" s="166"/>
      <c r="N32" s="167"/>
      <c r="O32" s="123"/>
    </row>
    <row r="33" spans="2:19" s="163" customFormat="1" ht="22.5" customHeight="1">
      <c r="B33" s="165"/>
      <c r="C33" s="717" t="s">
        <v>130</v>
      </c>
      <c r="D33" s="717"/>
      <c r="E33" s="717"/>
      <c r="F33" s="717"/>
      <c r="G33" s="164">
        <f>SUM(G34:G39)</f>
        <v>54931.601413085373</v>
      </c>
      <c r="H33" s="164">
        <f>SUM(H34:H39)</f>
        <v>54724.39052520314</v>
      </c>
      <c r="I33" s="164">
        <f>SUM(I34:I39)</f>
        <v>56679.006982338411</v>
      </c>
      <c r="J33" s="164">
        <f>SUM(J34:J39)</f>
        <v>57888.733473189648</v>
      </c>
      <c r="K33" s="164">
        <f>SUM(K34:K39)</f>
        <v>58543.055963531151</v>
      </c>
      <c r="L33" s="164">
        <v>47478.420926288491</v>
      </c>
      <c r="M33" s="164">
        <v>52985.917754032191</v>
      </c>
      <c r="N33" s="164"/>
      <c r="O33" s="118"/>
    </row>
    <row r="34" spans="2:19" s="161" customFormat="1" ht="22.5" customHeight="1">
      <c r="B34" s="166"/>
      <c r="C34" s="159" t="s">
        <v>4</v>
      </c>
      <c r="D34" s="717" t="s">
        <v>54</v>
      </c>
      <c r="E34" s="717"/>
      <c r="F34" s="717"/>
      <c r="G34" s="154">
        <v>12715.277949539999</v>
      </c>
      <c r="H34" s="154">
        <v>12588.992575271601</v>
      </c>
      <c r="I34" s="154">
        <v>12838.8362403425</v>
      </c>
      <c r="J34" s="154">
        <v>12997.389996653072</v>
      </c>
      <c r="K34" s="154">
        <v>13023.231350230701</v>
      </c>
      <c r="L34" s="154">
        <v>9720.3309960000006</v>
      </c>
      <c r="M34" s="154">
        <v>10853.810131</v>
      </c>
      <c r="N34" s="164"/>
    </row>
    <row r="35" spans="2:19" s="163" customFormat="1" ht="22.5" customHeight="1">
      <c r="B35" s="165"/>
      <c r="C35" s="159" t="s">
        <v>7</v>
      </c>
      <c r="D35" s="717" t="s">
        <v>60</v>
      </c>
      <c r="E35" s="717"/>
      <c r="F35" s="717"/>
      <c r="G35" s="154">
        <v>10666.2477271918</v>
      </c>
      <c r="H35" s="154">
        <v>10910.3142464384</v>
      </c>
      <c r="I35" s="154">
        <v>10520.6881337749</v>
      </c>
      <c r="J35" s="154">
        <v>10522.4032985429</v>
      </c>
      <c r="K35" s="154">
        <v>10569.621150004836</v>
      </c>
      <c r="L35" s="154">
        <v>8234.9915130000009</v>
      </c>
      <c r="M35" s="154">
        <v>9843.6015329999991</v>
      </c>
      <c r="N35" s="164"/>
      <c r="O35" s="118"/>
      <c r="Q35" s="826"/>
      <c r="R35" s="826"/>
      <c r="S35" s="826"/>
    </row>
    <row r="36" spans="2:19" s="162" customFormat="1" ht="22.5" customHeight="1">
      <c r="B36" s="160"/>
      <c r="C36" s="159" t="s">
        <v>8</v>
      </c>
      <c r="D36" s="717" t="s">
        <v>45</v>
      </c>
      <c r="E36" s="717"/>
      <c r="F36" s="717"/>
      <c r="G36" s="154">
        <v>5943.2541691674196</v>
      </c>
      <c r="H36" s="154">
        <v>6045.5105651285503</v>
      </c>
      <c r="I36" s="154">
        <v>7364.8477664324801</v>
      </c>
      <c r="J36" s="154">
        <v>7871.97714693118</v>
      </c>
      <c r="K36" s="154">
        <v>8184.0928649247198</v>
      </c>
      <c r="L36" s="154">
        <v>5421.735823</v>
      </c>
      <c r="M36" s="154">
        <v>6075.8821690000004</v>
      </c>
      <c r="N36" s="154"/>
      <c r="O36" s="153"/>
      <c r="Q36" s="826"/>
      <c r="R36" s="826"/>
      <c r="S36" s="826"/>
    </row>
    <row r="37" spans="2:19" s="151" customFormat="1" ht="22.5" customHeight="1">
      <c r="B37" s="160"/>
      <c r="C37" s="159" t="s">
        <v>19</v>
      </c>
      <c r="D37" s="717" t="s">
        <v>46</v>
      </c>
      <c r="E37" s="717"/>
      <c r="F37" s="717"/>
      <c r="G37" s="154">
        <v>4280.9191743006504</v>
      </c>
      <c r="H37" s="154">
        <v>3954.6256312592</v>
      </c>
      <c r="I37" s="154">
        <v>4664.6061794918096</v>
      </c>
      <c r="J37" s="154">
        <v>4904.2020273315502</v>
      </c>
      <c r="K37" s="154">
        <v>5086.8288533585501</v>
      </c>
      <c r="L37" s="154">
        <v>3753.8959260000001</v>
      </c>
      <c r="M37" s="154">
        <v>4475.1830090000003</v>
      </c>
      <c r="N37" s="154"/>
      <c r="O37" s="153"/>
      <c r="Q37" s="826"/>
      <c r="R37" s="826"/>
      <c r="S37" s="826"/>
    </row>
    <row r="38" spans="2:19" s="161" customFormat="1" ht="22.5" customHeight="1">
      <c r="B38" s="160"/>
      <c r="C38" s="159" t="s">
        <v>22</v>
      </c>
      <c r="D38" s="717" t="s">
        <v>120</v>
      </c>
      <c r="E38" s="717"/>
      <c r="F38" s="717"/>
      <c r="G38" s="154">
        <v>5056.9450399314001</v>
      </c>
      <c r="H38" s="154">
        <v>5006.3755895320901</v>
      </c>
      <c r="I38" s="154">
        <v>5047.5896916075299</v>
      </c>
      <c r="J38" s="154">
        <v>5071.8972812991406</v>
      </c>
      <c r="K38" s="154">
        <v>5098.3899185804394</v>
      </c>
      <c r="L38" s="154">
        <v>4718.2635090000003</v>
      </c>
      <c r="M38" s="154">
        <v>4497.5025240000004</v>
      </c>
      <c r="N38" s="154"/>
      <c r="O38" s="153"/>
      <c r="Q38" s="826"/>
      <c r="R38" s="826"/>
      <c r="S38" s="826"/>
    </row>
    <row r="39" spans="2:19" s="151" customFormat="1" ht="22.5" customHeight="1">
      <c r="B39" s="160"/>
      <c r="C39" s="159" t="s">
        <v>113</v>
      </c>
      <c r="D39" s="717" t="s">
        <v>106</v>
      </c>
      <c r="E39" s="717"/>
      <c r="F39" s="717"/>
      <c r="G39" s="154">
        <v>16268.957352954099</v>
      </c>
      <c r="H39" s="154">
        <v>16218.571917573299</v>
      </c>
      <c r="I39" s="154">
        <v>16242.4389706892</v>
      </c>
      <c r="J39" s="154">
        <v>16520.863722431801</v>
      </c>
      <c r="K39" s="154">
        <v>16580.8918264319</v>
      </c>
      <c r="L39" s="154">
        <v>15629.20315928849</v>
      </c>
      <c r="M39" s="154">
        <v>17239.938388032188</v>
      </c>
      <c r="N39" s="154"/>
      <c r="O39" s="153"/>
      <c r="Q39" s="826"/>
      <c r="R39" s="826"/>
      <c r="S39" s="826"/>
    </row>
    <row r="40" spans="2:19" s="151" customFormat="1" ht="11.25" customHeight="1">
      <c r="B40" s="158"/>
      <c r="C40" s="158"/>
      <c r="D40" s="158"/>
      <c r="E40" s="158"/>
      <c r="F40" s="158"/>
      <c r="G40" s="157"/>
      <c r="H40" s="157"/>
      <c r="I40" s="157"/>
      <c r="J40" s="157"/>
      <c r="K40" s="157"/>
      <c r="L40" s="157"/>
      <c r="M40" s="157"/>
      <c r="N40" s="154"/>
      <c r="O40" s="153"/>
      <c r="Q40" s="152"/>
      <c r="R40" s="152"/>
      <c r="S40" s="152"/>
    </row>
    <row r="41" spans="2:19" s="151" customFormat="1" ht="22.5" customHeight="1">
      <c r="B41" s="156"/>
      <c r="C41" s="156"/>
      <c r="D41" s="156"/>
      <c r="E41" s="156"/>
      <c r="F41" s="155"/>
      <c r="G41" s="827"/>
      <c r="H41" s="827"/>
      <c r="I41" s="827"/>
      <c r="J41" s="827"/>
      <c r="K41" s="827"/>
      <c r="L41" s="827"/>
      <c r="M41" s="827"/>
      <c r="N41" s="154"/>
      <c r="O41" s="153"/>
      <c r="Q41" s="152"/>
      <c r="R41" s="152"/>
      <c r="S41" s="152"/>
    </row>
    <row r="42" spans="2:19" s="174" customFormat="1" ht="23.1" customHeight="1">
      <c r="B42" s="158"/>
      <c r="C42" s="158"/>
      <c r="D42" s="158"/>
      <c r="E42" s="158"/>
      <c r="F42" s="158"/>
      <c r="G42" s="157"/>
      <c r="H42" s="157"/>
      <c r="I42" s="157"/>
      <c r="J42" s="157"/>
      <c r="K42" s="157"/>
      <c r="L42" s="157"/>
      <c r="M42" s="157"/>
      <c r="N42" s="157"/>
      <c r="O42" s="175"/>
      <c r="Q42" s="829"/>
      <c r="R42" s="829"/>
      <c r="S42" s="829"/>
    </row>
    <row r="43" spans="2:19" s="172" customFormat="1" ht="24" customHeight="1">
      <c r="B43" s="156"/>
      <c r="C43" s="156"/>
      <c r="D43" s="156"/>
      <c r="E43" s="156"/>
      <c r="F43" s="155"/>
      <c r="G43" s="827" t="s">
        <v>127</v>
      </c>
      <c r="H43" s="827"/>
      <c r="I43" s="827"/>
      <c r="J43" s="827"/>
      <c r="K43" s="827"/>
      <c r="L43" s="827"/>
      <c r="M43" s="827"/>
      <c r="N43" s="173"/>
      <c r="O43" s="129"/>
    </row>
    <row r="44" spans="2:19" s="148" customFormat="1" ht="24.75" customHeight="1">
      <c r="B44" s="171"/>
      <c r="C44" s="171"/>
      <c r="D44" s="171"/>
      <c r="E44" s="171"/>
      <c r="F44" s="171" t="s">
        <v>129</v>
      </c>
      <c r="G44" s="170">
        <v>2015</v>
      </c>
      <c r="H44" s="170">
        <v>2016</v>
      </c>
      <c r="I44" s="170">
        <v>2017</v>
      </c>
      <c r="J44" s="170">
        <v>2018</v>
      </c>
      <c r="K44" s="170">
        <v>2019</v>
      </c>
      <c r="L44" s="170">
        <v>2020</v>
      </c>
      <c r="M44" s="170">
        <v>2021</v>
      </c>
      <c r="N44" s="167"/>
      <c r="O44" s="127"/>
    </row>
    <row r="45" spans="2:19" s="148" customFormat="1" ht="6.75" customHeight="1">
      <c r="B45" s="169"/>
      <c r="C45" s="169"/>
      <c r="D45" s="169"/>
      <c r="E45" s="169"/>
      <c r="F45" s="169"/>
      <c r="G45" s="166"/>
      <c r="H45" s="166"/>
      <c r="I45" s="166"/>
      <c r="J45" s="166"/>
      <c r="K45" s="166"/>
      <c r="L45" s="166"/>
      <c r="M45" s="166"/>
      <c r="N45" s="167"/>
      <c r="O45" s="123"/>
    </row>
    <row r="46" spans="2:19" s="163" customFormat="1" ht="22.5" customHeight="1">
      <c r="B46" s="165"/>
      <c r="C46" s="717" t="s">
        <v>130</v>
      </c>
      <c r="D46" s="717"/>
      <c r="E46" s="717"/>
      <c r="F46" s="717"/>
      <c r="G46" s="164">
        <f>SUM(G47:G52)</f>
        <v>7152.9455663477029</v>
      </c>
      <c r="H46" s="164">
        <f>SUM(H47:H52)</f>
        <v>7378.5501053372336</v>
      </c>
      <c r="I46" s="164">
        <f>SUM(I47:I52)</f>
        <v>7629.0609666709179</v>
      </c>
      <c r="J46" s="164">
        <f>SUM(J47:J52)</f>
        <v>7618.8865075523545</v>
      </c>
      <c r="K46" s="164">
        <f>SUM(K47:K52)</f>
        <v>7665.9569784405885</v>
      </c>
      <c r="L46" s="164">
        <v>7282.4786289940757</v>
      </c>
      <c r="M46" s="164">
        <v>7719.2139765087777</v>
      </c>
      <c r="N46" s="164"/>
      <c r="O46" s="118"/>
    </row>
    <row r="47" spans="2:19" s="161" customFormat="1" ht="22.5" customHeight="1">
      <c r="B47" s="166"/>
      <c r="C47" s="159" t="s">
        <v>4</v>
      </c>
      <c r="D47" s="717" t="s">
        <v>33</v>
      </c>
      <c r="E47" s="717"/>
      <c r="F47" s="717"/>
      <c r="G47" s="154">
        <v>2076.94777998362</v>
      </c>
      <c r="H47" s="154">
        <v>2243.3321957931298</v>
      </c>
      <c r="I47" s="154">
        <v>2286.5096940197</v>
      </c>
      <c r="J47" s="154">
        <v>2393.2623714759925</v>
      </c>
      <c r="K47" s="154">
        <v>2463.6555786652734</v>
      </c>
      <c r="L47" s="154">
        <v>1516.85317457777</v>
      </c>
      <c r="M47" s="154">
        <v>1653.2807291448801</v>
      </c>
      <c r="N47" s="164"/>
    </row>
    <row r="48" spans="2:19" s="163" customFormat="1" ht="22.5" customHeight="1">
      <c r="B48" s="165"/>
      <c r="C48" s="159" t="s">
        <v>7</v>
      </c>
      <c r="D48" s="717" t="s">
        <v>36</v>
      </c>
      <c r="E48" s="717"/>
      <c r="F48" s="717"/>
      <c r="G48" s="154">
        <v>1871.6924336647801</v>
      </c>
      <c r="H48" s="154">
        <v>2038.4288163900801</v>
      </c>
      <c r="I48" s="198">
        <v>2253.0786451036101</v>
      </c>
      <c r="J48" s="198">
        <v>2255.3317237487163</v>
      </c>
      <c r="K48" s="154">
        <v>2257.5848023938192</v>
      </c>
      <c r="L48" s="198">
        <v>2484.4179531064701</v>
      </c>
      <c r="M48" s="154">
        <v>2581.7698889225403</v>
      </c>
      <c r="N48" s="164"/>
      <c r="O48" s="118"/>
      <c r="Q48" s="826"/>
      <c r="R48" s="826"/>
      <c r="S48" s="826"/>
    </row>
    <row r="49" spans="2:19" s="162" customFormat="1" ht="22.5" customHeight="1">
      <c r="B49" s="160"/>
      <c r="C49" s="159" t="s">
        <v>8</v>
      </c>
      <c r="D49" s="717" t="s">
        <v>32</v>
      </c>
      <c r="E49" s="717"/>
      <c r="F49" s="717"/>
      <c r="G49" s="154">
        <v>899.56523332602001</v>
      </c>
      <c r="H49" s="154">
        <v>907.28796634881996</v>
      </c>
      <c r="I49" s="154">
        <v>954.93580470811003</v>
      </c>
      <c r="J49" s="154">
        <v>962.66304665600069</v>
      </c>
      <c r="K49" s="154">
        <v>976.86399624166665</v>
      </c>
      <c r="L49" s="154">
        <v>1068.4596127682901</v>
      </c>
      <c r="M49" s="154">
        <v>1137.8922043989401</v>
      </c>
      <c r="N49" s="154"/>
      <c r="O49" s="153"/>
      <c r="Q49" s="826"/>
      <c r="R49" s="826"/>
      <c r="S49" s="826"/>
    </row>
    <row r="50" spans="2:19" s="151" customFormat="1" ht="22.5" customHeight="1">
      <c r="B50" s="160"/>
      <c r="C50" s="159" t="s">
        <v>19</v>
      </c>
      <c r="D50" s="717" t="s">
        <v>115</v>
      </c>
      <c r="E50" s="717"/>
      <c r="F50" s="717"/>
      <c r="G50" s="154">
        <v>972.28551582489297</v>
      </c>
      <c r="H50" s="154">
        <v>888.53530340384702</v>
      </c>
      <c r="I50" s="154">
        <v>878.02350919572302</v>
      </c>
      <c r="J50" s="154">
        <v>743.69043871422696</v>
      </c>
      <c r="K50" s="154">
        <v>702.36910586876604</v>
      </c>
      <c r="L50" s="154">
        <v>620.21136636804101</v>
      </c>
      <c r="M50" s="154">
        <v>652.11917571073695</v>
      </c>
      <c r="N50" s="154"/>
      <c r="O50" s="153"/>
      <c r="Q50" s="826"/>
      <c r="R50" s="826"/>
      <c r="S50" s="826"/>
    </row>
    <row r="51" spans="2:19" s="161" customFormat="1" ht="22.5" customHeight="1">
      <c r="B51" s="160"/>
      <c r="C51" s="159" t="s">
        <v>22</v>
      </c>
      <c r="D51" s="717" t="s">
        <v>38</v>
      </c>
      <c r="E51" s="717"/>
      <c r="F51" s="717"/>
      <c r="G51" s="154">
        <v>248.96250458399999</v>
      </c>
      <c r="H51" s="154">
        <v>252.03470189056699</v>
      </c>
      <c r="I51" s="154">
        <v>271.62805100132698</v>
      </c>
      <c r="J51" s="154">
        <v>273.899679052328</v>
      </c>
      <c r="K51" s="154">
        <v>274.50130710333002</v>
      </c>
      <c r="L51" s="154">
        <v>304.001224555352</v>
      </c>
      <c r="M51" s="154">
        <v>319.16822868642799</v>
      </c>
      <c r="N51" s="154"/>
      <c r="O51" s="153"/>
      <c r="Q51" s="826"/>
      <c r="R51" s="826"/>
      <c r="S51" s="826"/>
    </row>
    <row r="52" spans="2:19" s="151" customFormat="1" ht="22.5" customHeight="1">
      <c r="B52" s="160"/>
      <c r="C52" s="159" t="s">
        <v>113</v>
      </c>
      <c r="D52" s="717" t="s">
        <v>106</v>
      </c>
      <c r="E52" s="717"/>
      <c r="F52" s="717"/>
      <c r="G52" s="154">
        <v>1083.4920989643899</v>
      </c>
      <c r="H52" s="154">
        <v>1048.93112151079</v>
      </c>
      <c r="I52" s="198">
        <v>984.88526264244797</v>
      </c>
      <c r="J52" s="198">
        <v>990.03924790508972</v>
      </c>
      <c r="K52" s="154">
        <v>990.98218816773237</v>
      </c>
      <c r="L52" s="198">
        <v>1288.5352976181525</v>
      </c>
      <c r="M52" s="198">
        <v>1374.9837496452521</v>
      </c>
      <c r="N52" s="154"/>
      <c r="O52" s="153"/>
      <c r="Q52" s="826"/>
      <c r="R52" s="826"/>
      <c r="S52" s="826"/>
    </row>
    <row r="53" spans="2:19" s="151" customFormat="1" ht="11.25" customHeight="1">
      <c r="B53" s="158"/>
      <c r="C53" s="158"/>
      <c r="D53" s="158"/>
      <c r="E53" s="158"/>
      <c r="F53" s="158"/>
      <c r="G53" s="157"/>
      <c r="H53" s="157"/>
      <c r="I53" s="157"/>
      <c r="J53" s="157"/>
      <c r="K53" s="157"/>
      <c r="L53" s="157"/>
      <c r="M53" s="157"/>
      <c r="N53" s="154"/>
      <c r="O53" s="153"/>
      <c r="Q53" s="152"/>
      <c r="R53" s="152"/>
      <c r="S53" s="152"/>
    </row>
    <row r="54" spans="2:19" s="151" customFormat="1" ht="22.5" customHeight="1">
      <c r="B54" s="156"/>
      <c r="C54" s="156"/>
      <c r="D54" s="156"/>
      <c r="E54" s="156"/>
      <c r="F54" s="155"/>
      <c r="G54" s="827"/>
      <c r="H54" s="827"/>
      <c r="I54" s="827"/>
      <c r="J54" s="827"/>
      <c r="K54" s="827"/>
      <c r="L54" s="827"/>
      <c r="M54" s="827"/>
      <c r="N54" s="154"/>
      <c r="O54" s="153"/>
      <c r="Q54" s="152"/>
      <c r="R54" s="152"/>
      <c r="S54" s="152"/>
    </row>
    <row r="55" spans="2:19" s="174" customFormat="1" ht="17.25" customHeight="1">
      <c r="B55" s="158"/>
      <c r="C55" s="158"/>
      <c r="D55" s="158"/>
      <c r="E55" s="158"/>
      <c r="F55" s="158"/>
      <c r="G55" s="157"/>
      <c r="H55" s="157"/>
      <c r="I55" s="157"/>
      <c r="J55" s="157"/>
      <c r="K55" s="157"/>
      <c r="L55" s="157"/>
      <c r="M55" s="157"/>
      <c r="N55" s="157"/>
      <c r="O55" s="175"/>
      <c r="Q55" s="829"/>
      <c r="R55" s="829"/>
      <c r="S55" s="829"/>
    </row>
    <row r="56" spans="2:19" s="172" customFormat="1" ht="23.25" customHeight="1">
      <c r="B56" s="156"/>
      <c r="C56" s="156"/>
      <c r="D56" s="156"/>
      <c r="E56" s="156"/>
      <c r="F56" s="155"/>
      <c r="G56" s="827" t="s">
        <v>131</v>
      </c>
      <c r="H56" s="827"/>
      <c r="I56" s="827"/>
      <c r="J56" s="827"/>
      <c r="K56" s="827"/>
      <c r="L56" s="827"/>
      <c r="M56" s="827"/>
      <c r="N56" s="173"/>
      <c r="O56" s="129"/>
    </row>
    <row r="57" spans="2:19" s="148" customFormat="1" ht="24.75" customHeight="1">
      <c r="B57" s="171"/>
      <c r="C57" s="171"/>
      <c r="D57" s="171"/>
      <c r="E57" s="171"/>
      <c r="F57" s="171" t="s">
        <v>129</v>
      </c>
      <c r="G57" s="170">
        <v>2015</v>
      </c>
      <c r="H57" s="170">
        <v>2016</v>
      </c>
      <c r="I57" s="170">
        <v>2017</v>
      </c>
      <c r="J57" s="170">
        <v>2018</v>
      </c>
      <c r="K57" s="170">
        <v>2019</v>
      </c>
      <c r="L57" s="170">
        <v>2020</v>
      </c>
      <c r="M57" s="170">
        <v>2021</v>
      </c>
      <c r="N57" s="167"/>
      <c r="O57" s="127"/>
    </row>
    <row r="58" spans="2:19" s="148" customFormat="1" ht="6.75" customHeight="1">
      <c r="B58" s="169"/>
      <c r="C58" s="169"/>
      <c r="D58" s="169"/>
      <c r="E58" s="169"/>
      <c r="F58" s="169"/>
      <c r="G58" s="166"/>
      <c r="H58" s="166"/>
      <c r="I58" s="166"/>
      <c r="J58" s="166"/>
      <c r="K58" s="166"/>
      <c r="L58" s="166"/>
      <c r="M58" s="166"/>
      <c r="N58" s="167"/>
      <c r="O58" s="123"/>
    </row>
    <row r="59" spans="2:19" s="163" customFormat="1" ht="22.5" customHeight="1">
      <c r="B59" s="165"/>
      <c r="C59" s="717" t="s">
        <v>130</v>
      </c>
      <c r="D59" s="717"/>
      <c r="E59" s="717"/>
      <c r="F59" s="717"/>
      <c r="G59" s="164">
        <f>SUM(G60:G65)</f>
        <v>680099.68702036119</v>
      </c>
      <c r="H59" s="164">
        <f>SUM(H60:H65)</f>
        <v>707981.80373746762</v>
      </c>
      <c r="I59" s="164">
        <f>SUM(I60:I65)</f>
        <v>761963.59083851008</v>
      </c>
      <c r="J59" s="164">
        <f>SUM(J60:J65)</f>
        <v>787903.49430629599</v>
      </c>
      <c r="K59" s="164">
        <v>814852.7973212786</v>
      </c>
      <c r="L59" s="164">
        <v>773295.05273986387</v>
      </c>
      <c r="M59" s="164">
        <v>811959.80537762993</v>
      </c>
      <c r="N59" s="164"/>
      <c r="O59" s="118"/>
    </row>
    <row r="60" spans="2:19" s="161" customFormat="1" ht="22.5" customHeight="1">
      <c r="B60" s="166"/>
      <c r="C60" s="159" t="s">
        <v>4</v>
      </c>
      <c r="D60" s="717" t="s">
        <v>33</v>
      </c>
      <c r="E60" s="717"/>
      <c r="F60" s="717"/>
      <c r="G60" s="154">
        <v>146437.256929083</v>
      </c>
      <c r="H60" s="154">
        <v>136126.75040819799</v>
      </c>
      <c r="I60" s="154">
        <v>157553.37380376601</v>
      </c>
      <c r="J60" s="154">
        <v>161845.31709915699</v>
      </c>
      <c r="K60" s="154">
        <v>178359</v>
      </c>
      <c r="L60" s="154">
        <v>168143.661677</v>
      </c>
      <c r="M60" s="154">
        <v>178018.166761</v>
      </c>
      <c r="N60" s="164"/>
    </row>
    <row r="61" spans="2:19" s="163" customFormat="1" ht="22.5" customHeight="1">
      <c r="B61" s="165"/>
      <c r="C61" s="159" t="s">
        <v>7</v>
      </c>
      <c r="D61" s="717" t="s">
        <v>32</v>
      </c>
      <c r="E61" s="717"/>
      <c r="F61" s="717"/>
      <c r="G61" s="154">
        <v>104781.524776249</v>
      </c>
      <c r="H61" s="154">
        <v>126021.652197951</v>
      </c>
      <c r="I61" s="154">
        <v>124641.66829024399</v>
      </c>
      <c r="J61" s="154">
        <v>124651.757853474</v>
      </c>
      <c r="K61" s="154">
        <v>125507.04192496301</v>
      </c>
      <c r="L61" s="154">
        <v>129408.65348199999</v>
      </c>
      <c r="M61" s="154">
        <v>127992.15747599999</v>
      </c>
      <c r="N61" s="164"/>
      <c r="O61" s="118"/>
      <c r="Q61" s="826"/>
      <c r="R61" s="826"/>
      <c r="S61" s="826"/>
    </row>
    <row r="62" spans="2:19" s="162" customFormat="1" ht="22.5" customHeight="1">
      <c r="B62" s="160"/>
      <c r="C62" s="159" t="s">
        <v>8</v>
      </c>
      <c r="D62" s="717" t="s">
        <v>45</v>
      </c>
      <c r="E62" s="717"/>
      <c r="F62" s="717"/>
      <c r="G62" s="154">
        <v>63241.447008417199</v>
      </c>
      <c r="H62" s="154">
        <v>69081.238087937396</v>
      </c>
      <c r="I62" s="154">
        <v>70565.9070029953</v>
      </c>
      <c r="J62" s="154">
        <v>66616.645449792399</v>
      </c>
      <c r="K62" s="154">
        <v>66876.533056595159</v>
      </c>
      <c r="L62" s="154">
        <v>39738.602623999999</v>
      </c>
      <c r="M62" s="154">
        <v>47523.397405000003</v>
      </c>
      <c r="N62" s="154"/>
      <c r="O62" s="153"/>
      <c r="Q62" s="826"/>
      <c r="R62" s="826"/>
      <c r="S62" s="826"/>
    </row>
    <row r="63" spans="2:19" s="151" customFormat="1" ht="22.5" customHeight="1">
      <c r="B63" s="160"/>
      <c r="C63" s="159" t="s">
        <v>19</v>
      </c>
      <c r="D63" s="717" t="s">
        <v>35</v>
      </c>
      <c r="E63" s="717"/>
      <c r="F63" s="717"/>
      <c r="G63" s="154">
        <v>41363.191832504199</v>
      </c>
      <c r="H63" s="154">
        <v>41474.359336287896</v>
      </c>
      <c r="I63" s="154">
        <v>44355.029528216197</v>
      </c>
      <c r="J63" s="154">
        <v>44815.436050222102</v>
      </c>
      <c r="K63" s="154">
        <v>45414.703897103471</v>
      </c>
      <c r="L63" s="154">
        <v>45906.905688999999</v>
      </c>
      <c r="M63" s="154">
        <v>44042.089139999996</v>
      </c>
      <c r="N63" s="154"/>
      <c r="O63" s="153"/>
      <c r="Q63" s="826"/>
      <c r="R63" s="826"/>
      <c r="S63" s="826"/>
    </row>
    <row r="64" spans="2:19" s="161" customFormat="1" ht="22.5" customHeight="1">
      <c r="B64" s="160"/>
      <c r="C64" s="159" t="s">
        <v>22</v>
      </c>
      <c r="D64" s="717" t="s">
        <v>34</v>
      </c>
      <c r="E64" s="717"/>
      <c r="F64" s="717"/>
      <c r="G64" s="154">
        <v>41749.953283434748</v>
      </c>
      <c r="H64" s="154">
        <v>45723.781172181923</v>
      </c>
      <c r="I64" s="154">
        <v>42899.335297192185</v>
      </c>
      <c r="J64" s="154">
        <v>43269.992807705501</v>
      </c>
      <c r="K64" s="154">
        <v>43532.5184426169</v>
      </c>
      <c r="L64" s="154">
        <v>49932.624435999998</v>
      </c>
      <c r="M64" s="154">
        <v>48160.257356000002</v>
      </c>
      <c r="N64" s="154"/>
      <c r="O64" s="153"/>
      <c r="Q64" s="826"/>
      <c r="R64" s="826"/>
      <c r="S64" s="826"/>
    </row>
    <row r="65" spans="1:19" s="151" customFormat="1" ht="22.5" customHeight="1">
      <c r="B65" s="160"/>
      <c r="C65" s="159" t="s">
        <v>113</v>
      </c>
      <c r="D65" s="717" t="s">
        <v>106</v>
      </c>
      <c r="E65" s="717"/>
      <c r="F65" s="717"/>
      <c r="G65" s="154">
        <v>282526.31319067307</v>
      </c>
      <c r="H65" s="154">
        <v>289554.02253491135</v>
      </c>
      <c r="I65" s="154">
        <v>321948.27691609634</v>
      </c>
      <c r="J65" s="154">
        <v>346704.34504594503</v>
      </c>
      <c r="K65" s="154">
        <v>355163</v>
      </c>
      <c r="L65" s="154">
        <v>340164.60483186389</v>
      </c>
      <c r="M65" s="154">
        <v>366223.7372396299</v>
      </c>
      <c r="N65" s="154"/>
      <c r="O65" s="153"/>
      <c r="Q65" s="826"/>
      <c r="R65" s="826"/>
      <c r="S65" s="826"/>
    </row>
    <row r="66" spans="1:19" s="151" customFormat="1" ht="11.25" customHeight="1">
      <c r="B66" s="158"/>
      <c r="C66" s="158"/>
      <c r="D66" s="158"/>
      <c r="E66" s="158"/>
      <c r="F66" s="158"/>
      <c r="G66" s="157"/>
      <c r="H66" s="157"/>
      <c r="I66" s="157"/>
      <c r="J66" s="157"/>
      <c r="K66" s="157"/>
      <c r="L66" s="157"/>
      <c r="M66" s="157"/>
      <c r="N66" s="154"/>
      <c r="O66" s="153"/>
      <c r="Q66" s="152"/>
      <c r="R66" s="152"/>
      <c r="S66" s="152"/>
    </row>
    <row r="67" spans="1:19" s="197" customFormat="1" ht="15" customHeight="1">
      <c r="A67" s="151"/>
      <c r="B67" s="156"/>
      <c r="C67" s="156"/>
      <c r="D67" s="156"/>
      <c r="E67" s="156"/>
      <c r="F67" s="155"/>
      <c r="G67" s="827"/>
      <c r="H67" s="827"/>
      <c r="I67" s="827"/>
      <c r="J67" s="827"/>
      <c r="K67" s="827"/>
      <c r="L67" s="827"/>
      <c r="M67" s="827"/>
      <c r="N67" s="154"/>
    </row>
    <row r="68" spans="1:19" s="148" customFormat="1" ht="18" customHeight="1">
      <c r="B68" s="150"/>
      <c r="C68" s="150"/>
      <c r="D68" s="149"/>
      <c r="E68" s="149"/>
    </row>
  </sheetData>
  <mergeCells count="75">
    <mergeCell ref="G67:M67"/>
    <mergeCell ref="G28:M28"/>
    <mergeCell ref="Q29:S29"/>
    <mergeCell ref="G30:M30"/>
    <mergeCell ref="G41:M41"/>
    <mergeCell ref="Q42:S42"/>
    <mergeCell ref="G43:M43"/>
    <mergeCell ref="G54:M54"/>
    <mergeCell ref="Q55:S55"/>
    <mergeCell ref="G56:M56"/>
    <mergeCell ref="Q51:S51"/>
    <mergeCell ref="B1:F1"/>
    <mergeCell ref="D2:D3"/>
    <mergeCell ref="R2:R3"/>
    <mergeCell ref="B2:C2"/>
    <mergeCell ref="Q2:Q3"/>
    <mergeCell ref="C20:F20"/>
    <mergeCell ref="B4:F4"/>
    <mergeCell ref="B5:M5"/>
    <mergeCell ref="C10:F10"/>
    <mergeCell ref="D11:F11"/>
    <mergeCell ref="D12:F12"/>
    <mergeCell ref="G7:N7"/>
    <mergeCell ref="G17:M17"/>
    <mergeCell ref="D21:F21"/>
    <mergeCell ref="D22:F22"/>
    <mergeCell ref="Q22:S22"/>
    <mergeCell ref="D23:F23"/>
    <mergeCell ref="Q23:S23"/>
    <mergeCell ref="Q12:S12"/>
    <mergeCell ref="D13:F13"/>
    <mergeCell ref="Q13:S13"/>
    <mergeCell ref="Q14:S14"/>
    <mergeCell ref="Q16:S16"/>
    <mergeCell ref="D24:F24"/>
    <mergeCell ref="Q24:S24"/>
    <mergeCell ref="D25:F25"/>
    <mergeCell ref="Q25:S25"/>
    <mergeCell ref="D26:F26"/>
    <mergeCell ref="Q26:S26"/>
    <mergeCell ref="C46:F46"/>
    <mergeCell ref="D47:F47"/>
    <mergeCell ref="D48:F48"/>
    <mergeCell ref="Q48:S48"/>
    <mergeCell ref="C33:F33"/>
    <mergeCell ref="D34:F34"/>
    <mergeCell ref="D35:F35"/>
    <mergeCell ref="Q35:S35"/>
    <mergeCell ref="D36:F36"/>
    <mergeCell ref="Q36:S36"/>
    <mergeCell ref="D37:F37"/>
    <mergeCell ref="Q37:S37"/>
    <mergeCell ref="D38:F38"/>
    <mergeCell ref="Q38:S38"/>
    <mergeCell ref="D39:F39"/>
    <mergeCell ref="Q39:S39"/>
    <mergeCell ref="D60:F60"/>
    <mergeCell ref="D49:F49"/>
    <mergeCell ref="Q49:S49"/>
    <mergeCell ref="D50:F50"/>
    <mergeCell ref="Q50:S50"/>
    <mergeCell ref="D51:F51"/>
    <mergeCell ref="D52:F52"/>
    <mergeCell ref="Q52:S52"/>
    <mergeCell ref="C59:F59"/>
    <mergeCell ref="D64:F64"/>
    <mergeCell ref="Q64:S64"/>
    <mergeCell ref="D65:F65"/>
    <mergeCell ref="Q65:S65"/>
    <mergeCell ref="D61:F61"/>
    <mergeCell ref="Q61:S61"/>
    <mergeCell ref="D62:F62"/>
    <mergeCell ref="Q62:S62"/>
    <mergeCell ref="D63:F63"/>
    <mergeCell ref="Q63:S63"/>
  </mergeCells>
  <printOptions horizontalCentered="1"/>
  <pageMargins left="0.51181102362204722" right="0.51181102362204722" top="0.23622047244094491" bottom="0" header="0.19685039370078741" footer="0"/>
  <pageSetup paperSize="9" scale="43" firstPageNumber="22" orientation="portrait" useFirstPageNumber="1" r:id="rId1"/>
  <headerFooter>
    <oddFooter>&amp;C&amp;"Arial,Regular"&amp;18&amp;P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B266"/>
  </sheetPr>
  <dimension ref="A1:Q74"/>
  <sheetViews>
    <sheetView view="pageBreakPreview" zoomScale="106" zoomScaleNormal="70" zoomScaleSheetLayoutView="106" workbookViewId="0">
      <pane ySplit="7" topLeftCell="A8" activePane="bottomLeft" state="frozen"/>
      <selection activeCell="N22" sqref="N22"/>
      <selection pane="bottomLeft" activeCell="N22" sqref="N22"/>
    </sheetView>
  </sheetViews>
  <sheetFormatPr defaultColWidth="9.140625" defaultRowHeight="44.25"/>
  <cols>
    <col min="1" max="1" width="1.7109375" style="172" customWidth="1"/>
    <col min="2" max="6" width="12.7109375" style="172" customWidth="1"/>
    <col min="7" max="7" width="5.5703125" style="172" customWidth="1"/>
    <col min="8" max="8" width="4.140625" style="268" customWidth="1"/>
    <col min="9" max="9" width="7.140625" style="201" customWidth="1"/>
    <col min="10" max="10" width="7.28515625" style="338" customWidth="1"/>
    <col min="11" max="11" width="0.7109375" style="172" customWidth="1"/>
    <col min="12" max="12" width="78.42578125" style="172" customWidth="1"/>
    <col min="13" max="13" width="6.42578125" style="339" customWidth="1"/>
    <col min="14" max="14" width="21.5703125" style="341" customWidth="1"/>
    <col min="15" max="15" width="20.5703125" style="341" bestFit="1" customWidth="1"/>
    <col min="16" max="16" width="9.140625" style="172"/>
    <col min="17" max="17" width="9.140625" style="342"/>
    <col min="18" max="16384" width="9.140625" style="172"/>
  </cols>
  <sheetData>
    <row r="1" spans="1:17" ht="30.75" customHeight="1"/>
    <row r="2" spans="1:17" ht="30" customHeight="1">
      <c r="A2" s="204"/>
      <c r="B2" s="204"/>
      <c r="C2" s="204"/>
      <c r="D2" s="204"/>
      <c r="E2" s="204"/>
      <c r="F2" s="204"/>
      <c r="G2" s="204"/>
      <c r="H2" s="367"/>
      <c r="I2" s="191"/>
      <c r="J2" s="206"/>
      <c r="K2" s="190"/>
      <c r="L2" s="368"/>
      <c r="M2" s="207"/>
      <c r="N2" s="369"/>
    </row>
    <row r="3" spans="1:17" ht="27" customHeight="1">
      <c r="A3" s="204"/>
      <c r="B3" s="721" t="s">
        <v>141</v>
      </c>
      <c r="C3" s="721"/>
      <c r="D3" s="721"/>
      <c r="E3" s="721"/>
      <c r="F3" s="721"/>
      <c r="G3" s="721"/>
      <c r="H3" s="721"/>
      <c r="I3" s="721"/>
      <c r="J3" s="721"/>
      <c r="K3" s="721"/>
      <c r="L3" s="721"/>
      <c r="M3" s="344"/>
      <c r="N3" s="370"/>
      <c r="O3" s="371"/>
    </row>
    <row r="4" spans="1:17" ht="26.25" customHeight="1">
      <c r="B4" s="277"/>
      <c r="C4" s="277"/>
      <c r="D4" s="277"/>
      <c r="E4" s="277"/>
      <c r="F4" s="277"/>
      <c r="G4" s="277"/>
      <c r="H4" s="279"/>
      <c r="I4" s="156"/>
      <c r="J4" s="156"/>
      <c r="K4" s="156"/>
      <c r="L4" s="166"/>
      <c r="M4" s="315"/>
    </row>
    <row r="5" spans="1:17" s="177" customFormat="1" ht="35.25" customHeight="1">
      <c r="A5" s="179"/>
      <c r="B5" s="722" t="s">
        <v>71</v>
      </c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178"/>
      <c r="N5" s="372"/>
      <c r="O5" s="348"/>
      <c r="Q5" s="155"/>
    </row>
    <row r="6" spans="1:17" ht="19.5" customHeight="1">
      <c r="B6" s="166"/>
      <c r="C6" s="166"/>
      <c r="D6" s="166"/>
      <c r="E6" s="166"/>
      <c r="F6" s="166"/>
      <c r="G6" s="166"/>
      <c r="H6" s="284"/>
      <c r="I6" s="156"/>
      <c r="J6" s="156"/>
      <c r="K6" s="156"/>
      <c r="L6" s="155"/>
      <c r="M6" s="315"/>
      <c r="N6" s="349"/>
    </row>
    <row r="7" spans="1:17" s="161" customFormat="1" ht="23.25" customHeight="1">
      <c r="B7" s="170">
        <v>2017</v>
      </c>
      <c r="C7" s="170">
        <v>2018</v>
      </c>
      <c r="D7" s="170">
        <v>2019</v>
      </c>
      <c r="E7" s="170">
        <v>2020</v>
      </c>
      <c r="F7" s="170">
        <v>2021</v>
      </c>
      <c r="G7" s="170"/>
      <c r="H7" s="715" t="s">
        <v>72</v>
      </c>
      <c r="I7" s="715"/>
      <c r="J7" s="715"/>
      <c r="K7" s="715"/>
      <c r="L7" s="715"/>
      <c r="M7" s="167"/>
      <c r="N7" s="350"/>
      <c r="O7" s="328"/>
      <c r="Q7" s="166"/>
    </row>
    <row r="8" spans="1:17" s="166" customFormat="1" ht="12.75" customHeight="1">
      <c r="H8" s="284"/>
      <c r="K8" s="224"/>
      <c r="L8" s="224"/>
      <c r="M8" s="227"/>
      <c r="N8" s="328"/>
      <c r="O8" s="328"/>
      <c r="P8" s="161"/>
    </row>
    <row r="9" spans="1:17" s="166" customFormat="1" ht="21" customHeight="1">
      <c r="B9" s="291">
        <f>B11+B13+B15+B27+B29</f>
        <v>402839.84053711593</v>
      </c>
      <c r="C9" s="291">
        <f>C11+C13+C15+C27+C29</f>
        <v>408807.83091512427</v>
      </c>
      <c r="D9" s="291">
        <f>D11+D13+D15+D27+D29</f>
        <v>412936.92577897944</v>
      </c>
      <c r="E9" s="291">
        <f>E11+E13+E15+E27+E29</f>
        <v>393290.62983652623</v>
      </c>
      <c r="F9" s="291">
        <f>F11+F13+F15+F27+F29</f>
        <v>412295</v>
      </c>
      <c r="G9" s="291"/>
      <c r="H9" s="723" t="s">
        <v>3</v>
      </c>
      <c r="I9" s="723"/>
      <c r="J9" s="723"/>
      <c r="K9" s="227"/>
      <c r="L9" s="227"/>
      <c r="M9" s="315"/>
      <c r="N9" s="328"/>
      <c r="O9" s="328"/>
      <c r="P9" s="161"/>
    </row>
    <row r="10" spans="1:17" s="161" customFormat="1" ht="18.75">
      <c r="B10" s="292"/>
      <c r="C10" s="291"/>
      <c r="D10" s="292"/>
      <c r="E10" s="291"/>
      <c r="F10" s="292"/>
      <c r="G10" s="292"/>
      <c r="H10" s="279"/>
      <c r="I10" s="258"/>
      <c r="J10" s="258"/>
      <c r="K10" s="258"/>
      <c r="L10" s="258"/>
      <c r="M10" s="352"/>
      <c r="N10" s="360"/>
      <c r="O10" s="328"/>
      <c r="Q10" s="166"/>
    </row>
    <row r="11" spans="1:17" s="161" customFormat="1" ht="21" customHeight="1">
      <c r="B11" s="164">
        <v>135982.03007573</v>
      </c>
      <c r="C11" s="373">
        <v>137775.40568351999</v>
      </c>
      <c r="D11" s="373">
        <v>139223.61168351999</v>
      </c>
      <c r="E11" s="373">
        <v>133793.89130926196</v>
      </c>
      <c r="F11" s="373">
        <v>139681</v>
      </c>
      <c r="G11" s="373"/>
      <c r="H11" s="374" t="s">
        <v>4</v>
      </c>
      <c r="I11" s="720" t="s">
        <v>6</v>
      </c>
      <c r="J11" s="720"/>
      <c r="K11" s="720"/>
      <c r="L11" s="720"/>
      <c r="M11" s="227"/>
      <c r="N11" s="328"/>
      <c r="O11" s="328"/>
      <c r="Q11" s="166"/>
    </row>
    <row r="12" spans="1:17" s="161" customFormat="1" ht="18.75">
      <c r="B12" s="164"/>
      <c r="C12" s="373"/>
      <c r="D12" s="373"/>
      <c r="E12" s="373"/>
      <c r="F12" s="373"/>
      <c r="G12" s="373"/>
      <c r="H12" s="298"/>
      <c r="I12" s="258"/>
      <c r="J12" s="258"/>
      <c r="K12" s="258"/>
      <c r="L12" s="258"/>
      <c r="M12" s="258"/>
      <c r="N12" s="328"/>
      <c r="O12" s="328"/>
      <c r="Q12" s="166"/>
    </row>
    <row r="13" spans="1:17" s="161" customFormat="1" ht="20.25" customHeight="1">
      <c r="B13" s="164">
        <v>4525.3179518571433</v>
      </c>
      <c r="C13" s="164">
        <v>4599.9314718571422</v>
      </c>
      <c r="D13" s="373">
        <v>4630</v>
      </c>
      <c r="E13" s="164">
        <v>4338.3103679936667</v>
      </c>
      <c r="F13" s="373">
        <v>4464</v>
      </c>
      <c r="G13" s="373"/>
      <c r="H13" s="313" t="s">
        <v>7</v>
      </c>
      <c r="I13" s="720" t="s">
        <v>64</v>
      </c>
      <c r="J13" s="720"/>
      <c r="K13" s="720"/>
      <c r="L13" s="720"/>
      <c r="M13" s="227"/>
      <c r="N13" s="328"/>
      <c r="O13" s="328"/>
      <c r="Q13" s="166"/>
    </row>
    <row r="14" spans="1:17" s="161" customFormat="1" ht="18.75">
      <c r="B14" s="164"/>
      <c r="C14" s="164"/>
      <c r="D14" s="373"/>
      <c r="E14" s="164"/>
      <c r="F14" s="373"/>
      <c r="G14" s="373"/>
      <c r="H14" s="298"/>
      <c r="I14" s="258"/>
      <c r="J14" s="258"/>
      <c r="K14" s="258"/>
      <c r="L14" s="258"/>
      <c r="M14" s="258"/>
      <c r="N14" s="328"/>
      <c r="O14" s="328"/>
      <c r="Q14" s="166"/>
    </row>
    <row r="15" spans="1:17" s="161" customFormat="1" ht="20.25" customHeight="1">
      <c r="B15" s="164">
        <f>B17+B19+B21+B23+B25</f>
        <v>101824.0985326497</v>
      </c>
      <c r="C15" s="164">
        <f>C17+C19+C21+C23+C25</f>
        <v>103387.38758102001</v>
      </c>
      <c r="D15" s="164">
        <f>D17+D19+D21+D23+D25</f>
        <v>104423.22049713111</v>
      </c>
      <c r="E15" s="164">
        <v>91266.106793237079</v>
      </c>
      <c r="F15" s="164">
        <v>102856</v>
      </c>
      <c r="G15" s="164"/>
      <c r="H15" s="374" t="s">
        <v>8</v>
      </c>
      <c r="I15" s="720" t="s">
        <v>10</v>
      </c>
      <c r="J15" s="720"/>
      <c r="K15" s="720"/>
      <c r="L15" s="720"/>
      <c r="M15" s="227"/>
      <c r="N15" s="328"/>
      <c r="O15" s="328"/>
      <c r="Q15" s="166"/>
    </row>
    <row r="16" spans="1:17" s="161" customFormat="1" ht="18.75">
      <c r="B16" s="164"/>
      <c r="C16" s="164"/>
      <c r="D16" s="164"/>
      <c r="E16" s="164"/>
      <c r="F16" s="164"/>
      <c r="G16" s="164"/>
      <c r="H16" s="298"/>
      <c r="I16" s="258"/>
      <c r="J16" s="258"/>
      <c r="K16" s="258"/>
      <c r="L16" s="258"/>
      <c r="M16" s="258"/>
      <c r="N16" s="328"/>
      <c r="O16" s="328"/>
      <c r="Q16" s="166"/>
    </row>
    <row r="17" spans="2:17" s="161" customFormat="1" ht="19.5" customHeight="1">
      <c r="B17" s="154">
        <v>10092.84021728</v>
      </c>
      <c r="C17" s="375">
        <v>10480</v>
      </c>
      <c r="D17" s="375">
        <v>10875</v>
      </c>
      <c r="E17" s="375">
        <v>8216.0854477194243</v>
      </c>
      <c r="F17" s="375">
        <v>9824</v>
      </c>
      <c r="G17" s="375"/>
      <c r="H17" s="301"/>
      <c r="I17" s="302">
        <v>3.1</v>
      </c>
      <c r="J17" s="712" t="s">
        <v>12</v>
      </c>
      <c r="K17" s="712"/>
      <c r="L17" s="712"/>
      <c r="M17" s="352"/>
      <c r="N17" s="360"/>
      <c r="O17" s="328"/>
      <c r="Q17" s="166"/>
    </row>
    <row r="18" spans="2:17" s="161" customFormat="1" ht="18.75">
      <c r="B18" s="154"/>
      <c r="C18" s="375"/>
      <c r="D18" s="375"/>
      <c r="E18" s="375"/>
      <c r="F18" s="375"/>
      <c r="G18" s="375"/>
      <c r="H18" s="301"/>
      <c r="I18" s="302"/>
      <c r="J18" s="712"/>
      <c r="K18" s="712"/>
      <c r="L18" s="712"/>
      <c r="M18" s="352"/>
      <c r="N18" s="360"/>
      <c r="O18" s="328"/>
      <c r="Q18" s="166"/>
    </row>
    <row r="19" spans="2:17" s="161" customFormat="1" ht="21" customHeight="1">
      <c r="B19" s="198">
        <v>20447.347214000001</v>
      </c>
      <c r="C19" s="375">
        <v>20699</v>
      </c>
      <c r="D19" s="375">
        <v>20811</v>
      </c>
      <c r="E19" s="375">
        <v>19272.130747082108</v>
      </c>
      <c r="F19" s="375">
        <v>18400</v>
      </c>
      <c r="G19" s="375"/>
      <c r="H19" s="301"/>
      <c r="I19" s="302">
        <v>3.2</v>
      </c>
      <c r="J19" s="712" t="s">
        <v>14</v>
      </c>
      <c r="K19" s="712"/>
      <c r="L19" s="712"/>
      <c r="M19" s="352"/>
      <c r="N19" s="360"/>
      <c r="O19" s="328"/>
      <c r="Q19" s="166"/>
    </row>
    <row r="20" spans="2:17" s="161" customFormat="1" ht="18.75">
      <c r="B20" s="198"/>
      <c r="C20" s="375"/>
      <c r="D20" s="375"/>
      <c r="E20" s="375"/>
      <c r="F20" s="375"/>
      <c r="G20" s="375"/>
      <c r="H20" s="301"/>
      <c r="I20" s="302"/>
      <c r="J20" s="258"/>
      <c r="K20" s="258"/>
      <c r="L20" s="258"/>
      <c r="M20" s="352"/>
      <c r="N20" s="360"/>
      <c r="O20" s="328"/>
      <c r="Q20" s="166"/>
    </row>
    <row r="21" spans="2:17" s="161" customFormat="1" ht="18.75">
      <c r="B21" s="154">
        <v>17425.680417430602</v>
      </c>
      <c r="C21" s="375">
        <v>17720.536172</v>
      </c>
      <c r="D21" s="375">
        <v>17941.369088111111</v>
      </c>
      <c r="E21" s="375">
        <v>15288.373433132285</v>
      </c>
      <c r="F21" s="375">
        <v>17758</v>
      </c>
      <c r="G21" s="375"/>
      <c r="H21" s="301"/>
      <c r="I21" s="302">
        <v>3.3</v>
      </c>
      <c r="J21" s="712" t="s">
        <v>16</v>
      </c>
      <c r="K21" s="712"/>
      <c r="L21" s="712"/>
      <c r="M21" s="352"/>
      <c r="N21" s="360"/>
      <c r="O21" s="328"/>
      <c r="Q21" s="166"/>
    </row>
    <row r="22" spans="2:17" s="161" customFormat="1" ht="18.75">
      <c r="B22" s="154"/>
      <c r="C22" s="375"/>
      <c r="D22" s="375"/>
      <c r="E22" s="375"/>
      <c r="F22" s="375"/>
      <c r="G22" s="375"/>
      <c r="H22" s="301"/>
      <c r="I22" s="302"/>
      <c r="J22" s="258"/>
      <c r="K22" s="258"/>
      <c r="L22" s="258"/>
      <c r="M22" s="352"/>
      <c r="N22" s="360"/>
      <c r="O22" s="328"/>
      <c r="Q22" s="166"/>
    </row>
    <row r="23" spans="2:17" s="161" customFormat="1" ht="19.5" customHeight="1">
      <c r="B23" s="154">
        <v>13610.7301932514</v>
      </c>
      <c r="C23" s="375">
        <v>13865.1209</v>
      </c>
      <c r="D23" s="375">
        <v>13919.1209</v>
      </c>
      <c r="E23" s="375">
        <v>13002.968065456342</v>
      </c>
      <c r="F23" s="375">
        <v>14520</v>
      </c>
      <c r="G23" s="375"/>
      <c r="H23" s="301"/>
      <c r="I23" s="302">
        <v>3.4</v>
      </c>
      <c r="J23" s="712" t="s">
        <v>18</v>
      </c>
      <c r="K23" s="712"/>
      <c r="L23" s="712"/>
      <c r="M23" s="352"/>
      <c r="N23" s="360"/>
      <c r="O23" s="328"/>
      <c r="Q23" s="166"/>
    </row>
    <row r="24" spans="2:17" s="161" customFormat="1" ht="18.75">
      <c r="B24" s="154"/>
      <c r="C24" s="375"/>
      <c r="D24" s="375"/>
      <c r="E24" s="375"/>
      <c r="F24" s="375"/>
      <c r="G24" s="375"/>
      <c r="H24" s="301"/>
      <c r="I24" s="302"/>
      <c r="J24" s="258"/>
      <c r="K24" s="258"/>
      <c r="L24" s="258"/>
      <c r="M24" s="352"/>
      <c r="N24" s="360"/>
      <c r="O24" s="328"/>
      <c r="Q24" s="166"/>
    </row>
    <row r="25" spans="2:17" s="161" customFormat="1" ht="21.75" customHeight="1">
      <c r="B25" s="154">
        <v>40247.5004906877</v>
      </c>
      <c r="C25" s="375">
        <v>40622.730509020003</v>
      </c>
      <c r="D25" s="375">
        <v>40876.730509020003</v>
      </c>
      <c r="E25" s="375">
        <v>35486.549099846918</v>
      </c>
      <c r="F25" s="375">
        <v>42354</v>
      </c>
      <c r="G25" s="375"/>
      <c r="H25" s="301"/>
      <c r="I25" s="302">
        <v>3.5</v>
      </c>
      <c r="J25" s="712" t="s">
        <v>62</v>
      </c>
      <c r="K25" s="712"/>
      <c r="L25" s="712"/>
      <c r="M25" s="352"/>
      <c r="N25" s="360"/>
      <c r="O25" s="328"/>
      <c r="Q25" s="166"/>
    </row>
    <row r="26" spans="2:17" s="161" customFormat="1" ht="18.75">
      <c r="B26" s="154"/>
      <c r="C26" s="375"/>
      <c r="D26" s="375"/>
      <c r="E26" s="375"/>
      <c r="F26" s="375"/>
      <c r="G26" s="375"/>
      <c r="H26" s="301"/>
      <c r="I26" s="302"/>
      <c r="J26" s="258"/>
      <c r="K26" s="258"/>
      <c r="L26" s="258"/>
      <c r="M26" s="352"/>
      <c r="N26" s="360"/>
      <c r="O26" s="328"/>
      <c r="Q26" s="166"/>
    </row>
    <row r="27" spans="2:17" s="161" customFormat="1" ht="21" customHeight="1">
      <c r="B27" s="164">
        <v>11444.683066</v>
      </c>
      <c r="C27" s="373">
        <v>11476.343672000003</v>
      </c>
      <c r="D27" s="373">
        <v>11519.690072000003</v>
      </c>
      <c r="E27" s="373">
        <v>10598.115492366003</v>
      </c>
      <c r="F27" s="373">
        <v>11234</v>
      </c>
      <c r="G27" s="373"/>
      <c r="H27" s="297" t="s">
        <v>19</v>
      </c>
      <c r="I27" s="720" t="s">
        <v>21</v>
      </c>
      <c r="J27" s="720"/>
      <c r="K27" s="720"/>
      <c r="L27" s="720"/>
      <c r="M27" s="227"/>
      <c r="N27" s="328"/>
      <c r="O27" s="328"/>
      <c r="Q27" s="166"/>
    </row>
    <row r="28" spans="2:17" s="161" customFormat="1" ht="18.75">
      <c r="B28" s="164"/>
      <c r="C28" s="373"/>
      <c r="D28" s="373"/>
      <c r="E28" s="373"/>
      <c r="F28" s="373"/>
      <c r="G28" s="373"/>
      <c r="H28" s="298"/>
      <c r="I28" s="258"/>
      <c r="J28" s="258"/>
      <c r="K28" s="258"/>
      <c r="L28" s="258"/>
      <c r="M28" s="258"/>
      <c r="N28" s="328"/>
      <c r="O28" s="328"/>
      <c r="Q28" s="166"/>
    </row>
    <row r="29" spans="2:17" s="161" customFormat="1" ht="18.75" customHeight="1">
      <c r="B29" s="164">
        <f>B31+B33+B35</f>
        <v>149063.7109108791</v>
      </c>
      <c r="C29" s="164">
        <v>151568.76250672716</v>
      </c>
      <c r="D29" s="164">
        <v>153140.40352632833</v>
      </c>
      <c r="E29" s="164">
        <v>153294.2058736675</v>
      </c>
      <c r="F29" s="164">
        <v>154060</v>
      </c>
      <c r="G29" s="164"/>
      <c r="H29" s="297" t="s">
        <v>22</v>
      </c>
      <c r="I29" s="720" t="s">
        <v>24</v>
      </c>
      <c r="J29" s="720"/>
      <c r="K29" s="720"/>
      <c r="L29" s="720"/>
      <c r="M29" s="227"/>
      <c r="N29" s="328"/>
      <c r="O29" s="328"/>
      <c r="Q29" s="166"/>
    </row>
    <row r="30" spans="2:17" s="161" customFormat="1" ht="18.75">
      <c r="B30" s="164"/>
      <c r="C30" s="164"/>
      <c r="D30" s="164"/>
      <c r="E30" s="164"/>
      <c r="F30" s="164"/>
      <c r="G30" s="164"/>
      <c r="H30" s="298"/>
      <c r="I30" s="258"/>
      <c r="J30" s="258"/>
      <c r="K30" s="258"/>
      <c r="L30" s="258"/>
      <c r="M30" s="258"/>
      <c r="N30" s="328"/>
      <c r="O30" s="328"/>
      <c r="Q30" s="166"/>
    </row>
    <row r="31" spans="2:17" s="161" customFormat="1" ht="21.75" customHeight="1">
      <c r="B31" s="154">
        <v>44773.4815257191</v>
      </c>
      <c r="C31" s="375">
        <v>45282.8</v>
      </c>
      <c r="D31" s="375">
        <v>45693.027377433275</v>
      </c>
      <c r="E31" s="375">
        <v>43398</v>
      </c>
      <c r="F31" s="375">
        <v>42325</v>
      </c>
      <c r="G31" s="375"/>
      <c r="H31" s="301"/>
      <c r="I31" s="302">
        <v>5.0999999999999996</v>
      </c>
      <c r="J31" s="712" t="s">
        <v>26</v>
      </c>
      <c r="K31" s="712"/>
      <c r="L31" s="712"/>
      <c r="M31" s="352"/>
      <c r="N31" s="360"/>
      <c r="O31" s="328"/>
      <c r="Q31" s="166"/>
    </row>
    <row r="32" spans="2:17" s="161" customFormat="1" ht="18.75">
      <c r="B32" s="154"/>
      <c r="C32" s="375"/>
      <c r="D32" s="375"/>
      <c r="E32" s="375"/>
      <c r="F32" s="375"/>
      <c r="G32" s="375"/>
      <c r="H32" s="301"/>
      <c r="I32" s="302"/>
      <c r="J32" s="258"/>
      <c r="K32" s="258"/>
      <c r="L32" s="258"/>
      <c r="M32" s="352"/>
      <c r="N32" s="360"/>
      <c r="O32" s="328"/>
      <c r="Q32" s="166"/>
    </row>
    <row r="33" spans="1:17" s="161" customFormat="1" ht="20.25" customHeight="1">
      <c r="B33" s="154">
        <v>34570.3209892534</v>
      </c>
      <c r="C33" s="154">
        <v>36207.375696269752</v>
      </c>
      <c r="D33" s="711">
        <v>37016.199999999997</v>
      </c>
      <c r="E33" s="154">
        <v>34411</v>
      </c>
      <c r="F33" s="154">
        <v>34956</v>
      </c>
      <c r="G33" s="154"/>
      <c r="H33" s="301"/>
      <c r="I33" s="302">
        <v>5.2</v>
      </c>
      <c r="J33" s="712" t="s">
        <v>28</v>
      </c>
      <c r="K33" s="712"/>
      <c r="L33" s="712"/>
      <c r="M33" s="352"/>
      <c r="N33" s="360"/>
      <c r="O33" s="328"/>
      <c r="Q33" s="166"/>
    </row>
    <row r="34" spans="1:17" s="161" customFormat="1" ht="18.75">
      <c r="B34" s="154"/>
      <c r="C34" s="154"/>
      <c r="D34" s="154"/>
      <c r="E34" s="154"/>
      <c r="F34" s="154"/>
      <c r="G34" s="154"/>
      <c r="H34" s="301"/>
      <c r="I34" s="302"/>
      <c r="J34" s="258"/>
      <c r="K34" s="258"/>
      <c r="L34" s="258"/>
      <c r="M34" s="352"/>
      <c r="N34" s="360"/>
      <c r="O34" s="328"/>
      <c r="Q34" s="166"/>
    </row>
    <row r="35" spans="1:17" s="161" customFormat="1" ht="18" customHeight="1">
      <c r="B35" s="154">
        <v>69719.908395906605</v>
      </c>
      <c r="C35" s="375">
        <v>70078.586810457404</v>
      </c>
      <c r="D35" s="375">
        <v>70431.176148895072</v>
      </c>
      <c r="E35" s="375">
        <v>75485</v>
      </c>
      <c r="F35" s="375">
        <v>76779</v>
      </c>
      <c r="G35" s="375"/>
      <c r="H35" s="301"/>
      <c r="I35" s="302">
        <v>5.3</v>
      </c>
      <c r="J35" s="712" t="s">
        <v>30</v>
      </c>
      <c r="K35" s="712"/>
      <c r="L35" s="712"/>
      <c r="M35" s="352"/>
      <c r="N35" s="360"/>
      <c r="O35" s="328"/>
      <c r="Q35" s="166"/>
    </row>
    <row r="36" spans="1:17" s="161" customFormat="1" ht="18.75">
      <c r="B36" s="154"/>
      <c r="C36" s="154"/>
      <c r="D36" s="154"/>
      <c r="E36" s="375"/>
      <c r="F36" s="375"/>
      <c r="G36" s="375"/>
      <c r="H36" s="301"/>
      <c r="I36" s="302"/>
      <c r="J36" s="258"/>
      <c r="K36" s="258"/>
      <c r="L36" s="258"/>
      <c r="M36" s="352"/>
      <c r="N36" s="360"/>
      <c r="O36" s="328"/>
      <c r="Q36" s="166"/>
    </row>
    <row r="37" spans="1:17" ht="4.5" customHeight="1">
      <c r="B37" s="213"/>
      <c r="C37" s="213"/>
      <c r="D37" s="213"/>
      <c r="E37" s="213"/>
      <c r="F37" s="213"/>
      <c r="G37" s="213"/>
      <c r="H37" s="303"/>
      <c r="I37" s="720"/>
      <c r="J37" s="720"/>
      <c r="K37" s="720"/>
      <c r="L37" s="720"/>
      <c r="M37" s="315"/>
      <c r="N37" s="349"/>
    </row>
    <row r="38" spans="1:17" s="246" customFormat="1" ht="63.75" customHeight="1">
      <c r="A38" s="354"/>
      <c r="B38" s="356"/>
      <c r="C38" s="356"/>
      <c r="D38" s="356"/>
      <c r="E38" s="376"/>
      <c r="F38" s="376"/>
      <c r="G38" s="376"/>
      <c r="H38" s="377"/>
      <c r="I38" s="378"/>
      <c r="J38" s="379"/>
      <c r="K38" s="380"/>
      <c r="L38" s="380"/>
      <c r="M38" s="357"/>
      <c r="N38" s="358"/>
      <c r="O38" s="358"/>
      <c r="Q38" s="359"/>
    </row>
    <row r="39" spans="1:17" s="177" customFormat="1" ht="39.950000000000003" customHeight="1">
      <c r="A39" s="311"/>
      <c r="B39" s="722" t="s">
        <v>74</v>
      </c>
      <c r="C39" s="722"/>
      <c r="D39" s="722"/>
      <c r="E39" s="722"/>
      <c r="F39" s="722"/>
      <c r="G39" s="722"/>
      <c r="H39" s="722"/>
      <c r="I39" s="722"/>
      <c r="J39" s="722"/>
      <c r="K39" s="722"/>
      <c r="L39" s="722"/>
      <c r="M39" s="178"/>
      <c r="N39" s="341"/>
      <c r="O39" s="349"/>
      <c r="Q39" s="155"/>
    </row>
    <row r="40" spans="1:17" ht="20.100000000000001" customHeight="1">
      <c r="A40" s="312"/>
      <c r="B40" s="166"/>
      <c r="C40" s="166"/>
      <c r="D40" s="166"/>
      <c r="E40" s="166"/>
      <c r="F40" s="166"/>
      <c r="G40" s="166"/>
      <c r="H40" s="313"/>
      <c r="I40" s="314"/>
      <c r="J40" s="314"/>
      <c r="K40" s="314"/>
      <c r="L40" s="315"/>
      <c r="M40" s="315"/>
      <c r="N40" s="349"/>
      <c r="O40" s="349"/>
    </row>
    <row r="41" spans="1:17" s="161" customFormat="1" ht="24.75" customHeight="1">
      <c r="A41" s="316"/>
      <c r="B41" s="170">
        <v>2017</v>
      </c>
      <c r="C41" s="170">
        <v>2018</v>
      </c>
      <c r="D41" s="170">
        <v>2019</v>
      </c>
      <c r="E41" s="170">
        <v>2020</v>
      </c>
      <c r="F41" s="170">
        <v>2021</v>
      </c>
      <c r="G41" s="170"/>
      <c r="H41" s="725" t="s">
        <v>67</v>
      </c>
      <c r="I41" s="725"/>
      <c r="J41" s="725"/>
      <c r="K41" s="725"/>
      <c r="L41" s="725"/>
      <c r="M41" s="167"/>
      <c r="N41" s="350"/>
      <c r="O41" s="328"/>
      <c r="Q41" s="166"/>
    </row>
    <row r="42" spans="1:17" s="166" customFormat="1" ht="18.75">
      <c r="A42" s="318"/>
      <c r="J42" s="319"/>
      <c r="K42" s="319"/>
      <c r="L42" s="319"/>
      <c r="M42" s="227"/>
      <c r="N42" s="328"/>
      <c r="O42" s="328"/>
      <c r="P42" s="161"/>
    </row>
    <row r="43" spans="1:17" s="166" customFormat="1" ht="21" customHeight="1">
      <c r="A43" s="318"/>
      <c r="B43" s="321">
        <f>B45+B47+B49+B61+B63</f>
        <v>22024.907786305608</v>
      </c>
      <c r="C43" s="321">
        <f>C45+C47+C49+C61+C63</f>
        <v>23014.15138539781</v>
      </c>
      <c r="D43" s="321">
        <f>D45+D47+D49+D61+D63</f>
        <v>23847.979463118194</v>
      </c>
      <c r="E43" s="321">
        <v>23577.818812555237</v>
      </c>
      <c r="F43" s="321">
        <v>23977.25329688457</v>
      </c>
      <c r="G43" s="324"/>
      <c r="H43" s="723" t="s">
        <v>3</v>
      </c>
      <c r="I43" s="723"/>
      <c r="J43" s="227"/>
      <c r="K43" s="227"/>
      <c r="L43" s="227"/>
      <c r="M43" s="315"/>
      <c r="N43" s="360"/>
      <c r="O43" s="328"/>
      <c r="P43" s="161"/>
    </row>
    <row r="44" spans="1:17" s="161" customFormat="1" ht="18.75">
      <c r="A44" s="316"/>
      <c r="B44" s="323"/>
      <c r="C44" s="361"/>
      <c r="D44" s="323"/>
      <c r="E44" s="361"/>
      <c r="F44" s="323"/>
      <c r="G44" s="323"/>
      <c r="H44" s="325"/>
      <c r="I44" s="258"/>
      <c r="J44" s="258"/>
      <c r="K44" s="258"/>
      <c r="L44" s="258"/>
      <c r="M44" s="352"/>
      <c r="N44" s="360"/>
      <c r="O44" s="328"/>
      <c r="Q44" s="166"/>
    </row>
    <row r="45" spans="1:17" s="161" customFormat="1" ht="21" customHeight="1">
      <c r="A45" s="316"/>
      <c r="B45" s="164">
        <v>882.76110497015804</v>
      </c>
      <c r="C45" s="373">
        <v>931.92233887449231</v>
      </c>
      <c r="D45" s="373">
        <v>965.78236702530796</v>
      </c>
      <c r="E45" s="373">
        <v>1131.8969341878631</v>
      </c>
      <c r="F45" s="373">
        <v>1203.2064410178816</v>
      </c>
      <c r="G45" s="373"/>
      <c r="H45" s="297" t="s">
        <v>4</v>
      </c>
      <c r="I45" s="720" t="s">
        <v>6</v>
      </c>
      <c r="J45" s="720"/>
      <c r="K45" s="720"/>
      <c r="L45" s="720"/>
      <c r="M45" s="227"/>
      <c r="N45" s="328"/>
      <c r="O45" s="328"/>
      <c r="Q45" s="166"/>
    </row>
    <row r="46" spans="1:17" s="161" customFormat="1" ht="18.75">
      <c r="A46" s="316"/>
      <c r="B46" s="164"/>
      <c r="C46" s="373"/>
      <c r="D46" s="373"/>
      <c r="E46" s="373"/>
      <c r="F46" s="373"/>
      <c r="G46" s="373"/>
      <c r="H46" s="298"/>
      <c r="I46" s="258"/>
      <c r="J46" s="258"/>
      <c r="K46" s="258"/>
      <c r="L46" s="258"/>
      <c r="M46" s="258"/>
      <c r="N46" s="328"/>
      <c r="O46" s="328"/>
      <c r="Q46" s="166"/>
    </row>
    <row r="47" spans="1:17" s="161" customFormat="1" ht="24.75" customHeight="1">
      <c r="A47" s="316"/>
      <c r="B47" s="164">
        <v>903.58374585555498</v>
      </c>
      <c r="C47" s="373">
        <v>943.94141618159256</v>
      </c>
      <c r="D47" s="373">
        <v>968.1080226302397</v>
      </c>
      <c r="E47" s="373">
        <v>958.42694240104515</v>
      </c>
      <c r="F47" s="373">
        <v>923.92357246973586</v>
      </c>
      <c r="G47" s="373"/>
      <c r="H47" s="313" t="s">
        <v>7</v>
      </c>
      <c r="I47" s="720" t="s">
        <v>64</v>
      </c>
      <c r="J47" s="720"/>
      <c r="K47" s="720"/>
      <c r="L47" s="720"/>
      <c r="M47" s="227"/>
      <c r="N47" s="328"/>
      <c r="O47" s="328"/>
      <c r="Q47" s="166"/>
    </row>
    <row r="48" spans="1:17" s="161" customFormat="1" ht="18.75">
      <c r="A48" s="316"/>
      <c r="B48" s="164"/>
      <c r="C48" s="373"/>
      <c r="D48" s="373"/>
      <c r="E48" s="373"/>
      <c r="F48" s="373"/>
      <c r="G48" s="373"/>
      <c r="H48" s="298"/>
      <c r="I48" s="258"/>
      <c r="J48" s="258"/>
      <c r="K48" s="258"/>
      <c r="L48" s="258"/>
      <c r="M48" s="258"/>
      <c r="N48" s="328"/>
      <c r="O48" s="328"/>
      <c r="Q48" s="166"/>
    </row>
    <row r="49" spans="1:17" s="161" customFormat="1" ht="22.5" customHeight="1">
      <c r="A49" s="316"/>
      <c r="B49" s="164">
        <f>B51+B53+B55+B57+B59</f>
        <v>3821.0817337268704</v>
      </c>
      <c r="C49" s="164">
        <f>C51+C53+C55+C57+C59</f>
        <v>3957.7148254202102</v>
      </c>
      <c r="D49" s="164">
        <f>D51+D53+D55+D57+D59</f>
        <v>4119.9437973224422</v>
      </c>
      <c r="E49" s="164">
        <v>3889.226944968219</v>
      </c>
      <c r="F49" s="164">
        <v>3904.7838522527031</v>
      </c>
      <c r="G49" s="164"/>
      <c r="H49" s="374" t="s">
        <v>8</v>
      </c>
      <c r="I49" s="720" t="s">
        <v>10</v>
      </c>
      <c r="J49" s="720"/>
      <c r="K49" s="720"/>
      <c r="L49" s="720"/>
      <c r="M49" s="227"/>
      <c r="N49" s="328"/>
      <c r="O49" s="328"/>
      <c r="Q49" s="166"/>
    </row>
    <row r="50" spans="1:17" s="161" customFormat="1" ht="18.75">
      <c r="A50" s="316"/>
      <c r="B50" s="164"/>
      <c r="C50" s="164"/>
      <c r="D50" s="164"/>
      <c r="E50" s="164"/>
      <c r="F50" s="164"/>
      <c r="G50" s="164"/>
      <c r="H50" s="298"/>
      <c r="I50" s="258"/>
      <c r="J50" s="258"/>
      <c r="K50" s="258"/>
      <c r="L50" s="258"/>
      <c r="M50" s="258"/>
      <c r="N50" s="328"/>
      <c r="O50" s="328"/>
      <c r="Q50" s="166"/>
    </row>
    <row r="51" spans="1:17" s="161" customFormat="1" ht="18.75" customHeight="1">
      <c r="A51" s="316"/>
      <c r="B51" s="154">
        <v>701.25678980898294</v>
      </c>
      <c r="C51" s="375">
        <v>753.49893131077681</v>
      </c>
      <c r="D51" s="375">
        <v>820.23280533788932</v>
      </c>
      <c r="E51" s="375">
        <v>775.16323576056845</v>
      </c>
      <c r="F51" s="375">
        <v>783.03921252075622</v>
      </c>
      <c r="G51" s="375"/>
      <c r="H51" s="301"/>
      <c r="I51" s="302">
        <v>3.1</v>
      </c>
      <c r="J51" s="712" t="s">
        <v>12</v>
      </c>
      <c r="K51" s="712"/>
      <c r="L51" s="712"/>
      <c r="M51" s="352"/>
      <c r="N51" s="328"/>
      <c r="O51" s="328"/>
      <c r="Q51" s="166"/>
    </row>
    <row r="52" spans="1:17" s="161" customFormat="1" ht="18.75">
      <c r="A52" s="316"/>
      <c r="B52" s="154"/>
      <c r="C52" s="375"/>
      <c r="D52" s="375"/>
      <c r="E52" s="375"/>
      <c r="F52" s="375"/>
      <c r="G52" s="375"/>
      <c r="H52" s="301"/>
      <c r="I52" s="302"/>
      <c r="J52" s="258"/>
      <c r="K52" s="258"/>
      <c r="L52" s="258"/>
      <c r="M52" s="352"/>
      <c r="N52" s="328"/>
      <c r="O52" s="328"/>
      <c r="Q52" s="166"/>
    </row>
    <row r="53" spans="1:17" s="161" customFormat="1" ht="19.5" customHeight="1">
      <c r="A53" s="316"/>
      <c r="B53" s="154">
        <v>543.98598079665101</v>
      </c>
      <c r="C53" s="375">
        <v>559.22399425818207</v>
      </c>
      <c r="D53" s="375">
        <v>574.51732642189154</v>
      </c>
      <c r="E53" s="375">
        <v>424.54269566408038</v>
      </c>
      <c r="F53" s="375">
        <v>425.81962991951349</v>
      </c>
      <c r="G53" s="375"/>
      <c r="H53" s="301"/>
      <c r="I53" s="302">
        <v>3.2</v>
      </c>
      <c r="J53" s="712" t="s">
        <v>14</v>
      </c>
      <c r="K53" s="712"/>
      <c r="L53" s="712"/>
      <c r="M53" s="352"/>
      <c r="N53" s="328"/>
      <c r="O53" s="328"/>
      <c r="Q53" s="166"/>
    </row>
    <row r="54" spans="1:17" s="161" customFormat="1" ht="18.75">
      <c r="A54" s="316"/>
      <c r="B54" s="154"/>
      <c r="C54" s="375"/>
      <c r="D54" s="375"/>
      <c r="E54" s="375"/>
      <c r="F54" s="375"/>
      <c r="G54" s="375"/>
      <c r="H54" s="301"/>
      <c r="I54" s="302"/>
      <c r="J54" s="258"/>
      <c r="K54" s="258"/>
      <c r="L54" s="258"/>
      <c r="M54" s="352"/>
      <c r="N54" s="328"/>
      <c r="O54" s="328"/>
      <c r="Q54" s="166"/>
    </row>
    <row r="55" spans="1:17" s="161" customFormat="1" ht="19.5" customHeight="1">
      <c r="A55" s="316"/>
      <c r="B55" s="154">
        <v>1078.6537295660901</v>
      </c>
      <c r="C55" s="375">
        <v>1102.8722315764173</v>
      </c>
      <c r="D55" s="375">
        <v>1150.936792292948</v>
      </c>
      <c r="E55" s="375">
        <v>1077.3661362948758</v>
      </c>
      <c r="F55" s="375">
        <v>1086.6604994706236</v>
      </c>
      <c r="G55" s="375"/>
      <c r="H55" s="301"/>
      <c r="I55" s="302">
        <v>3.3</v>
      </c>
      <c r="J55" s="712" t="s">
        <v>16</v>
      </c>
      <c r="K55" s="712"/>
      <c r="L55" s="712"/>
      <c r="M55" s="352"/>
      <c r="N55" s="328"/>
      <c r="O55" s="328"/>
      <c r="Q55" s="166"/>
    </row>
    <row r="56" spans="1:17" s="161" customFormat="1" ht="18.75">
      <c r="A56" s="316"/>
      <c r="B56" s="154"/>
      <c r="C56" s="375"/>
      <c r="D56" s="375"/>
      <c r="E56" s="375"/>
      <c r="F56" s="375"/>
      <c r="G56" s="375"/>
      <c r="H56" s="301"/>
      <c r="I56" s="302"/>
      <c r="J56" s="258"/>
      <c r="K56" s="258"/>
      <c r="L56" s="258"/>
      <c r="M56" s="352"/>
      <c r="N56" s="328"/>
      <c r="O56" s="328"/>
      <c r="Q56" s="166"/>
    </row>
    <row r="57" spans="1:17" s="161" customFormat="1" ht="23.25" customHeight="1">
      <c r="A57" s="316"/>
      <c r="B57" s="154">
        <v>321.11289574629598</v>
      </c>
      <c r="C57" s="375">
        <v>336.98266201434279</v>
      </c>
      <c r="D57" s="375">
        <v>344.8605476334609</v>
      </c>
      <c r="E57" s="375">
        <v>363.02046178672589</v>
      </c>
      <c r="F57" s="375">
        <v>350.50487482911075</v>
      </c>
      <c r="G57" s="375"/>
      <c r="H57" s="301"/>
      <c r="I57" s="302">
        <v>3.4</v>
      </c>
      <c r="J57" s="729" t="s">
        <v>18</v>
      </c>
      <c r="K57" s="729"/>
      <c r="L57" s="729"/>
      <c r="M57" s="352"/>
      <c r="N57" s="328"/>
      <c r="O57" s="328"/>
      <c r="Q57" s="166"/>
    </row>
    <row r="58" spans="1:17" s="161" customFormat="1" ht="18.75">
      <c r="A58" s="316"/>
      <c r="B58" s="154"/>
      <c r="C58" s="375"/>
      <c r="D58" s="375"/>
      <c r="E58" s="375"/>
      <c r="F58" s="375"/>
      <c r="G58" s="375"/>
      <c r="H58" s="301"/>
      <c r="I58" s="302"/>
      <c r="J58" s="258"/>
      <c r="K58" s="258"/>
      <c r="L58" s="258"/>
      <c r="M58" s="352"/>
      <c r="N58" s="328"/>
      <c r="O58" s="328"/>
      <c r="Q58" s="166"/>
    </row>
    <row r="59" spans="1:17" s="161" customFormat="1" ht="21" customHeight="1">
      <c r="A59" s="316"/>
      <c r="B59" s="154">
        <v>1176.0723378088501</v>
      </c>
      <c r="C59" s="375">
        <v>1205.1370062604917</v>
      </c>
      <c r="D59" s="375">
        <v>1229.3963256362529</v>
      </c>
      <c r="E59" s="375">
        <v>1249.1344154619685</v>
      </c>
      <c r="F59" s="375">
        <v>1258.7596355126991</v>
      </c>
      <c r="G59" s="375"/>
      <c r="H59" s="301"/>
      <c r="I59" s="302">
        <v>3.5</v>
      </c>
      <c r="J59" s="712" t="s">
        <v>62</v>
      </c>
      <c r="K59" s="712"/>
      <c r="L59" s="712"/>
      <c r="M59" s="352"/>
      <c r="N59" s="328"/>
      <c r="O59" s="328"/>
      <c r="Q59" s="166"/>
    </row>
    <row r="60" spans="1:17" s="161" customFormat="1" ht="18.75">
      <c r="A60" s="316"/>
      <c r="B60" s="154"/>
      <c r="C60" s="375"/>
      <c r="D60" s="375"/>
      <c r="E60" s="375"/>
      <c r="F60" s="375"/>
      <c r="G60" s="375"/>
      <c r="H60" s="301"/>
      <c r="I60" s="302"/>
      <c r="J60" s="258"/>
      <c r="K60" s="258"/>
      <c r="L60" s="258"/>
      <c r="M60" s="352"/>
      <c r="N60" s="328"/>
      <c r="O60" s="328"/>
      <c r="Q60" s="166"/>
    </row>
    <row r="61" spans="1:17" s="161" customFormat="1" ht="18" customHeight="1">
      <c r="A61" s="316"/>
      <c r="B61" s="164">
        <v>489.73717113349301</v>
      </c>
      <c r="C61" s="373">
        <v>496.08778681931727</v>
      </c>
      <c r="D61" s="381">
        <v>512.45234973366803</v>
      </c>
      <c r="E61" s="373">
        <v>489.3919940169834</v>
      </c>
      <c r="F61" s="381">
        <v>494.28591387844307</v>
      </c>
      <c r="G61" s="381"/>
      <c r="H61" s="297" t="s">
        <v>19</v>
      </c>
      <c r="I61" s="720" t="s">
        <v>21</v>
      </c>
      <c r="J61" s="720"/>
      <c r="K61" s="720"/>
      <c r="L61" s="720"/>
      <c r="M61" s="227"/>
      <c r="N61" s="328"/>
      <c r="O61" s="328"/>
      <c r="Q61" s="166"/>
    </row>
    <row r="62" spans="1:17" s="161" customFormat="1" ht="18.75">
      <c r="A62" s="316"/>
      <c r="B62" s="164"/>
      <c r="C62" s="373"/>
      <c r="D62" s="381"/>
      <c r="E62" s="373"/>
      <c r="F62" s="381"/>
      <c r="G62" s="381"/>
      <c r="H62" s="298"/>
      <c r="I62" s="258"/>
      <c r="J62" s="258"/>
      <c r="K62" s="258"/>
      <c r="L62" s="258"/>
      <c r="M62" s="258"/>
      <c r="N62" s="328"/>
      <c r="O62" s="328"/>
      <c r="Q62" s="166"/>
    </row>
    <row r="63" spans="1:17" s="161" customFormat="1" ht="18" customHeight="1">
      <c r="A63" s="316"/>
      <c r="B63" s="164">
        <f>B65+B67+B69</f>
        <v>15927.744030619531</v>
      </c>
      <c r="C63" s="164">
        <f>C65+C67+C69</f>
        <v>16684.485018102198</v>
      </c>
      <c r="D63" s="164">
        <f>D65+D67+D69</f>
        <v>17281.692926406537</v>
      </c>
      <c r="E63" s="164">
        <v>17108.875996981125</v>
      </c>
      <c r="F63" s="164">
        <v>17451.053517265809</v>
      </c>
      <c r="G63" s="164"/>
      <c r="H63" s="297" t="s">
        <v>22</v>
      </c>
      <c r="I63" s="720" t="s">
        <v>24</v>
      </c>
      <c r="J63" s="720"/>
      <c r="K63" s="720"/>
      <c r="L63" s="720"/>
      <c r="M63" s="227"/>
      <c r="N63" s="328"/>
      <c r="O63" s="328"/>
      <c r="Q63" s="166"/>
    </row>
    <row r="64" spans="1:17" s="161" customFormat="1" ht="18.75">
      <c r="A64" s="316"/>
      <c r="B64" s="164"/>
      <c r="C64" s="164"/>
      <c r="D64" s="164"/>
      <c r="E64" s="164"/>
      <c r="F64" s="164"/>
      <c r="G64" s="164"/>
      <c r="H64" s="298"/>
      <c r="I64" s="258"/>
      <c r="J64" s="258"/>
      <c r="K64" s="258"/>
      <c r="L64" s="258"/>
      <c r="M64" s="258"/>
      <c r="N64" s="328"/>
      <c r="O64" s="328"/>
      <c r="Q64" s="166"/>
    </row>
    <row r="65" spans="1:17" s="161" customFormat="1" ht="18" customHeight="1">
      <c r="A65" s="316"/>
      <c r="B65" s="154">
        <v>3790.7630123065701</v>
      </c>
      <c r="C65" s="154">
        <v>3878.7815798976799</v>
      </c>
      <c r="D65" s="375">
        <v>3933.5051159679379</v>
      </c>
      <c r="E65" s="154">
        <v>4797.4112910787662</v>
      </c>
      <c r="F65" s="375">
        <v>4644.0101304275549</v>
      </c>
      <c r="G65" s="375"/>
      <c r="H65" s="301"/>
      <c r="I65" s="302">
        <v>5.0999999999999996</v>
      </c>
      <c r="J65" s="712" t="s">
        <v>26</v>
      </c>
      <c r="K65" s="712"/>
      <c r="L65" s="712"/>
      <c r="M65" s="352"/>
      <c r="N65" s="328"/>
      <c r="O65" s="328"/>
      <c r="Q65" s="166"/>
    </row>
    <row r="66" spans="1:17" s="161" customFormat="1" ht="18.75">
      <c r="A66" s="316"/>
      <c r="B66" s="154"/>
      <c r="C66" s="154"/>
      <c r="D66" s="375"/>
      <c r="E66" s="154"/>
      <c r="F66" s="375"/>
      <c r="G66" s="375"/>
      <c r="H66" s="301"/>
      <c r="I66" s="302"/>
      <c r="J66" s="258"/>
      <c r="K66" s="258"/>
      <c r="L66" s="258"/>
      <c r="M66" s="352"/>
      <c r="N66" s="328"/>
      <c r="O66" s="328"/>
      <c r="Q66" s="166"/>
    </row>
    <row r="67" spans="1:17" s="161" customFormat="1" ht="21" customHeight="1">
      <c r="A67" s="316"/>
      <c r="B67" s="154">
        <v>2157.2753547145599</v>
      </c>
      <c r="C67" s="375">
        <v>2523.07251426925</v>
      </c>
      <c r="D67" s="375">
        <v>2745.4550414823439</v>
      </c>
      <c r="E67" s="375">
        <v>2469.769869570112</v>
      </c>
      <c r="F67" s="375">
        <v>2596.0863243182966</v>
      </c>
      <c r="G67" s="375"/>
      <c r="H67" s="301"/>
      <c r="I67" s="302">
        <v>5.2</v>
      </c>
      <c r="J67" s="712" t="s">
        <v>28</v>
      </c>
      <c r="K67" s="712"/>
      <c r="L67" s="712"/>
      <c r="M67" s="352"/>
      <c r="N67" s="328"/>
      <c r="O67" s="328"/>
      <c r="Q67" s="166"/>
    </row>
    <row r="68" spans="1:17" s="161" customFormat="1" ht="18.75">
      <c r="A68" s="316"/>
      <c r="B68" s="154"/>
      <c r="C68" s="375"/>
      <c r="D68" s="375"/>
      <c r="E68" s="375"/>
      <c r="F68" s="375"/>
      <c r="G68" s="375"/>
      <c r="H68" s="301"/>
      <c r="I68" s="302"/>
      <c r="J68" s="258"/>
      <c r="K68" s="258"/>
      <c r="L68" s="258"/>
      <c r="M68" s="352"/>
      <c r="N68" s="328"/>
      <c r="O68" s="328"/>
      <c r="Q68" s="166"/>
    </row>
    <row r="69" spans="1:17" s="161" customFormat="1" ht="18" customHeight="1">
      <c r="A69" s="316"/>
      <c r="B69" s="154">
        <v>9979.7056635984009</v>
      </c>
      <c r="C69" s="375">
        <v>10282.630923935269</v>
      </c>
      <c r="D69" s="375">
        <v>10602.732768956255</v>
      </c>
      <c r="E69" s="375">
        <v>9841.6948363322481</v>
      </c>
      <c r="F69" s="375">
        <v>10210.957062519954</v>
      </c>
      <c r="G69" s="375"/>
      <c r="H69" s="301"/>
      <c r="I69" s="302">
        <v>5.3</v>
      </c>
      <c r="J69" s="712" t="s">
        <v>30</v>
      </c>
      <c r="K69" s="712"/>
      <c r="L69" s="712"/>
      <c r="M69" s="352"/>
      <c r="N69" s="328"/>
      <c r="O69" s="328"/>
      <c r="Q69" s="166"/>
    </row>
    <row r="70" spans="1:17" s="161" customFormat="1" ht="18.75">
      <c r="A70" s="316"/>
      <c r="B70" s="154"/>
      <c r="C70" s="154"/>
      <c r="D70" s="154"/>
      <c r="E70" s="375"/>
      <c r="F70" s="375"/>
      <c r="G70" s="375"/>
      <c r="H70" s="334"/>
      <c r="I70" s="236"/>
      <c r="M70" s="352"/>
      <c r="N70" s="360"/>
      <c r="O70" s="360"/>
      <c r="Q70" s="166"/>
    </row>
    <row r="71" spans="1:17" ht="5.0999999999999996" customHeight="1">
      <c r="A71" s="312"/>
      <c r="B71" s="213"/>
      <c r="C71" s="213"/>
      <c r="D71" s="213"/>
      <c r="E71" s="213"/>
      <c r="F71" s="213"/>
      <c r="G71" s="213"/>
      <c r="H71" s="335"/>
      <c r="I71" s="717"/>
      <c r="J71" s="717"/>
      <c r="K71" s="717"/>
      <c r="L71" s="717"/>
      <c r="M71" s="315"/>
      <c r="N71" s="349"/>
    </row>
    <row r="72" spans="1:17" s="246" customFormat="1" ht="18" customHeight="1">
      <c r="B72" s="248"/>
      <c r="C72" s="248"/>
      <c r="D72" s="248"/>
      <c r="E72" s="248"/>
      <c r="F72" s="248"/>
      <c r="G72" s="248"/>
      <c r="H72" s="336"/>
      <c r="I72" s="247"/>
      <c r="J72" s="355"/>
      <c r="K72" s="248"/>
      <c r="L72" s="248"/>
      <c r="M72" s="357"/>
      <c r="N72" s="358"/>
      <c r="O72" s="358"/>
      <c r="Q72" s="359"/>
    </row>
    <row r="73" spans="1:17" ht="15.75" customHeight="1">
      <c r="A73" s="719"/>
      <c r="B73" s="719"/>
      <c r="C73" s="719"/>
      <c r="D73" s="719"/>
      <c r="E73" s="719"/>
      <c r="F73" s="719"/>
      <c r="G73" s="719"/>
      <c r="H73" s="719"/>
      <c r="I73" s="719"/>
      <c r="J73" s="719"/>
      <c r="K73" s="719"/>
      <c r="L73" s="719"/>
    </row>
    <row r="74" spans="1:17">
      <c r="O74" s="366"/>
    </row>
  </sheetData>
  <mergeCells count="37">
    <mergeCell ref="A73:L73"/>
    <mergeCell ref="I61:L61"/>
    <mergeCell ref="I63:L63"/>
    <mergeCell ref="J65:L65"/>
    <mergeCell ref="J67:L67"/>
    <mergeCell ref="J69:L69"/>
    <mergeCell ref="I71:L71"/>
    <mergeCell ref="J59:L59"/>
    <mergeCell ref="I37:L37"/>
    <mergeCell ref="B39:L39"/>
    <mergeCell ref="H41:L41"/>
    <mergeCell ref="H43:I43"/>
    <mergeCell ref="I45:L45"/>
    <mergeCell ref="I47:L47"/>
    <mergeCell ref="I49:L49"/>
    <mergeCell ref="J51:L51"/>
    <mergeCell ref="J53:L53"/>
    <mergeCell ref="J55:L55"/>
    <mergeCell ref="J57:L57"/>
    <mergeCell ref="J35:L35"/>
    <mergeCell ref="I15:L15"/>
    <mergeCell ref="J17:L17"/>
    <mergeCell ref="J18:L18"/>
    <mergeCell ref="J19:L19"/>
    <mergeCell ref="J21:L21"/>
    <mergeCell ref="J23:L23"/>
    <mergeCell ref="J25:L25"/>
    <mergeCell ref="I27:L27"/>
    <mergeCell ref="I29:L29"/>
    <mergeCell ref="J31:L31"/>
    <mergeCell ref="J33:L33"/>
    <mergeCell ref="I13:L13"/>
    <mergeCell ref="B3:L3"/>
    <mergeCell ref="B5:L5"/>
    <mergeCell ref="H7:L7"/>
    <mergeCell ref="H9:J9"/>
    <mergeCell ref="I11:L11"/>
  </mergeCells>
  <printOptions horizontalCentered="1"/>
  <pageMargins left="0.51181102362204722" right="0.51181102362204722" top="0.23622047244094491" bottom="0" header="0.19685039370078741" footer="0"/>
  <pageSetup paperSize="9" scale="49" firstPageNumber="20" orientation="portrait" useFirstPageNumber="1" r:id="rId1"/>
  <headerFooter>
    <oddFooter>&amp;C&amp;"Arial,Regular"&amp;18&amp;P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B266"/>
  </sheetPr>
  <dimension ref="A1:Q81"/>
  <sheetViews>
    <sheetView view="pageBreakPreview" zoomScaleNormal="70" zoomScaleSheetLayoutView="100" workbookViewId="0">
      <selection activeCell="D22" sqref="D22:F22"/>
    </sheetView>
  </sheetViews>
  <sheetFormatPr defaultColWidth="9.140625" defaultRowHeight="15"/>
  <cols>
    <col min="1" max="1" width="1.7109375" style="172" customWidth="1"/>
    <col min="2" max="2" width="3.28515625" style="201" customWidth="1"/>
    <col min="3" max="3" width="6.85546875" style="201" customWidth="1"/>
    <col min="4" max="4" width="7.28515625" style="201" customWidth="1"/>
    <col min="5" max="5" width="0.7109375" style="201" customWidth="1"/>
    <col min="6" max="6" width="75.7109375" style="172" customWidth="1"/>
    <col min="7" max="11" width="13.28515625" style="172" customWidth="1"/>
    <col min="12" max="13" width="27.42578125" style="382" customWidth="1"/>
    <col min="14" max="14" width="22.42578125" style="172" customWidth="1"/>
    <col min="15" max="15" width="16.28515625" style="172" bestFit="1" customWidth="1"/>
    <col min="16" max="16" width="25.5703125" style="172" bestFit="1" customWidth="1"/>
    <col min="17" max="17" width="26.85546875" style="172" bestFit="1" customWidth="1"/>
    <col min="18" max="16384" width="9.140625" style="172"/>
  </cols>
  <sheetData>
    <row r="1" spans="1:17" ht="30" customHeight="1"/>
    <row r="2" spans="1:17" ht="27" customHeight="1">
      <c r="A2" s="204"/>
      <c r="B2" s="196"/>
      <c r="C2" s="191"/>
      <c r="D2" s="206"/>
      <c r="E2" s="190"/>
      <c r="F2" s="207"/>
      <c r="G2" s="207"/>
      <c r="H2" s="207"/>
      <c r="I2" s="207"/>
      <c r="J2" s="207"/>
      <c r="K2" s="207"/>
      <c r="L2" s="383"/>
      <c r="M2" s="383"/>
      <c r="N2" s="384"/>
    </row>
    <row r="3" spans="1:17" ht="27" customHeight="1">
      <c r="A3" s="204"/>
      <c r="B3" s="727" t="s">
        <v>154</v>
      </c>
      <c r="C3" s="730"/>
      <c r="D3" s="730"/>
      <c r="E3" s="730"/>
      <c r="F3" s="730"/>
      <c r="G3" s="730"/>
      <c r="H3" s="730"/>
      <c r="I3" s="730"/>
      <c r="J3" s="730"/>
      <c r="K3" s="730"/>
      <c r="N3" s="384"/>
    </row>
    <row r="4" spans="1:17" ht="29.25" customHeight="1">
      <c r="B4" s="212"/>
      <c r="C4" s="156"/>
      <c r="D4" s="156"/>
      <c r="E4" s="156"/>
      <c r="F4" s="166"/>
      <c r="G4" s="166"/>
      <c r="H4" s="166"/>
      <c r="I4" s="166"/>
      <c r="J4" s="385"/>
      <c r="K4" s="385"/>
      <c r="L4" s="383"/>
      <c r="M4" s="383"/>
    </row>
    <row r="5" spans="1:17" s="177" customFormat="1" ht="33.75" customHeight="1">
      <c r="A5" s="179"/>
      <c r="B5" s="714" t="s">
        <v>75</v>
      </c>
      <c r="C5" s="714"/>
      <c r="D5" s="714"/>
      <c r="E5" s="714"/>
      <c r="F5" s="714"/>
      <c r="G5" s="714"/>
      <c r="H5" s="714"/>
      <c r="I5" s="714"/>
      <c r="J5" s="714"/>
      <c r="K5" s="714"/>
      <c r="L5" s="386"/>
      <c r="M5" s="383"/>
    </row>
    <row r="6" spans="1:17" ht="20.100000000000001" customHeight="1">
      <c r="B6" s="156"/>
      <c r="C6" s="156"/>
      <c r="D6" s="156"/>
      <c r="E6" s="156"/>
      <c r="F6" s="155"/>
      <c r="G6" s="166"/>
      <c r="H6" s="166"/>
      <c r="I6" s="166"/>
      <c r="J6" s="166"/>
      <c r="K6" s="166"/>
      <c r="L6" s="387"/>
      <c r="M6" s="387"/>
    </row>
    <row r="7" spans="1:17" s="161" customFormat="1" ht="26.25" customHeight="1">
      <c r="B7" s="715" t="s">
        <v>65</v>
      </c>
      <c r="C7" s="715"/>
      <c r="D7" s="715"/>
      <c r="E7" s="715"/>
      <c r="F7" s="715"/>
      <c r="G7" s="170">
        <v>2012</v>
      </c>
      <c r="H7" s="170">
        <v>2013</v>
      </c>
      <c r="I7" s="170">
        <v>2014</v>
      </c>
      <c r="J7" s="170">
        <v>2015</v>
      </c>
      <c r="K7" s="170">
        <v>2016</v>
      </c>
      <c r="L7" s="388"/>
      <c r="M7" s="388"/>
    </row>
    <row r="8" spans="1:17" s="166" customFormat="1" ht="12" customHeight="1">
      <c r="L8" s="389"/>
      <c r="M8" s="389"/>
      <c r="N8" s="390"/>
    </row>
    <row r="9" spans="1:17" s="166" customFormat="1" ht="20.100000000000001" customHeight="1">
      <c r="B9" s="716" t="s">
        <v>2</v>
      </c>
      <c r="C9" s="716"/>
      <c r="D9" s="716"/>
      <c r="E9" s="224"/>
      <c r="F9" s="224"/>
      <c r="G9" s="291">
        <f>G11+G13+G15+G27+G29</f>
        <v>622789.08039531508</v>
      </c>
      <c r="H9" s="291">
        <f>H11+H13+H15+H27+H29</f>
        <v>688122.54077185551</v>
      </c>
      <c r="I9" s="291">
        <f>I11+I13+I15+I27+I29</f>
        <v>873542.99768374593</v>
      </c>
      <c r="J9" s="291">
        <f>J11+J13+J15+J27+J29</f>
        <v>940378.63633023435</v>
      </c>
      <c r="K9" s="291">
        <f>K11+K13+K15+K27+K29</f>
        <v>956820.94609739096</v>
      </c>
      <c r="L9" s="389"/>
      <c r="M9" s="389"/>
      <c r="N9" s="213"/>
      <c r="P9" s="391"/>
      <c r="Q9" s="391"/>
    </row>
    <row r="10" spans="1:17" s="161" customFormat="1" ht="18.75">
      <c r="C10" s="258"/>
      <c r="D10" s="258"/>
      <c r="E10" s="258"/>
      <c r="F10" s="258"/>
      <c r="G10" s="291"/>
      <c r="H10" s="291"/>
      <c r="I10" s="291"/>
      <c r="J10" s="291"/>
      <c r="K10" s="291"/>
      <c r="L10" s="392"/>
      <c r="M10" s="393"/>
      <c r="N10" s="153"/>
    </row>
    <row r="11" spans="1:17" s="161" customFormat="1" ht="18" customHeight="1">
      <c r="B11" s="394" t="s">
        <v>4</v>
      </c>
      <c r="C11" s="717" t="s">
        <v>5</v>
      </c>
      <c r="D11" s="717"/>
      <c r="E11" s="717"/>
      <c r="F11" s="717"/>
      <c r="G11" s="164">
        <v>23642.310794507801</v>
      </c>
      <c r="H11" s="164">
        <v>22270.7557544345</v>
      </c>
      <c r="I11" s="164">
        <v>22848.2273926614</v>
      </c>
      <c r="J11" s="164">
        <v>24159.018452345601</v>
      </c>
      <c r="K11" s="164">
        <v>25210.222415553799</v>
      </c>
      <c r="L11" s="389"/>
      <c r="M11" s="389"/>
      <c r="N11" s="153"/>
    </row>
    <row r="12" spans="1:17" s="161" customFormat="1" ht="18.75" customHeight="1">
      <c r="B12" s="236"/>
      <c r="C12" s="712"/>
      <c r="D12" s="712"/>
      <c r="E12" s="712"/>
      <c r="F12" s="712"/>
      <c r="G12" s="164"/>
      <c r="H12" s="164"/>
      <c r="I12" s="164"/>
      <c r="J12" s="164"/>
      <c r="K12" s="164"/>
      <c r="L12" s="392"/>
      <c r="M12" s="392"/>
    </row>
    <row r="13" spans="1:17" s="161" customFormat="1" ht="18" customHeight="1">
      <c r="B13" s="239" t="s">
        <v>7</v>
      </c>
      <c r="C13" s="717" t="s">
        <v>63</v>
      </c>
      <c r="D13" s="717"/>
      <c r="E13" s="717"/>
      <c r="F13" s="717"/>
      <c r="G13" s="164">
        <v>86493.961750228496</v>
      </c>
      <c r="H13" s="164">
        <v>115035.793845094</v>
      </c>
      <c r="I13" s="164">
        <v>160031.599446415</v>
      </c>
      <c r="J13" s="164">
        <v>174035.38387809499</v>
      </c>
      <c r="K13" s="164">
        <v>161525.97931382901</v>
      </c>
      <c r="L13" s="389"/>
      <c r="M13" s="389"/>
    </row>
    <row r="14" spans="1:17" s="161" customFormat="1" ht="18.75" customHeight="1">
      <c r="B14" s="236"/>
      <c r="C14" s="712"/>
      <c r="D14" s="712"/>
      <c r="E14" s="712"/>
      <c r="F14" s="712"/>
      <c r="G14" s="164"/>
      <c r="H14" s="164"/>
      <c r="I14" s="164"/>
      <c r="J14" s="164"/>
      <c r="K14" s="164"/>
      <c r="L14" s="392"/>
      <c r="M14" s="392"/>
    </row>
    <row r="15" spans="1:17" s="161" customFormat="1" ht="18" customHeight="1">
      <c r="B15" s="233" t="s">
        <v>8</v>
      </c>
      <c r="C15" s="717" t="s">
        <v>9</v>
      </c>
      <c r="D15" s="717"/>
      <c r="E15" s="717"/>
      <c r="F15" s="717"/>
      <c r="G15" s="164">
        <f>G17+G19+G21+G23+G25</f>
        <v>44717.994354321963</v>
      </c>
      <c r="H15" s="164">
        <f>H17+H19+H21+H23+H25</f>
        <v>45406.614971316194</v>
      </c>
      <c r="I15" s="164">
        <f>I17+I19+I21+I23+I25</f>
        <v>50881.814730363752</v>
      </c>
      <c r="J15" s="164">
        <f>J17+J19+J21+J23+J25</f>
        <v>54931.601413085489</v>
      </c>
      <c r="K15" s="164">
        <f>K17+K19+K21+K23+K25</f>
        <v>54724.390525203067</v>
      </c>
      <c r="L15" s="389"/>
      <c r="M15" s="389"/>
    </row>
    <row r="16" spans="1:17" s="161" customFormat="1" ht="18.75" customHeight="1">
      <c r="B16" s="236"/>
      <c r="C16" s="712"/>
      <c r="D16" s="712"/>
      <c r="E16" s="712"/>
      <c r="F16" s="712"/>
      <c r="G16" s="164"/>
      <c r="H16" s="164"/>
      <c r="I16" s="164"/>
      <c r="J16" s="164"/>
      <c r="K16" s="164"/>
      <c r="L16" s="392"/>
      <c r="M16" s="389"/>
    </row>
    <row r="17" spans="2:16" s="161" customFormat="1" ht="18" customHeight="1">
      <c r="B17" s="240"/>
      <c r="C17" s="236">
        <v>3.1</v>
      </c>
      <c r="D17" s="718" t="s">
        <v>11</v>
      </c>
      <c r="E17" s="718"/>
      <c r="F17" s="718"/>
      <c r="G17" s="154">
        <v>9279.6978986470604</v>
      </c>
      <c r="H17" s="154">
        <v>10141.390384227199</v>
      </c>
      <c r="I17" s="375">
        <v>10098.698199487</v>
      </c>
      <c r="J17" s="154">
        <v>10855.3391770785</v>
      </c>
      <c r="K17" s="154">
        <v>10618.4419016106</v>
      </c>
      <c r="L17" s="392"/>
      <c r="M17" s="389"/>
    </row>
    <row r="18" spans="2:16" s="161" customFormat="1" ht="18" customHeight="1">
      <c r="B18" s="240"/>
      <c r="C18" s="236"/>
      <c r="D18" s="712"/>
      <c r="E18" s="712"/>
      <c r="F18" s="712"/>
      <c r="G18" s="154"/>
      <c r="H18" s="154"/>
      <c r="I18" s="395"/>
      <c r="J18" s="154"/>
      <c r="K18" s="154"/>
      <c r="L18" s="392"/>
      <c r="M18" s="392"/>
    </row>
    <row r="19" spans="2:16" s="161" customFormat="1" ht="18" customHeight="1">
      <c r="B19" s="240"/>
      <c r="C19" s="236">
        <v>3.2</v>
      </c>
      <c r="D19" s="718" t="s">
        <v>13</v>
      </c>
      <c r="E19" s="718"/>
      <c r="F19" s="718"/>
      <c r="G19" s="154">
        <v>2220.7858286999999</v>
      </c>
      <c r="H19" s="154">
        <v>2269.7985567524202</v>
      </c>
      <c r="I19" s="154">
        <v>2121.1286391725398</v>
      </c>
      <c r="J19" s="154">
        <v>3063.1182553701301</v>
      </c>
      <c r="K19" s="154">
        <v>2931.6623188695899</v>
      </c>
      <c r="L19" s="392"/>
      <c r="M19" s="393"/>
    </row>
    <row r="20" spans="2:16" s="161" customFormat="1" ht="18" customHeight="1">
      <c r="B20" s="240"/>
      <c r="C20" s="236"/>
      <c r="D20" s="712"/>
      <c r="E20" s="712"/>
      <c r="F20" s="712"/>
      <c r="G20" s="154"/>
      <c r="H20" s="154"/>
      <c r="I20" s="154"/>
      <c r="J20" s="154"/>
      <c r="K20" s="154"/>
      <c r="L20" s="392"/>
      <c r="M20" s="392"/>
    </row>
    <row r="21" spans="2:16" s="161" customFormat="1" ht="18" customHeight="1">
      <c r="B21" s="240"/>
      <c r="C21" s="236">
        <v>3.3</v>
      </c>
      <c r="D21" s="718" t="s">
        <v>15</v>
      </c>
      <c r="E21" s="718"/>
      <c r="F21" s="718"/>
      <c r="G21" s="154">
        <v>22350.518562808698</v>
      </c>
      <c r="H21" s="154">
        <v>22141.109161167202</v>
      </c>
      <c r="I21" s="154">
        <v>22499.658982356301</v>
      </c>
      <c r="J21" s="154">
        <v>22197.260430844701</v>
      </c>
      <c r="K21" s="154">
        <v>22719.569327878799</v>
      </c>
      <c r="L21" s="392"/>
      <c r="M21" s="393"/>
    </row>
    <row r="22" spans="2:16" s="161" customFormat="1" ht="18" customHeight="1">
      <c r="B22" s="240"/>
      <c r="C22" s="236"/>
      <c r="D22" s="712"/>
      <c r="E22" s="712"/>
      <c r="F22" s="712"/>
      <c r="G22" s="154"/>
      <c r="H22" s="154"/>
      <c r="I22" s="154"/>
      <c r="J22" s="154"/>
      <c r="K22" s="154"/>
      <c r="L22" s="392"/>
      <c r="M22" s="392"/>
    </row>
    <row r="23" spans="2:16" s="161" customFormat="1" ht="18" customHeight="1">
      <c r="B23" s="240"/>
      <c r="C23" s="236">
        <v>3.4</v>
      </c>
      <c r="D23" s="718" t="s">
        <v>17</v>
      </c>
      <c r="E23" s="718"/>
      <c r="F23" s="718"/>
      <c r="G23" s="154">
        <v>5718.5644515440499</v>
      </c>
      <c r="H23" s="154">
        <v>5679.0610961454804</v>
      </c>
      <c r="I23" s="154">
        <v>5367.9051085597102</v>
      </c>
      <c r="J23" s="154">
        <v>5490.0453143330496</v>
      </c>
      <c r="K23" s="154">
        <v>6020.0873286955803</v>
      </c>
      <c r="L23" s="392"/>
      <c r="M23" s="393"/>
    </row>
    <row r="24" spans="2:16" s="161" customFormat="1" ht="18" customHeight="1">
      <c r="B24" s="240"/>
      <c r="C24" s="236"/>
      <c r="D24" s="712"/>
      <c r="E24" s="712"/>
      <c r="F24" s="712"/>
      <c r="G24" s="154"/>
      <c r="H24" s="154"/>
      <c r="I24" s="154"/>
      <c r="J24" s="154"/>
      <c r="K24" s="154"/>
      <c r="L24" s="392"/>
      <c r="M24" s="392"/>
    </row>
    <row r="25" spans="2:16" s="161" customFormat="1" ht="18" customHeight="1">
      <c r="B25" s="240"/>
      <c r="C25" s="236">
        <v>3.5</v>
      </c>
      <c r="D25" s="718" t="s">
        <v>61</v>
      </c>
      <c r="E25" s="718"/>
      <c r="F25" s="718"/>
      <c r="G25" s="154">
        <v>5148.4276126221503</v>
      </c>
      <c r="H25" s="154">
        <v>5175.2557730238896</v>
      </c>
      <c r="I25" s="154">
        <v>10794.4238007882</v>
      </c>
      <c r="J25" s="154">
        <v>13325.838235459099</v>
      </c>
      <c r="K25" s="154">
        <v>12434.629648148501</v>
      </c>
      <c r="L25" s="392"/>
      <c r="M25" s="393"/>
    </row>
    <row r="26" spans="2:16" s="161" customFormat="1" ht="18" customHeight="1">
      <c r="B26" s="240"/>
      <c r="C26" s="236"/>
      <c r="D26" s="712"/>
      <c r="E26" s="712"/>
      <c r="F26" s="712"/>
      <c r="G26" s="154"/>
      <c r="H26" s="154"/>
      <c r="I26" s="154"/>
      <c r="J26" s="154"/>
      <c r="K26" s="154"/>
      <c r="L26" s="392"/>
      <c r="M26" s="392"/>
    </row>
    <row r="27" spans="2:16" s="161" customFormat="1" ht="18" customHeight="1">
      <c r="B27" s="233" t="s">
        <v>19</v>
      </c>
      <c r="C27" s="717" t="s">
        <v>20</v>
      </c>
      <c r="D27" s="717"/>
      <c r="E27" s="717"/>
      <c r="F27" s="717"/>
      <c r="G27" s="164">
        <v>7706.3270126999996</v>
      </c>
      <c r="H27" s="164">
        <v>7269.8510184626502</v>
      </c>
      <c r="I27" s="164">
        <v>7099.0770583592102</v>
      </c>
      <c r="J27" s="164">
        <v>7152.9455663477102</v>
      </c>
      <c r="K27" s="164">
        <v>7378.55010533723</v>
      </c>
      <c r="L27" s="389"/>
      <c r="M27" s="389"/>
      <c r="O27" s="396"/>
      <c r="P27" s="396"/>
    </row>
    <row r="28" spans="2:16" s="161" customFormat="1" ht="18.75" customHeight="1">
      <c r="B28" s="236"/>
      <c r="C28" s="712"/>
      <c r="D28" s="712"/>
      <c r="E28" s="712"/>
      <c r="F28" s="712"/>
      <c r="G28" s="164"/>
      <c r="H28" s="164"/>
      <c r="I28" s="164"/>
      <c r="J28" s="164"/>
      <c r="K28" s="164"/>
      <c r="L28" s="392"/>
      <c r="M28" s="392"/>
    </row>
    <row r="29" spans="2:16" s="161" customFormat="1" ht="18" customHeight="1">
      <c r="B29" s="233" t="s">
        <v>22</v>
      </c>
      <c r="C29" s="717" t="s">
        <v>23</v>
      </c>
      <c r="D29" s="717"/>
      <c r="E29" s="717"/>
      <c r="F29" s="717"/>
      <c r="G29" s="164">
        <f>G31+G33+G35</f>
        <v>460228.4864835568</v>
      </c>
      <c r="H29" s="164">
        <f>H31+H33+H35</f>
        <v>498139.52518254821</v>
      </c>
      <c r="I29" s="164">
        <f>I31+I33+I35</f>
        <v>632682.27905594651</v>
      </c>
      <c r="J29" s="164">
        <f>J31+J33+J35</f>
        <v>680099.68702036061</v>
      </c>
      <c r="K29" s="164">
        <f>K31+K33+K35</f>
        <v>707981.80373746785</v>
      </c>
      <c r="L29" s="389"/>
      <c r="M29" s="389"/>
      <c r="N29" s="164"/>
      <c r="O29" s="396"/>
      <c r="P29" s="396"/>
    </row>
    <row r="30" spans="2:16" s="161" customFormat="1" ht="18.75" customHeight="1">
      <c r="B30" s="236"/>
      <c r="C30" s="712"/>
      <c r="D30" s="712"/>
      <c r="E30" s="712"/>
      <c r="F30" s="712"/>
      <c r="G30" s="164"/>
      <c r="H30" s="164"/>
      <c r="I30" s="164"/>
      <c r="J30" s="164"/>
      <c r="K30" s="164"/>
      <c r="L30" s="392"/>
      <c r="M30" s="392"/>
    </row>
    <row r="31" spans="2:16" s="161" customFormat="1" ht="18" customHeight="1">
      <c r="B31" s="240"/>
      <c r="C31" s="236">
        <v>5.0999999999999996</v>
      </c>
      <c r="D31" s="718" t="s">
        <v>25</v>
      </c>
      <c r="E31" s="718"/>
      <c r="F31" s="718"/>
      <c r="G31" s="154">
        <v>38825.7715989227</v>
      </c>
      <c r="H31" s="154">
        <v>38727.744676118396</v>
      </c>
      <c r="I31" s="154">
        <v>42871.412134012302</v>
      </c>
      <c r="J31" s="154">
        <v>45617.262532569403</v>
      </c>
      <c r="K31" s="154">
        <v>48296.836689470001</v>
      </c>
      <c r="L31" s="392"/>
      <c r="M31" s="393"/>
    </row>
    <row r="32" spans="2:16" s="161" customFormat="1" ht="20.25" customHeight="1">
      <c r="B32" s="240"/>
      <c r="C32" s="236"/>
      <c r="D32" s="712"/>
      <c r="E32" s="712"/>
      <c r="F32" s="712"/>
      <c r="G32" s="154"/>
      <c r="H32" s="154"/>
      <c r="I32" s="154"/>
      <c r="J32" s="154"/>
      <c r="K32" s="154"/>
      <c r="L32" s="392"/>
      <c r="M32" s="392"/>
    </row>
    <row r="33" spans="2:13" s="161" customFormat="1" ht="18" customHeight="1">
      <c r="B33" s="240"/>
      <c r="C33" s="236">
        <v>5.2</v>
      </c>
      <c r="D33" s="718" t="s">
        <v>27</v>
      </c>
      <c r="E33" s="718"/>
      <c r="F33" s="718"/>
      <c r="G33" s="154">
        <v>56733.673323497103</v>
      </c>
      <c r="H33" s="154">
        <v>55258.926697996802</v>
      </c>
      <c r="I33" s="154">
        <v>81191.3794931062</v>
      </c>
      <c r="J33" s="154">
        <v>92773.349638134197</v>
      </c>
      <c r="K33" s="154">
        <v>98491.448472609103</v>
      </c>
      <c r="L33" s="392"/>
      <c r="M33" s="393"/>
    </row>
    <row r="34" spans="2:13" s="161" customFormat="1" ht="20.25" customHeight="1">
      <c r="B34" s="240"/>
      <c r="C34" s="236"/>
      <c r="D34" s="712"/>
      <c r="E34" s="712"/>
      <c r="F34" s="712"/>
      <c r="G34" s="154"/>
      <c r="H34" s="154"/>
      <c r="I34" s="154"/>
      <c r="J34" s="154"/>
      <c r="K34" s="154"/>
      <c r="L34" s="392"/>
      <c r="M34" s="392"/>
    </row>
    <row r="35" spans="2:13" s="161" customFormat="1" ht="18" customHeight="1">
      <c r="B35" s="240"/>
      <c r="C35" s="236">
        <v>5.3</v>
      </c>
      <c r="D35" s="718" t="s">
        <v>29</v>
      </c>
      <c r="E35" s="718"/>
      <c r="F35" s="718"/>
      <c r="G35" s="154">
        <v>364669.04156113701</v>
      </c>
      <c r="H35" s="154">
        <v>404152.85380843299</v>
      </c>
      <c r="I35" s="154">
        <v>508619.48742882803</v>
      </c>
      <c r="J35" s="154">
        <v>541709.07484965702</v>
      </c>
      <c r="K35" s="154">
        <v>561193.51857538871</v>
      </c>
      <c r="L35" s="392"/>
      <c r="M35" s="392"/>
    </row>
    <row r="36" spans="2:13" s="161" customFormat="1" ht="18" customHeight="1">
      <c r="B36" s="240"/>
      <c r="C36" s="236"/>
      <c r="D36" s="712"/>
      <c r="E36" s="712"/>
      <c r="F36" s="712"/>
      <c r="G36" s="154"/>
      <c r="H36" s="154"/>
      <c r="I36" s="154"/>
      <c r="J36" s="154"/>
      <c r="K36" s="154"/>
      <c r="L36" s="392"/>
      <c r="M36" s="392"/>
    </row>
    <row r="37" spans="2:13" s="161" customFormat="1" ht="4.5" customHeight="1">
      <c r="B37" s="231"/>
      <c r="C37" s="717"/>
      <c r="D37" s="717"/>
      <c r="E37" s="717"/>
      <c r="F37" s="717"/>
      <c r="G37" s="213"/>
      <c r="H37" s="213"/>
      <c r="I37" s="213"/>
      <c r="J37" s="213"/>
      <c r="K37" s="213"/>
      <c r="L37" s="388"/>
      <c r="M37" s="388"/>
    </row>
    <row r="38" spans="2:13" s="246" customFormat="1" ht="18" customHeight="1">
      <c r="B38" s="247"/>
      <c r="C38" s="247"/>
      <c r="D38" s="247"/>
      <c r="E38" s="247"/>
      <c r="F38" s="248"/>
      <c r="G38" s="248"/>
      <c r="H38" s="248"/>
      <c r="I38" s="248"/>
      <c r="J38" s="248"/>
      <c r="K38" s="248"/>
      <c r="L38" s="397"/>
      <c r="M38" s="397"/>
    </row>
    <row r="39" spans="2:13" ht="21.95" customHeight="1">
      <c r="B39" s="398"/>
      <c r="C39" s="398"/>
      <c r="D39" s="398"/>
      <c r="E39" s="398"/>
      <c r="F39" s="399"/>
      <c r="G39" s="399"/>
      <c r="H39" s="399"/>
      <c r="I39" s="731"/>
      <c r="J39" s="731"/>
      <c r="K39" s="731"/>
      <c r="L39" s="274"/>
      <c r="M39" s="274"/>
    </row>
    <row r="40" spans="2:13" ht="3" customHeight="1">
      <c r="B40" s="400"/>
      <c r="C40" s="400"/>
      <c r="D40" s="400"/>
      <c r="E40" s="400"/>
      <c r="F40" s="401"/>
      <c r="G40" s="401"/>
      <c r="H40" s="401"/>
      <c r="I40" s="401"/>
      <c r="J40" s="401"/>
      <c r="K40" s="401"/>
      <c r="L40" s="274"/>
      <c r="M40" s="274"/>
    </row>
    <row r="41" spans="2:13" s="402" customFormat="1" ht="18" customHeight="1">
      <c r="B41" s="239"/>
      <c r="C41" s="717"/>
      <c r="D41" s="717"/>
      <c r="E41" s="717"/>
      <c r="F41" s="717"/>
      <c r="G41" s="732"/>
      <c r="H41" s="732"/>
      <c r="I41" s="732"/>
      <c r="J41" s="732"/>
      <c r="K41" s="732"/>
      <c r="L41" s="274"/>
      <c r="M41" s="274"/>
    </row>
    <row r="42" spans="2:13" s="402" customFormat="1" ht="18" customHeight="1">
      <c r="B42" s="236"/>
      <c r="C42" s="712"/>
      <c r="D42" s="712"/>
      <c r="E42" s="712"/>
      <c r="F42" s="712"/>
      <c r="G42" s="732"/>
      <c r="H42" s="732"/>
      <c r="I42" s="732"/>
      <c r="J42" s="732"/>
      <c r="K42" s="732"/>
      <c r="L42" s="403"/>
      <c r="M42" s="404"/>
    </row>
    <row r="43" spans="2:13" ht="9.9499999999999993" customHeight="1">
      <c r="B43" s="405"/>
      <c r="C43" s="406"/>
      <c r="D43" s="406"/>
      <c r="E43" s="406"/>
      <c r="F43" s="407"/>
      <c r="G43" s="164"/>
      <c r="H43" s="164"/>
      <c r="I43" s="164"/>
      <c r="J43" s="164"/>
      <c r="K43" s="164"/>
      <c r="L43" s="408"/>
      <c r="M43" s="408"/>
    </row>
    <row r="44" spans="2:13" s="402" customFormat="1" ht="18" customHeight="1">
      <c r="B44" s="239"/>
      <c r="C44" s="717"/>
      <c r="D44" s="717"/>
      <c r="E44" s="717"/>
      <c r="F44" s="717"/>
      <c r="G44" s="732"/>
      <c r="H44" s="732"/>
      <c r="I44" s="732"/>
      <c r="J44" s="732"/>
      <c r="K44" s="732"/>
      <c r="L44" s="383"/>
      <c r="M44" s="382"/>
    </row>
    <row r="45" spans="2:13" s="402" customFormat="1" ht="18" customHeight="1">
      <c r="B45" s="236"/>
      <c r="C45" s="712"/>
      <c r="D45" s="712"/>
      <c r="E45" s="712"/>
      <c r="F45" s="712"/>
      <c r="G45" s="732"/>
      <c r="H45" s="732"/>
      <c r="I45" s="732"/>
      <c r="J45" s="732"/>
      <c r="K45" s="732"/>
      <c r="L45" s="382"/>
      <c r="M45" s="383"/>
    </row>
    <row r="46" spans="2:13" ht="9.9499999999999993" customHeight="1">
      <c r="B46" s="405"/>
      <c r="C46" s="406"/>
      <c r="D46" s="406"/>
      <c r="E46" s="406"/>
      <c r="F46" s="407"/>
      <c r="G46" s="164"/>
      <c r="H46" s="164"/>
      <c r="I46" s="164"/>
      <c r="J46" s="164"/>
      <c r="K46" s="164"/>
      <c r="L46" s="383"/>
      <c r="M46" s="383"/>
    </row>
    <row r="47" spans="2:13" s="402" customFormat="1" ht="18" customHeight="1">
      <c r="B47" s="239"/>
      <c r="C47" s="717"/>
      <c r="D47" s="717"/>
      <c r="E47" s="717"/>
      <c r="F47" s="717"/>
      <c r="G47" s="732"/>
      <c r="H47" s="732"/>
      <c r="I47" s="732"/>
      <c r="J47" s="732"/>
      <c r="K47" s="732"/>
      <c r="L47" s="383"/>
      <c r="M47" s="382"/>
    </row>
    <row r="48" spans="2:13" s="402" customFormat="1" ht="18" customHeight="1">
      <c r="B48" s="236"/>
      <c r="C48" s="712"/>
      <c r="D48" s="712"/>
      <c r="E48" s="712"/>
      <c r="F48" s="712"/>
      <c r="G48" s="732"/>
      <c r="H48" s="732"/>
      <c r="I48" s="732"/>
      <c r="J48" s="732"/>
      <c r="K48" s="732"/>
      <c r="L48" s="382"/>
      <c r="M48" s="383"/>
    </row>
    <row r="49" spans="2:13" s="402" customFormat="1" ht="18" customHeight="1">
      <c r="B49" s="409"/>
      <c r="C49" s="410"/>
      <c r="D49" s="410"/>
      <c r="E49" s="410"/>
      <c r="F49" s="411"/>
      <c r="G49" s="733"/>
      <c r="H49" s="733"/>
      <c r="I49" s="733"/>
      <c r="J49" s="733"/>
      <c r="K49" s="733"/>
      <c r="L49" s="382"/>
      <c r="M49" s="383"/>
    </row>
    <row r="50" spans="2:13" s="402" customFormat="1" ht="18" customHeight="1">
      <c r="B50" s="409"/>
      <c r="C50" s="410"/>
      <c r="D50" s="410"/>
      <c r="E50" s="410"/>
      <c r="F50" s="412"/>
      <c r="G50" s="733"/>
      <c r="H50" s="733"/>
      <c r="I50" s="733"/>
      <c r="J50" s="733"/>
      <c r="K50" s="733"/>
      <c r="L50" s="382"/>
      <c r="M50" s="382"/>
    </row>
    <row r="51" spans="2:13" s="402" customFormat="1" ht="5.0999999999999996" customHeight="1">
      <c r="B51" s="409"/>
      <c r="C51" s="410"/>
      <c r="D51" s="410"/>
      <c r="E51" s="410"/>
      <c r="F51" s="412"/>
      <c r="G51" s="154"/>
      <c r="H51" s="154"/>
      <c r="I51" s="154"/>
      <c r="J51" s="154"/>
      <c r="K51" s="154"/>
      <c r="L51" s="382"/>
      <c r="M51" s="413"/>
    </row>
    <row r="52" spans="2:13" s="402" customFormat="1" ht="18" customHeight="1">
      <c r="B52" s="409"/>
      <c r="C52" s="410"/>
      <c r="D52" s="410"/>
      <c r="E52" s="410"/>
      <c r="F52" s="411"/>
      <c r="G52" s="733"/>
      <c r="H52" s="733"/>
      <c r="I52" s="733"/>
      <c r="J52" s="733"/>
      <c r="K52" s="733"/>
      <c r="L52" s="382"/>
      <c r="M52" s="413"/>
    </row>
    <row r="53" spans="2:13" s="402" customFormat="1" ht="18" customHeight="1">
      <c r="B53" s="409"/>
      <c r="C53" s="410"/>
      <c r="D53" s="410"/>
      <c r="E53" s="410"/>
      <c r="F53" s="412"/>
      <c r="G53" s="733"/>
      <c r="H53" s="733"/>
      <c r="I53" s="733"/>
      <c r="J53" s="733"/>
      <c r="K53" s="733"/>
      <c r="L53" s="382"/>
      <c r="M53" s="413"/>
    </row>
    <row r="54" spans="2:13" s="402" customFormat="1" ht="5.0999999999999996" customHeight="1">
      <c r="B54" s="409"/>
      <c r="C54" s="410"/>
      <c r="D54" s="410"/>
      <c r="E54" s="410"/>
      <c r="F54" s="412"/>
      <c r="G54" s="154"/>
      <c r="H54" s="154"/>
      <c r="I54" s="154"/>
      <c r="J54" s="154"/>
      <c r="K54" s="154"/>
      <c r="L54" s="382"/>
      <c r="M54" s="413"/>
    </row>
    <row r="55" spans="2:13" s="402" customFormat="1" ht="18" customHeight="1">
      <c r="B55" s="409"/>
      <c r="C55" s="410"/>
      <c r="D55" s="410"/>
      <c r="E55" s="410"/>
      <c r="F55" s="411"/>
      <c r="G55" s="733"/>
      <c r="H55" s="733"/>
      <c r="I55" s="733"/>
      <c r="J55" s="733"/>
      <c r="K55" s="733"/>
      <c r="L55" s="382"/>
      <c r="M55" s="413"/>
    </row>
    <row r="56" spans="2:13" s="402" customFormat="1" ht="18" customHeight="1">
      <c r="B56" s="409"/>
      <c r="C56" s="410"/>
      <c r="D56" s="410"/>
      <c r="E56" s="410"/>
      <c r="F56" s="412"/>
      <c r="G56" s="733"/>
      <c r="H56" s="733"/>
      <c r="I56" s="733"/>
      <c r="J56" s="733"/>
      <c r="K56" s="733"/>
      <c r="L56" s="382"/>
      <c r="M56" s="413"/>
    </row>
    <row r="57" spans="2:13" s="402" customFormat="1" ht="5.0999999999999996" customHeight="1">
      <c r="B57" s="409"/>
      <c r="C57" s="410"/>
      <c r="D57" s="410"/>
      <c r="E57" s="410"/>
      <c r="F57" s="412"/>
      <c r="G57" s="154"/>
      <c r="H57" s="154"/>
      <c r="I57" s="154"/>
      <c r="J57" s="154"/>
      <c r="K57" s="154"/>
      <c r="L57" s="382"/>
      <c r="M57" s="413"/>
    </row>
    <row r="58" spans="2:13" s="402" customFormat="1" ht="18" customHeight="1">
      <c r="B58" s="409"/>
      <c r="C58" s="410"/>
      <c r="D58" s="410"/>
      <c r="E58" s="410"/>
      <c r="F58" s="411"/>
      <c r="G58" s="733"/>
      <c r="H58" s="733"/>
      <c r="I58" s="733"/>
      <c r="J58" s="733"/>
      <c r="K58" s="733"/>
      <c r="L58" s="382"/>
      <c r="M58" s="413"/>
    </row>
    <row r="59" spans="2:13" s="402" customFormat="1" ht="18" customHeight="1">
      <c r="B59" s="409"/>
      <c r="C59" s="410"/>
      <c r="D59" s="410"/>
      <c r="E59" s="410"/>
      <c r="F59" s="412"/>
      <c r="G59" s="733"/>
      <c r="H59" s="733"/>
      <c r="I59" s="733"/>
      <c r="J59" s="733"/>
      <c r="K59" s="733"/>
      <c r="L59" s="382"/>
      <c r="M59" s="413"/>
    </row>
    <row r="60" spans="2:13" s="402" customFormat="1" ht="5.0999999999999996" customHeight="1">
      <c r="B60" s="409"/>
      <c r="C60" s="410"/>
      <c r="D60" s="410"/>
      <c r="E60" s="410"/>
      <c r="F60" s="412"/>
      <c r="G60" s="154"/>
      <c r="H60" s="154"/>
      <c r="I60" s="154"/>
      <c r="J60" s="154"/>
      <c r="K60" s="154"/>
      <c r="L60" s="382"/>
      <c r="M60" s="413"/>
    </row>
    <row r="61" spans="2:13" s="402" customFormat="1" ht="18" customHeight="1">
      <c r="B61" s="409"/>
      <c r="C61" s="410"/>
      <c r="D61" s="410"/>
      <c r="E61" s="410"/>
      <c r="F61" s="411"/>
      <c r="G61" s="733"/>
      <c r="H61" s="733"/>
      <c r="I61" s="733"/>
      <c r="J61" s="733"/>
      <c r="K61" s="733"/>
      <c r="L61" s="382"/>
      <c r="M61" s="413"/>
    </row>
    <row r="62" spans="2:13" s="402" customFormat="1" ht="18" customHeight="1">
      <c r="B62" s="409"/>
      <c r="C62" s="410"/>
      <c r="D62" s="410"/>
      <c r="E62" s="410"/>
      <c r="F62" s="412"/>
      <c r="G62" s="733"/>
      <c r="H62" s="733"/>
      <c r="I62" s="733"/>
      <c r="J62" s="733"/>
      <c r="K62" s="733"/>
      <c r="L62" s="382"/>
      <c r="M62" s="413"/>
    </row>
    <row r="63" spans="2:13" ht="9.9499999999999993" customHeight="1">
      <c r="B63" s="405"/>
      <c r="C63" s="406"/>
      <c r="D63" s="406"/>
      <c r="E63" s="406"/>
      <c r="F63" s="407"/>
      <c r="G63" s="164"/>
      <c r="H63" s="164"/>
      <c r="I63" s="164"/>
      <c r="J63" s="164"/>
      <c r="K63" s="164"/>
      <c r="L63" s="383"/>
      <c r="M63" s="413"/>
    </row>
    <row r="64" spans="2:13" s="402" customFormat="1" ht="18" customHeight="1">
      <c r="B64" s="239"/>
      <c r="C64" s="717"/>
      <c r="D64" s="717"/>
      <c r="E64" s="717"/>
      <c r="F64" s="717"/>
      <c r="G64" s="732"/>
      <c r="H64" s="732"/>
      <c r="I64" s="732"/>
      <c r="J64" s="732"/>
      <c r="K64" s="732"/>
      <c r="L64" s="383"/>
      <c r="M64" s="413"/>
    </row>
    <row r="65" spans="2:13" s="402" customFormat="1" ht="18" customHeight="1">
      <c r="B65" s="236"/>
      <c r="C65" s="712"/>
      <c r="D65" s="712"/>
      <c r="E65" s="712"/>
      <c r="F65" s="712"/>
      <c r="G65" s="732"/>
      <c r="H65" s="732"/>
      <c r="I65" s="732"/>
      <c r="J65" s="732"/>
      <c r="K65" s="732"/>
      <c r="L65" s="382"/>
      <c r="M65" s="383"/>
    </row>
    <row r="66" spans="2:13" ht="9.9499999999999993" customHeight="1">
      <c r="B66" s="405"/>
      <c r="C66" s="406"/>
      <c r="D66" s="406"/>
      <c r="E66" s="406"/>
      <c r="F66" s="407"/>
      <c r="G66" s="164"/>
      <c r="H66" s="164"/>
      <c r="I66" s="164"/>
      <c r="J66" s="164"/>
      <c r="K66" s="164"/>
      <c r="L66" s="383"/>
      <c r="M66" s="383"/>
    </row>
    <row r="67" spans="2:13" s="402" customFormat="1" ht="18" customHeight="1">
      <c r="B67" s="239"/>
      <c r="C67" s="717"/>
      <c r="D67" s="717"/>
      <c r="E67" s="717"/>
      <c r="F67" s="717"/>
      <c r="G67" s="732"/>
      <c r="H67" s="732"/>
      <c r="I67" s="732"/>
      <c r="J67" s="732"/>
      <c r="K67" s="732"/>
      <c r="L67" s="383"/>
      <c r="M67" s="383"/>
    </row>
    <row r="68" spans="2:13" s="402" customFormat="1" ht="18" customHeight="1">
      <c r="B68" s="236"/>
      <c r="C68" s="712"/>
      <c r="D68" s="712"/>
      <c r="E68" s="712"/>
      <c r="F68" s="712"/>
      <c r="G68" s="732"/>
      <c r="H68" s="732"/>
      <c r="I68" s="732"/>
      <c r="J68" s="732"/>
      <c r="K68" s="732"/>
      <c r="L68" s="382"/>
      <c r="M68" s="383"/>
    </row>
    <row r="69" spans="2:13" s="402" customFormat="1" ht="18" customHeight="1">
      <c r="B69" s="409"/>
      <c r="C69" s="410"/>
      <c r="D69" s="410"/>
      <c r="E69" s="410"/>
      <c r="F69" s="411"/>
      <c r="G69" s="733"/>
      <c r="H69" s="733"/>
      <c r="I69" s="733"/>
      <c r="J69" s="733"/>
      <c r="K69" s="733"/>
      <c r="L69" s="382"/>
      <c r="M69" s="383"/>
    </row>
    <row r="70" spans="2:13" s="402" customFormat="1" ht="18" customHeight="1">
      <c r="B70" s="409"/>
      <c r="C70" s="410"/>
      <c r="D70" s="410"/>
      <c r="E70" s="410"/>
      <c r="F70" s="412"/>
      <c r="G70" s="733"/>
      <c r="H70" s="733"/>
      <c r="I70" s="733"/>
      <c r="J70" s="733"/>
      <c r="K70" s="733"/>
      <c r="L70" s="382"/>
      <c r="M70" s="383"/>
    </row>
    <row r="71" spans="2:13" s="402" customFormat="1" ht="5.0999999999999996" customHeight="1">
      <c r="B71" s="409"/>
      <c r="C71" s="410"/>
      <c r="D71" s="410"/>
      <c r="E71" s="410"/>
      <c r="F71" s="412"/>
      <c r="G71" s="154"/>
      <c r="H71" s="154"/>
      <c r="I71" s="154"/>
      <c r="J71" s="154"/>
      <c r="K71" s="154"/>
      <c r="L71" s="382"/>
      <c r="M71" s="413"/>
    </row>
    <row r="72" spans="2:13" s="402" customFormat="1" ht="18" customHeight="1">
      <c r="B72" s="409"/>
      <c r="C72" s="410"/>
      <c r="D72" s="410"/>
      <c r="E72" s="410"/>
      <c r="F72" s="411"/>
      <c r="G72" s="733"/>
      <c r="H72" s="733"/>
      <c r="I72" s="733"/>
      <c r="J72" s="733"/>
      <c r="K72" s="733"/>
      <c r="L72" s="382"/>
      <c r="M72" s="413"/>
    </row>
    <row r="73" spans="2:13" s="402" customFormat="1" ht="18" customHeight="1">
      <c r="B73" s="409"/>
      <c r="C73" s="410"/>
      <c r="D73" s="410"/>
      <c r="E73" s="410"/>
      <c r="F73" s="412"/>
      <c r="G73" s="733"/>
      <c r="H73" s="733"/>
      <c r="I73" s="733"/>
      <c r="J73" s="733"/>
      <c r="K73" s="733"/>
      <c r="L73" s="382"/>
      <c r="M73" s="413"/>
    </row>
    <row r="74" spans="2:13" s="402" customFormat="1" ht="5.0999999999999996" customHeight="1">
      <c r="B74" s="409"/>
      <c r="C74" s="410"/>
      <c r="D74" s="410"/>
      <c r="E74" s="410"/>
      <c r="F74" s="412"/>
      <c r="G74" s="154"/>
      <c r="H74" s="154"/>
      <c r="I74" s="154"/>
      <c r="J74" s="154"/>
      <c r="K74" s="154"/>
      <c r="L74" s="382"/>
      <c r="M74" s="413"/>
    </row>
    <row r="75" spans="2:13" s="402" customFormat="1" ht="18" customHeight="1">
      <c r="B75" s="409"/>
      <c r="C75" s="410"/>
      <c r="D75" s="410"/>
      <c r="E75" s="410"/>
      <c r="F75" s="411"/>
      <c r="G75" s="733"/>
      <c r="H75" s="733"/>
      <c r="I75" s="733"/>
      <c r="J75" s="733"/>
      <c r="K75" s="733"/>
      <c r="L75" s="382"/>
      <c r="M75" s="413"/>
    </row>
    <row r="76" spans="2:13" s="402" customFormat="1" ht="18" customHeight="1">
      <c r="B76" s="409"/>
      <c r="C76" s="410"/>
      <c r="D76" s="410"/>
      <c r="E76" s="410"/>
      <c r="F76" s="412"/>
      <c r="G76" s="733"/>
      <c r="H76" s="733"/>
      <c r="I76" s="733"/>
      <c r="J76" s="733"/>
      <c r="K76" s="733"/>
      <c r="L76" s="382"/>
      <c r="M76" s="413"/>
    </row>
    <row r="77" spans="2:13" ht="5.0999999999999996" customHeight="1">
      <c r="B77" s="414"/>
      <c r="C77" s="734"/>
      <c r="D77" s="734"/>
      <c r="E77" s="734"/>
      <c r="F77" s="734"/>
      <c r="G77" s="213"/>
      <c r="H77" s="213"/>
      <c r="I77" s="213"/>
      <c r="J77" s="213"/>
      <c r="K77" s="213"/>
      <c r="L77" s="383"/>
      <c r="M77" s="413"/>
    </row>
    <row r="78" spans="2:13" ht="20.100000000000001" customHeight="1">
      <c r="B78" s="172"/>
      <c r="C78" s="224"/>
      <c r="D78" s="224"/>
      <c r="E78" s="224"/>
      <c r="F78" s="415"/>
      <c r="G78" s="735"/>
      <c r="H78" s="735"/>
      <c r="I78" s="735"/>
      <c r="J78" s="735"/>
      <c r="K78" s="735"/>
      <c r="L78" s="383"/>
      <c r="M78" s="413"/>
    </row>
    <row r="79" spans="2:13" ht="20.100000000000001" customHeight="1">
      <c r="B79" s="172"/>
      <c r="C79" s="258"/>
      <c r="D79" s="258"/>
      <c r="E79" s="258"/>
      <c r="F79" s="416"/>
      <c r="G79" s="735"/>
      <c r="H79" s="735"/>
      <c r="I79" s="735"/>
      <c r="J79" s="735"/>
      <c r="K79" s="735"/>
      <c r="M79" s="383"/>
    </row>
    <row r="80" spans="2:13" ht="39.950000000000003" customHeight="1"/>
    <row r="81" spans="1:11" ht="15.75" customHeight="1">
      <c r="A81" s="719"/>
      <c r="B81" s="719"/>
      <c r="C81" s="719"/>
      <c r="D81" s="719"/>
      <c r="E81" s="719"/>
      <c r="F81" s="719"/>
      <c r="G81" s="719"/>
      <c r="H81" s="719"/>
      <c r="I81" s="719"/>
      <c r="J81" s="719"/>
      <c r="K81" s="719"/>
    </row>
  </sheetData>
  <mergeCells count="114">
    <mergeCell ref="A81:K81"/>
    <mergeCell ref="G75:G76"/>
    <mergeCell ref="H75:H76"/>
    <mergeCell ref="I75:I76"/>
    <mergeCell ref="J75:J76"/>
    <mergeCell ref="K75:K76"/>
    <mergeCell ref="C77:F77"/>
    <mergeCell ref="G72:G73"/>
    <mergeCell ref="H72:H73"/>
    <mergeCell ref="I72:I73"/>
    <mergeCell ref="J72:J73"/>
    <mergeCell ref="K72:K73"/>
    <mergeCell ref="G78:G79"/>
    <mergeCell ref="H78:H79"/>
    <mergeCell ref="I78:I79"/>
    <mergeCell ref="J78:J79"/>
    <mergeCell ref="K78:K79"/>
    <mergeCell ref="C67:F67"/>
    <mergeCell ref="G67:G68"/>
    <mergeCell ref="H67:H68"/>
    <mergeCell ref="I67:I68"/>
    <mergeCell ref="J67:J68"/>
    <mergeCell ref="K67:K68"/>
    <mergeCell ref="C68:F68"/>
    <mergeCell ref="G69:G70"/>
    <mergeCell ref="H69:H70"/>
    <mergeCell ref="I69:I70"/>
    <mergeCell ref="J69:J70"/>
    <mergeCell ref="K69:K70"/>
    <mergeCell ref="G61:G62"/>
    <mergeCell ref="H61:H62"/>
    <mergeCell ref="I61:I62"/>
    <mergeCell ref="J61:J62"/>
    <mergeCell ref="K61:K62"/>
    <mergeCell ref="C64:F64"/>
    <mergeCell ref="G64:G65"/>
    <mergeCell ref="H64:H65"/>
    <mergeCell ref="I64:I65"/>
    <mergeCell ref="J64:J65"/>
    <mergeCell ref="K64:K65"/>
    <mergeCell ref="C65:F65"/>
    <mergeCell ref="G55:G56"/>
    <mergeCell ref="H55:H56"/>
    <mergeCell ref="I55:I56"/>
    <mergeCell ref="J55:J56"/>
    <mergeCell ref="K55:K56"/>
    <mergeCell ref="G58:G59"/>
    <mergeCell ref="H58:H59"/>
    <mergeCell ref="I58:I59"/>
    <mergeCell ref="J58:J59"/>
    <mergeCell ref="K58:K59"/>
    <mergeCell ref="G49:G50"/>
    <mergeCell ref="H49:H50"/>
    <mergeCell ref="I49:I50"/>
    <mergeCell ref="J49:J50"/>
    <mergeCell ref="K49:K50"/>
    <mergeCell ref="G52:G53"/>
    <mergeCell ref="H52:H53"/>
    <mergeCell ref="I52:I53"/>
    <mergeCell ref="J52:J53"/>
    <mergeCell ref="K52:K53"/>
    <mergeCell ref="C47:F47"/>
    <mergeCell ref="G47:G48"/>
    <mergeCell ref="H47:H48"/>
    <mergeCell ref="I47:I48"/>
    <mergeCell ref="J47:J48"/>
    <mergeCell ref="K47:K48"/>
    <mergeCell ref="C48:F48"/>
    <mergeCell ref="C44:F44"/>
    <mergeCell ref="G44:G45"/>
    <mergeCell ref="H44:H45"/>
    <mergeCell ref="I44:I45"/>
    <mergeCell ref="J44:J45"/>
    <mergeCell ref="K44:K45"/>
    <mergeCell ref="C45:F45"/>
    <mergeCell ref="I39:K39"/>
    <mergeCell ref="C41:F41"/>
    <mergeCell ref="G41:G42"/>
    <mergeCell ref="H41:H42"/>
    <mergeCell ref="I41:I42"/>
    <mergeCell ref="J41:J42"/>
    <mergeCell ref="K41:K42"/>
    <mergeCell ref="C42:F42"/>
    <mergeCell ref="D32:F32"/>
    <mergeCell ref="D33:F33"/>
    <mergeCell ref="D34:F34"/>
    <mergeCell ref="D35:F35"/>
    <mergeCell ref="D36:F36"/>
    <mergeCell ref="C37:F37"/>
    <mergeCell ref="C27:F27"/>
    <mergeCell ref="C28:F28"/>
    <mergeCell ref="C29:F29"/>
    <mergeCell ref="C30:F30"/>
    <mergeCell ref="D31:F31"/>
    <mergeCell ref="D21:F21"/>
    <mergeCell ref="D22:F22"/>
    <mergeCell ref="D23:F23"/>
    <mergeCell ref="D24:F24"/>
    <mergeCell ref="D25:F25"/>
    <mergeCell ref="D26:F26"/>
    <mergeCell ref="B5:K5"/>
    <mergeCell ref="B7:F7"/>
    <mergeCell ref="C15:F15"/>
    <mergeCell ref="C16:F16"/>
    <mergeCell ref="D17:F17"/>
    <mergeCell ref="B3:K3"/>
    <mergeCell ref="D18:F18"/>
    <mergeCell ref="D19:F19"/>
    <mergeCell ref="D20:F20"/>
    <mergeCell ref="B9:D9"/>
    <mergeCell ref="C11:F11"/>
    <mergeCell ref="C12:F12"/>
    <mergeCell ref="C13:F13"/>
    <mergeCell ref="C14:F14"/>
  </mergeCells>
  <printOptions horizontalCentered="1"/>
  <pageMargins left="0.39370078740157483" right="0.51181102362204722" top="0" bottom="0" header="0.19685039370078741" footer="0"/>
  <pageSetup paperSize="9" scale="50" firstPageNumber="21" orientation="portrait" useFirstPageNumber="1" r:id="rId1"/>
  <headerFooter>
    <oddFooter>&amp;C&amp;"Arial,Regular"&amp;18&amp;P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B266"/>
  </sheetPr>
  <dimension ref="A1:R81"/>
  <sheetViews>
    <sheetView view="pageBreakPreview" zoomScaleNormal="70" zoomScaleSheetLayoutView="100" workbookViewId="0">
      <selection activeCell="L14" sqref="L14"/>
    </sheetView>
  </sheetViews>
  <sheetFormatPr defaultColWidth="9.140625" defaultRowHeight="15"/>
  <cols>
    <col min="1" max="1" width="1.7109375" style="172" customWidth="1"/>
    <col min="2" max="6" width="13.85546875" style="172" bestFit="1" customWidth="1"/>
    <col min="7" max="7" width="5.7109375" style="172" customWidth="1"/>
    <col min="8" max="8" width="4.140625" style="697" customWidth="1"/>
    <col min="9" max="9" width="6.85546875" style="201" customWidth="1"/>
    <col min="10" max="10" width="7.28515625" style="201" customWidth="1"/>
    <col min="11" max="11" width="0.7109375" style="201" customWidth="1"/>
    <col min="12" max="12" width="80.28515625" style="172" customWidth="1"/>
    <col min="13" max="14" width="27.42578125" style="382" customWidth="1"/>
    <col min="15" max="15" width="22.42578125" style="172" customWidth="1"/>
    <col min="16" max="16" width="16.28515625" style="172" bestFit="1" customWidth="1"/>
    <col min="17" max="17" width="25.5703125" style="172" bestFit="1" customWidth="1"/>
    <col min="18" max="18" width="26.85546875" style="172" bestFit="1" customWidth="1"/>
    <col min="19" max="16384" width="9.140625" style="172"/>
  </cols>
  <sheetData>
    <row r="1" spans="1:18" ht="30" customHeight="1"/>
    <row r="2" spans="1:18" ht="27" customHeight="1">
      <c r="A2" s="204"/>
      <c r="B2" s="204"/>
      <c r="C2" s="204"/>
      <c r="D2" s="204"/>
      <c r="E2" s="204"/>
      <c r="F2" s="204"/>
      <c r="G2" s="204"/>
      <c r="H2" s="271"/>
      <c r="I2" s="191"/>
      <c r="J2" s="206"/>
      <c r="K2" s="190"/>
      <c r="L2" s="368"/>
      <c r="M2" s="383"/>
      <c r="N2" s="383"/>
      <c r="O2" s="384"/>
    </row>
    <row r="3" spans="1:18" ht="27" customHeight="1">
      <c r="A3" s="204"/>
      <c r="B3" s="721" t="s">
        <v>141</v>
      </c>
      <c r="C3" s="721"/>
      <c r="D3" s="721"/>
      <c r="E3" s="721"/>
      <c r="F3" s="721"/>
      <c r="G3" s="721"/>
      <c r="H3" s="721"/>
      <c r="I3" s="721"/>
      <c r="J3" s="721"/>
      <c r="K3" s="721"/>
      <c r="L3" s="721"/>
      <c r="O3" s="384"/>
    </row>
    <row r="4" spans="1:18" ht="24" customHeight="1">
      <c r="B4" s="385"/>
      <c r="C4" s="385"/>
      <c r="D4" s="385"/>
      <c r="E4" s="385"/>
      <c r="F4" s="385"/>
      <c r="G4" s="385"/>
      <c r="H4" s="698"/>
      <c r="I4" s="156"/>
      <c r="J4" s="156"/>
      <c r="K4" s="156"/>
      <c r="L4" s="166"/>
      <c r="M4" s="383"/>
      <c r="N4" s="383"/>
    </row>
    <row r="5" spans="1:18" s="177" customFormat="1" ht="38.25" customHeight="1">
      <c r="A5" s="179"/>
      <c r="B5" s="722" t="s">
        <v>76</v>
      </c>
      <c r="C5" s="722"/>
      <c r="D5" s="722"/>
      <c r="E5" s="722"/>
      <c r="F5" s="722"/>
      <c r="G5" s="722"/>
      <c r="H5" s="722"/>
      <c r="I5" s="722"/>
      <c r="J5" s="722"/>
      <c r="K5" s="722"/>
      <c r="L5" s="722"/>
      <c r="M5" s="386"/>
      <c r="N5" s="383"/>
    </row>
    <row r="6" spans="1:18" ht="20.100000000000001" customHeight="1">
      <c r="B6" s="166"/>
      <c r="C6" s="166"/>
      <c r="D6" s="166"/>
      <c r="E6" s="166"/>
      <c r="F6" s="166"/>
      <c r="G6" s="166"/>
      <c r="H6" s="314"/>
      <c r="I6" s="156"/>
      <c r="J6" s="156"/>
      <c r="K6" s="156"/>
      <c r="L6" s="155"/>
      <c r="M6" s="387"/>
      <c r="N6" s="387"/>
    </row>
    <row r="7" spans="1:18" s="161" customFormat="1" ht="24.75" customHeight="1">
      <c r="B7" s="170">
        <v>2017</v>
      </c>
      <c r="C7" s="170">
        <v>2018</v>
      </c>
      <c r="D7" s="170">
        <v>2019</v>
      </c>
      <c r="E7" s="170">
        <v>2020</v>
      </c>
      <c r="F7" s="170">
        <v>2021</v>
      </c>
      <c r="G7" s="170"/>
      <c r="H7" s="725" t="s">
        <v>67</v>
      </c>
      <c r="I7" s="715"/>
      <c r="J7" s="715"/>
      <c r="K7" s="715"/>
      <c r="L7" s="715"/>
      <c r="M7" s="388"/>
      <c r="N7" s="388"/>
    </row>
    <row r="8" spans="1:18" s="166" customFormat="1" ht="15" customHeight="1">
      <c r="H8" s="227"/>
      <c r="K8" s="224"/>
      <c r="L8" s="224"/>
      <c r="M8" s="389"/>
      <c r="N8" s="389"/>
      <c r="O8" s="390"/>
    </row>
    <row r="9" spans="1:18" s="166" customFormat="1" ht="21.75" customHeight="1">
      <c r="B9" s="291">
        <f>B11+B13+B15+B27+B29</f>
        <v>1015228.2947986476</v>
      </c>
      <c r="C9" s="291">
        <f>C11+C13+C15+C27+C29</f>
        <v>1043960.9849611844</v>
      </c>
      <c r="D9" s="291">
        <f>D11+D13+D15+D27+D29</f>
        <v>1073141.8460800815</v>
      </c>
      <c r="E9" s="291">
        <v>1006102.8103248639</v>
      </c>
      <c r="F9" s="291">
        <v>1047547.8735993126</v>
      </c>
      <c r="G9" s="291"/>
      <c r="H9" s="723" t="s">
        <v>3</v>
      </c>
      <c r="I9" s="723"/>
      <c r="J9" s="723"/>
      <c r="K9" s="227"/>
      <c r="L9" s="227"/>
      <c r="M9" s="389"/>
      <c r="N9" s="389"/>
      <c r="O9" s="213"/>
      <c r="Q9" s="391"/>
      <c r="R9" s="391"/>
    </row>
    <row r="10" spans="1:18" s="161" customFormat="1" ht="21" customHeight="1">
      <c r="B10" s="292"/>
      <c r="C10" s="292"/>
      <c r="D10" s="292"/>
      <c r="E10" s="292"/>
      <c r="F10" s="292"/>
      <c r="G10" s="292"/>
      <c r="H10" s="258"/>
      <c r="I10" s="258"/>
      <c r="J10" s="258"/>
      <c r="K10" s="258"/>
      <c r="L10" s="258"/>
      <c r="M10" s="389"/>
      <c r="N10" s="389"/>
      <c r="O10" s="153"/>
    </row>
    <row r="11" spans="1:18" s="161" customFormat="1" ht="22.5" customHeight="1">
      <c r="B11" s="164">
        <v>26100.705647068899</v>
      </c>
      <c r="C11" s="373">
        <v>26191.424317170571</v>
      </c>
      <c r="D11" s="373">
        <v>26656.178789349204</v>
      </c>
      <c r="E11" s="373">
        <v>25856.493426000001</v>
      </c>
      <c r="F11" s="373">
        <v>30910.638204682407</v>
      </c>
      <c r="G11" s="373"/>
      <c r="H11" s="297" t="s">
        <v>4</v>
      </c>
      <c r="I11" s="720" t="s">
        <v>6</v>
      </c>
      <c r="J11" s="720"/>
      <c r="K11" s="720"/>
      <c r="L11" s="720"/>
      <c r="M11" s="389"/>
      <c r="N11" s="389"/>
      <c r="O11" s="153"/>
    </row>
    <row r="12" spans="1:18" s="161" customFormat="1" ht="17.25" customHeight="1">
      <c r="B12" s="164"/>
      <c r="C12" s="373"/>
      <c r="D12" s="373"/>
      <c r="E12" s="373"/>
      <c r="F12" s="373"/>
      <c r="G12" s="373"/>
      <c r="H12" s="302"/>
      <c r="M12" s="389"/>
      <c r="N12" s="389"/>
    </row>
    <row r="13" spans="1:18" s="161" customFormat="1" ht="22.5" customHeight="1">
      <c r="B13" s="164">
        <v>162855.93036405899</v>
      </c>
      <c r="C13" s="373">
        <v>164358.74255557577</v>
      </c>
      <c r="D13" s="373">
        <v>165424.30935171098</v>
      </c>
      <c r="E13" s="373">
        <v>152190.364604</v>
      </c>
      <c r="F13" s="373">
        <v>143972.08491500001</v>
      </c>
      <c r="G13" s="373"/>
      <c r="H13" s="699" t="s">
        <v>7</v>
      </c>
      <c r="I13" s="720" t="s">
        <v>64</v>
      </c>
      <c r="J13" s="720"/>
      <c r="K13" s="720"/>
      <c r="L13" s="720"/>
      <c r="M13" s="389"/>
      <c r="N13" s="389"/>
    </row>
    <row r="14" spans="1:18" s="161" customFormat="1" ht="18.75" customHeight="1">
      <c r="B14" s="164"/>
      <c r="C14" s="373"/>
      <c r="D14" s="373"/>
      <c r="E14" s="373"/>
      <c r="F14" s="373"/>
      <c r="G14" s="373"/>
      <c r="H14" s="302"/>
      <c r="M14" s="389"/>
      <c r="N14" s="389"/>
    </row>
    <row r="15" spans="1:18" s="161" customFormat="1" ht="21" customHeight="1">
      <c r="B15" s="164">
        <f>B17+B19+B21+B23+B25</f>
        <v>56679.006982338418</v>
      </c>
      <c r="C15" s="164">
        <f>C17+C19+C21+C23+C25</f>
        <v>57888.73394418964</v>
      </c>
      <c r="D15" s="164">
        <f>D17+D19+D21+D23+D25</f>
        <v>58543.059095176213</v>
      </c>
      <c r="E15" s="164">
        <v>47478.420925999999</v>
      </c>
      <c r="F15" s="164">
        <v>52985.917754000002</v>
      </c>
      <c r="G15" s="164"/>
      <c r="H15" s="700" t="s">
        <v>8</v>
      </c>
      <c r="I15" s="720" t="s">
        <v>10</v>
      </c>
      <c r="J15" s="720"/>
      <c r="K15" s="720"/>
      <c r="L15" s="720"/>
      <c r="M15" s="389"/>
      <c r="N15" s="389"/>
    </row>
    <row r="16" spans="1:18" s="161" customFormat="1" ht="18.75" customHeight="1">
      <c r="B16" s="164"/>
      <c r="C16" s="164"/>
      <c r="D16" s="164"/>
      <c r="E16" s="164"/>
      <c r="F16" s="164"/>
      <c r="G16" s="164"/>
      <c r="H16" s="302"/>
      <c r="M16" s="389"/>
      <c r="N16" s="389"/>
    </row>
    <row r="17" spans="2:17" s="161" customFormat="1" ht="21" customHeight="1">
      <c r="B17" s="154">
        <v>11020.867202503799</v>
      </c>
      <c r="C17" s="375">
        <v>11913.347945310466</v>
      </c>
      <c r="D17" s="375">
        <v>12463.762714982469</v>
      </c>
      <c r="E17" s="375">
        <v>9628.4995299999991</v>
      </c>
      <c r="F17" s="375">
        <v>10800.265923999999</v>
      </c>
      <c r="G17" s="375"/>
      <c r="H17" s="701"/>
      <c r="I17" s="236">
        <v>3.1</v>
      </c>
      <c r="J17" s="712" t="s">
        <v>12</v>
      </c>
      <c r="K17" s="712"/>
      <c r="L17" s="712"/>
      <c r="M17" s="389"/>
      <c r="N17" s="389"/>
    </row>
    <row r="18" spans="2:17" s="161" customFormat="1" ht="18" customHeight="1">
      <c r="B18" s="154"/>
      <c r="C18" s="375"/>
      <c r="D18" s="375"/>
      <c r="E18" s="375"/>
      <c r="F18" s="375"/>
      <c r="G18" s="375"/>
      <c r="H18" s="701"/>
      <c r="I18" s="236"/>
      <c r="J18" s="712"/>
      <c r="K18" s="712"/>
      <c r="L18" s="712"/>
      <c r="M18" s="389"/>
      <c r="N18" s="389"/>
    </row>
    <row r="19" spans="2:17" s="161" customFormat="1" ht="18" customHeight="1">
      <c r="B19" s="154">
        <v>2824.85509457734</v>
      </c>
      <c r="C19" s="375">
        <v>2847.1486113700798</v>
      </c>
      <c r="D19" s="375">
        <v>2868.1134247645241</v>
      </c>
      <c r="E19" s="375">
        <v>1824.1182200000001</v>
      </c>
      <c r="F19" s="375">
        <v>2154.5367529999999</v>
      </c>
      <c r="G19" s="375"/>
      <c r="H19" s="701"/>
      <c r="I19" s="236">
        <v>3.2</v>
      </c>
      <c r="J19" s="712" t="s">
        <v>14</v>
      </c>
      <c r="K19" s="712"/>
      <c r="L19" s="712"/>
      <c r="M19" s="389"/>
      <c r="N19" s="389"/>
    </row>
    <row r="20" spans="2:17" s="161" customFormat="1" ht="18" customHeight="1">
      <c r="B20" s="154"/>
      <c r="C20" s="375"/>
      <c r="D20" s="375"/>
      <c r="E20" s="375"/>
      <c r="F20" s="375"/>
      <c r="G20" s="375"/>
      <c r="H20" s="701"/>
      <c r="I20" s="236"/>
      <c r="M20" s="389"/>
      <c r="N20" s="389"/>
    </row>
    <row r="21" spans="2:17" s="161" customFormat="1" ht="18" customHeight="1">
      <c r="B21" s="154">
        <v>22946.533049524802</v>
      </c>
      <c r="C21" s="375">
        <v>23186.583754123676</v>
      </c>
      <c r="D21" s="375">
        <v>23245.707923219365</v>
      </c>
      <c r="E21" s="375">
        <v>18746.243014</v>
      </c>
      <c r="F21" s="375">
        <v>20226.220792</v>
      </c>
      <c r="G21" s="375"/>
      <c r="H21" s="701"/>
      <c r="I21" s="236">
        <v>3.3</v>
      </c>
      <c r="J21" s="712" t="s">
        <v>16</v>
      </c>
      <c r="K21" s="712"/>
      <c r="L21" s="712"/>
      <c r="M21" s="389"/>
      <c r="N21" s="389"/>
    </row>
    <row r="22" spans="2:17" s="161" customFormat="1" ht="18" customHeight="1">
      <c r="B22" s="154"/>
      <c r="C22" s="375"/>
      <c r="D22" s="375"/>
      <c r="E22" s="375"/>
      <c r="F22" s="375"/>
      <c r="G22" s="375"/>
      <c r="H22" s="701"/>
      <c r="I22" s="236"/>
      <c r="M22" s="389"/>
      <c r="N22" s="389"/>
    </row>
    <row r="23" spans="2:17" s="161" customFormat="1" ht="18" customHeight="1">
      <c r="B23" s="154">
        <v>6180.26125496238</v>
      </c>
      <c r="C23" s="375">
        <v>6213.8778490177456</v>
      </c>
      <c r="D23" s="375">
        <v>6223.8948199168517</v>
      </c>
      <c r="E23" s="375">
        <v>6142.3940140000004</v>
      </c>
      <c r="F23" s="375">
        <v>7173.9522509999997</v>
      </c>
      <c r="G23" s="375"/>
      <c r="H23" s="701"/>
      <c r="I23" s="236">
        <v>3.4</v>
      </c>
      <c r="J23" s="712" t="s">
        <v>18</v>
      </c>
      <c r="K23" s="712"/>
      <c r="L23" s="712"/>
      <c r="M23" s="389"/>
      <c r="N23" s="389"/>
    </row>
    <row r="24" spans="2:17" s="161" customFormat="1" ht="18" customHeight="1">
      <c r="B24" s="154"/>
      <c r="C24" s="375"/>
      <c r="D24" s="375"/>
      <c r="E24" s="375"/>
      <c r="F24" s="375"/>
      <c r="G24" s="375"/>
      <c r="H24" s="701"/>
      <c r="I24" s="236"/>
      <c r="M24" s="389"/>
      <c r="N24" s="389"/>
    </row>
    <row r="25" spans="2:17" s="161" customFormat="1" ht="21" customHeight="1">
      <c r="B25" s="154">
        <v>13706.490380770099</v>
      </c>
      <c r="C25" s="375">
        <v>13727.775784367672</v>
      </c>
      <c r="D25" s="375">
        <v>13741.580212293004</v>
      </c>
      <c r="E25" s="375">
        <v>11137.166149000001</v>
      </c>
      <c r="F25" s="375">
        <v>12630.942032999999</v>
      </c>
      <c r="G25" s="375"/>
      <c r="H25" s="701"/>
      <c r="I25" s="236">
        <v>3.5</v>
      </c>
      <c r="J25" s="712" t="s">
        <v>62</v>
      </c>
      <c r="K25" s="712"/>
      <c r="L25" s="712"/>
      <c r="M25" s="389"/>
      <c r="N25" s="389"/>
    </row>
    <row r="26" spans="2:17" s="161" customFormat="1" ht="18" customHeight="1">
      <c r="B26" s="154"/>
      <c r="C26" s="375"/>
      <c r="D26" s="375"/>
      <c r="E26" s="375"/>
      <c r="F26" s="375"/>
      <c r="G26" s="375"/>
      <c r="H26" s="701"/>
      <c r="I26" s="236"/>
      <c r="M26" s="389"/>
      <c r="N26" s="389"/>
    </row>
    <row r="27" spans="2:17" s="161" customFormat="1" ht="18" customHeight="1">
      <c r="B27" s="164">
        <v>7629.0609666709197</v>
      </c>
      <c r="C27" s="373">
        <v>7618.8865075523545</v>
      </c>
      <c r="D27" s="373">
        <v>7665.7669784405889</v>
      </c>
      <c r="E27" s="373">
        <v>7282.4786290000002</v>
      </c>
      <c r="F27" s="373">
        <v>7719.4273480000002</v>
      </c>
      <c r="G27" s="373"/>
      <c r="H27" s="700" t="s">
        <v>19</v>
      </c>
      <c r="I27" s="720" t="s">
        <v>21</v>
      </c>
      <c r="J27" s="720"/>
      <c r="K27" s="720"/>
      <c r="L27" s="720"/>
      <c r="M27" s="389"/>
      <c r="N27" s="389"/>
      <c r="P27" s="396"/>
      <c r="Q27" s="396"/>
    </row>
    <row r="28" spans="2:17" s="161" customFormat="1" ht="18.75" customHeight="1">
      <c r="B28" s="164"/>
      <c r="C28" s="373"/>
      <c r="D28" s="373"/>
      <c r="E28" s="373"/>
      <c r="F28" s="373"/>
      <c r="G28" s="373"/>
      <c r="H28" s="302"/>
      <c r="M28" s="389"/>
      <c r="N28" s="389"/>
    </row>
    <row r="29" spans="2:17" s="161" customFormat="1" ht="18" customHeight="1">
      <c r="B29" s="164">
        <f>B31+B33+B35</f>
        <v>761963.59083851043</v>
      </c>
      <c r="C29" s="164">
        <f>C31+C33+C35</f>
        <v>787903.19763669616</v>
      </c>
      <c r="D29" s="164">
        <f>D31+D33+D35</f>
        <v>814852.53186540457</v>
      </c>
      <c r="E29" s="164">
        <v>773295.05273986387</v>
      </c>
      <c r="F29" s="164">
        <v>811959.80537763028</v>
      </c>
      <c r="G29" s="164"/>
      <c r="H29" s="700" t="s">
        <v>22</v>
      </c>
      <c r="I29" s="720" t="s">
        <v>24</v>
      </c>
      <c r="J29" s="720"/>
      <c r="K29" s="720"/>
      <c r="L29" s="720"/>
      <c r="M29" s="389"/>
      <c r="N29" s="389"/>
      <c r="O29" s="164"/>
      <c r="P29" s="396"/>
      <c r="Q29" s="396"/>
    </row>
    <row r="30" spans="2:17" s="161" customFormat="1" ht="18.75" customHeight="1">
      <c r="B30" s="164"/>
      <c r="C30" s="164"/>
      <c r="D30" s="164"/>
      <c r="E30" s="164"/>
      <c r="F30" s="164"/>
      <c r="G30" s="164"/>
      <c r="H30" s="302"/>
      <c r="M30" s="389"/>
      <c r="N30" s="389"/>
    </row>
    <row r="31" spans="2:17" s="161" customFormat="1" ht="18" customHeight="1">
      <c r="B31" s="154">
        <v>50622.057899886597</v>
      </c>
      <c r="C31" s="375">
        <v>48152.55855837217</v>
      </c>
      <c r="D31" s="375">
        <v>49055.824449993648</v>
      </c>
      <c r="E31" s="375">
        <v>56588.714415604743</v>
      </c>
      <c r="F31" s="375">
        <v>83055.546396152189</v>
      </c>
      <c r="G31" s="375"/>
      <c r="H31" s="701"/>
      <c r="I31" s="236">
        <v>5.0999999999999996</v>
      </c>
      <c r="J31" s="712" t="s">
        <v>26</v>
      </c>
      <c r="K31" s="712"/>
      <c r="L31" s="712"/>
      <c r="M31" s="389"/>
      <c r="N31" s="389"/>
    </row>
    <row r="32" spans="2:17" s="161" customFormat="1" ht="20.25" customHeight="1">
      <c r="B32" s="154"/>
      <c r="C32" s="375"/>
      <c r="D32" s="375"/>
      <c r="E32" s="375"/>
      <c r="F32" s="375"/>
      <c r="G32" s="375"/>
      <c r="H32" s="701"/>
      <c r="I32" s="236"/>
      <c r="M32" s="389"/>
      <c r="N32" s="389"/>
    </row>
    <row r="33" spans="2:14" s="161" customFormat="1" ht="18" customHeight="1">
      <c r="B33" s="154">
        <v>98925.174651790003</v>
      </c>
      <c r="C33" s="375">
        <v>110661.38201204529</v>
      </c>
      <c r="D33" s="375">
        <v>117540.30982328243</v>
      </c>
      <c r="E33" s="375">
        <v>106732.4899247241</v>
      </c>
      <c r="F33" s="375">
        <v>116819.72659418827</v>
      </c>
      <c r="G33" s="375"/>
      <c r="H33" s="701"/>
      <c r="I33" s="236">
        <v>5.2</v>
      </c>
      <c r="J33" s="712" t="s">
        <v>28</v>
      </c>
      <c r="K33" s="712"/>
      <c r="L33" s="712"/>
      <c r="M33" s="389"/>
      <c r="N33" s="389"/>
    </row>
    <row r="34" spans="2:14" s="161" customFormat="1" ht="20.25" customHeight="1">
      <c r="B34" s="154"/>
      <c r="C34" s="375"/>
      <c r="D34" s="375"/>
      <c r="E34" s="375"/>
      <c r="F34" s="375"/>
      <c r="G34" s="375"/>
      <c r="H34" s="701"/>
      <c r="I34" s="236"/>
      <c r="M34" s="389"/>
      <c r="N34" s="389"/>
    </row>
    <row r="35" spans="2:14" s="161" customFormat="1" ht="18" customHeight="1">
      <c r="B35" s="154">
        <v>612416.35828683386</v>
      </c>
      <c r="C35" s="375">
        <v>629089.25706627872</v>
      </c>
      <c r="D35" s="375">
        <v>648256.39759212849</v>
      </c>
      <c r="E35" s="375">
        <v>609973.84840000002</v>
      </c>
      <c r="F35" s="375">
        <v>612084.53238700004</v>
      </c>
      <c r="G35" s="375"/>
      <c r="H35" s="701"/>
      <c r="I35" s="236">
        <v>5.3</v>
      </c>
      <c r="J35" s="712" t="s">
        <v>30</v>
      </c>
      <c r="K35" s="712"/>
      <c r="L35" s="712"/>
      <c r="M35" s="389"/>
      <c r="N35" s="389"/>
    </row>
    <row r="36" spans="2:14" s="161" customFormat="1" ht="18" customHeight="1">
      <c r="B36" s="154"/>
      <c r="C36" s="154"/>
      <c r="D36" s="154"/>
      <c r="E36" s="375"/>
      <c r="F36" s="375"/>
      <c r="G36" s="375"/>
      <c r="H36" s="701"/>
      <c r="I36" s="236"/>
      <c r="M36" s="392"/>
      <c r="N36" s="392"/>
    </row>
    <row r="37" spans="2:14" ht="4.5" customHeight="1">
      <c r="B37" s="213"/>
      <c r="C37" s="213"/>
      <c r="D37" s="213"/>
      <c r="E37" s="213"/>
      <c r="F37" s="213"/>
      <c r="G37" s="213"/>
      <c r="H37" s="702"/>
      <c r="I37" s="717"/>
      <c r="J37" s="717"/>
      <c r="K37" s="717"/>
      <c r="L37" s="717"/>
      <c r="M37" s="274"/>
      <c r="N37" s="274"/>
    </row>
    <row r="38" spans="2:14" s="246" customFormat="1" ht="18" customHeight="1">
      <c r="B38" s="248"/>
      <c r="C38" s="248"/>
      <c r="D38" s="248"/>
      <c r="E38" s="248"/>
      <c r="F38" s="248"/>
      <c r="G38" s="248"/>
      <c r="H38" s="378"/>
      <c r="I38" s="247"/>
      <c r="J38" s="247"/>
      <c r="K38" s="247"/>
      <c r="L38" s="248"/>
      <c r="M38" s="397"/>
      <c r="N38" s="397"/>
    </row>
    <row r="39" spans="2:14" ht="21.95" customHeight="1">
      <c r="C39" s="399"/>
      <c r="D39" s="399"/>
      <c r="E39" s="399"/>
      <c r="F39" s="399"/>
      <c r="G39" s="399"/>
      <c r="H39" s="703"/>
      <c r="I39" s="398"/>
      <c r="J39" s="398"/>
      <c r="K39" s="398"/>
      <c r="L39" s="399"/>
      <c r="M39" s="274"/>
      <c r="N39" s="274"/>
    </row>
    <row r="40" spans="2:14" ht="3" customHeight="1">
      <c r="B40" s="401"/>
      <c r="C40" s="401"/>
      <c r="D40" s="401"/>
      <c r="E40" s="401"/>
      <c r="F40" s="401"/>
      <c r="G40" s="401"/>
      <c r="H40" s="704"/>
      <c r="I40" s="400"/>
      <c r="J40" s="400"/>
      <c r="K40" s="400"/>
      <c r="L40" s="401"/>
      <c r="M40" s="274"/>
      <c r="N40" s="274"/>
    </row>
    <row r="41" spans="2:14" s="402" customFormat="1" ht="18" customHeight="1">
      <c r="B41" s="732"/>
      <c r="C41" s="164"/>
      <c r="D41" s="164"/>
      <c r="E41" s="164"/>
      <c r="F41" s="164"/>
      <c r="G41" s="164"/>
      <c r="H41" s="699"/>
      <c r="I41" s="717"/>
      <c r="J41" s="717"/>
      <c r="K41" s="717"/>
      <c r="L41" s="717"/>
      <c r="M41" s="274"/>
      <c r="N41" s="274"/>
    </row>
    <row r="42" spans="2:14" s="402" customFormat="1" ht="18" customHeight="1">
      <c r="B42" s="732"/>
      <c r="C42" s="164"/>
      <c r="D42" s="164"/>
      <c r="E42" s="164"/>
      <c r="F42" s="164"/>
      <c r="G42" s="164"/>
      <c r="H42" s="302"/>
      <c r="I42" s="712"/>
      <c r="J42" s="712"/>
      <c r="K42" s="712"/>
      <c r="L42" s="712"/>
      <c r="M42" s="403"/>
      <c r="N42" s="404"/>
    </row>
    <row r="43" spans="2:14" ht="9.9499999999999993" customHeight="1">
      <c r="B43" s="164"/>
      <c r="C43" s="164"/>
      <c r="D43" s="164"/>
      <c r="E43" s="164"/>
      <c r="F43" s="164"/>
      <c r="G43" s="164"/>
      <c r="H43" s="705"/>
      <c r="I43" s="406"/>
      <c r="J43" s="406"/>
      <c r="K43" s="406"/>
      <c r="L43" s="407"/>
      <c r="M43" s="417"/>
      <c r="N43" s="417"/>
    </row>
    <row r="44" spans="2:14" s="402" customFormat="1" ht="18" customHeight="1">
      <c r="B44" s="732"/>
      <c r="C44" s="164"/>
      <c r="D44" s="164"/>
      <c r="E44" s="164"/>
      <c r="F44" s="164"/>
      <c r="G44" s="164"/>
      <c r="H44" s="699"/>
      <c r="I44" s="717"/>
      <c r="J44" s="717"/>
      <c r="K44" s="717"/>
      <c r="L44" s="717"/>
      <c r="M44" s="383"/>
      <c r="N44" s="382"/>
    </row>
    <row r="45" spans="2:14" s="402" customFormat="1" ht="18" customHeight="1">
      <c r="B45" s="732"/>
      <c r="C45" s="164"/>
      <c r="D45" s="164"/>
      <c r="E45" s="164"/>
      <c r="F45" s="164"/>
      <c r="G45" s="164"/>
      <c r="H45" s="302"/>
      <c r="I45" s="712"/>
      <c r="J45" s="712"/>
      <c r="K45" s="712"/>
      <c r="L45" s="712"/>
      <c r="M45" s="382"/>
      <c r="N45" s="383"/>
    </row>
    <row r="46" spans="2:14" ht="9.9499999999999993" customHeight="1">
      <c r="B46" s="164"/>
      <c r="C46" s="164"/>
      <c r="D46" s="164"/>
      <c r="E46" s="164"/>
      <c r="F46" s="164"/>
      <c r="G46" s="164"/>
      <c r="H46" s="705"/>
      <c r="I46" s="406"/>
      <c r="J46" s="406"/>
      <c r="K46" s="406"/>
      <c r="L46" s="407"/>
      <c r="M46" s="383"/>
      <c r="N46" s="383"/>
    </row>
    <row r="47" spans="2:14" s="402" customFormat="1" ht="18" customHeight="1">
      <c r="B47" s="732"/>
      <c r="C47" s="164"/>
      <c r="D47" s="164"/>
      <c r="E47" s="164"/>
      <c r="F47" s="164"/>
      <c r="G47" s="164"/>
      <c r="H47" s="699"/>
      <c r="I47" s="717"/>
      <c r="J47" s="717"/>
      <c r="K47" s="717"/>
      <c r="L47" s="717"/>
      <c r="M47" s="383"/>
      <c r="N47" s="382"/>
    </row>
    <row r="48" spans="2:14" s="402" customFormat="1" ht="18" customHeight="1">
      <c r="B48" s="732"/>
      <c r="C48" s="164"/>
      <c r="D48" s="164"/>
      <c r="E48" s="164"/>
      <c r="F48" s="164"/>
      <c r="G48" s="164"/>
      <c r="H48" s="302"/>
      <c r="I48" s="712"/>
      <c r="J48" s="712"/>
      <c r="K48" s="712"/>
      <c r="L48" s="712"/>
      <c r="M48" s="382"/>
      <c r="N48" s="383"/>
    </row>
    <row r="49" spans="2:14" s="402" customFormat="1" ht="18" customHeight="1">
      <c r="B49" s="733"/>
      <c r="C49" s="154"/>
      <c r="D49" s="154"/>
      <c r="E49" s="154"/>
      <c r="F49" s="154"/>
      <c r="G49" s="154"/>
      <c r="H49" s="706"/>
      <c r="I49" s="410"/>
      <c r="J49" s="410"/>
      <c r="K49" s="410"/>
      <c r="L49" s="411"/>
      <c r="M49" s="382"/>
      <c r="N49" s="383"/>
    </row>
    <row r="50" spans="2:14" s="402" customFormat="1" ht="18" customHeight="1">
      <c r="B50" s="733"/>
      <c r="C50" s="154"/>
      <c r="D50" s="154"/>
      <c r="E50" s="154"/>
      <c r="F50" s="154"/>
      <c r="G50" s="154"/>
      <c r="H50" s="706"/>
      <c r="I50" s="410"/>
      <c r="J50" s="410"/>
      <c r="K50" s="410"/>
      <c r="L50" s="412"/>
      <c r="M50" s="382"/>
      <c r="N50" s="382"/>
    </row>
    <row r="51" spans="2:14" s="402" customFormat="1" ht="5.0999999999999996" customHeight="1">
      <c r="B51" s="154"/>
      <c r="C51" s="154"/>
      <c r="D51" s="154"/>
      <c r="E51" s="154"/>
      <c r="F51" s="154"/>
      <c r="G51" s="154"/>
      <c r="H51" s="706"/>
      <c r="I51" s="410"/>
      <c r="J51" s="410"/>
      <c r="K51" s="410"/>
      <c r="L51" s="412"/>
      <c r="M51" s="382"/>
      <c r="N51" s="413"/>
    </row>
    <row r="52" spans="2:14" s="402" customFormat="1" ht="18" customHeight="1">
      <c r="B52" s="733"/>
      <c r="C52" s="154"/>
      <c r="D52" s="154"/>
      <c r="E52" s="154"/>
      <c r="F52" s="154"/>
      <c r="G52" s="154"/>
      <c r="H52" s="706"/>
      <c r="I52" s="410"/>
      <c r="J52" s="410"/>
      <c r="K52" s="410"/>
      <c r="L52" s="411"/>
      <c r="M52" s="382"/>
      <c r="N52" s="413"/>
    </row>
    <row r="53" spans="2:14" s="402" customFormat="1" ht="18" customHeight="1">
      <c r="B53" s="733"/>
      <c r="C53" s="154"/>
      <c r="D53" s="154"/>
      <c r="E53" s="154"/>
      <c r="F53" s="154"/>
      <c r="G53" s="154"/>
      <c r="H53" s="706"/>
      <c r="I53" s="410"/>
      <c r="J53" s="410"/>
      <c r="K53" s="410"/>
      <c r="L53" s="412"/>
      <c r="M53" s="382"/>
      <c r="N53" s="413"/>
    </row>
    <row r="54" spans="2:14" s="402" customFormat="1" ht="5.0999999999999996" customHeight="1">
      <c r="B54" s="154"/>
      <c r="C54" s="154"/>
      <c r="D54" s="154"/>
      <c r="E54" s="154"/>
      <c r="F54" s="154"/>
      <c r="G54" s="154"/>
      <c r="H54" s="706"/>
      <c r="I54" s="410"/>
      <c r="J54" s="410"/>
      <c r="K54" s="410"/>
      <c r="L54" s="412"/>
      <c r="M54" s="382"/>
      <c r="N54" s="413"/>
    </row>
    <row r="55" spans="2:14" s="402" customFormat="1" ht="18" customHeight="1">
      <c r="B55" s="733"/>
      <c r="C55" s="154"/>
      <c r="D55" s="154"/>
      <c r="E55" s="154"/>
      <c r="F55" s="154"/>
      <c r="G55" s="154"/>
      <c r="H55" s="706"/>
      <c r="I55" s="410"/>
      <c r="J55" s="410"/>
      <c r="K55" s="410"/>
      <c r="L55" s="411"/>
      <c r="M55" s="382"/>
      <c r="N55" s="413"/>
    </row>
    <row r="56" spans="2:14" s="402" customFormat="1" ht="18" customHeight="1">
      <c r="B56" s="733"/>
      <c r="C56" s="154"/>
      <c r="D56" s="154"/>
      <c r="E56" s="154"/>
      <c r="F56" s="154"/>
      <c r="G56" s="154"/>
      <c r="H56" s="706"/>
      <c r="I56" s="410"/>
      <c r="J56" s="410"/>
      <c r="K56" s="410"/>
      <c r="L56" s="412"/>
      <c r="M56" s="382"/>
      <c r="N56" s="413"/>
    </row>
    <row r="57" spans="2:14" s="402" customFormat="1" ht="5.0999999999999996" customHeight="1">
      <c r="B57" s="154"/>
      <c r="C57" s="154"/>
      <c r="D57" s="154"/>
      <c r="E57" s="154"/>
      <c r="F57" s="154"/>
      <c r="G57" s="154"/>
      <c r="H57" s="706"/>
      <c r="I57" s="410"/>
      <c r="J57" s="410"/>
      <c r="K57" s="410"/>
      <c r="L57" s="412"/>
      <c r="M57" s="382"/>
      <c r="N57" s="413"/>
    </row>
    <row r="58" spans="2:14" s="402" customFormat="1" ht="18" customHeight="1">
      <c r="B58" s="733"/>
      <c r="C58" s="154"/>
      <c r="D58" s="154"/>
      <c r="E58" s="154"/>
      <c r="F58" s="154"/>
      <c r="G58" s="154"/>
      <c r="H58" s="706"/>
      <c r="I58" s="410"/>
      <c r="J58" s="410"/>
      <c r="K58" s="410"/>
      <c r="L58" s="411"/>
      <c r="M58" s="382"/>
      <c r="N58" s="413"/>
    </row>
    <row r="59" spans="2:14" s="402" customFormat="1" ht="18" customHeight="1">
      <c r="B59" s="733"/>
      <c r="C59" s="154"/>
      <c r="D59" s="154"/>
      <c r="E59" s="154"/>
      <c r="F59" s="154"/>
      <c r="G59" s="154"/>
      <c r="H59" s="706"/>
      <c r="I59" s="410"/>
      <c r="J59" s="410"/>
      <c r="K59" s="410"/>
      <c r="L59" s="412"/>
      <c r="M59" s="382"/>
      <c r="N59" s="413"/>
    </row>
    <row r="60" spans="2:14" s="402" customFormat="1" ht="5.0999999999999996" customHeight="1">
      <c r="B60" s="154"/>
      <c r="C60" s="154"/>
      <c r="D60" s="154"/>
      <c r="E60" s="154"/>
      <c r="F60" s="154"/>
      <c r="G60" s="154"/>
      <c r="H60" s="706"/>
      <c r="I60" s="410"/>
      <c r="J60" s="410"/>
      <c r="K60" s="410"/>
      <c r="L60" s="412"/>
      <c r="M60" s="382"/>
      <c r="N60" s="413"/>
    </row>
    <row r="61" spans="2:14" s="402" customFormat="1" ht="18" customHeight="1">
      <c r="B61" s="733"/>
      <c r="C61" s="154"/>
      <c r="D61" s="154"/>
      <c r="E61" s="154"/>
      <c r="F61" s="154"/>
      <c r="G61" s="154"/>
      <c r="H61" s="706"/>
      <c r="I61" s="410"/>
      <c r="J61" s="410"/>
      <c r="K61" s="410"/>
      <c r="L61" s="411"/>
      <c r="M61" s="382"/>
      <c r="N61" s="413"/>
    </row>
    <row r="62" spans="2:14" s="402" customFormat="1" ht="18" customHeight="1">
      <c r="B62" s="733"/>
      <c r="C62" s="154"/>
      <c r="D62" s="154"/>
      <c r="E62" s="154"/>
      <c r="F62" s="154"/>
      <c r="G62" s="154"/>
      <c r="H62" s="706"/>
      <c r="I62" s="410"/>
      <c r="J62" s="410"/>
      <c r="K62" s="410"/>
      <c r="L62" s="412"/>
      <c r="M62" s="382"/>
      <c r="N62" s="413"/>
    </row>
    <row r="63" spans="2:14" ht="9.9499999999999993" customHeight="1">
      <c r="B63" s="164"/>
      <c r="C63" s="164"/>
      <c r="D63" s="164"/>
      <c r="E63" s="164"/>
      <c r="F63" s="164"/>
      <c r="G63" s="164"/>
      <c r="H63" s="705"/>
      <c r="I63" s="406"/>
      <c r="J63" s="406"/>
      <c r="K63" s="406"/>
      <c r="L63" s="407"/>
      <c r="M63" s="383"/>
      <c r="N63" s="413"/>
    </row>
    <row r="64" spans="2:14" s="402" customFormat="1" ht="18" customHeight="1">
      <c r="B64" s="732"/>
      <c r="C64" s="164"/>
      <c r="D64" s="164"/>
      <c r="E64" s="164"/>
      <c r="F64" s="164"/>
      <c r="G64" s="164"/>
      <c r="H64" s="699"/>
      <c r="I64" s="717"/>
      <c r="J64" s="717"/>
      <c r="K64" s="717"/>
      <c r="L64" s="717"/>
      <c r="M64" s="383"/>
      <c r="N64" s="413"/>
    </row>
    <row r="65" spans="2:14" s="402" customFormat="1" ht="18" customHeight="1">
      <c r="B65" s="732"/>
      <c r="C65" s="164"/>
      <c r="D65" s="164"/>
      <c r="E65" s="164"/>
      <c r="F65" s="164"/>
      <c r="G65" s="164"/>
      <c r="H65" s="302"/>
      <c r="I65" s="712"/>
      <c r="J65" s="712"/>
      <c r="K65" s="712"/>
      <c r="L65" s="712"/>
      <c r="M65" s="382"/>
      <c r="N65" s="383"/>
    </row>
    <row r="66" spans="2:14" ht="9.9499999999999993" customHeight="1">
      <c r="B66" s="164"/>
      <c r="C66" s="164"/>
      <c r="D66" s="164"/>
      <c r="E66" s="164"/>
      <c r="F66" s="164"/>
      <c r="G66" s="164"/>
      <c r="H66" s="705"/>
      <c r="I66" s="406"/>
      <c r="J66" s="406"/>
      <c r="K66" s="406"/>
      <c r="L66" s="407"/>
      <c r="M66" s="383"/>
      <c r="N66" s="383"/>
    </row>
    <row r="67" spans="2:14" s="402" customFormat="1" ht="18" customHeight="1">
      <c r="B67" s="732"/>
      <c r="C67" s="164"/>
      <c r="D67" s="164"/>
      <c r="E67" s="164"/>
      <c r="F67" s="164"/>
      <c r="G67" s="164"/>
      <c r="H67" s="699"/>
      <c r="I67" s="717"/>
      <c r="J67" s="717"/>
      <c r="K67" s="717"/>
      <c r="L67" s="717"/>
      <c r="M67" s="383"/>
      <c r="N67" s="383"/>
    </row>
    <row r="68" spans="2:14" s="402" customFormat="1" ht="18" customHeight="1">
      <c r="B68" s="732"/>
      <c r="C68" s="164"/>
      <c r="D68" s="164"/>
      <c r="E68" s="164"/>
      <c r="F68" s="164"/>
      <c r="G68" s="164"/>
      <c r="H68" s="302"/>
      <c r="I68" s="712"/>
      <c r="J68" s="712"/>
      <c r="K68" s="712"/>
      <c r="L68" s="712"/>
      <c r="M68" s="382"/>
      <c r="N68" s="383"/>
    </row>
    <row r="69" spans="2:14" s="402" customFormat="1" ht="18" customHeight="1">
      <c r="B69" s="733"/>
      <c r="C69" s="154"/>
      <c r="D69" s="154"/>
      <c r="E69" s="154"/>
      <c r="F69" s="154"/>
      <c r="G69" s="154"/>
      <c r="H69" s="706"/>
      <c r="I69" s="410"/>
      <c r="J69" s="410"/>
      <c r="K69" s="410"/>
      <c r="L69" s="411"/>
      <c r="M69" s="382"/>
      <c r="N69" s="383"/>
    </row>
    <row r="70" spans="2:14" s="402" customFormat="1" ht="18" customHeight="1">
      <c r="B70" s="733"/>
      <c r="C70" s="154"/>
      <c r="D70" s="154"/>
      <c r="E70" s="154"/>
      <c r="F70" s="154"/>
      <c r="G70" s="154"/>
      <c r="H70" s="706"/>
      <c r="I70" s="410"/>
      <c r="J70" s="410"/>
      <c r="K70" s="410"/>
      <c r="L70" s="412"/>
      <c r="M70" s="382"/>
      <c r="N70" s="383"/>
    </row>
    <row r="71" spans="2:14" s="402" customFormat="1" ht="5.0999999999999996" customHeight="1">
      <c r="B71" s="154"/>
      <c r="C71" s="154"/>
      <c r="D71" s="154"/>
      <c r="E71" s="154"/>
      <c r="F71" s="154"/>
      <c r="G71" s="154"/>
      <c r="H71" s="706"/>
      <c r="I71" s="410"/>
      <c r="J71" s="410"/>
      <c r="K71" s="410"/>
      <c r="L71" s="412"/>
      <c r="M71" s="382"/>
      <c r="N71" s="413"/>
    </row>
    <row r="72" spans="2:14" s="402" customFormat="1" ht="18" customHeight="1">
      <c r="B72" s="733"/>
      <c r="C72" s="154"/>
      <c r="D72" s="154"/>
      <c r="E72" s="154"/>
      <c r="F72" s="154"/>
      <c r="G72" s="154"/>
      <c r="H72" s="706"/>
      <c r="I72" s="410"/>
      <c r="J72" s="410"/>
      <c r="K72" s="410"/>
      <c r="L72" s="411"/>
      <c r="M72" s="382"/>
      <c r="N72" s="413"/>
    </row>
    <row r="73" spans="2:14" s="402" customFormat="1" ht="18" customHeight="1">
      <c r="B73" s="733"/>
      <c r="C73" s="154"/>
      <c r="D73" s="154"/>
      <c r="E73" s="154"/>
      <c r="F73" s="154"/>
      <c r="G73" s="154"/>
      <c r="H73" s="706"/>
      <c r="I73" s="410"/>
      <c r="J73" s="410"/>
      <c r="K73" s="410"/>
      <c r="L73" s="412"/>
      <c r="M73" s="382"/>
      <c r="N73" s="413"/>
    </row>
    <row r="74" spans="2:14" s="402" customFormat="1" ht="5.0999999999999996" customHeight="1">
      <c r="B74" s="154"/>
      <c r="C74" s="154"/>
      <c r="D74" s="154"/>
      <c r="E74" s="154"/>
      <c r="F74" s="154"/>
      <c r="G74" s="154"/>
      <c r="H74" s="706"/>
      <c r="I74" s="410"/>
      <c r="J74" s="410"/>
      <c r="K74" s="410"/>
      <c r="L74" s="412"/>
      <c r="M74" s="382"/>
      <c r="N74" s="413"/>
    </row>
    <row r="75" spans="2:14" s="402" customFormat="1" ht="18" customHeight="1">
      <c r="B75" s="733"/>
      <c r="C75" s="154"/>
      <c r="D75" s="154"/>
      <c r="E75" s="154"/>
      <c r="F75" s="154"/>
      <c r="G75" s="154"/>
      <c r="H75" s="706"/>
      <c r="I75" s="410"/>
      <c r="J75" s="410"/>
      <c r="K75" s="410"/>
      <c r="L75" s="411"/>
      <c r="M75" s="382"/>
      <c r="N75" s="413"/>
    </row>
    <row r="76" spans="2:14" s="402" customFormat="1" ht="18" customHeight="1">
      <c r="B76" s="733"/>
      <c r="C76" s="154"/>
      <c r="D76" s="154"/>
      <c r="E76" s="154"/>
      <c r="F76" s="154"/>
      <c r="G76" s="154"/>
      <c r="H76" s="706"/>
      <c r="I76" s="410"/>
      <c r="J76" s="410"/>
      <c r="K76" s="410"/>
      <c r="L76" s="412"/>
      <c r="M76" s="382"/>
      <c r="N76" s="413"/>
    </row>
    <row r="77" spans="2:14" ht="5.0999999999999996" customHeight="1">
      <c r="B77" s="213"/>
      <c r="C77" s="213"/>
      <c r="D77" s="213"/>
      <c r="E77" s="213"/>
      <c r="F77" s="213"/>
      <c r="G77" s="213"/>
      <c r="H77" s="707"/>
      <c r="I77" s="734"/>
      <c r="J77" s="734"/>
      <c r="K77" s="734"/>
      <c r="L77" s="734"/>
      <c r="M77" s="383"/>
      <c r="N77" s="413"/>
    </row>
    <row r="78" spans="2:14" ht="20.100000000000001" customHeight="1">
      <c r="B78" s="735"/>
      <c r="C78" s="291"/>
      <c r="D78" s="291"/>
      <c r="E78" s="291"/>
      <c r="F78" s="291"/>
      <c r="G78" s="291"/>
      <c r="H78" s="416"/>
      <c r="I78" s="224"/>
      <c r="J78" s="224"/>
      <c r="K78" s="224"/>
      <c r="L78" s="415"/>
      <c r="M78" s="383"/>
      <c r="N78" s="413"/>
    </row>
    <row r="79" spans="2:14" ht="20.100000000000001" customHeight="1">
      <c r="B79" s="735"/>
      <c r="C79" s="291"/>
      <c r="D79" s="291"/>
      <c r="E79" s="291"/>
      <c r="F79" s="291"/>
      <c r="G79" s="291"/>
      <c r="H79" s="416"/>
      <c r="I79" s="258"/>
      <c r="J79" s="258"/>
      <c r="K79" s="258"/>
      <c r="L79" s="416"/>
      <c r="N79" s="383"/>
    </row>
    <row r="80" spans="2:14" ht="39.950000000000003" customHeight="1"/>
    <row r="81" spans="1:12" ht="15.75" customHeight="1">
      <c r="A81" s="719"/>
      <c r="B81" s="719"/>
      <c r="C81" s="719"/>
      <c r="D81" s="719"/>
      <c r="E81" s="719"/>
      <c r="F81" s="719"/>
      <c r="G81" s="719"/>
      <c r="H81" s="719"/>
      <c r="I81" s="719"/>
      <c r="J81" s="719"/>
      <c r="K81" s="719"/>
      <c r="L81" s="719"/>
    </row>
  </sheetData>
  <mergeCells count="45">
    <mergeCell ref="A81:L81"/>
    <mergeCell ref="B58:B59"/>
    <mergeCell ref="B61:B62"/>
    <mergeCell ref="B64:B65"/>
    <mergeCell ref="I64:L64"/>
    <mergeCell ref="I65:L65"/>
    <mergeCell ref="B67:B68"/>
    <mergeCell ref="I67:L67"/>
    <mergeCell ref="I68:L68"/>
    <mergeCell ref="B69:B70"/>
    <mergeCell ref="B72:B73"/>
    <mergeCell ref="B75:B76"/>
    <mergeCell ref="I77:L77"/>
    <mergeCell ref="B78:B79"/>
    <mergeCell ref="B55:B56"/>
    <mergeCell ref="I37:L37"/>
    <mergeCell ref="B41:B42"/>
    <mergeCell ref="I41:L41"/>
    <mergeCell ref="I42:L42"/>
    <mergeCell ref="B44:B45"/>
    <mergeCell ref="I44:L44"/>
    <mergeCell ref="I45:L45"/>
    <mergeCell ref="B47:B48"/>
    <mergeCell ref="I47:L47"/>
    <mergeCell ref="I48:L48"/>
    <mergeCell ref="B49:B50"/>
    <mergeCell ref="B52:B53"/>
    <mergeCell ref="J35:L35"/>
    <mergeCell ref="I15:L15"/>
    <mergeCell ref="J17:L17"/>
    <mergeCell ref="J18:L18"/>
    <mergeCell ref="J19:L19"/>
    <mergeCell ref="J21:L21"/>
    <mergeCell ref="J23:L23"/>
    <mergeCell ref="J25:L25"/>
    <mergeCell ref="I27:L27"/>
    <mergeCell ref="I29:L29"/>
    <mergeCell ref="J31:L31"/>
    <mergeCell ref="J33:L33"/>
    <mergeCell ref="I13:L13"/>
    <mergeCell ref="B3:L3"/>
    <mergeCell ref="B5:L5"/>
    <mergeCell ref="H7:L7"/>
    <mergeCell ref="H9:J9"/>
    <mergeCell ref="I11:L11"/>
  </mergeCells>
  <printOptions horizontalCentered="1"/>
  <pageMargins left="0.39370078740157483" right="0.51181102362204722" top="0" bottom="0" header="0.19685039370078741" footer="0"/>
  <pageSetup paperSize="9" scale="50" firstPageNumber="21" orientation="portrait" useFirstPageNumber="1" r:id="rId1"/>
  <headerFooter>
    <oddFooter>&amp;C&amp;"Arial,Regular"&amp;18&amp;P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AD52"/>
  <sheetViews>
    <sheetView view="pageBreakPreview" zoomScaleNormal="70" zoomScaleSheetLayoutView="100" workbookViewId="0">
      <pane ySplit="8" topLeftCell="A9" activePane="bottomLeft" state="frozen"/>
      <selection activeCell="H33" sqref="H33"/>
      <selection pane="bottomLeft" activeCell="B5" sqref="B5:K5"/>
    </sheetView>
  </sheetViews>
  <sheetFormatPr defaultColWidth="9.140625" defaultRowHeight="14.25"/>
  <cols>
    <col min="1" max="1" width="1.7109375" style="418" customWidth="1"/>
    <col min="2" max="2" width="5.7109375" style="419" customWidth="1"/>
    <col min="3" max="3" width="7" style="419" customWidth="1"/>
    <col min="4" max="4" width="7.28515625" style="419" customWidth="1"/>
    <col min="5" max="5" width="0.85546875" style="419" customWidth="1"/>
    <col min="6" max="6" width="25.7109375" style="418" customWidth="1"/>
    <col min="7" max="11" width="20.85546875" style="418" customWidth="1"/>
    <col min="12" max="12" width="4" style="418" customWidth="1"/>
    <col min="13" max="13" width="17.5703125" style="418" customWidth="1"/>
    <col min="14" max="14" width="14.140625" style="418" bestFit="1" customWidth="1"/>
    <col min="15" max="16384" width="9.140625" style="418"/>
  </cols>
  <sheetData>
    <row r="1" spans="1:30" ht="30" customHeight="1">
      <c r="B1" s="738"/>
      <c r="C1" s="738"/>
      <c r="D1" s="738"/>
      <c r="E1" s="738"/>
      <c r="F1" s="738"/>
    </row>
    <row r="2" spans="1:30" ht="27.75" customHeight="1"/>
    <row r="3" spans="1:30" s="424" customFormat="1" ht="27.75" customHeight="1">
      <c r="A3" s="420"/>
      <c r="B3" s="739" t="s">
        <v>159</v>
      </c>
      <c r="C3" s="739"/>
      <c r="D3" s="739"/>
      <c r="E3" s="739"/>
      <c r="F3" s="739"/>
      <c r="G3" s="739"/>
      <c r="H3" s="739"/>
      <c r="I3" s="739"/>
      <c r="J3" s="739"/>
      <c r="K3" s="739"/>
      <c r="L3" s="421"/>
      <c r="M3" s="422"/>
      <c r="N3" s="423"/>
      <c r="O3" s="423"/>
      <c r="P3" s="418"/>
      <c r="Q3" s="418"/>
      <c r="R3" s="423"/>
      <c r="S3" s="423"/>
      <c r="T3" s="423"/>
      <c r="U3" s="423"/>
      <c r="V3" s="420"/>
      <c r="W3" s="420"/>
      <c r="X3" s="420"/>
      <c r="Y3" s="420"/>
      <c r="Z3" s="420"/>
      <c r="AA3" s="420"/>
    </row>
    <row r="4" spans="1:30" ht="24.75" customHeight="1">
      <c r="A4" s="425"/>
      <c r="B4" s="740"/>
      <c r="C4" s="740"/>
      <c r="D4" s="740"/>
      <c r="E4" s="740"/>
      <c r="F4" s="740"/>
      <c r="G4" s="426"/>
      <c r="H4" s="426"/>
      <c r="I4" s="426"/>
      <c r="J4" s="427"/>
      <c r="K4" s="427"/>
      <c r="L4" s="426"/>
      <c r="M4" s="428"/>
      <c r="N4" s="428"/>
      <c r="R4" s="426"/>
      <c r="S4" s="429"/>
      <c r="T4" s="430"/>
      <c r="U4" s="431"/>
      <c r="V4" s="426"/>
      <c r="W4" s="425"/>
      <c r="X4" s="426"/>
      <c r="Y4" s="426"/>
      <c r="Z4" s="426"/>
      <c r="AA4" s="426"/>
      <c r="AB4" s="426"/>
      <c r="AC4" s="426"/>
      <c r="AD4" s="426"/>
    </row>
    <row r="5" spans="1:30" s="436" customFormat="1" ht="36.75" customHeight="1">
      <c r="A5" s="432"/>
      <c r="B5" s="741" t="s">
        <v>77</v>
      </c>
      <c r="C5" s="741"/>
      <c r="D5" s="741"/>
      <c r="E5" s="741"/>
      <c r="F5" s="741"/>
      <c r="G5" s="741"/>
      <c r="H5" s="741"/>
      <c r="I5" s="741"/>
      <c r="J5" s="741"/>
      <c r="K5" s="741"/>
      <c r="L5" s="433"/>
      <c r="M5" s="434"/>
      <c r="N5" s="435"/>
    </row>
    <row r="6" spans="1:30" ht="20.100000000000001" customHeight="1">
      <c r="B6" s="429"/>
      <c r="C6" s="429"/>
      <c r="D6" s="429"/>
      <c r="E6" s="429"/>
      <c r="F6" s="431"/>
      <c r="G6" s="426"/>
      <c r="H6" s="426"/>
      <c r="I6" s="426"/>
      <c r="J6" s="426"/>
      <c r="K6" s="426"/>
      <c r="L6" s="437"/>
      <c r="M6" s="438"/>
    </row>
    <row r="7" spans="1:30" s="425" customFormat="1" ht="24.75" customHeight="1">
      <c r="B7" s="742" t="s">
        <v>78</v>
      </c>
      <c r="C7" s="742"/>
      <c r="D7" s="742"/>
      <c r="E7" s="742"/>
      <c r="F7" s="742"/>
      <c r="G7" s="439">
        <v>2012</v>
      </c>
      <c r="H7" s="439">
        <v>2013</v>
      </c>
      <c r="I7" s="439">
        <v>2014</v>
      </c>
      <c r="J7" s="439">
        <v>2015</v>
      </c>
      <c r="K7" s="439">
        <v>2016</v>
      </c>
      <c r="L7" s="440"/>
      <c r="M7" s="441"/>
    </row>
    <row r="8" spans="1:30" s="426" customFormat="1" ht="36.75" customHeight="1">
      <c r="B8" s="743" t="s">
        <v>2</v>
      </c>
      <c r="C8" s="744"/>
      <c r="D8" s="744"/>
      <c r="E8" s="744"/>
      <c r="F8" s="744"/>
      <c r="G8" s="442">
        <f>G10+G23+G28+G34+G39</f>
        <v>1918</v>
      </c>
      <c r="H8" s="442">
        <f>H10+H23+H28+H34+H39</f>
        <v>1944</v>
      </c>
      <c r="I8" s="442">
        <f>I10+I23+I28+I34+I39</f>
        <v>2089</v>
      </c>
      <c r="J8" s="442">
        <f>J10+J23+J28+J34+J39</f>
        <v>2125</v>
      </c>
      <c r="K8" s="442">
        <f>K10+K23+K28+K34+K39</f>
        <v>2160</v>
      </c>
      <c r="L8" s="442"/>
      <c r="M8" s="443"/>
    </row>
    <row r="9" spans="1:30" s="425" customFormat="1" ht="30" customHeight="1">
      <c r="B9" s="745"/>
      <c r="C9" s="745"/>
      <c r="D9" s="745"/>
      <c r="E9" s="745"/>
      <c r="F9" s="745"/>
      <c r="G9" s="442"/>
      <c r="H9" s="442"/>
      <c r="I9" s="442"/>
      <c r="J9" s="442"/>
      <c r="K9" s="442"/>
      <c r="L9" s="442"/>
    </row>
    <row r="10" spans="1:30" s="426" customFormat="1" ht="32.25" customHeight="1">
      <c r="B10" s="743" t="s">
        <v>31</v>
      </c>
      <c r="C10" s="744"/>
      <c r="D10" s="744"/>
      <c r="E10" s="744"/>
      <c r="F10" s="744"/>
      <c r="G10" s="442">
        <f>SUM(G11:G21)</f>
        <v>1379</v>
      </c>
      <c r="H10" s="442">
        <f>SUM(H11:H21)</f>
        <v>1409</v>
      </c>
      <c r="I10" s="442">
        <f>SUM(I11:I21)</f>
        <v>1477</v>
      </c>
      <c r="J10" s="442">
        <f>SUM(J11:J21)</f>
        <v>1481</v>
      </c>
      <c r="K10" s="442">
        <f>SUM(K11:K21)</f>
        <v>1503</v>
      </c>
      <c r="L10" s="442"/>
      <c r="M10" s="443"/>
      <c r="O10" s="737"/>
      <c r="P10" s="737"/>
      <c r="Q10" s="737"/>
    </row>
    <row r="11" spans="1:30" s="425" customFormat="1" ht="27.75" customHeight="1">
      <c r="B11" s="736" t="s">
        <v>32</v>
      </c>
      <c r="C11" s="736"/>
      <c r="D11" s="736"/>
      <c r="E11" s="736"/>
      <c r="F11" s="736"/>
      <c r="G11" s="444">
        <v>230</v>
      </c>
      <c r="H11" s="444">
        <v>240</v>
      </c>
      <c r="I11" s="444">
        <v>248</v>
      </c>
      <c r="J11" s="444">
        <v>258</v>
      </c>
      <c r="K11" s="444">
        <v>259</v>
      </c>
      <c r="L11" s="444"/>
      <c r="M11" s="445"/>
      <c r="O11" s="737"/>
      <c r="P11" s="737"/>
      <c r="Q11" s="737"/>
    </row>
    <row r="12" spans="1:30" s="425" customFormat="1" ht="27.75" customHeight="1">
      <c r="B12" s="736" t="s">
        <v>33</v>
      </c>
      <c r="C12" s="736"/>
      <c r="D12" s="736"/>
      <c r="E12" s="736"/>
      <c r="F12" s="736"/>
      <c r="G12" s="444">
        <v>390</v>
      </c>
      <c r="H12" s="444">
        <v>390</v>
      </c>
      <c r="I12" s="444">
        <v>413</v>
      </c>
      <c r="J12" s="444">
        <v>406</v>
      </c>
      <c r="K12" s="444">
        <v>419</v>
      </c>
      <c r="L12" s="444"/>
      <c r="M12" s="445"/>
      <c r="O12" s="737"/>
      <c r="P12" s="737"/>
      <c r="Q12" s="737"/>
    </row>
    <row r="13" spans="1:30" s="425" customFormat="1" ht="27.75" customHeight="1">
      <c r="B13" s="736" t="s">
        <v>60</v>
      </c>
      <c r="C13" s="736"/>
      <c r="D13" s="736"/>
      <c r="E13" s="736"/>
      <c r="F13" s="736"/>
      <c r="G13" s="444">
        <v>218</v>
      </c>
      <c r="H13" s="444">
        <v>220</v>
      </c>
      <c r="I13" s="444">
        <v>220</v>
      </c>
      <c r="J13" s="444">
        <v>217</v>
      </c>
      <c r="K13" s="444">
        <v>219</v>
      </c>
      <c r="L13" s="444"/>
      <c r="M13" s="445"/>
      <c r="O13" s="737"/>
      <c r="P13" s="737"/>
      <c r="Q13" s="737"/>
    </row>
    <row r="14" spans="1:30" s="425" customFormat="1" ht="27.75" customHeight="1">
      <c r="B14" s="736" t="s">
        <v>148</v>
      </c>
      <c r="C14" s="736"/>
      <c r="D14" s="736"/>
      <c r="E14" s="736"/>
      <c r="F14" s="736"/>
      <c r="G14" s="444">
        <v>74</v>
      </c>
      <c r="H14" s="444">
        <v>69</v>
      </c>
      <c r="I14" s="444">
        <v>71</v>
      </c>
      <c r="J14" s="444">
        <v>67</v>
      </c>
      <c r="K14" s="444">
        <v>70</v>
      </c>
      <c r="L14" s="444"/>
      <c r="M14" s="445"/>
      <c r="O14" s="737"/>
      <c r="P14" s="737"/>
      <c r="Q14" s="737"/>
    </row>
    <row r="15" spans="1:30" s="425" customFormat="1" ht="27.75" customHeight="1">
      <c r="B15" s="736" t="s">
        <v>34</v>
      </c>
      <c r="C15" s="736"/>
      <c r="D15" s="736"/>
      <c r="E15" s="736"/>
      <c r="F15" s="736"/>
      <c r="G15" s="444">
        <v>138</v>
      </c>
      <c r="H15" s="444">
        <v>134</v>
      </c>
      <c r="I15" s="444">
        <v>144</v>
      </c>
      <c r="J15" s="444">
        <v>147</v>
      </c>
      <c r="K15" s="444">
        <v>143</v>
      </c>
      <c r="L15" s="444"/>
      <c r="M15" s="445"/>
      <c r="O15" s="737"/>
      <c r="P15" s="737"/>
      <c r="Q15" s="737"/>
    </row>
    <row r="16" spans="1:30" s="425" customFormat="1" ht="27.75" customHeight="1">
      <c r="B16" s="736" t="s">
        <v>35</v>
      </c>
      <c r="C16" s="736"/>
      <c r="D16" s="736"/>
      <c r="E16" s="736"/>
      <c r="F16" s="736"/>
      <c r="G16" s="444">
        <v>81</v>
      </c>
      <c r="H16" s="444">
        <v>83</v>
      </c>
      <c r="I16" s="444">
        <v>84</v>
      </c>
      <c r="J16" s="444">
        <v>87</v>
      </c>
      <c r="K16" s="444">
        <v>88</v>
      </c>
      <c r="L16" s="444"/>
      <c r="M16" s="445"/>
      <c r="O16" s="737"/>
      <c r="P16" s="737"/>
      <c r="Q16" s="737"/>
    </row>
    <row r="17" spans="2:17" s="425" customFormat="1" ht="27.75" customHeight="1">
      <c r="B17" s="736" t="s">
        <v>36</v>
      </c>
      <c r="C17" s="736"/>
      <c r="D17" s="736"/>
      <c r="E17" s="736"/>
      <c r="F17" s="736"/>
      <c r="G17" s="444">
        <v>25</v>
      </c>
      <c r="H17" s="444">
        <v>28</v>
      </c>
      <c r="I17" s="444">
        <v>28</v>
      </c>
      <c r="J17" s="444">
        <v>29</v>
      </c>
      <c r="K17" s="444">
        <v>30</v>
      </c>
      <c r="L17" s="444"/>
      <c r="M17" s="445"/>
      <c r="O17" s="737"/>
      <c r="P17" s="737"/>
      <c r="Q17" s="737"/>
    </row>
    <row r="18" spans="2:17" s="425" customFormat="1" ht="27.75" customHeight="1">
      <c r="B18" s="736" t="s">
        <v>37</v>
      </c>
      <c r="C18" s="736"/>
      <c r="D18" s="736"/>
      <c r="E18" s="736"/>
      <c r="F18" s="736"/>
      <c r="G18" s="444">
        <v>7</v>
      </c>
      <c r="H18" s="444">
        <v>6</v>
      </c>
      <c r="I18" s="444">
        <v>9</v>
      </c>
      <c r="J18" s="444">
        <v>9</v>
      </c>
      <c r="K18" s="444">
        <v>9</v>
      </c>
      <c r="L18" s="444"/>
      <c r="M18" s="445"/>
      <c r="O18" s="737"/>
      <c r="P18" s="737"/>
      <c r="Q18" s="737"/>
    </row>
    <row r="19" spans="2:17" s="425" customFormat="1" ht="27.75" customHeight="1">
      <c r="B19" s="736" t="s">
        <v>39</v>
      </c>
      <c r="C19" s="736"/>
      <c r="D19" s="736"/>
      <c r="E19" s="736"/>
      <c r="F19" s="736"/>
      <c r="G19" s="444">
        <v>24</v>
      </c>
      <c r="H19" s="444">
        <v>27</v>
      </c>
      <c r="I19" s="444">
        <v>31</v>
      </c>
      <c r="J19" s="444">
        <v>32</v>
      </c>
      <c r="K19" s="444">
        <v>33</v>
      </c>
      <c r="L19" s="444"/>
      <c r="M19" s="445"/>
      <c r="O19" s="737"/>
      <c r="P19" s="737"/>
      <c r="Q19" s="737"/>
    </row>
    <row r="20" spans="2:17" s="425" customFormat="1" ht="27.75" customHeight="1">
      <c r="B20" s="736" t="s">
        <v>38</v>
      </c>
      <c r="C20" s="736"/>
      <c r="D20" s="736"/>
      <c r="E20" s="736"/>
      <c r="F20" s="736"/>
      <c r="G20" s="444">
        <v>10</v>
      </c>
      <c r="H20" s="444">
        <v>11</v>
      </c>
      <c r="I20" s="444">
        <v>11</v>
      </c>
      <c r="J20" s="444">
        <v>11</v>
      </c>
      <c r="K20" s="444">
        <v>11</v>
      </c>
      <c r="L20" s="444"/>
      <c r="M20" s="445"/>
      <c r="O20" s="737"/>
      <c r="P20" s="737"/>
      <c r="Q20" s="737"/>
    </row>
    <row r="21" spans="2:17" s="425" customFormat="1" ht="27.75" customHeight="1">
      <c r="B21" s="736" t="s">
        <v>165</v>
      </c>
      <c r="C21" s="736"/>
      <c r="D21" s="736"/>
      <c r="E21" s="736"/>
      <c r="F21" s="736"/>
      <c r="G21" s="444">
        <v>182</v>
      </c>
      <c r="H21" s="444">
        <v>201</v>
      </c>
      <c r="I21" s="444">
        <v>218</v>
      </c>
      <c r="J21" s="444">
        <v>218</v>
      </c>
      <c r="K21" s="444">
        <v>222</v>
      </c>
      <c r="L21" s="444"/>
      <c r="M21" s="445"/>
    </row>
    <row r="22" spans="2:17" s="425" customFormat="1" ht="30" customHeight="1">
      <c r="B22" s="746"/>
      <c r="C22" s="746"/>
      <c r="D22" s="746"/>
      <c r="E22" s="746"/>
      <c r="F22" s="746"/>
      <c r="G22" s="444"/>
      <c r="H22" s="446"/>
      <c r="I22" s="446"/>
      <c r="J22" s="446"/>
      <c r="K22" s="446"/>
      <c r="L22" s="444"/>
    </row>
    <row r="23" spans="2:17" s="426" customFormat="1" ht="32.25" customHeight="1">
      <c r="B23" s="743" t="s">
        <v>40</v>
      </c>
      <c r="C23" s="744"/>
      <c r="D23" s="744"/>
      <c r="E23" s="744"/>
      <c r="F23" s="744"/>
      <c r="G23" s="442">
        <f>SUM(G24:G26)</f>
        <v>185</v>
      </c>
      <c r="H23" s="442">
        <f>SUM(H24:H26)</f>
        <v>180</v>
      </c>
      <c r="I23" s="442">
        <f>SUM(I24:I26)</f>
        <v>220</v>
      </c>
      <c r="J23" s="442">
        <f>SUM(J24:J26)</f>
        <v>234</v>
      </c>
      <c r="K23" s="442">
        <f>SUM(K24:K26)</f>
        <v>230</v>
      </c>
      <c r="L23" s="442"/>
      <c r="M23" s="443"/>
    </row>
    <row r="24" spans="2:17" s="425" customFormat="1" ht="27.75" customHeight="1">
      <c r="B24" s="737" t="s">
        <v>41</v>
      </c>
      <c r="C24" s="737"/>
      <c r="D24" s="737"/>
      <c r="E24" s="737"/>
      <c r="F24" s="737"/>
      <c r="G24" s="444">
        <v>40</v>
      </c>
      <c r="H24" s="444">
        <v>40</v>
      </c>
      <c r="I24" s="444">
        <v>44</v>
      </c>
      <c r="J24" s="444">
        <v>45</v>
      </c>
      <c r="K24" s="444">
        <v>43</v>
      </c>
      <c r="L24" s="444"/>
    </row>
    <row r="25" spans="2:17" s="425" customFormat="1" ht="27.75" customHeight="1">
      <c r="B25" s="737" t="s">
        <v>42</v>
      </c>
      <c r="C25" s="737"/>
      <c r="D25" s="737"/>
      <c r="E25" s="737"/>
      <c r="F25" s="737"/>
      <c r="G25" s="444">
        <v>15</v>
      </c>
      <c r="H25" s="444">
        <v>14</v>
      </c>
      <c r="I25" s="444">
        <v>13</v>
      </c>
      <c r="J25" s="444">
        <v>13</v>
      </c>
      <c r="K25" s="444">
        <v>12</v>
      </c>
      <c r="L25" s="444"/>
    </row>
    <row r="26" spans="2:17" s="425" customFormat="1" ht="27.75" customHeight="1">
      <c r="B26" s="737" t="s">
        <v>43</v>
      </c>
      <c r="C26" s="737"/>
      <c r="D26" s="737"/>
      <c r="E26" s="737"/>
      <c r="F26" s="737"/>
      <c r="G26" s="444">
        <v>130</v>
      </c>
      <c r="H26" s="444">
        <v>126</v>
      </c>
      <c r="I26" s="444">
        <v>163</v>
      </c>
      <c r="J26" s="444">
        <v>176</v>
      </c>
      <c r="K26" s="444">
        <v>175</v>
      </c>
      <c r="L26" s="444"/>
    </row>
    <row r="27" spans="2:17" s="425" customFormat="1" ht="30" customHeight="1">
      <c r="B27" s="746"/>
      <c r="C27" s="746"/>
      <c r="D27" s="746"/>
      <c r="E27" s="746"/>
      <c r="F27" s="746"/>
      <c r="G27" s="444"/>
      <c r="H27" s="446"/>
      <c r="I27" s="446"/>
      <c r="J27" s="446"/>
      <c r="K27" s="446"/>
      <c r="L27" s="444"/>
    </row>
    <row r="28" spans="2:17" s="426" customFormat="1" ht="32.25" customHeight="1">
      <c r="B28" s="743" t="s">
        <v>44</v>
      </c>
      <c r="C28" s="744"/>
      <c r="D28" s="744"/>
      <c r="E28" s="744"/>
      <c r="F28" s="744"/>
      <c r="G28" s="442">
        <f>SUM(G29:G32)</f>
        <v>155</v>
      </c>
      <c r="H28" s="442">
        <f>SUM(H29:H32)</f>
        <v>162</v>
      </c>
      <c r="I28" s="442">
        <f>SUM(I29:I32)</f>
        <v>176</v>
      </c>
      <c r="J28" s="442">
        <f>SUM(J29:J32)</f>
        <v>188</v>
      </c>
      <c r="K28" s="442">
        <f>SUM(K29:K32)</f>
        <v>196</v>
      </c>
      <c r="L28" s="442"/>
      <c r="M28" s="443"/>
    </row>
    <row r="29" spans="2:17" s="425" customFormat="1" ht="27.75" customHeight="1">
      <c r="B29" s="737" t="s">
        <v>45</v>
      </c>
      <c r="C29" s="737"/>
      <c r="D29" s="737"/>
      <c r="E29" s="737"/>
      <c r="F29" s="737"/>
      <c r="G29" s="444">
        <v>47</v>
      </c>
      <c r="H29" s="444">
        <v>54</v>
      </c>
      <c r="I29" s="444">
        <v>62</v>
      </c>
      <c r="J29" s="444">
        <v>69</v>
      </c>
      <c r="K29" s="444">
        <v>72</v>
      </c>
      <c r="L29" s="444"/>
    </row>
    <row r="30" spans="2:17" s="425" customFormat="1" ht="27.75" customHeight="1">
      <c r="B30" s="737" t="s">
        <v>46</v>
      </c>
      <c r="C30" s="737"/>
      <c r="D30" s="737"/>
      <c r="E30" s="737"/>
      <c r="F30" s="737"/>
      <c r="G30" s="444">
        <v>22</v>
      </c>
      <c r="H30" s="444">
        <v>20</v>
      </c>
      <c r="I30" s="444">
        <v>22</v>
      </c>
      <c r="J30" s="444">
        <v>22</v>
      </c>
      <c r="K30" s="444">
        <v>22</v>
      </c>
      <c r="L30" s="444"/>
    </row>
    <row r="31" spans="2:17" s="425" customFormat="1" ht="27.75" customHeight="1">
      <c r="B31" s="737" t="s">
        <v>47</v>
      </c>
      <c r="C31" s="737"/>
      <c r="D31" s="737"/>
      <c r="E31" s="737"/>
      <c r="F31" s="737"/>
      <c r="G31" s="444">
        <v>15</v>
      </c>
      <c r="H31" s="444">
        <v>14</v>
      </c>
      <c r="I31" s="444">
        <v>14</v>
      </c>
      <c r="J31" s="444">
        <v>15</v>
      </c>
      <c r="K31" s="444">
        <v>15</v>
      </c>
      <c r="L31" s="444"/>
    </row>
    <row r="32" spans="2:17" s="425" customFormat="1" ht="27.75" customHeight="1">
      <c r="B32" s="737" t="s">
        <v>48</v>
      </c>
      <c r="C32" s="737"/>
      <c r="D32" s="737"/>
      <c r="E32" s="737"/>
      <c r="F32" s="737"/>
      <c r="G32" s="444">
        <v>71</v>
      </c>
      <c r="H32" s="444">
        <v>74</v>
      </c>
      <c r="I32" s="444">
        <v>78</v>
      </c>
      <c r="J32" s="444">
        <v>82</v>
      </c>
      <c r="K32" s="444">
        <v>87</v>
      </c>
      <c r="L32" s="444"/>
    </row>
    <row r="33" spans="2:13" s="425" customFormat="1" ht="30" customHeight="1">
      <c r="B33" s="746"/>
      <c r="C33" s="746"/>
      <c r="D33" s="746"/>
      <c r="E33" s="746"/>
      <c r="F33" s="746"/>
      <c r="G33" s="444"/>
      <c r="H33" s="446"/>
      <c r="I33" s="446"/>
      <c r="J33" s="446"/>
      <c r="K33" s="446"/>
      <c r="L33" s="444"/>
    </row>
    <row r="34" spans="2:13" s="426" customFormat="1" ht="32.25" customHeight="1">
      <c r="B34" s="743" t="s">
        <v>49</v>
      </c>
      <c r="C34" s="744"/>
      <c r="D34" s="744"/>
      <c r="E34" s="744"/>
      <c r="F34" s="744"/>
      <c r="G34" s="442">
        <f>SUM(G35:G37)</f>
        <v>123</v>
      </c>
      <c r="H34" s="442">
        <f>SUM(H35:H37)</f>
        <v>131</v>
      </c>
      <c r="I34" s="442">
        <f>SUM(I35:I37)</f>
        <v>132</v>
      </c>
      <c r="J34" s="442">
        <f>SUM(J35:J37)</f>
        <v>132</v>
      </c>
      <c r="K34" s="442">
        <f>SUM(K35:K37)</f>
        <v>137</v>
      </c>
      <c r="L34" s="442"/>
      <c r="M34" s="443"/>
    </row>
    <row r="35" spans="2:13" s="425" customFormat="1" ht="27.75" customHeight="1">
      <c r="B35" s="737" t="s">
        <v>50</v>
      </c>
      <c r="C35" s="737"/>
      <c r="D35" s="737"/>
      <c r="E35" s="737"/>
      <c r="F35" s="737"/>
      <c r="G35" s="444">
        <v>93</v>
      </c>
      <c r="H35" s="444">
        <v>103</v>
      </c>
      <c r="I35" s="444">
        <v>104</v>
      </c>
      <c r="J35" s="444">
        <v>104</v>
      </c>
      <c r="K35" s="444">
        <v>105</v>
      </c>
      <c r="L35" s="444"/>
    </row>
    <row r="36" spans="2:13" s="425" customFormat="1" ht="27.75" customHeight="1">
      <c r="B36" s="737" t="s">
        <v>51</v>
      </c>
      <c r="C36" s="737"/>
      <c r="D36" s="737"/>
      <c r="E36" s="737"/>
      <c r="F36" s="737"/>
      <c r="G36" s="444">
        <v>11</v>
      </c>
      <c r="H36" s="444">
        <v>10</v>
      </c>
      <c r="I36" s="444">
        <v>9</v>
      </c>
      <c r="J36" s="444">
        <v>9</v>
      </c>
      <c r="K36" s="444">
        <v>9</v>
      </c>
      <c r="L36" s="444"/>
    </row>
    <row r="37" spans="2:13" s="425" customFormat="1" ht="27.75" customHeight="1">
      <c r="B37" s="737" t="s">
        <v>52</v>
      </c>
      <c r="C37" s="737"/>
      <c r="D37" s="737"/>
      <c r="E37" s="737"/>
      <c r="F37" s="737"/>
      <c r="G37" s="444">
        <v>19</v>
      </c>
      <c r="H37" s="444">
        <v>18</v>
      </c>
      <c r="I37" s="444">
        <v>19</v>
      </c>
      <c r="J37" s="444">
        <v>19</v>
      </c>
      <c r="K37" s="444">
        <v>23</v>
      </c>
      <c r="L37" s="444"/>
    </row>
    <row r="38" spans="2:13" s="425" customFormat="1" ht="30" customHeight="1">
      <c r="B38" s="746"/>
      <c r="C38" s="746"/>
      <c r="D38" s="746"/>
      <c r="E38" s="746"/>
      <c r="F38" s="746"/>
      <c r="G38" s="444"/>
      <c r="H38" s="446"/>
      <c r="I38" s="446"/>
      <c r="J38" s="446"/>
      <c r="K38" s="446"/>
      <c r="L38" s="444"/>
    </row>
    <row r="39" spans="2:13" s="426" customFormat="1" ht="32.25" customHeight="1">
      <c r="B39" s="743" t="s">
        <v>53</v>
      </c>
      <c r="C39" s="744"/>
      <c r="D39" s="744"/>
      <c r="E39" s="744"/>
      <c r="F39" s="744"/>
      <c r="G39" s="442">
        <f>SUM(G40:G43)</f>
        <v>76</v>
      </c>
      <c r="H39" s="442">
        <f>SUM(H40:H43)</f>
        <v>62</v>
      </c>
      <c r="I39" s="442">
        <f>SUM(I40:I43)</f>
        <v>84</v>
      </c>
      <c r="J39" s="442">
        <f>SUM(J40:J43)</f>
        <v>90</v>
      </c>
      <c r="K39" s="442">
        <f>SUM(K40:K43)</f>
        <v>94</v>
      </c>
      <c r="L39" s="442"/>
      <c r="M39" s="443"/>
    </row>
    <row r="40" spans="2:13" s="425" customFormat="1" ht="27.75" customHeight="1">
      <c r="B40" s="737" t="s">
        <v>54</v>
      </c>
      <c r="C40" s="737"/>
      <c r="D40" s="737"/>
      <c r="E40" s="737"/>
      <c r="F40" s="737"/>
      <c r="G40" s="444">
        <v>16</v>
      </c>
      <c r="H40" s="444">
        <v>14</v>
      </c>
      <c r="I40" s="444">
        <v>14</v>
      </c>
      <c r="J40" s="444">
        <v>14</v>
      </c>
      <c r="K40" s="444">
        <v>15</v>
      </c>
      <c r="L40" s="444"/>
    </row>
    <row r="41" spans="2:13" s="425" customFormat="1" ht="27.75" customHeight="1">
      <c r="B41" s="737" t="s">
        <v>55</v>
      </c>
      <c r="C41" s="737"/>
      <c r="D41" s="737"/>
      <c r="E41" s="737"/>
      <c r="F41" s="737"/>
      <c r="G41" s="444">
        <v>6</v>
      </c>
      <c r="H41" s="444">
        <v>7</v>
      </c>
      <c r="I41" s="444">
        <v>7</v>
      </c>
      <c r="J41" s="444">
        <v>7</v>
      </c>
      <c r="K41" s="444">
        <v>7</v>
      </c>
      <c r="L41" s="444"/>
    </row>
    <row r="42" spans="2:13" s="425" customFormat="1" ht="27.75" customHeight="1">
      <c r="B42" s="737" t="s">
        <v>56</v>
      </c>
      <c r="C42" s="737"/>
      <c r="D42" s="737"/>
      <c r="E42" s="737"/>
      <c r="F42" s="737"/>
      <c r="G42" s="444">
        <v>26</v>
      </c>
      <c r="H42" s="444">
        <v>23</v>
      </c>
      <c r="I42" s="444">
        <v>39</v>
      </c>
      <c r="J42" s="444">
        <v>44</v>
      </c>
      <c r="K42" s="444">
        <v>45</v>
      </c>
      <c r="L42" s="444"/>
    </row>
    <row r="43" spans="2:13" s="425" customFormat="1" ht="27.75" customHeight="1">
      <c r="B43" s="737" t="s">
        <v>57</v>
      </c>
      <c r="C43" s="737"/>
      <c r="D43" s="737"/>
      <c r="E43" s="737"/>
      <c r="F43" s="737"/>
      <c r="G43" s="444">
        <v>28</v>
      </c>
      <c r="H43" s="444">
        <v>18</v>
      </c>
      <c r="I43" s="444">
        <v>24</v>
      </c>
      <c r="J43" s="444">
        <v>25</v>
      </c>
      <c r="K43" s="444">
        <v>27</v>
      </c>
      <c r="L43" s="444"/>
      <c r="M43" s="445"/>
    </row>
    <row r="44" spans="2:13" s="425" customFormat="1" ht="30" customHeight="1">
      <c r="B44" s="747"/>
      <c r="C44" s="747"/>
      <c r="D44" s="747"/>
      <c r="E44" s="747"/>
      <c r="F44" s="747"/>
      <c r="G44" s="451"/>
      <c r="H44" s="451"/>
      <c r="I44" s="747"/>
      <c r="J44" s="747"/>
      <c r="K44" s="451"/>
      <c r="L44" s="448"/>
    </row>
    <row r="45" spans="2:13" s="426" customFormat="1" ht="27.75" customHeight="1">
      <c r="B45" s="746"/>
      <c r="C45" s="746"/>
      <c r="D45" s="746"/>
      <c r="E45" s="746"/>
      <c r="F45" s="746"/>
      <c r="G45" s="449"/>
      <c r="H45" s="449"/>
      <c r="I45" s="449"/>
      <c r="J45" s="449"/>
      <c r="K45" s="449"/>
      <c r="L45" s="442"/>
    </row>
    <row r="46" spans="2:13" s="452" customFormat="1" ht="30" customHeight="1">
      <c r="B46" s="743" t="s">
        <v>58</v>
      </c>
      <c r="C46" s="744"/>
      <c r="D46" s="744"/>
      <c r="E46" s="744"/>
      <c r="F46" s="744"/>
      <c r="G46" s="442">
        <v>855</v>
      </c>
      <c r="H46" s="442">
        <v>869</v>
      </c>
      <c r="I46" s="442">
        <v>913</v>
      </c>
      <c r="J46" s="442">
        <v>915</v>
      </c>
      <c r="K46" s="442">
        <v>936</v>
      </c>
      <c r="L46" s="451"/>
    </row>
    <row r="47" spans="2:13" s="425" customFormat="1" ht="18" customHeight="1">
      <c r="B47" s="743" t="s">
        <v>123</v>
      </c>
      <c r="C47" s="744"/>
      <c r="D47" s="744"/>
      <c r="E47" s="744"/>
      <c r="F47" s="744"/>
      <c r="G47" s="442">
        <v>118</v>
      </c>
      <c r="H47" s="442">
        <v>122</v>
      </c>
      <c r="I47" s="442">
        <v>130</v>
      </c>
      <c r="J47" s="442">
        <v>142</v>
      </c>
      <c r="K47" s="442">
        <v>147</v>
      </c>
      <c r="L47" s="448"/>
    </row>
    <row r="48" spans="2:13" s="425" customFormat="1" ht="18" customHeight="1">
      <c r="B48" s="747"/>
      <c r="C48" s="747"/>
      <c r="D48" s="747"/>
      <c r="E48" s="747"/>
      <c r="F48" s="747"/>
      <c r="G48" s="451"/>
      <c r="H48" s="451"/>
      <c r="I48" s="747"/>
      <c r="J48" s="747"/>
      <c r="K48" s="451"/>
    </row>
    <row r="49" spans="2:11" s="425" customFormat="1" ht="18" customHeight="1">
      <c r="B49" s="448"/>
      <c r="C49" s="448"/>
      <c r="D49" s="448"/>
      <c r="E49" s="448"/>
      <c r="F49" s="448"/>
      <c r="G49" s="448"/>
      <c r="H49" s="448"/>
      <c r="I49" s="448"/>
      <c r="J49" s="448"/>
      <c r="K49" s="448"/>
    </row>
    <row r="50" spans="2:11" ht="18.600000000000001" customHeight="1">
      <c r="B50" s="748" t="s">
        <v>164</v>
      </c>
      <c r="C50" s="748"/>
      <c r="D50" s="748"/>
      <c r="E50" s="744" t="s">
        <v>121</v>
      </c>
      <c r="F50" s="744"/>
      <c r="G50" s="744"/>
      <c r="H50" s="744"/>
      <c r="I50" s="425"/>
      <c r="J50" s="425"/>
      <c r="K50" s="425"/>
    </row>
    <row r="51" spans="2:11" ht="18" customHeight="1">
      <c r="B51" s="453"/>
      <c r="C51" s="453"/>
      <c r="D51" s="453"/>
      <c r="F51" s="426" t="s">
        <v>143</v>
      </c>
      <c r="I51" s="454"/>
      <c r="J51" s="425"/>
      <c r="K51" s="425"/>
    </row>
    <row r="52" spans="2:11" ht="18">
      <c r="C52" s="455"/>
      <c r="D52" s="455"/>
      <c r="E52" s="426"/>
      <c r="G52" s="426"/>
      <c r="H52" s="426"/>
      <c r="I52" s="426"/>
    </row>
  </sheetData>
  <mergeCells count="61">
    <mergeCell ref="E50:H50"/>
    <mergeCell ref="I48:J48"/>
    <mergeCell ref="B50:D50"/>
    <mergeCell ref="B41:F41"/>
    <mergeCell ref="B42:F42"/>
    <mergeCell ref="B43:F43"/>
    <mergeCell ref="B45:F45"/>
    <mergeCell ref="B46:F46"/>
    <mergeCell ref="B47:F47"/>
    <mergeCell ref="B48:F48"/>
    <mergeCell ref="B44:F44"/>
    <mergeCell ref="I44:J44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28:F28"/>
    <mergeCell ref="B19:F19"/>
    <mergeCell ref="O19:Q19"/>
    <mergeCell ref="B20:F20"/>
    <mergeCell ref="O20:Q20"/>
    <mergeCell ref="B21:F21"/>
    <mergeCell ref="B22:F22"/>
    <mergeCell ref="B23:F23"/>
    <mergeCell ref="B24:F24"/>
    <mergeCell ref="B25:F25"/>
    <mergeCell ref="B26:F26"/>
    <mergeCell ref="B27:F27"/>
    <mergeCell ref="B16:F16"/>
    <mergeCell ref="O16:Q16"/>
    <mergeCell ref="B17:F17"/>
    <mergeCell ref="O17:Q17"/>
    <mergeCell ref="B18:F18"/>
    <mergeCell ref="O18:Q18"/>
    <mergeCell ref="B13:F13"/>
    <mergeCell ref="O13:Q13"/>
    <mergeCell ref="B14:F14"/>
    <mergeCell ref="O14:Q14"/>
    <mergeCell ref="B15:F15"/>
    <mergeCell ref="O15:Q15"/>
    <mergeCell ref="B12:F12"/>
    <mergeCell ref="O12:Q12"/>
    <mergeCell ref="B1:F1"/>
    <mergeCell ref="B3:K3"/>
    <mergeCell ref="B4:F4"/>
    <mergeCell ref="B5:K5"/>
    <mergeCell ref="B7:F7"/>
    <mergeCell ref="B8:F8"/>
    <mergeCell ref="B9:F9"/>
    <mergeCell ref="B10:F10"/>
    <mergeCell ref="O10:Q10"/>
    <mergeCell ref="B11:F11"/>
    <mergeCell ref="O11:Q11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</sheetPr>
  <dimension ref="A1:AF60"/>
  <sheetViews>
    <sheetView view="pageBreakPreview" zoomScaleNormal="70" zoomScaleSheetLayoutView="100" workbookViewId="0">
      <pane ySplit="8" topLeftCell="A9" activePane="bottomLeft" state="frozen"/>
      <selection activeCell="H33" sqref="H33"/>
      <selection pane="bottomLeft" activeCell="D16" sqref="D16"/>
    </sheetView>
  </sheetViews>
  <sheetFormatPr defaultColWidth="9.140625" defaultRowHeight="14.25"/>
  <cols>
    <col min="1" max="1" width="1.7109375" style="418" customWidth="1"/>
    <col min="2" max="3" width="20.85546875" style="418" customWidth="1"/>
    <col min="4" max="6" width="20.7109375" style="418" customWidth="1"/>
    <col min="7" max="7" width="0.85546875" style="418" customWidth="1"/>
    <col min="8" max="8" width="5.7109375" style="418" customWidth="1"/>
    <col min="9" max="9" width="3.42578125" style="419" customWidth="1"/>
    <col min="10" max="10" width="6.85546875" style="419" customWidth="1"/>
    <col min="11" max="11" width="7.28515625" style="419" customWidth="1"/>
    <col min="12" max="12" width="0.7109375" style="419" customWidth="1"/>
    <col min="13" max="13" width="31" style="418" customWidth="1"/>
    <col min="14" max="14" width="2.5703125" style="418" customWidth="1"/>
    <col min="15" max="15" width="17.5703125" style="418" customWidth="1"/>
    <col min="16" max="16" width="14.140625" style="418" bestFit="1" customWidth="1"/>
    <col min="17" max="16384" width="9.140625" style="418"/>
  </cols>
  <sheetData>
    <row r="1" spans="1:32" ht="30" customHeight="1">
      <c r="I1" s="738"/>
      <c r="J1" s="738"/>
      <c r="K1" s="738"/>
      <c r="L1" s="738"/>
      <c r="M1" s="738"/>
    </row>
    <row r="2" spans="1:32" s="463" customFormat="1" ht="27.75" customHeight="1">
      <c r="A2" s="456"/>
      <c r="B2" s="456"/>
      <c r="C2" s="456"/>
      <c r="D2" s="456"/>
      <c r="E2" s="456"/>
      <c r="F2" s="456"/>
      <c r="G2" s="456"/>
      <c r="H2" s="456"/>
      <c r="I2" s="457"/>
      <c r="J2" s="458"/>
      <c r="K2" s="459"/>
      <c r="L2" s="460"/>
      <c r="M2" s="461"/>
      <c r="N2" s="457"/>
      <c r="O2" s="462"/>
      <c r="P2" s="460"/>
      <c r="Q2" s="458"/>
      <c r="R2" s="750"/>
      <c r="S2" s="751"/>
      <c r="T2" s="460"/>
      <c r="U2" s="460"/>
      <c r="V2" s="460"/>
      <c r="W2" s="460"/>
      <c r="X2" s="460"/>
      <c r="Y2" s="460"/>
      <c r="Z2" s="460"/>
      <c r="AA2" s="460"/>
      <c r="AB2" s="460"/>
      <c r="AC2" s="460"/>
    </row>
    <row r="3" spans="1:32" s="424" customFormat="1" ht="27.75" customHeight="1">
      <c r="A3" s="420"/>
      <c r="B3" s="752" t="s">
        <v>167</v>
      </c>
      <c r="C3" s="752"/>
      <c r="D3" s="752"/>
      <c r="E3" s="752"/>
      <c r="F3" s="752"/>
      <c r="G3" s="752"/>
      <c r="H3" s="752"/>
      <c r="I3" s="752"/>
      <c r="J3" s="752"/>
      <c r="K3" s="752"/>
      <c r="L3" s="752"/>
      <c r="M3" s="752"/>
      <c r="N3" s="421"/>
      <c r="O3" s="422"/>
      <c r="P3" s="423"/>
      <c r="Q3" s="423"/>
      <c r="R3" s="750"/>
      <c r="S3" s="751"/>
      <c r="T3" s="423"/>
      <c r="U3" s="423"/>
      <c r="V3" s="423"/>
      <c r="W3" s="423"/>
      <c r="X3" s="420"/>
      <c r="Y3" s="420"/>
      <c r="Z3" s="420"/>
      <c r="AA3" s="420"/>
      <c r="AB3" s="420"/>
      <c r="AC3" s="420"/>
    </row>
    <row r="4" spans="1:32" ht="24.75" customHeight="1">
      <c r="A4" s="425"/>
      <c r="B4" s="427"/>
      <c r="C4" s="427"/>
      <c r="D4" s="427"/>
      <c r="E4" s="427"/>
      <c r="F4" s="427"/>
      <c r="G4" s="427"/>
      <c r="H4" s="427"/>
      <c r="I4" s="740"/>
      <c r="J4" s="740"/>
      <c r="K4" s="740"/>
      <c r="L4" s="740"/>
      <c r="M4" s="740"/>
      <c r="N4" s="426"/>
      <c r="O4" s="428"/>
      <c r="P4" s="428"/>
      <c r="T4" s="426"/>
      <c r="U4" s="429"/>
      <c r="V4" s="430"/>
      <c r="W4" s="431"/>
      <c r="X4" s="426"/>
      <c r="Y4" s="425"/>
      <c r="Z4" s="426"/>
      <c r="AA4" s="426"/>
      <c r="AB4" s="426"/>
      <c r="AC4" s="426"/>
      <c r="AD4" s="426"/>
      <c r="AE4" s="426"/>
      <c r="AF4" s="426"/>
    </row>
    <row r="5" spans="1:32" s="436" customFormat="1" ht="36.75" customHeight="1">
      <c r="A5" s="432"/>
      <c r="B5" s="753" t="s">
        <v>82</v>
      </c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433"/>
      <c r="O5" s="434"/>
      <c r="P5" s="435"/>
    </row>
    <row r="6" spans="1:32" ht="20.100000000000001" customHeight="1">
      <c r="B6" s="426"/>
      <c r="C6" s="426"/>
      <c r="D6" s="426"/>
      <c r="E6" s="426"/>
      <c r="F6" s="426"/>
      <c r="G6" s="426"/>
      <c r="H6" s="426"/>
      <c r="I6" s="464"/>
      <c r="J6" s="464"/>
      <c r="K6" s="464"/>
      <c r="L6" s="464"/>
      <c r="M6" s="437"/>
      <c r="N6" s="437"/>
      <c r="O6" s="438"/>
    </row>
    <row r="7" spans="1:32" s="425" customFormat="1" ht="24.75" customHeight="1">
      <c r="B7" s="439">
        <v>2017</v>
      </c>
      <c r="C7" s="439">
        <v>2018</v>
      </c>
      <c r="D7" s="439">
        <v>2019</v>
      </c>
      <c r="E7" s="439">
        <v>2020</v>
      </c>
      <c r="F7" s="439">
        <v>2021</v>
      </c>
      <c r="G7" s="439"/>
      <c r="H7" s="439"/>
      <c r="I7" s="754" t="s">
        <v>79</v>
      </c>
      <c r="J7" s="754"/>
      <c r="K7" s="754"/>
      <c r="L7" s="754"/>
      <c r="M7" s="754"/>
      <c r="N7" s="440"/>
      <c r="O7" s="441"/>
    </row>
    <row r="8" spans="1:32" s="426" customFormat="1" ht="36.75" customHeight="1">
      <c r="B8" s="442">
        <f>B10+B23+B28+B34+B39</f>
        <v>2180</v>
      </c>
      <c r="C8" s="442">
        <f>C10+C23+C28+C34+C39</f>
        <v>2217</v>
      </c>
      <c r="D8" s="442">
        <f>D10+D23+D28+D34+D39</f>
        <v>2237</v>
      </c>
      <c r="E8" s="442">
        <f>E10+E23+E28+E34+E39</f>
        <v>2278</v>
      </c>
      <c r="F8" s="442">
        <f>F10+F23+F28+F34+F39</f>
        <v>2328</v>
      </c>
      <c r="G8" s="442"/>
      <c r="H8" s="442"/>
      <c r="I8" s="755" t="s">
        <v>3</v>
      </c>
      <c r="J8" s="756"/>
      <c r="K8" s="756"/>
      <c r="L8" s="756"/>
      <c r="M8" s="756"/>
      <c r="N8" s="442"/>
      <c r="O8" s="443"/>
    </row>
    <row r="9" spans="1:32" s="425" customFormat="1" ht="30" customHeight="1">
      <c r="B9" s="442"/>
      <c r="C9" s="442"/>
      <c r="D9" s="442"/>
      <c r="E9" s="442"/>
      <c r="F9" s="442"/>
      <c r="G9" s="442"/>
      <c r="H9" s="442"/>
      <c r="I9" s="757"/>
      <c r="J9" s="757"/>
      <c r="K9" s="757"/>
      <c r="L9" s="757"/>
      <c r="M9" s="757"/>
      <c r="N9" s="442"/>
    </row>
    <row r="10" spans="1:32" s="426" customFormat="1" ht="32.25" customHeight="1">
      <c r="B10" s="442">
        <f>SUM(B11:B21)</f>
        <v>1511</v>
      </c>
      <c r="C10" s="442">
        <f>SUM(C11:C21)</f>
        <v>1533</v>
      </c>
      <c r="D10" s="442">
        <f>SUM(D11:D21)</f>
        <v>1547</v>
      </c>
      <c r="E10" s="442">
        <f>SUM(E11:E21)</f>
        <v>1567</v>
      </c>
      <c r="F10" s="442">
        <f>SUM(F11:F21)</f>
        <v>1606</v>
      </c>
      <c r="G10" s="442"/>
      <c r="H10" s="442"/>
      <c r="I10" s="755" t="s">
        <v>31</v>
      </c>
      <c r="J10" s="756"/>
      <c r="K10" s="756"/>
      <c r="L10" s="756"/>
      <c r="M10" s="756"/>
      <c r="N10" s="442"/>
      <c r="O10" s="443"/>
      <c r="Q10" s="737"/>
      <c r="R10" s="737"/>
      <c r="S10" s="737"/>
    </row>
    <row r="11" spans="1:32" s="425" customFormat="1" ht="27.75" customHeight="1">
      <c r="B11" s="444">
        <v>258</v>
      </c>
      <c r="C11" s="453">
        <v>260</v>
      </c>
      <c r="D11" s="453">
        <v>261</v>
      </c>
      <c r="E11" s="453">
        <v>264</v>
      </c>
      <c r="F11" s="453">
        <v>268</v>
      </c>
      <c r="G11" s="453"/>
      <c r="H11" s="453"/>
      <c r="I11" s="749" t="s">
        <v>32</v>
      </c>
      <c r="J11" s="749"/>
      <c r="K11" s="749"/>
      <c r="L11" s="749"/>
      <c r="M11" s="749"/>
      <c r="N11" s="444"/>
      <c r="O11" s="445"/>
      <c r="Q11" s="737"/>
      <c r="R11" s="737"/>
      <c r="S11" s="737"/>
    </row>
    <row r="12" spans="1:32" s="425" customFormat="1" ht="27.75" customHeight="1">
      <c r="B12" s="444">
        <v>423</v>
      </c>
      <c r="C12" s="453">
        <v>433</v>
      </c>
      <c r="D12" s="453">
        <v>444</v>
      </c>
      <c r="E12" s="453">
        <v>459</v>
      </c>
      <c r="F12" s="453">
        <v>489</v>
      </c>
      <c r="G12" s="453"/>
      <c r="H12" s="453"/>
      <c r="I12" s="749" t="s">
        <v>33</v>
      </c>
      <c r="J12" s="749"/>
      <c r="K12" s="749"/>
      <c r="L12" s="749"/>
      <c r="M12" s="749"/>
      <c r="N12" s="444"/>
      <c r="O12" s="445"/>
      <c r="Q12" s="737"/>
      <c r="R12" s="737"/>
      <c r="S12" s="737"/>
    </row>
    <row r="13" spans="1:32" s="425" customFormat="1" ht="27.75" customHeight="1">
      <c r="B13" s="444">
        <v>219</v>
      </c>
      <c r="C13" s="453">
        <v>215</v>
      </c>
      <c r="D13" s="453">
        <v>215</v>
      </c>
      <c r="E13" s="453">
        <v>213</v>
      </c>
      <c r="F13" s="453">
        <v>213</v>
      </c>
      <c r="G13" s="453"/>
      <c r="H13" s="453"/>
      <c r="I13" s="749" t="s">
        <v>60</v>
      </c>
      <c r="J13" s="749"/>
      <c r="K13" s="749"/>
      <c r="L13" s="749"/>
      <c r="M13" s="749"/>
      <c r="N13" s="444"/>
      <c r="O13" s="445"/>
      <c r="Q13" s="737"/>
      <c r="R13" s="737"/>
      <c r="S13" s="737"/>
    </row>
    <row r="14" spans="1:32" s="425" customFormat="1" ht="27.75" customHeight="1">
      <c r="B14" s="444">
        <v>70</v>
      </c>
      <c r="C14" s="453">
        <v>74</v>
      </c>
      <c r="D14" s="453">
        <v>74</v>
      </c>
      <c r="E14" s="453">
        <v>80</v>
      </c>
      <c r="F14" s="453">
        <v>82</v>
      </c>
      <c r="G14" s="453"/>
      <c r="H14" s="453"/>
      <c r="I14" s="749" t="s">
        <v>148</v>
      </c>
      <c r="J14" s="749"/>
      <c r="K14" s="749"/>
      <c r="L14" s="749"/>
      <c r="M14" s="749"/>
      <c r="N14" s="444"/>
      <c r="O14" s="445"/>
      <c r="Q14" s="737"/>
      <c r="R14" s="737"/>
      <c r="S14" s="737"/>
    </row>
    <row r="15" spans="1:32" s="425" customFormat="1" ht="27.75" customHeight="1">
      <c r="B15" s="444">
        <v>143</v>
      </c>
      <c r="C15" s="453">
        <v>145</v>
      </c>
      <c r="D15" s="453">
        <v>145</v>
      </c>
      <c r="E15" s="453">
        <v>146</v>
      </c>
      <c r="F15" s="453">
        <v>145</v>
      </c>
      <c r="G15" s="453"/>
      <c r="H15" s="453"/>
      <c r="I15" s="749" t="s">
        <v>34</v>
      </c>
      <c r="J15" s="749"/>
      <c r="K15" s="749"/>
      <c r="L15" s="749"/>
      <c r="M15" s="749"/>
      <c r="N15" s="444"/>
      <c r="O15" s="445"/>
      <c r="Q15" s="737"/>
      <c r="R15" s="737"/>
      <c r="S15" s="737"/>
    </row>
    <row r="16" spans="1:32" s="425" customFormat="1" ht="27.75" customHeight="1">
      <c r="B16" s="444">
        <v>89</v>
      </c>
      <c r="C16" s="453">
        <v>91</v>
      </c>
      <c r="D16" s="453">
        <v>90</v>
      </c>
      <c r="E16" s="453">
        <v>90</v>
      </c>
      <c r="F16" s="453">
        <v>90</v>
      </c>
      <c r="G16" s="453"/>
      <c r="H16" s="453"/>
      <c r="I16" s="749" t="s">
        <v>35</v>
      </c>
      <c r="J16" s="749"/>
      <c r="K16" s="749"/>
      <c r="L16" s="749"/>
      <c r="M16" s="749"/>
      <c r="N16" s="444"/>
      <c r="O16" s="445"/>
      <c r="Q16" s="737"/>
      <c r="R16" s="737"/>
      <c r="S16" s="737"/>
    </row>
    <row r="17" spans="2:19" s="425" customFormat="1" ht="27.75" customHeight="1">
      <c r="B17" s="444">
        <v>30</v>
      </c>
      <c r="C17" s="453">
        <v>30</v>
      </c>
      <c r="D17" s="453">
        <v>30</v>
      </c>
      <c r="E17" s="453">
        <v>29</v>
      </c>
      <c r="F17" s="453">
        <v>29</v>
      </c>
      <c r="G17" s="453"/>
      <c r="H17" s="453"/>
      <c r="I17" s="749" t="s">
        <v>36</v>
      </c>
      <c r="J17" s="749"/>
      <c r="K17" s="749"/>
      <c r="L17" s="749"/>
      <c r="M17" s="749"/>
      <c r="N17" s="444"/>
      <c r="O17" s="445"/>
      <c r="Q17" s="737"/>
      <c r="R17" s="737"/>
      <c r="S17" s="737"/>
    </row>
    <row r="18" spans="2:19" s="425" customFormat="1" ht="27.75" customHeight="1">
      <c r="B18" s="444">
        <v>10</v>
      </c>
      <c r="C18" s="453">
        <v>10</v>
      </c>
      <c r="D18" s="453">
        <v>10</v>
      </c>
      <c r="E18" s="453">
        <v>11</v>
      </c>
      <c r="F18" s="453">
        <v>11</v>
      </c>
      <c r="G18" s="453"/>
      <c r="H18" s="453"/>
      <c r="I18" s="749" t="s">
        <v>37</v>
      </c>
      <c r="J18" s="749"/>
      <c r="K18" s="749"/>
      <c r="L18" s="749"/>
      <c r="M18" s="749"/>
      <c r="N18" s="444"/>
      <c r="O18" s="445"/>
      <c r="Q18" s="737"/>
      <c r="R18" s="737"/>
      <c r="S18" s="737"/>
    </row>
    <row r="19" spans="2:19" s="425" customFormat="1" ht="27.75" customHeight="1">
      <c r="B19" s="444">
        <v>35</v>
      </c>
      <c r="C19" s="453">
        <v>35</v>
      </c>
      <c r="D19" s="453">
        <v>35</v>
      </c>
      <c r="E19" s="453">
        <v>36</v>
      </c>
      <c r="F19" s="453">
        <v>36</v>
      </c>
      <c r="G19" s="453"/>
      <c r="H19" s="453"/>
      <c r="I19" s="749" t="s">
        <v>39</v>
      </c>
      <c r="J19" s="749"/>
      <c r="K19" s="749"/>
      <c r="L19" s="749"/>
      <c r="M19" s="749"/>
      <c r="N19" s="444"/>
      <c r="O19" s="445"/>
      <c r="Q19" s="737"/>
      <c r="R19" s="737"/>
      <c r="S19" s="737"/>
    </row>
    <row r="20" spans="2:19" s="425" customFormat="1" ht="27.75" customHeight="1">
      <c r="B20" s="444">
        <v>11</v>
      </c>
      <c r="C20" s="453">
        <v>11</v>
      </c>
      <c r="D20" s="453">
        <v>11</v>
      </c>
      <c r="E20" s="453">
        <v>11</v>
      </c>
      <c r="F20" s="453">
        <v>11</v>
      </c>
      <c r="G20" s="453"/>
      <c r="H20" s="453"/>
      <c r="I20" s="749" t="s">
        <v>38</v>
      </c>
      <c r="J20" s="749"/>
      <c r="K20" s="749"/>
      <c r="L20" s="749"/>
      <c r="M20" s="749"/>
      <c r="N20" s="444"/>
      <c r="O20" s="445"/>
      <c r="Q20" s="737"/>
      <c r="R20" s="737"/>
      <c r="S20" s="737"/>
    </row>
    <row r="21" spans="2:19" s="425" customFormat="1" ht="27.75" customHeight="1">
      <c r="B21" s="444">
        <v>223</v>
      </c>
      <c r="C21" s="453">
        <v>229</v>
      </c>
      <c r="D21" s="453">
        <v>232</v>
      </c>
      <c r="E21" s="453">
        <v>228</v>
      </c>
      <c r="F21" s="453">
        <v>232</v>
      </c>
      <c r="G21" s="453"/>
      <c r="H21" s="453"/>
      <c r="I21" s="749" t="s">
        <v>165</v>
      </c>
      <c r="J21" s="749"/>
      <c r="K21" s="749"/>
      <c r="L21" s="749"/>
      <c r="M21" s="749"/>
      <c r="N21" s="444"/>
      <c r="O21" s="445"/>
    </row>
    <row r="22" spans="2:19" s="425" customFormat="1" ht="30" customHeight="1">
      <c r="B22" s="446"/>
      <c r="C22" s="446"/>
      <c r="D22" s="446"/>
      <c r="E22" s="446"/>
      <c r="F22" s="446"/>
      <c r="G22" s="446"/>
      <c r="H22" s="446"/>
      <c r="I22" s="759"/>
      <c r="J22" s="759"/>
      <c r="K22" s="759"/>
      <c r="L22" s="759"/>
      <c r="M22" s="759"/>
      <c r="N22" s="444"/>
    </row>
    <row r="23" spans="2:19" s="426" customFormat="1" ht="32.25" customHeight="1">
      <c r="B23" s="95">
        <f>SUM(B24:B26)</f>
        <v>230</v>
      </c>
      <c r="C23" s="95">
        <f>SUM(C24:C26)</f>
        <v>245</v>
      </c>
      <c r="D23" s="95">
        <f>SUM(D24:D26)</f>
        <v>251</v>
      </c>
      <c r="E23" s="95">
        <f>SUM(E24:E26)</f>
        <v>263</v>
      </c>
      <c r="F23" s="95">
        <f>SUM(F24:F26)</f>
        <v>263</v>
      </c>
      <c r="G23" s="442"/>
      <c r="H23" s="442"/>
      <c r="I23" s="755" t="s">
        <v>40</v>
      </c>
      <c r="J23" s="756"/>
      <c r="K23" s="756"/>
      <c r="L23" s="756"/>
      <c r="M23" s="756"/>
      <c r="N23" s="442"/>
      <c r="O23" s="443"/>
    </row>
    <row r="24" spans="2:19" s="425" customFormat="1" ht="27.75" customHeight="1">
      <c r="B24" s="29">
        <v>43</v>
      </c>
      <c r="C24" s="29">
        <v>44</v>
      </c>
      <c r="D24" s="695">
        <v>45</v>
      </c>
      <c r="E24" s="29">
        <v>44</v>
      </c>
      <c r="F24" s="695">
        <v>44</v>
      </c>
      <c r="G24" s="453"/>
      <c r="H24" s="453"/>
      <c r="I24" s="758" t="s">
        <v>41</v>
      </c>
      <c r="J24" s="758"/>
      <c r="K24" s="758"/>
      <c r="L24" s="758"/>
      <c r="M24" s="758"/>
      <c r="N24" s="444"/>
    </row>
    <row r="25" spans="2:19" s="425" customFormat="1" ht="27.75" customHeight="1">
      <c r="B25" s="29">
        <v>12</v>
      </c>
      <c r="C25" s="29">
        <v>12</v>
      </c>
      <c r="D25" s="695">
        <v>12</v>
      </c>
      <c r="E25" s="29">
        <v>12</v>
      </c>
      <c r="F25" s="695">
        <v>12</v>
      </c>
      <c r="G25" s="453"/>
      <c r="H25" s="453"/>
      <c r="I25" s="758" t="s">
        <v>42</v>
      </c>
      <c r="J25" s="758"/>
      <c r="K25" s="758"/>
      <c r="L25" s="758"/>
      <c r="M25" s="758"/>
      <c r="N25" s="444"/>
    </row>
    <row r="26" spans="2:19" s="425" customFormat="1" ht="27.75" customHeight="1">
      <c r="B26" s="29">
        <v>175</v>
      </c>
      <c r="C26" s="29">
        <v>189</v>
      </c>
      <c r="D26" s="695">
        <v>194</v>
      </c>
      <c r="E26" s="29">
        <v>207</v>
      </c>
      <c r="F26" s="695">
        <v>207</v>
      </c>
      <c r="G26" s="453"/>
      <c r="H26" s="453"/>
      <c r="I26" s="758" t="s">
        <v>43</v>
      </c>
      <c r="J26" s="758"/>
      <c r="K26" s="758"/>
      <c r="L26" s="758"/>
      <c r="M26" s="758"/>
      <c r="N26" s="444"/>
    </row>
    <row r="27" spans="2:19" s="425" customFormat="1" ht="30" customHeight="1">
      <c r="B27" s="446"/>
      <c r="C27" s="446"/>
      <c r="D27" s="446"/>
      <c r="E27" s="446"/>
      <c r="F27" s="446"/>
      <c r="G27" s="446"/>
      <c r="H27" s="446"/>
      <c r="I27" s="759"/>
      <c r="J27" s="759"/>
      <c r="K27" s="759"/>
      <c r="L27" s="759"/>
      <c r="M27" s="759"/>
      <c r="N27" s="444"/>
    </row>
    <row r="28" spans="2:19" s="426" customFormat="1" ht="32.25" customHeight="1">
      <c r="B28" s="442">
        <f>SUM(B29:B32)</f>
        <v>201</v>
      </c>
      <c r="C28" s="442">
        <f>SUM(C29:C32)</f>
        <v>201</v>
      </c>
      <c r="D28" s="442">
        <f>SUM(D29:D32)</f>
        <v>201</v>
      </c>
      <c r="E28" s="442">
        <f>SUM(E29:E32)</f>
        <v>207</v>
      </c>
      <c r="F28" s="442">
        <f>SUM(F29:F32)</f>
        <v>215</v>
      </c>
      <c r="G28" s="442"/>
      <c r="H28" s="442"/>
      <c r="I28" s="755" t="s">
        <v>44</v>
      </c>
      <c r="J28" s="756"/>
      <c r="K28" s="756"/>
      <c r="L28" s="756"/>
      <c r="M28" s="756"/>
      <c r="N28" s="442"/>
      <c r="O28" s="443"/>
    </row>
    <row r="29" spans="2:19" s="425" customFormat="1" ht="27.75" customHeight="1">
      <c r="B29" s="444">
        <v>74</v>
      </c>
      <c r="C29" s="444">
        <v>74</v>
      </c>
      <c r="D29" s="453">
        <v>74</v>
      </c>
      <c r="E29" s="444">
        <v>75</v>
      </c>
      <c r="F29" s="453">
        <v>78</v>
      </c>
      <c r="G29" s="453"/>
      <c r="H29" s="453"/>
      <c r="I29" s="758" t="s">
        <v>45</v>
      </c>
      <c r="J29" s="758"/>
      <c r="K29" s="758"/>
      <c r="L29" s="758"/>
      <c r="M29" s="758"/>
      <c r="N29" s="444"/>
    </row>
    <row r="30" spans="2:19" s="425" customFormat="1" ht="27.75" customHeight="1">
      <c r="B30" s="444">
        <v>23</v>
      </c>
      <c r="C30" s="444">
        <v>24</v>
      </c>
      <c r="D30" s="453">
        <v>24</v>
      </c>
      <c r="E30" s="444">
        <v>23</v>
      </c>
      <c r="F30" s="453">
        <v>24</v>
      </c>
      <c r="G30" s="453"/>
      <c r="H30" s="453"/>
      <c r="I30" s="758" t="s">
        <v>46</v>
      </c>
      <c r="J30" s="758"/>
      <c r="K30" s="758"/>
      <c r="L30" s="758"/>
      <c r="M30" s="758"/>
      <c r="N30" s="444"/>
    </row>
    <row r="31" spans="2:19" s="425" customFormat="1" ht="27.75" customHeight="1">
      <c r="B31" s="444">
        <v>15</v>
      </c>
      <c r="C31" s="444">
        <v>15</v>
      </c>
      <c r="D31" s="453">
        <v>15</v>
      </c>
      <c r="E31" s="444">
        <v>15</v>
      </c>
      <c r="F31" s="453">
        <v>14</v>
      </c>
      <c r="G31" s="453"/>
      <c r="H31" s="453"/>
      <c r="I31" s="758" t="s">
        <v>47</v>
      </c>
      <c r="J31" s="758"/>
      <c r="K31" s="758"/>
      <c r="L31" s="758"/>
      <c r="M31" s="758"/>
      <c r="N31" s="444"/>
    </row>
    <row r="32" spans="2:19" s="425" customFormat="1" ht="27.75" customHeight="1">
      <c r="B32" s="444">
        <v>89</v>
      </c>
      <c r="C32" s="444">
        <v>88</v>
      </c>
      <c r="D32" s="453">
        <v>88</v>
      </c>
      <c r="E32" s="444">
        <v>94</v>
      </c>
      <c r="F32" s="453">
        <v>99</v>
      </c>
      <c r="G32" s="453"/>
      <c r="H32" s="453"/>
      <c r="I32" s="758" t="s">
        <v>48</v>
      </c>
      <c r="J32" s="758"/>
      <c r="K32" s="758"/>
      <c r="L32" s="758"/>
      <c r="M32" s="758"/>
      <c r="N32" s="444"/>
    </row>
    <row r="33" spans="2:15" s="425" customFormat="1" ht="30" customHeight="1">
      <c r="B33" s="446"/>
      <c r="C33" s="446"/>
      <c r="D33" s="446"/>
      <c r="E33" s="446"/>
      <c r="F33" s="446"/>
      <c r="G33" s="446"/>
      <c r="H33" s="446"/>
      <c r="I33" s="759"/>
      <c r="J33" s="759"/>
      <c r="K33" s="759"/>
      <c r="L33" s="759"/>
      <c r="M33" s="759"/>
      <c r="N33" s="444"/>
    </row>
    <row r="34" spans="2:15" s="426" customFormat="1" ht="32.25" customHeight="1">
      <c r="B34" s="442">
        <f>SUM(B35:B37)</f>
        <v>140</v>
      </c>
      <c r="C34" s="442">
        <f>SUM(C35:C37)</f>
        <v>140</v>
      </c>
      <c r="D34" s="442">
        <f>SUM(D35:D37)</f>
        <v>140</v>
      </c>
      <c r="E34" s="442">
        <f>SUM(E35:E37)</f>
        <v>170</v>
      </c>
      <c r="F34" s="442">
        <f>SUM(F35:F37)</f>
        <v>171</v>
      </c>
      <c r="G34" s="442"/>
      <c r="H34" s="442"/>
      <c r="I34" s="755" t="s">
        <v>49</v>
      </c>
      <c r="J34" s="756"/>
      <c r="K34" s="756"/>
      <c r="L34" s="756"/>
      <c r="M34" s="756"/>
      <c r="N34" s="442"/>
      <c r="O34" s="443"/>
    </row>
    <row r="35" spans="2:15" s="425" customFormat="1" ht="27.75" customHeight="1">
      <c r="B35" s="444">
        <v>106</v>
      </c>
      <c r="C35" s="444">
        <v>108</v>
      </c>
      <c r="D35" s="453">
        <v>109</v>
      </c>
      <c r="E35" s="444">
        <v>112</v>
      </c>
      <c r="F35" s="453">
        <v>113</v>
      </c>
      <c r="G35" s="453"/>
      <c r="H35" s="453"/>
      <c r="I35" s="758" t="s">
        <v>50</v>
      </c>
      <c r="J35" s="758"/>
      <c r="K35" s="758"/>
      <c r="L35" s="758"/>
      <c r="M35" s="758"/>
      <c r="N35" s="444"/>
    </row>
    <row r="36" spans="2:15" s="425" customFormat="1" ht="27.75" customHeight="1">
      <c r="B36" s="444">
        <v>8</v>
      </c>
      <c r="C36" s="444">
        <v>8</v>
      </c>
      <c r="D36" s="453">
        <v>7</v>
      </c>
      <c r="E36" s="444">
        <v>7</v>
      </c>
      <c r="F36" s="453">
        <v>8</v>
      </c>
      <c r="G36" s="453"/>
      <c r="H36" s="453"/>
      <c r="I36" s="758" t="s">
        <v>51</v>
      </c>
      <c r="J36" s="758"/>
      <c r="K36" s="758"/>
      <c r="L36" s="758"/>
      <c r="M36" s="758"/>
      <c r="N36" s="444"/>
    </row>
    <row r="37" spans="2:15" s="425" customFormat="1" ht="27.75" customHeight="1">
      <c r="B37" s="444">
        <v>26</v>
      </c>
      <c r="C37" s="444">
        <v>24</v>
      </c>
      <c r="D37" s="453">
        <v>24</v>
      </c>
      <c r="E37" s="444">
        <v>51</v>
      </c>
      <c r="F37" s="453">
        <v>50</v>
      </c>
      <c r="G37" s="453"/>
      <c r="H37" s="453"/>
      <c r="I37" s="758" t="s">
        <v>52</v>
      </c>
      <c r="J37" s="758"/>
      <c r="K37" s="758"/>
      <c r="L37" s="758"/>
      <c r="M37" s="758"/>
      <c r="N37" s="444"/>
    </row>
    <row r="38" spans="2:15" s="425" customFormat="1" ht="30" customHeight="1">
      <c r="B38" s="446"/>
      <c r="C38" s="446"/>
      <c r="D38" s="446"/>
      <c r="E38" s="446"/>
      <c r="F38" s="446"/>
      <c r="G38" s="446"/>
      <c r="H38" s="446"/>
      <c r="I38" s="759"/>
      <c r="J38" s="759"/>
      <c r="K38" s="759"/>
      <c r="L38" s="759"/>
      <c r="M38" s="759"/>
      <c r="N38" s="444"/>
    </row>
    <row r="39" spans="2:15" s="426" customFormat="1" ht="32.25" customHeight="1">
      <c r="B39" s="442">
        <f>SUM(B40:B43)</f>
        <v>98</v>
      </c>
      <c r="C39" s="442">
        <f>SUM(C40:C43)</f>
        <v>98</v>
      </c>
      <c r="D39" s="442">
        <f>SUM(D40:D43)</f>
        <v>98</v>
      </c>
      <c r="E39" s="442">
        <f>SUM(E40:E43)</f>
        <v>71</v>
      </c>
      <c r="F39" s="442">
        <f>SUM(F40:F43)</f>
        <v>73</v>
      </c>
      <c r="G39" s="442"/>
      <c r="H39" s="442"/>
      <c r="I39" s="755" t="s">
        <v>53</v>
      </c>
      <c r="J39" s="756"/>
      <c r="K39" s="756"/>
      <c r="L39" s="756"/>
      <c r="M39" s="756"/>
      <c r="N39" s="442"/>
      <c r="O39" s="443"/>
    </row>
    <row r="40" spans="2:15" s="425" customFormat="1" ht="27.75" customHeight="1">
      <c r="B40" s="444">
        <v>15</v>
      </c>
      <c r="C40" s="444">
        <v>15</v>
      </c>
      <c r="D40" s="453">
        <v>15</v>
      </c>
      <c r="E40" s="444">
        <v>12</v>
      </c>
      <c r="F40" s="453">
        <v>12</v>
      </c>
      <c r="G40" s="453"/>
      <c r="H40" s="453"/>
      <c r="I40" s="758" t="s">
        <v>54</v>
      </c>
      <c r="J40" s="758"/>
      <c r="K40" s="758"/>
      <c r="L40" s="758"/>
      <c r="M40" s="758"/>
      <c r="N40" s="444"/>
    </row>
    <row r="41" spans="2:15" s="425" customFormat="1" ht="27.75" customHeight="1">
      <c r="B41" s="444">
        <v>7</v>
      </c>
      <c r="C41" s="444">
        <v>7</v>
      </c>
      <c r="D41" s="444">
        <v>7</v>
      </c>
      <c r="E41" s="444">
        <v>7</v>
      </c>
      <c r="F41" s="444">
        <v>7</v>
      </c>
      <c r="G41" s="444"/>
      <c r="H41" s="444"/>
      <c r="I41" s="758" t="s">
        <v>55</v>
      </c>
      <c r="J41" s="758"/>
      <c r="K41" s="758"/>
      <c r="L41" s="758"/>
      <c r="M41" s="758"/>
      <c r="N41" s="444"/>
    </row>
    <row r="42" spans="2:15" s="425" customFormat="1" ht="27.75" customHeight="1">
      <c r="B42" s="444">
        <v>46</v>
      </c>
      <c r="C42" s="444">
        <v>46</v>
      </c>
      <c r="D42" s="453">
        <v>46</v>
      </c>
      <c r="E42" s="444">
        <v>28</v>
      </c>
      <c r="F42" s="453">
        <v>30</v>
      </c>
      <c r="G42" s="453"/>
      <c r="H42" s="453"/>
      <c r="I42" s="758" t="s">
        <v>56</v>
      </c>
      <c r="J42" s="758"/>
      <c r="K42" s="758"/>
      <c r="L42" s="758"/>
      <c r="M42" s="758"/>
      <c r="N42" s="444"/>
    </row>
    <row r="43" spans="2:15" s="425" customFormat="1" ht="27.75" customHeight="1">
      <c r="B43" s="444">
        <v>30</v>
      </c>
      <c r="C43" s="444">
        <v>30</v>
      </c>
      <c r="D43" s="453">
        <v>30</v>
      </c>
      <c r="E43" s="444">
        <v>24</v>
      </c>
      <c r="F43" s="453">
        <v>24</v>
      </c>
      <c r="G43" s="453"/>
      <c r="H43" s="453"/>
      <c r="I43" s="758" t="s">
        <v>57</v>
      </c>
      <c r="J43" s="758"/>
      <c r="K43" s="758"/>
      <c r="L43" s="758"/>
      <c r="M43" s="758"/>
      <c r="N43" s="444"/>
      <c r="O43" s="445"/>
    </row>
    <row r="44" spans="2:15" s="425" customFormat="1" ht="30" customHeight="1">
      <c r="B44" s="447"/>
      <c r="C44" s="447"/>
      <c r="D44" s="447"/>
      <c r="E44" s="447"/>
      <c r="F44" s="447"/>
      <c r="G44" s="447"/>
      <c r="H44" s="447"/>
      <c r="I44" s="759"/>
      <c r="J44" s="759"/>
      <c r="K44" s="759"/>
      <c r="L44" s="759"/>
      <c r="M44" s="759"/>
      <c r="N44" s="448"/>
    </row>
    <row r="45" spans="2:15" s="450" customFormat="1" ht="30" customHeight="1">
      <c r="B45" s="449"/>
      <c r="C45" s="449"/>
      <c r="D45" s="449"/>
      <c r="E45" s="449"/>
      <c r="F45" s="449"/>
      <c r="G45" s="449"/>
      <c r="H45" s="449"/>
      <c r="I45" s="760"/>
      <c r="J45" s="760"/>
      <c r="K45" s="760"/>
      <c r="L45" s="760"/>
      <c r="M45" s="760"/>
      <c r="N45" s="449"/>
    </row>
    <row r="46" spans="2:15" s="426" customFormat="1" ht="27.75" customHeight="1">
      <c r="B46" s="442">
        <v>942</v>
      </c>
      <c r="C46" s="442">
        <v>963</v>
      </c>
      <c r="D46" s="442">
        <v>975</v>
      </c>
      <c r="E46" s="442">
        <v>1173</v>
      </c>
      <c r="F46" s="442">
        <v>1213</v>
      </c>
      <c r="G46" s="442"/>
      <c r="H46" s="442"/>
      <c r="I46" s="755" t="s">
        <v>58</v>
      </c>
      <c r="J46" s="756"/>
      <c r="K46" s="756"/>
      <c r="L46" s="756"/>
      <c r="M46" s="756"/>
      <c r="N46" s="442"/>
    </row>
    <row r="47" spans="2:15" s="426" customFormat="1" ht="27.75" customHeight="1">
      <c r="B47" s="442">
        <v>150</v>
      </c>
      <c r="C47" s="442">
        <v>152</v>
      </c>
      <c r="D47" s="442">
        <v>151</v>
      </c>
      <c r="E47" s="442">
        <v>83</v>
      </c>
      <c r="F47" s="442">
        <v>86</v>
      </c>
      <c r="G47" s="442"/>
      <c r="H47" s="442"/>
      <c r="I47" s="755" t="s">
        <v>123</v>
      </c>
      <c r="J47" s="756"/>
      <c r="K47" s="756"/>
      <c r="L47" s="756"/>
      <c r="M47" s="756"/>
      <c r="N47" s="442"/>
    </row>
    <row r="48" spans="2:15" s="452" customFormat="1" ht="30" customHeight="1">
      <c r="C48" s="451"/>
      <c r="D48" s="451"/>
      <c r="E48" s="451"/>
      <c r="F48" s="451"/>
      <c r="G48" s="451"/>
      <c r="H48" s="451"/>
      <c r="I48" s="761"/>
      <c r="J48" s="761"/>
      <c r="K48" s="761"/>
      <c r="L48" s="761"/>
      <c r="M48" s="761"/>
      <c r="N48" s="451"/>
    </row>
    <row r="49" spans="2:14" s="425" customFormat="1" ht="18" customHeight="1">
      <c r="B49" s="448"/>
      <c r="C49" s="448"/>
      <c r="D49" s="448"/>
      <c r="E49" s="448"/>
      <c r="F49" s="448"/>
      <c r="G49" s="448"/>
      <c r="H49" s="448"/>
      <c r="I49" s="465"/>
      <c r="J49" s="465"/>
      <c r="K49" s="465"/>
      <c r="L49" s="465"/>
      <c r="M49" s="465"/>
      <c r="N49" s="448"/>
    </row>
    <row r="50" spans="2:14" s="425" customFormat="1" ht="18" customHeight="1">
      <c r="E50" s="466" t="s">
        <v>166</v>
      </c>
      <c r="F50" s="467" t="s">
        <v>122</v>
      </c>
      <c r="H50" s="453"/>
      <c r="I50" s="467"/>
      <c r="J50" s="467"/>
      <c r="K50" s="453"/>
      <c r="L50" s="467"/>
      <c r="M50" s="467"/>
    </row>
    <row r="51" spans="2:14" s="425" customFormat="1" ht="18" customHeight="1">
      <c r="E51" s="466"/>
      <c r="F51" s="467" t="s">
        <v>145</v>
      </c>
      <c r="H51" s="453"/>
      <c r="I51" s="467"/>
      <c r="J51" s="467"/>
      <c r="K51" s="453"/>
      <c r="L51" s="467"/>
      <c r="M51" s="467"/>
    </row>
    <row r="52" spans="2:14" ht="18.75">
      <c r="E52" s="425"/>
      <c r="F52" s="467"/>
      <c r="G52" s="425"/>
      <c r="H52" s="453"/>
      <c r="I52" s="467"/>
      <c r="J52" s="467"/>
      <c r="K52" s="425"/>
      <c r="L52" s="425"/>
      <c r="M52" s="425"/>
      <c r="N52" s="425"/>
    </row>
    <row r="60" spans="2:14">
      <c r="C60" s="418" t="s">
        <v>59</v>
      </c>
    </row>
  </sheetData>
  <mergeCells count="59">
    <mergeCell ref="I45:M45"/>
    <mergeCell ref="I46:M46"/>
    <mergeCell ref="I47:M47"/>
    <mergeCell ref="I48:M48"/>
    <mergeCell ref="I39:M39"/>
    <mergeCell ref="I40:M40"/>
    <mergeCell ref="I41:M41"/>
    <mergeCell ref="I42:M42"/>
    <mergeCell ref="I43:M43"/>
    <mergeCell ref="I44:M44"/>
    <mergeCell ref="I38:M38"/>
    <mergeCell ref="I27:M27"/>
    <mergeCell ref="I28:M28"/>
    <mergeCell ref="I29:M29"/>
    <mergeCell ref="I30:M30"/>
    <mergeCell ref="I31:M31"/>
    <mergeCell ref="I32:M32"/>
    <mergeCell ref="I33:M33"/>
    <mergeCell ref="I34:M34"/>
    <mergeCell ref="I35:M35"/>
    <mergeCell ref="I36:M36"/>
    <mergeCell ref="I37:M37"/>
    <mergeCell ref="I26:M26"/>
    <mergeCell ref="I18:M18"/>
    <mergeCell ref="Q18:S18"/>
    <mergeCell ref="I19:M19"/>
    <mergeCell ref="Q19:S19"/>
    <mergeCell ref="I20:M20"/>
    <mergeCell ref="Q20:S20"/>
    <mergeCell ref="I21:M21"/>
    <mergeCell ref="I22:M22"/>
    <mergeCell ref="I23:M23"/>
    <mergeCell ref="I24:M24"/>
    <mergeCell ref="I25:M25"/>
    <mergeCell ref="I15:M15"/>
    <mergeCell ref="Q15:S15"/>
    <mergeCell ref="I16:M16"/>
    <mergeCell ref="Q16:S16"/>
    <mergeCell ref="I17:M17"/>
    <mergeCell ref="Q17:S17"/>
    <mergeCell ref="I12:M12"/>
    <mergeCell ref="Q12:S12"/>
    <mergeCell ref="I13:M13"/>
    <mergeCell ref="Q13:S13"/>
    <mergeCell ref="I14:M14"/>
    <mergeCell ref="Q14:S14"/>
    <mergeCell ref="I11:M11"/>
    <mergeCell ref="Q11:S11"/>
    <mergeCell ref="I1:M1"/>
    <mergeCell ref="R2:R3"/>
    <mergeCell ref="S2:S3"/>
    <mergeCell ref="B3:M3"/>
    <mergeCell ref="I4:M4"/>
    <mergeCell ref="B5:M5"/>
    <mergeCell ref="I7:M7"/>
    <mergeCell ref="I8:M8"/>
    <mergeCell ref="I9:M9"/>
    <mergeCell ref="I10:M10"/>
    <mergeCell ref="Q10:S10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P54"/>
  <sheetViews>
    <sheetView view="pageBreakPreview" zoomScaleNormal="100" zoomScaleSheetLayoutView="100" workbookViewId="0">
      <pane ySplit="7" topLeftCell="A8" activePane="bottomLeft" state="frozen"/>
      <selection activeCell="H33" sqref="H33"/>
      <selection pane="bottomLeft" activeCell="H10" sqref="H10"/>
    </sheetView>
  </sheetViews>
  <sheetFormatPr defaultColWidth="9.140625" defaultRowHeight="14.25"/>
  <cols>
    <col min="1" max="1" width="1.7109375" style="418" customWidth="1"/>
    <col min="2" max="2" width="5.7109375" style="419" customWidth="1"/>
    <col min="3" max="3" width="6.85546875" style="419" customWidth="1"/>
    <col min="4" max="4" width="7.7109375" style="419" customWidth="1"/>
    <col min="5" max="5" width="0.85546875" style="419" customWidth="1"/>
    <col min="6" max="6" width="25.7109375" style="418" customWidth="1"/>
    <col min="7" max="11" width="20.7109375" style="418" customWidth="1"/>
    <col min="12" max="12" width="6.28515625" style="418" customWidth="1"/>
    <col min="13" max="13" width="21.85546875" style="418" customWidth="1"/>
    <col min="14" max="14" width="21.140625" style="418" customWidth="1"/>
    <col min="15" max="15" width="9.140625" style="418"/>
    <col min="16" max="16" width="12.5703125" style="418" bestFit="1" customWidth="1"/>
    <col min="17" max="16384" width="9.140625" style="418"/>
  </cols>
  <sheetData>
    <row r="1" spans="1:16" ht="30" customHeight="1"/>
    <row r="2" spans="1:16" ht="27" customHeight="1">
      <c r="B2" s="457"/>
      <c r="C2" s="458"/>
      <c r="D2" s="459"/>
      <c r="E2" s="460"/>
      <c r="F2" s="461"/>
      <c r="G2" s="461"/>
      <c r="H2" s="461"/>
      <c r="I2" s="461"/>
      <c r="J2" s="461"/>
      <c r="K2" s="461"/>
    </row>
    <row r="3" spans="1:16" ht="27" customHeight="1">
      <c r="B3" s="739" t="s">
        <v>147</v>
      </c>
      <c r="C3" s="739"/>
      <c r="D3" s="739"/>
      <c r="E3" s="739"/>
      <c r="F3" s="739"/>
      <c r="G3" s="739"/>
      <c r="H3" s="739"/>
      <c r="I3" s="739"/>
      <c r="J3" s="739"/>
      <c r="K3" s="739"/>
    </row>
    <row r="4" spans="1:16" ht="25.5" customHeight="1">
      <c r="A4" s="425"/>
      <c r="B4" s="425"/>
      <c r="C4" s="425"/>
      <c r="D4" s="425"/>
      <c r="E4" s="425"/>
      <c r="F4" s="425"/>
      <c r="G4" s="426"/>
      <c r="H4" s="426"/>
      <c r="I4" s="426"/>
      <c r="J4" s="468"/>
      <c r="K4" s="469"/>
      <c r="L4" s="426"/>
      <c r="M4" s="428"/>
      <c r="N4" s="428"/>
    </row>
    <row r="5" spans="1:16" s="436" customFormat="1" ht="36.75" customHeight="1">
      <c r="A5" s="432"/>
      <c r="B5" s="741" t="s">
        <v>80</v>
      </c>
      <c r="C5" s="741"/>
      <c r="D5" s="741"/>
      <c r="E5" s="741"/>
      <c r="F5" s="741"/>
      <c r="G5" s="741"/>
      <c r="H5" s="741"/>
      <c r="I5" s="741"/>
      <c r="J5" s="741"/>
      <c r="K5" s="741"/>
      <c r="L5" s="433"/>
      <c r="M5" s="470"/>
      <c r="N5" s="471"/>
    </row>
    <row r="6" spans="1:16" ht="20.100000000000001" customHeight="1">
      <c r="B6" s="429"/>
      <c r="C6" s="429"/>
      <c r="D6" s="429"/>
      <c r="E6" s="429"/>
      <c r="F6" s="431"/>
      <c r="G6" s="426"/>
      <c r="H6" s="426"/>
      <c r="I6" s="426"/>
      <c r="J6" s="426"/>
      <c r="K6" s="426"/>
      <c r="L6" s="437"/>
      <c r="M6" s="438"/>
    </row>
    <row r="7" spans="1:16" ht="24" customHeight="1">
      <c r="B7" s="742" t="s">
        <v>78</v>
      </c>
      <c r="C7" s="742"/>
      <c r="D7" s="742"/>
      <c r="E7" s="742"/>
      <c r="F7" s="742"/>
      <c r="G7" s="439">
        <v>2012</v>
      </c>
      <c r="H7" s="439">
        <v>2013</v>
      </c>
      <c r="I7" s="439">
        <v>2014</v>
      </c>
      <c r="J7" s="439">
        <v>2015</v>
      </c>
      <c r="K7" s="439">
        <v>2016</v>
      </c>
      <c r="L7" s="440"/>
      <c r="M7" s="472"/>
    </row>
    <row r="8" spans="1:16" s="425" customFormat="1" ht="36" customHeight="1">
      <c r="B8" s="743" t="s">
        <v>2</v>
      </c>
      <c r="C8" s="744"/>
      <c r="D8" s="744"/>
      <c r="E8" s="744"/>
      <c r="F8" s="744"/>
      <c r="G8" s="442">
        <f>G10+G23+G28+G34+G39</f>
        <v>275849.07373469323</v>
      </c>
      <c r="H8" s="442">
        <f>H10+H23+H28+H34+H39</f>
        <v>281009.0837574866</v>
      </c>
      <c r="I8" s="442">
        <f>I10+I23+I28+I34+I39</f>
        <v>298064.04710058199</v>
      </c>
      <c r="J8" s="442">
        <f>J10+J23+J28+J34+J39</f>
        <v>300158.50055275951</v>
      </c>
      <c r="K8" s="442">
        <f>K10+K23+K28+K34+K39</f>
        <v>304027.53279035533</v>
      </c>
      <c r="L8" s="442"/>
      <c r="M8" s="473"/>
      <c r="N8" s="473"/>
    </row>
    <row r="9" spans="1:16" s="425" customFormat="1" ht="30" customHeight="1">
      <c r="B9" s="745"/>
      <c r="C9" s="745"/>
      <c r="D9" s="745"/>
      <c r="E9" s="745"/>
      <c r="F9" s="745"/>
      <c r="G9" s="442"/>
      <c r="H9" s="474"/>
      <c r="I9" s="474"/>
      <c r="J9" s="474"/>
      <c r="K9" s="474"/>
      <c r="L9" s="442"/>
    </row>
    <row r="10" spans="1:16" s="425" customFormat="1" ht="32.25" customHeight="1">
      <c r="B10" s="743" t="s">
        <v>31</v>
      </c>
      <c r="C10" s="744"/>
      <c r="D10" s="744"/>
      <c r="E10" s="744"/>
      <c r="F10" s="744"/>
      <c r="G10" s="475">
        <f>SUM(G11:G21)</f>
        <v>144484.45660872993</v>
      </c>
      <c r="H10" s="475">
        <f>SUM(H11:H21)</f>
        <v>150098.163852742</v>
      </c>
      <c r="I10" s="475">
        <f>SUM(I11:I21)</f>
        <v>159595.12732151858</v>
      </c>
      <c r="J10" s="475">
        <f>SUM(J11:J21)</f>
        <v>167420.62607657793</v>
      </c>
      <c r="K10" s="475">
        <f>SUM(K11:K21)</f>
        <v>169067.5957604865</v>
      </c>
      <c r="L10" s="442"/>
      <c r="M10" s="473"/>
      <c r="N10" s="445"/>
      <c r="O10" s="476"/>
    </row>
    <row r="11" spans="1:16" s="425" customFormat="1" ht="27.75" customHeight="1">
      <c r="B11" s="736" t="s">
        <v>32</v>
      </c>
      <c r="C11" s="736"/>
      <c r="D11" s="736"/>
      <c r="E11" s="736"/>
      <c r="F11" s="736"/>
      <c r="G11" s="444">
        <v>34091.390019642502</v>
      </c>
      <c r="H11" s="444">
        <v>31397.308642249402</v>
      </c>
      <c r="I11" s="444">
        <v>35124.834027646401</v>
      </c>
      <c r="J11" s="444">
        <v>42085.293787576098</v>
      </c>
      <c r="K11" s="444">
        <v>44913.399307334403</v>
      </c>
      <c r="L11" s="477"/>
      <c r="M11" s="473"/>
      <c r="N11" s="445"/>
      <c r="O11" s="477"/>
      <c r="P11" s="477"/>
    </row>
    <row r="12" spans="1:16" s="425" customFormat="1" ht="27.75" customHeight="1">
      <c r="B12" s="736" t="s">
        <v>33</v>
      </c>
      <c r="C12" s="736"/>
      <c r="D12" s="736"/>
      <c r="E12" s="736"/>
      <c r="F12" s="736"/>
      <c r="G12" s="444">
        <v>36451.831551678399</v>
      </c>
      <c r="H12" s="444">
        <v>36910.309263245203</v>
      </c>
      <c r="I12" s="444">
        <v>36584.269003549001</v>
      </c>
      <c r="J12" s="444">
        <v>36511.456292566501</v>
      </c>
      <c r="K12" s="444">
        <v>37854.200690457699</v>
      </c>
      <c r="L12" s="444"/>
      <c r="M12" s="473"/>
      <c r="N12" s="445"/>
      <c r="O12" s="477"/>
      <c r="P12" s="477"/>
    </row>
    <row r="13" spans="1:16" s="425" customFormat="1" ht="27.75" customHeight="1">
      <c r="B13" s="736" t="s">
        <v>60</v>
      </c>
      <c r="C13" s="736"/>
      <c r="D13" s="736"/>
      <c r="E13" s="736"/>
      <c r="F13" s="736"/>
      <c r="G13" s="444">
        <v>22264.540190441301</v>
      </c>
      <c r="H13" s="444">
        <v>23365.525917172101</v>
      </c>
      <c r="I13" s="444">
        <v>22094.060721615599</v>
      </c>
      <c r="J13" s="444">
        <v>22119.927424864902</v>
      </c>
      <c r="K13" s="444">
        <v>25668.250629293001</v>
      </c>
      <c r="L13" s="444"/>
      <c r="M13" s="473"/>
      <c r="N13" s="445"/>
      <c r="O13" s="477"/>
      <c r="P13" s="477"/>
    </row>
    <row r="14" spans="1:16" s="425" customFormat="1" ht="27.75" customHeight="1">
      <c r="B14" s="736" t="s">
        <v>148</v>
      </c>
      <c r="C14" s="736"/>
      <c r="D14" s="736"/>
      <c r="E14" s="736"/>
      <c r="F14" s="736"/>
      <c r="G14" s="444">
        <v>5031.7089965770101</v>
      </c>
      <c r="H14" s="444">
        <v>4468.6094703438202</v>
      </c>
      <c r="I14" s="444">
        <v>5401.3609482397997</v>
      </c>
      <c r="J14" s="444">
        <v>7990.6871228720302</v>
      </c>
      <c r="K14" s="444">
        <v>6260.1595387794996</v>
      </c>
      <c r="L14" s="477"/>
      <c r="M14" s="473"/>
      <c r="N14" s="445"/>
      <c r="O14" s="477"/>
      <c r="P14" s="477"/>
    </row>
    <row r="15" spans="1:16" s="425" customFormat="1" ht="27.75" customHeight="1">
      <c r="B15" s="736" t="s">
        <v>34</v>
      </c>
      <c r="C15" s="736"/>
      <c r="D15" s="736"/>
      <c r="E15" s="736"/>
      <c r="F15" s="736"/>
      <c r="G15" s="444">
        <v>13157.7202942861</v>
      </c>
      <c r="H15" s="444">
        <v>11772.455988289899</v>
      </c>
      <c r="I15" s="444">
        <v>12336.9315624762</v>
      </c>
      <c r="J15" s="444">
        <v>12690.435853626201</v>
      </c>
      <c r="K15" s="444">
        <v>12613.718029981201</v>
      </c>
      <c r="L15" s="444"/>
      <c r="M15" s="473"/>
      <c r="N15" s="445"/>
      <c r="O15" s="477"/>
      <c r="P15" s="477"/>
    </row>
    <row r="16" spans="1:16" s="425" customFormat="1" ht="27.75" customHeight="1">
      <c r="B16" s="736" t="s">
        <v>35</v>
      </c>
      <c r="C16" s="736"/>
      <c r="D16" s="736"/>
      <c r="E16" s="736"/>
      <c r="F16" s="736"/>
      <c r="G16" s="444">
        <v>10336.680942659101</v>
      </c>
      <c r="H16" s="444">
        <v>10495.9110826946</v>
      </c>
      <c r="I16" s="444">
        <v>10477.507697802401</v>
      </c>
      <c r="J16" s="444">
        <v>10769.816656511101</v>
      </c>
      <c r="K16" s="444">
        <v>11365.8263537281</v>
      </c>
      <c r="L16" s="444"/>
      <c r="M16" s="473"/>
      <c r="N16" s="445"/>
      <c r="O16" s="477"/>
      <c r="P16" s="477"/>
    </row>
    <row r="17" spans="1:16" s="425" customFormat="1" ht="27.75" customHeight="1">
      <c r="B17" s="736" t="s">
        <v>36</v>
      </c>
      <c r="C17" s="736"/>
      <c r="D17" s="736"/>
      <c r="E17" s="736"/>
      <c r="F17" s="736"/>
      <c r="G17" s="444">
        <v>5602.9277764489998</v>
      </c>
      <c r="H17" s="444">
        <v>5545.4627180669604</v>
      </c>
      <c r="I17" s="444">
        <v>7060.4756482336397</v>
      </c>
      <c r="J17" s="444">
        <v>4145.00848202617</v>
      </c>
      <c r="K17" s="444">
        <v>4792.1517247204602</v>
      </c>
      <c r="L17" s="444"/>
      <c r="M17" s="473"/>
      <c r="N17" s="445"/>
      <c r="O17" s="477"/>
      <c r="P17" s="477"/>
    </row>
    <row r="18" spans="1:16" s="425" customFormat="1" ht="27.75" customHeight="1">
      <c r="B18" s="736" t="s">
        <v>37</v>
      </c>
      <c r="C18" s="736"/>
      <c r="D18" s="736"/>
      <c r="E18" s="736"/>
      <c r="F18" s="736"/>
      <c r="G18" s="444">
        <v>2186.7930637499999</v>
      </c>
      <c r="H18" s="444">
        <v>2329.5338087499999</v>
      </c>
      <c r="I18" s="444">
        <v>2785.5719581919798</v>
      </c>
      <c r="J18" s="444">
        <v>3419.9546351051299</v>
      </c>
      <c r="K18" s="444">
        <v>3532.9885129530899</v>
      </c>
      <c r="L18" s="444"/>
      <c r="M18" s="473"/>
      <c r="N18" s="445"/>
      <c r="O18" s="477"/>
      <c r="P18" s="477"/>
    </row>
    <row r="19" spans="1:16" s="425" customFormat="1" ht="27.75" customHeight="1">
      <c r="B19" s="736" t="s">
        <v>39</v>
      </c>
      <c r="C19" s="736"/>
      <c r="D19" s="736"/>
      <c r="E19" s="736"/>
      <c r="F19" s="736"/>
      <c r="G19" s="444">
        <v>900.90222200000005</v>
      </c>
      <c r="H19" s="444">
        <v>901.99440900000002</v>
      </c>
      <c r="I19" s="444">
        <v>1780.78731894558</v>
      </c>
      <c r="J19" s="444">
        <v>2299.5748851436101</v>
      </c>
      <c r="K19" s="444">
        <v>2657.5675881351999</v>
      </c>
      <c r="L19" s="444"/>
      <c r="M19" s="473"/>
      <c r="N19" s="445"/>
      <c r="O19" s="477"/>
      <c r="P19" s="477"/>
    </row>
    <row r="20" spans="1:16" s="425" customFormat="1" ht="27.75" customHeight="1">
      <c r="B20" s="736" t="s">
        <v>38</v>
      </c>
      <c r="C20" s="736"/>
      <c r="D20" s="736"/>
      <c r="E20" s="736"/>
      <c r="F20" s="736"/>
      <c r="G20" s="444">
        <v>1860.8254497888199</v>
      </c>
      <c r="H20" s="444">
        <v>1984.323872743</v>
      </c>
      <c r="I20" s="444">
        <v>1983.3669278182699</v>
      </c>
      <c r="J20" s="444">
        <v>2436.8875774694102</v>
      </c>
      <c r="K20" s="444">
        <v>2771.68276575046</v>
      </c>
      <c r="L20" s="444"/>
      <c r="M20" s="473"/>
      <c r="N20" s="445"/>
      <c r="O20" s="477"/>
      <c r="P20" s="477"/>
    </row>
    <row r="21" spans="1:16" s="425" customFormat="1" ht="27.75" customHeight="1">
      <c r="B21" s="736" t="s">
        <v>165</v>
      </c>
      <c r="C21" s="736"/>
      <c r="D21" s="736"/>
      <c r="E21" s="736"/>
      <c r="F21" s="736"/>
      <c r="G21" s="444">
        <v>12599.1361014577</v>
      </c>
      <c r="H21" s="444">
        <v>20926.728680187</v>
      </c>
      <c r="I21" s="444">
        <v>23965.961506999702</v>
      </c>
      <c r="J21" s="444">
        <v>22951.583358816799</v>
      </c>
      <c r="K21" s="444">
        <v>16637.650619353401</v>
      </c>
      <c r="L21" s="444"/>
      <c r="M21" s="473"/>
      <c r="N21" s="445"/>
    </row>
    <row r="22" spans="1:16" s="478" customFormat="1" ht="30" customHeight="1">
      <c r="A22" s="425"/>
      <c r="B22" s="746"/>
      <c r="C22" s="746"/>
      <c r="D22" s="746"/>
      <c r="E22" s="746"/>
      <c r="F22" s="746"/>
      <c r="G22" s="445"/>
      <c r="H22" s="445"/>
      <c r="I22" s="445"/>
      <c r="J22" s="445"/>
      <c r="K22" s="445"/>
      <c r="L22" s="444"/>
      <c r="M22" s="473"/>
      <c r="N22" s="445"/>
    </row>
    <row r="23" spans="1:16" s="425" customFormat="1" ht="32.25" customHeight="1">
      <c r="B23" s="743" t="s">
        <v>40</v>
      </c>
      <c r="C23" s="744"/>
      <c r="D23" s="744"/>
      <c r="E23" s="744"/>
      <c r="F23" s="744"/>
      <c r="G23" s="475">
        <f>SUM(G24:G26)</f>
        <v>12492.62563473447</v>
      </c>
      <c r="H23" s="475">
        <f>SUM(H24:H26)</f>
        <v>12725.7682078742</v>
      </c>
      <c r="I23" s="475">
        <f>SUM(I24:I26)</f>
        <v>16835.291580220081</v>
      </c>
      <c r="J23" s="475">
        <f>SUM(J24:J26)</f>
        <v>19188.300480125217</v>
      </c>
      <c r="K23" s="475">
        <f>SUM(K24:K26)</f>
        <v>19173.750097437842</v>
      </c>
      <c r="L23" s="442"/>
      <c r="M23" s="473"/>
      <c r="N23" s="445"/>
      <c r="P23" s="445"/>
    </row>
    <row r="24" spans="1:16" s="425" customFormat="1" ht="27.75" customHeight="1">
      <c r="B24" s="737" t="s">
        <v>41</v>
      </c>
      <c r="C24" s="737"/>
      <c r="D24" s="737"/>
      <c r="E24" s="737"/>
      <c r="F24" s="737"/>
      <c r="G24" s="444">
        <v>4148.4664645538796</v>
      </c>
      <c r="H24" s="445">
        <v>4541.1825955930699</v>
      </c>
      <c r="I24" s="445">
        <v>4763.0939848159796</v>
      </c>
      <c r="J24" s="445">
        <v>5618.2453808603696</v>
      </c>
      <c r="K24" s="444">
        <v>6349.4353592126399</v>
      </c>
      <c r="L24" s="444"/>
      <c r="M24" s="473"/>
      <c r="N24" s="445"/>
    </row>
    <row r="25" spans="1:16" s="425" customFormat="1" ht="27.75" customHeight="1">
      <c r="B25" s="737" t="s">
        <v>42</v>
      </c>
      <c r="C25" s="737"/>
      <c r="D25" s="737"/>
      <c r="E25" s="737"/>
      <c r="F25" s="737"/>
      <c r="G25" s="444">
        <v>1939</v>
      </c>
      <c r="H25" s="445">
        <v>2220.0548524772698</v>
      </c>
      <c r="I25" s="445">
        <v>2479.3641371312101</v>
      </c>
      <c r="J25" s="445">
        <v>3153.2988369859499</v>
      </c>
      <c r="K25" s="444">
        <v>2907.3964625359699</v>
      </c>
      <c r="L25" s="444"/>
      <c r="M25" s="473"/>
      <c r="N25" s="445"/>
    </row>
    <row r="26" spans="1:16" s="425" customFormat="1" ht="27.75" customHeight="1">
      <c r="B26" s="737" t="s">
        <v>43</v>
      </c>
      <c r="C26" s="737"/>
      <c r="D26" s="737"/>
      <c r="E26" s="737"/>
      <c r="F26" s="737"/>
      <c r="G26" s="444">
        <v>6405.1591701805901</v>
      </c>
      <c r="H26" s="445">
        <v>5964.5307598038598</v>
      </c>
      <c r="I26" s="445">
        <v>9592.8334582728894</v>
      </c>
      <c r="J26" s="445">
        <v>10416.756262278899</v>
      </c>
      <c r="K26" s="444">
        <v>9916.9182756892296</v>
      </c>
      <c r="L26" s="444"/>
      <c r="M26" s="473"/>
      <c r="N26" s="445"/>
    </row>
    <row r="27" spans="1:16" s="478" customFormat="1" ht="30" customHeight="1">
      <c r="A27" s="425"/>
      <c r="B27" s="746"/>
      <c r="C27" s="746"/>
      <c r="D27" s="746"/>
      <c r="E27" s="746"/>
      <c r="F27" s="746"/>
      <c r="G27" s="444"/>
      <c r="H27" s="444"/>
      <c r="I27" s="444"/>
      <c r="J27" s="444"/>
      <c r="K27" s="444"/>
      <c r="L27" s="444"/>
      <c r="M27" s="473"/>
      <c r="N27" s="445"/>
    </row>
    <row r="28" spans="1:16" s="425" customFormat="1" ht="32.25" customHeight="1">
      <c r="B28" s="743" t="s">
        <v>44</v>
      </c>
      <c r="C28" s="744"/>
      <c r="D28" s="744"/>
      <c r="E28" s="744"/>
      <c r="F28" s="744"/>
      <c r="G28" s="475">
        <f>SUM(G29:G32)</f>
        <v>48021.418774682519</v>
      </c>
      <c r="H28" s="475">
        <f>SUM(H29:H32)</f>
        <v>48956.329640701748</v>
      </c>
      <c r="I28" s="475">
        <f>SUM(I29:I32)</f>
        <v>51926.455061588553</v>
      </c>
      <c r="J28" s="475">
        <f>SUM(J29:J32)</f>
        <v>50503.559874309183</v>
      </c>
      <c r="K28" s="475">
        <f>SUM(K29:K32)</f>
        <v>53630.242952470973</v>
      </c>
      <c r="L28" s="442"/>
      <c r="M28" s="473"/>
      <c r="N28" s="445"/>
    </row>
    <row r="29" spans="1:16" s="425" customFormat="1" ht="27.75" customHeight="1">
      <c r="B29" s="737" t="s">
        <v>45</v>
      </c>
      <c r="C29" s="737"/>
      <c r="D29" s="737"/>
      <c r="E29" s="737"/>
      <c r="F29" s="737"/>
      <c r="G29" s="444">
        <v>30667.243461496299</v>
      </c>
      <c r="H29" s="445">
        <v>33785.5961786158</v>
      </c>
      <c r="I29" s="445">
        <v>37567.2300581214</v>
      </c>
      <c r="J29" s="445">
        <v>35402.073292821296</v>
      </c>
      <c r="K29" s="444">
        <v>36691.9723177052</v>
      </c>
      <c r="L29" s="444"/>
      <c r="M29" s="473"/>
      <c r="N29" s="445"/>
    </row>
    <row r="30" spans="1:16" s="425" customFormat="1" ht="27.75" customHeight="1">
      <c r="B30" s="737" t="s">
        <v>46</v>
      </c>
      <c r="C30" s="737"/>
      <c r="D30" s="737"/>
      <c r="E30" s="737"/>
      <c r="F30" s="737"/>
      <c r="G30" s="444">
        <v>8195</v>
      </c>
      <c r="H30" s="445">
        <v>8301.8561389999995</v>
      </c>
      <c r="I30" s="445">
        <v>7666.4164554982599</v>
      </c>
      <c r="J30" s="445">
        <v>7514.8203348916604</v>
      </c>
      <c r="K30" s="444">
        <v>8470.1243105471694</v>
      </c>
      <c r="L30" s="444"/>
      <c r="M30" s="473"/>
      <c r="N30" s="445"/>
    </row>
    <row r="31" spans="1:16" s="425" customFormat="1" ht="27.75" customHeight="1">
      <c r="B31" s="737" t="s">
        <v>47</v>
      </c>
      <c r="C31" s="737"/>
      <c r="D31" s="737"/>
      <c r="E31" s="737"/>
      <c r="F31" s="737"/>
      <c r="G31" s="444">
        <v>1247.64086172727</v>
      </c>
      <c r="H31" s="445">
        <v>1163.74605372727</v>
      </c>
      <c r="I31" s="445">
        <v>1766.2500584347499</v>
      </c>
      <c r="J31" s="445">
        <v>1919.9856991976999</v>
      </c>
      <c r="K31" s="444">
        <v>1994.8275773978501</v>
      </c>
      <c r="L31" s="444"/>
      <c r="M31" s="473"/>
      <c r="N31" s="445"/>
    </row>
    <row r="32" spans="1:16" s="425" customFormat="1" ht="27.75" customHeight="1">
      <c r="B32" s="737" t="s">
        <v>48</v>
      </c>
      <c r="C32" s="737"/>
      <c r="D32" s="737"/>
      <c r="E32" s="737"/>
      <c r="F32" s="737"/>
      <c r="G32" s="444">
        <v>7911.5344514589497</v>
      </c>
      <c r="H32" s="444">
        <v>5705.1312693586797</v>
      </c>
      <c r="I32" s="444">
        <v>4926.5584895341399</v>
      </c>
      <c r="J32" s="444">
        <v>5666.6805473985296</v>
      </c>
      <c r="K32" s="444">
        <v>6473.3187468207498</v>
      </c>
      <c r="L32" s="444"/>
      <c r="M32" s="473"/>
      <c r="N32" s="445"/>
    </row>
    <row r="33" spans="1:14" s="478" customFormat="1" ht="30" customHeight="1">
      <c r="A33" s="425"/>
      <c r="B33" s="746"/>
      <c r="C33" s="746"/>
      <c r="D33" s="746"/>
      <c r="E33" s="746"/>
      <c r="F33" s="746"/>
      <c r="G33" s="445"/>
      <c r="H33" s="445"/>
      <c r="I33" s="445"/>
      <c r="J33" s="445"/>
      <c r="K33" s="445"/>
      <c r="L33" s="444"/>
      <c r="M33" s="473"/>
      <c r="N33" s="445"/>
    </row>
    <row r="34" spans="1:14" s="425" customFormat="1" ht="32.25" customHeight="1">
      <c r="B34" s="743" t="s">
        <v>49</v>
      </c>
      <c r="C34" s="744"/>
      <c r="D34" s="744"/>
      <c r="E34" s="744"/>
      <c r="F34" s="744"/>
      <c r="G34" s="475">
        <f>SUM(G35:G37)</f>
        <v>20339.644642886971</v>
      </c>
      <c r="H34" s="475">
        <f>SUM(H35:H37)</f>
        <v>19904.977279015358</v>
      </c>
      <c r="I34" s="475">
        <f>SUM(I35:I37)</f>
        <v>20799.291307657877</v>
      </c>
      <c r="J34" s="475">
        <f>SUM(J35:J37)</f>
        <v>20131.344846002517</v>
      </c>
      <c r="K34" s="475">
        <f>SUM(K35:K37)</f>
        <v>20781.196764765729</v>
      </c>
      <c r="L34" s="442"/>
      <c r="M34" s="473"/>
      <c r="N34" s="445"/>
    </row>
    <row r="35" spans="1:14" s="425" customFormat="1" ht="27.75" customHeight="1">
      <c r="B35" s="737" t="s">
        <v>50</v>
      </c>
      <c r="C35" s="737"/>
      <c r="D35" s="737"/>
      <c r="E35" s="737"/>
      <c r="F35" s="737"/>
      <c r="G35" s="444">
        <v>13755.8561922318</v>
      </c>
      <c r="H35" s="445">
        <v>13535.6813993465</v>
      </c>
      <c r="I35" s="445">
        <v>14048.2019926009</v>
      </c>
      <c r="J35" s="445">
        <v>13273.3382788537</v>
      </c>
      <c r="K35" s="444">
        <v>13211.558069139501</v>
      </c>
      <c r="L35" s="444"/>
      <c r="M35" s="473"/>
      <c r="N35" s="445"/>
    </row>
    <row r="36" spans="1:14" s="425" customFormat="1" ht="27.75" customHeight="1">
      <c r="B36" s="737" t="s">
        <v>51</v>
      </c>
      <c r="C36" s="737"/>
      <c r="D36" s="737"/>
      <c r="E36" s="737"/>
      <c r="F36" s="737"/>
      <c r="G36" s="444">
        <v>3180.5714546551699</v>
      </c>
      <c r="H36" s="445">
        <v>3254.5087318717201</v>
      </c>
      <c r="I36" s="445">
        <v>3693.5682919597202</v>
      </c>
      <c r="J36" s="445">
        <v>3476.2601719557601</v>
      </c>
      <c r="K36" s="444">
        <v>3744.78008519486</v>
      </c>
      <c r="L36" s="444"/>
      <c r="M36" s="473"/>
      <c r="N36" s="445"/>
    </row>
    <row r="37" spans="1:14" s="425" customFormat="1" ht="27.75" customHeight="1">
      <c r="B37" s="737" t="s">
        <v>52</v>
      </c>
      <c r="C37" s="737"/>
      <c r="D37" s="737"/>
      <c r="E37" s="737"/>
      <c r="F37" s="737"/>
      <c r="G37" s="444">
        <v>3403.2169960000001</v>
      </c>
      <c r="H37" s="444">
        <v>3114.7871477971398</v>
      </c>
      <c r="I37" s="444">
        <v>3057.5210230972598</v>
      </c>
      <c r="J37" s="444">
        <v>3381.7463951930599</v>
      </c>
      <c r="K37" s="444">
        <v>3824.8586104313699</v>
      </c>
      <c r="L37" s="444"/>
      <c r="M37" s="473"/>
      <c r="N37" s="445"/>
    </row>
    <row r="38" spans="1:14" s="478" customFormat="1" ht="30" customHeight="1">
      <c r="A38" s="425"/>
      <c r="B38" s="746"/>
      <c r="C38" s="746"/>
      <c r="D38" s="746"/>
      <c r="E38" s="746"/>
      <c r="F38" s="746"/>
      <c r="G38" s="445"/>
      <c r="H38" s="445"/>
      <c r="I38" s="445"/>
      <c r="J38" s="445"/>
      <c r="K38" s="445"/>
      <c r="L38" s="444"/>
      <c r="M38" s="473"/>
      <c r="N38" s="445"/>
    </row>
    <row r="39" spans="1:14" s="425" customFormat="1" ht="32.25" customHeight="1">
      <c r="B39" s="743" t="s">
        <v>53</v>
      </c>
      <c r="C39" s="744"/>
      <c r="D39" s="744"/>
      <c r="E39" s="744"/>
      <c r="F39" s="744"/>
      <c r="G39" s="475">
        <f>SUM(G40:G43)</f>
        <v>50510.928073659335</v>
      </c>
      <c r="H39" s="475">
        <f>SUM(H40:H43)</f>
        <v>49323.844777153303</v>
      </c>
      <c r="I39" s="475">
        <f>SUM(I40:I43)</f>
        <v>48907.881829596925</v>
      </c>
      <c r="J39" s="475">
        <f>SUM(J40:J43)</f>
        <v>42914.669275744665</v>
      </c>
      <c r="K39" s="475">
        <f>SUM(K40:K43)</f>
        <v>41374.747215194264</v>
      </c>
      <c r="L39" s="442"/>
      <c r="M39" s="473"/>
      <c r="N39" s="445"/>
    </row>
    <row r="40" spans="1:14" s="425" customFormat="1" ht="27.75" customHeight="1">
      <c r="B40" s="737" t="s">
        <v>54</v>
      </c>
      <c r="C40" s="737"/>
      <c r="D40" s="737"/>
      <c r="E40" s="737"/>
      <c r="F40" s="737"/>
      <c r="G40" s="444">
        <v>37902.338665499999</v>
      </c>
      <c r="H40" s="445">
        <v>35648.9990015</v>
      </c>
      <c r="I40" s="445">
        <v>33906.085243940201</v>
      </c>
      <c r="J40" s="445">
        <v>30445.3288602832</v>
      </c>
      <c r="K40" s="445">
        <v>30292.886156027998</v>
      </c>
      <c r="L40" s="444"/>
      <c r="M40" s="473"/>
      <c r="N40" s="445"/>
    </row>
    <row r="41" spans="1:14" s="425" customFormat="1" ht="27.75" customHeight="1">
      <c r="B41" s="737" t="s">
        <v>55</v>
      </c>
      <c r="C41" s="737"/>
      <c r="D41" s="737"/>
      <c r="E41" s="737"/>
      <c r="F41" s="737"/>
      <c r="G41" s="444">
        <v>3731.7463720000001</v>
      </c>
      <c r="H41" s="445">
        <v>3754.6893110000001</v>
      </c>
      <c r="I41" s="445">
        <v>2893.7653188700101</v>
      </c>
      <c r="J41" s="445">
        <v>3142.4301573268099</v>
      </c>
      <c r="K41" s="445">
        <v>2696.9884778927499</v>
      </c>
      <c r="L41" s="444"/>
      <c r="M41" s="473"/>
      <c r="N41" s="445"/>
    </row>
    <row r="42" spans="1:14" s="425" customFormat="1" ht="27.75" customHeight="1">
      <c r="B42" s="737" t="s">
        <v>56</v>
      </c>
      <c r="C42" s="737"/>
      <c r="D42" s="737"/>
      <c r="E42" s="737"/>
      <c r="F42" s="737"/>
      <c r="G42" s="444">
        <v>2618.82403833333</v>
      </c>
      <c r="H42" s="445">
        <v>870.38466860000005</v>
      </c>
      <c r="I42" s="445">
        <v>1082.60450469121</v>
      </c>
      <c r="J42" s="445">
        <v>1532.06755629905</v>
      </c>
      <c r="K42" s="445">
        <v>1690.5523500449999</v>
      </c>
      <c r="L42" s="444"/>
      <c r="M42" s="473"/>
      <c r="N42" s="445"/>
    </row>
    <row r="43" spans="1:14" s="425" customFormat="1" ht="27.75" customHeight="1">
      <c r="B43" s="737" t="s">
        <v>57</v>
      </c>
      <c r="C43" s="737"/>
      <c r="D43" s="737"/>
      <c r="E43" s="737"/>
      <c r="F43" s="737"/>
      <c r="G43" s="444">
        <v>6258.0189978259996</v>
      </c>
      <c r="H43" s="444">
        <v>9049.7717960532991</v>
      </c>
      <c r="I43" s="444">
        <v>11025.4267620955</v>
      </c>
      <c r="J43" s="444">
        <v>7794.8427018355997</v>
      </c>
      <c r="K43" s="444">
        <v>6694.3202312285102</v>
      </c>
      <c r="L43" s="444"/>
      <c r="M43" s="473"/>
      <c r="N43" s="445"/>
    </row>
    <row r="44" spans="1:14" s="478" customFormat="1" ht="29.25" customHeight="1">
      <c r="A44" s="425"/>
      <c r="B44" s="747"/>
      <c r="C44" s="747"/>
      <c r="D44" s="747"/>
      <c r="E44" s="747"/>
      <c r="F44" s="747"/>
      <c r="G44" s="452"/>
      <c r="H44" s="452"/>
      <c r="I44" s="452"/>
      <c r="J44" s="452"/>
      <c r="K44" s="452"/>
      <c r="L44" s="448"/>
      <c r="M44" s="473"/>
      <c r="N44" s="445"/>
    </row>
    <row r="45" spans="1:14" s="480" customFormat="1" ht="29.25" customHeight="1">
      <c r="A45" s="450"/>
      <c r="B45" s="448"/>
      <c r="C45" s="448"/>
      <c r="D45" s="448"/>
      <c r="E45" s="448"/>
      <c r="F45" s="448"/>
      <c r="G45" s="448"/>
      <c r="H45" s="448"/>
      <c r="I45" s="448"/>
      <c r="J45" s="448"/>
      <c r="K45" s="448"/>
      <c r="L45" s="449"/>
    </row>
    <row r="46" spans="1:14" s="425" customFormat="1" ht="30" customHeight="1">
      <c r="B46" s="743" t="s">
        <v>58</v>
      </c>
      <c r="C46" s="744"/>
      <c r="D46" s="744"/>
      <c r="E46" s="744"/>
      <c r="F46" s="744"/>
      <c r="G46" s="442">
        <v>89114.491547794896</v>
      </c>
      <c r="H46" s="475">
        <v>86741.697979373203</v>
      </c>
      <c r="I46" s="442">
        <v>91711.881987422705</v>
      </c>
      <c r="J46" s="442">
        <v>102163.344095868</v>
      </c>
      <c r="K46" s="442">
        <v>105688.261348933</v>
      </c>
      <c r="L46" s="442"/>
      <c r="M46" s="426"/>
    </row>
    <row r="47" spans="1:14" s="425" customFormat="1" ht="30" customHeight="1">
      <c r="B47" s="743" t="s">
        <v>123</v>
      </c>
      <c r="C47" s="744"/>
      <c r="D47" s="744"/>
      <c r="E47" s="744"/>
      <c r="F47" s="744"/>
      <c r="G47" s="442">
        <v>44474.465959806599</v>
      </c>
      <c r="H47" s="475">
        <v>45967</v>
      </c>
      <c r="I47" s="442">
        <v>49959.344185644397</v>
      </c>
      <c r="J47" s="442">
        <v>48700.958543593697</v>
      </c>
      <c r="K47" s="442">
        <v>51099.438760423101</v>
      </c>
      <c r="L47" s="442"/>
      <c r="M47" s="426"/>
    </row>
    <row r="48" spans="1:14" s="481" customFormat="1" ht="30" customHeight="1">
      <c r="A48" s="452"/>
      <c r="B48" s="747"/>
      <c r="C48" s="747"/>
      <c r="D48" s="747"/>
      <c r="E48" s="747"/>
      <c r="F48" s="747"/>
      <c r="G48" s="452"/>
      <c r="H48" s="452"/>
      <c r="I48" s="452"/>
      <c r="J48" s="452"/>
      <c r="K48" s="452"/>
      <c r="L48" s="451"/>
    </row>
    <row r="49" spans="1:11" s="425" customFormat="1" ht="18" customHeight="1">
      <c r="B49" s="709"/>
      <c r="C49" s="709"/>
      <c r="D49" s="709"/>
      <c r="E49" s="709"/>
      <c r="F49" s="709"/>
      <c r="G49" s="709"/>
      <c r="H49" s="709"/>
      <c r="I49" s="709"/>
      <c r="J49" s="709"/>
      <c r="K49" s="709"/>
    </row>
    <row r="50" spans="1:11" ht="18.600000000000001" customHeight="1">
      <c r="B50" s="748" t="s">
        <v>164</v>
      </c>
      <c r="C50" s="748"/>
      <c r="D50" s="748"/>
      <c r="E50" s="744" t="s">
        <v>121</v>
      </c>
      <c r="F50" s="744"/>
      <c r="G50" s="744"/>
      <c r="H50" s="744"/>
      <c r="I50" s="425"/>
      <c r="J50" s="425"/>
      <c r="K50" s="425"/>
    </row>
    <row r="51" spans="1:11" ht="18" customHeight="1">
      <c r="B51" s="708"/>
      <c r="C51" s="708"/>
      <c r="D51" s="708"/>
      <c r="F51" s="426" t="s">
        <v>143</v>
      </c>
      <c r="I51" s="454"/>
      <c r="J51" s="425"/>
      <c r="K51" s="425"/>
    </row>
    <row r="52" spans="1:11" ht="18">
      <c r="C52" s="455"/>
      <c r="D52" s="455"/>
      <c r="E52" s="426"/>
      <c r="G52" s="426"/>
      <c r="H52" s="426"/>
      <c r="I52" s="426"/>
    </row>
    <row r="53" spans="1:11" ht="15">
      <c r="C53" s="455"/>
      <c r="D53" s="455"/>
      <c r="E53" s="455"/>
    </row>
    <row r="54" spans="1:11" ht="15.75" customHeight="1">
      <c r="A54" s="762"/>
      <c r="B54" s="762"/>
      <c r="C54" s="762"/>
      <c r="D54" s="762"/>
      <c r="E54" s="762"/>
      <c r="F54" s="762"/>
      <c r="G54" s="762"/>
      <c r="H54" s="762"/>
      <c r="I54" s="762"/>
      <c r="J54" s="762"/>
      <c r="K54" s="762"/>
    </row>
  </sheetData>
  <mergeCells count="46">
    <mergeCell ref="A54:K54"/>
    <mergeCell ref="B41:F41"/>
    <mergeCell ref="B42:F42"/>
    <mergeCell ref="B43:F43"/>
    <mergeCell ref="B44:F44"/>
    <mergeCell ref="B46:F46"/>
    <mergeCell ref="B47:F47"/>
    <mergeCell ref="B48:F48"/>
    <mergeCell ref="B50:D50"/>
    <mergeCell ref="E50:H50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B28:F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16:F16"/>
    <mergeCell ref="B3:K3"/>
    <mergeCell ref="B5:K5"/>
    <mergeCell ref="B7:F7"/>
    <mergeCell ref="B8:F8"/>
    <mergeCell ref="B9:F9"/>
    <mergeCell ref="B10:F10"/>
    <mergeCell ref="B11:F11"/>
    <mergeCell ref="B12:F12"/>
    <mergeCell ref="B13:F13"/>
    <mergeCell ref="B14:F14"/>
    <mergeCell ref="B15:F15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  <headerFooter>
    <oddFooter>&amp;C&amp;"Arial,Regular"&amp;18&amp;P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T1 a&amp;b</vt:lpstr>
      <vt:lpstr>T1 a&amp;b (samb)</vt:lpstr>
      <vt:lpstr>T1 c&amp;d</vt:lpstr>
      <vt:lpstr>T1 c&amp;d (samb)</vt:lpstr>
      <vt:lpstr>T1 e</vt:lpstr>
      <vt:lpstr>T1 e (samb)</vt:lpstr>
      <vt:lpstr>T2 Aff </vt:lpstr>
      <vt:lpstr>T2 Aff (samb)</vt:lpstr>
      <vt:lpstr>T2 TO </vt:lpstr>
      <vt:lpstr>T2 TO (samb)</vt:lpstr>
      <vt:lpstr>T2 Emp </vt:lpstr>
      <vt:lpstr>T2 Emp (samb)</vt:lpstr>
      <vt:lpstr>T2 COE </vt:lpstr>
      <vt:lpstr>T2 COE (samb)</vt:lpstr>
      <vt:lpstr>T2 Aset </vt:lpstr>
      <vt:lpstr>T2 Aset (samb)</vt:lpstr>
      <vt:lpstr>T3 Indonesia</vt:lpstr>
      <vt:lpstr>T3 Indonesia (samb)</vt:lpstr>
      <vt:lpstr>T3 Singapore</vt:lpstr>
      <vt:lpstr>T3 Singapore (samb)</vt:lpstr>
      <vt:lpstr>T3 UK </vt:lpstr>
      <vt:lpstr>T3 UK (samb)</vt:lpstr>
      <vt:lpstr>T3 S.Afr </vt:lpstr>
      <vt:lpstr>T3 S.Afr (samb)</vt:lpstr>
      <vt:lpstr>T3 China</vt:lpstr>
      <vt:lpstr>T3 China (samb)</vt:lpstr>
      <vt:lpstr>T4a Turnover</vt:lpstr>
      <vt:lpstr>T4b No Employee</vt:lpstr>
      <vt:lpstr>T4c COE</vt:lpstr>
      <vt:lpstr>T4d Assets</vt:lpstr>
      <vt:lpstr>'T1 a&amp;b'!Print_Area</vt:lpstr>
      <vt:lpstr>'T1 a&amp;b (samb)'!Print_Area</vt:lpstr>
      <vt:lpstr>'T1 c&amp;d'!Print_Area</vt:lpstr>
      <vt:lpstr>'T1 c&amp;d (samb)'!Print_Area</vt:lpstr>
      <vt:lpstr>'T1 e'!Print_Area</vt:lpstr>
      <vt:lpstr>'T1 e (samb)'!Print_Area</vt:lpstr>
      <vt:lpstr>'T2 Aff '!Print_Area</vt:lpstr>
      <vt:lpstr>'T2 Aff (samb)'!Print_Area</vt:lpstr>
      <vt:lpstr>'T2 Aset '!Print_Area</vt:lpstr>
      <vt:lpstr>'T2 Aset (samb)'!Print_Area</vt:lpstr>
      <vt:lpstr>'T2 COE '!Print_Area</vt:lpstr>
      <vt:lpstr>'T2 COE (samb)'!Print_Area</vt:lpstr>
      <vt:lpstr>'T2 Emp '!Print_Area</vt:lpstr>
      <vt:lpstr>'T2 Emp (samb)'!Print_Area</vt:lpstr>
      <vt:lpstr>'T2 TO '!Print_Area</vt:lpstr>
      <vt:lpstr>'T2 TO (samb)'!Print_Area</vt:lpstr>
      <vt:lpstr>'T3 China'!Print_Area</vt:lpstr>
      <vt:lpstr>'T3 China (samb)'!Print_Area</vt:lpstr>
      <vt:lpstr>'T3 Indonesia'!Print_Area</vt:lpstr>
      <vt:lpstr>'T3 Indonesia (samb)'!Print_Area</vt:lpstr>
      <vt:lpstr>'T3 S.Afr '!Print_Area</vt:lpstr>
      <vt:lpstr>'T3 S.Afr (samb)'!Print_Area</vt:lpstr>
      <vt:lpstr>'T3 Singapore'!Print_Area</vt:lpstr>
      <vt:lpstr>'T3 Singapore (samb)'!Print_Area</vt:lpstr>
      <vt:lpstr>'T3 UK '!Print_Area</vt:lpstr>
      <vt:lpstr>'T3 UK (samb)'!Print_Area</vt:lpstr>
      <vt:lpstr>'T4a Turnover'!Print_Area</vt:lpstr>
      <vt:lpstr>'T4b No Employee'!Print_Area</vt:lpstr>
      <vt:lpstr>'T4c COE'!Print_Area</vt:lpstr>
      <vt:lpstr>'T4d Assets'!Print_Area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Kumutha Shanmugam</dc:creator>
  <cp:lastModifiedBy>Dzarifa Ahmad</cp:lastModifiedBy>
  <cp:lastPrinted>2023-09-21T06:43:02Z</cp:lastPrinted>
  <dcterms:created xsi:type="dcterms:W3CDTF">2016-07-20T04:06:00Z</dcterms:created>
  <dcterms:modified xsi:type="dcterms:W3CDTF">2023-09-21T07:04:45Z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