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hana\Documents\PPPMAS_2025\1. PENERBITAN PPPMAS\JADUAL\"/>
    </mc:Choice>
  </mc:AlternateContent>
  <xr:revisionPtr revIDLastSave="0" documentId="13_ncr:1_{276052FC-05EE-48B0-BFC9-A7C262649C0C}" xr6:coauthVersionLast="36" xr6:coauthVersionMax="47" xr10:uidLastSave="{00000000-0000-0000-0000-000000000000}"/>
  <bookViews>
    <workbookView xWindow="-105" yWindow="-105" windowWidth="22155" windowHeight="12075" tabRatio="902" xr2:uid="{00000000-000D-0000-FFFF-FFFF00000000}"/>
  </bookViews>
  <sheets>
    <sheet name="Jad1" sheetId="76" r:id="rId1"/>
    <sheet name="Jad1.1" sheetId="82" r:id="rId2"/>
    <sheet name="Jad1.2" sheetId="83" r:id="rId3"/>
    <sheet name="Jad2" sheetId="84" r:id="rId4"/>
    <sheet name="Jad2.1" sheetId="85" r:id="rId5"/>
    <sheet name="Jad2.2" sheetId="86" r:id="rId6"/>
    <sheet name="Jad3" sheetId="87" r:id="rId7"/>
    <sheet name="Jad3.1" sheetId="88" r:id="rId8"/>
    <sheet name="Jad3.2" sheetId="89" r:id="rId9"/>
    <sheet name="Jad4" sheetId="90" r:id="rId10"/>
    <sheet name="Jad5" sheetId="91" r:id="rId11"/>
    <sheet name="Jad5.1" sheetId="92" r:id="rId12"/>
    <sheet name="Jad5.2" sheetId="93" r:id="rId13"/>
    <sheet name="Jad6" sheetId="94" r:id="rId14"/>
    <sheet name="Jad6.1" sheetId="95" r:id="rId15"/>
    <sheet name="Jad6.2" sheetId="96" r:id="rId16"/>
    <sheet name="Jad7" sheetId="97" r:id="rId17"/>
    <sheet name="Jad7.1" sheetId="98" r:id="rId18"/>
    <sheet name="Jad7.2" sheetId="99" r:id="rId19"/>
    <sheet name="Jad7.3" sheetId="100" r:id="rId20"/>
    <sheet name="Jad8" sheetId="101" r:id="rId21"/>
    <sheet name="Jad9" sheetId="102" r:id="rId22"/>
  </sheets>
  <externalReferences>
    <externalReference r:id="rId23"/>
    <externalReference r:id="rId24"/>
    <externalReference r:id="rId25"/>
    <externalReference r:id="rId26"/>
    <externalReference r:id="rId27"/>
    <externalReference r:id="rId28"/>
    <externalReference r:id="rId29"/>
  </externalReferences>
  <definedNames>
    <definedName name="_1_1999">#REF!</definedName>
    <definedName name="_1_2000">#REF!</definedName>
    <definedName name="_10_6">#REF!</definedName>
    <definedName name="_11_7">#REF!</definedName>
    <definedName name="_11_8">#REF!</definedName>
    <definedName name="_12_200_499">#REF!</definedName>
    <definedName name="_12_8">#REF!</definedName>
    <definedName name="_15_3">#REF!</definedName>
    <definedName name="_18_4">#REF!</definedName>
    <definedName name="_2_2">#REF!</definedName>
    <definedName name="_21_5">#REF!</definedName>
    <definedName name="_24_50_99">#REF!</definedName>
    <definedName name="_27_500_1999">#REF!</definedName>
    <definedName name="_3_1999">#REF!</definedName>
    <definedName name="_3_20_49">#REF!</definedName>
    <definedName name="_30_6">#REF!</definedName>
    <definedName name="_33_7">#REF!</definedName>
    <definedName name="_36_8">#REF!</definedName>
    <definedName name="_4_200_499">#REF!</definedName>
    <definedName name="_5_3">#REF!</definedName>
    <definedName name="_6_2">#REF!</definedName>
    <definedName name="_6_4">#REF!</definedName>
    <definedName name="_7_5">#REF!</definedName>
    <definedName name="_8_50_99">#REF!</definedName>
    <definedName name="_9_20_49">#REF!</definedName>
    <definedName name="_9_500_1999">#REF!</definedName>
    <definedName name="_JAD11">#REF!</definedName>
    <definedName name="_JAD12">#REF!</definedName>
    <definedName name="a" localSheetId="0">#REF!</definedName>
    <definedName name="a" localSheetId="1">#REF!</definedName>
    <definedName name="a" localSheetId="2">#REF!</definedName>
    <definedName name="a" localSheetId="3">#REF!</definedName>
    <definedName name="a" localSheetId="4">#REF!</definedName>
    <definedName name="a" localSheetId="5">#REF!</definedName>
    <definedName name="a" localSheetId="6">#REF!</definedName>
    <definedName name="a" localSheetId="7">#REF!</definedName>
    <definedName name="a" localSheetId="8">#REF!</definedName>
    <definedName name="a" localSheetId="9">#REF!</definedName>
    <definedName name="a" localSheetId="10">#REF!</definedName>
    <definedName name="a" localSheetId="11">#REF!</definedName>
    <definedName name="a" localSheetId="12">#REF!</definedName>
    <definedName name="a" localSheetId="13">#REF!</definedName>
    <definedName name="a" localSheetId="14">#REF!</definedName>
    <definedName name="a" localSheetId="15">#REF!</definedName>
    <definedName name="a" localSheetId="16">#REF!</definedName>
    <definedName name="a" localSheetId="17">#REF!</definedName>
    <definedName name="a" localSheetId="18">#REF!</definedName>
    <definedName name="a" localSheetId="19">#REF!</definedName>
    <definedName name="a" localSheetId="20">#REF!</definedName>
    <definedName name="a" localSheetId="21">#REF!</definedName>
    <definedName name="a">#REF!</definedName>
    <definedName name="aa" localSheetId="4">#REF!</definedName>
    <definedName name="aa" localSheetId="5">#REF!</definedName>
    <definedName name="aa" localSheetId="7">#REF!</definedName>
    <definedName name="aa" localSheetId="8">#REF!</definedName>
    <definedName name="aa">#REF!</definedName>
    <definedName name="aaw">#REF!</definedName>
    <definedName name="aku" localSheetId="0">#REF!</definedName>
    <definedName name="aku" localSheetId="1">#REF!</definedName>
    <definedName name="aku" localSheetId="2">#REF!</definedName>
    <definedName name="aku" localSheetId="4">#REF!</definedName>
    <definedName name="aku" localSheetId="5">#REF!</definedName>
    <definedName name="aku" localSheetId="7">#REF!</definedName>
    <definedName name="aku" localSheetId="8">#REF!</definedName>
    <definedName name="aku" localSheetId="10">#REF!</definedName>
    <definedName name="aku" localSheetId="12">#REF!</definedName>
    <definedName name="aku" localSheetId="14">#REF!</definedName>
    <definedName name="aku" localSheetId="15">#REF!</definedName>
    <definedName name="aku" localSheetId="17">#REF!</definedName>
    <definedName name="aku" localSheetId="18">#REF!</definedName>
    <definedName name="aku" localSheetId="19">#REF!</definedName>
    <definedName name="aku" localSheetId="20">#REF!</definedName>
    <definedName name="aku" localSheetId="21">#REF!</definedName>
    <definedName name="aku">#REF!</definedName>
    <definedName name="anu" localSheetId="0">#REF!</definedName>
    <definedName name="anu" localSheetId="1">#REF!</definedName>
    <definedName name="anu" localSheetId="2">#REF!</definedName>
    <definedName name="anu" localSheetId="4">#REF!</definedName>
    <definedName name="anu" localSheetId="5">#REF!</definedName>
    <definedName name="anu" localSheetId="7">#REF!</definedName>
    <definedName name="anu" localSheetId="8">#REF!</definedName>
    <definedName name="anu" localSheetId="10">#REF!</definedName>
    <definedName name="anu" localSheetId="12">#REF!</definedName>
    <definedName name="anu" localSheetId="14">#REF!</definedName>
    <definedName name="anu" localSheetId="15">#REF!</definedName>
    <definedName name="anu" localSheetId="17">#REF!</definedName>
    <definedName name="anu" localSheetId="18">#REF!</definedName>
    <definedName name="anu" localSheetId="19">#REF!</definedName>
    <definedName name="anu">#REF!</definedName>
    <definedName name="ASER">#REF!</definedName>
    <definedName name="Asset91">#REF!</definedName>
    <definedName name="Asset92">#REF!</definedName>
    <definedName name="b" localSheetId="0">#REF!</definedName>
    <definedName name="b" localSheetId="1">#REF!</definedName>
    <definedName name="b" localSheetId="2">#REF!</definedName>
    <definedName name="b" localSheetId="3">#REF!</definedName>
    <definedName name="b" localSheetId="4">#REF!</definedName>
    <definedName name="b" localSheetId="5">#REF!</definedName>
    <definedName name="b" localSheetId="6">#REF!</definedName>
    <definedName name="b" localSheetId="7">#REF!</definedName>
    <definedName name="b" localSheetId="8">#REF!</definedName>
    <definedName name="b" localSheetId="9">#REF!</definedName>
    <definedName name="b" localSheetId="10">#REF!</definedName>
    <definedName name="b" localSheetId="11">#REF!</definedName>
    <definedName name="b" localSheetId="12">#REF!</definedName>
    <definedName name="b" localSheetId="13">#REF!</definedName>
    <definedName name="b" localSheetId="14">#REF!</definedName>
    <definedName name="b" localSheetId="15">#REF!</definedName>
    <definedName name="b" localSheetId="16">#REF!</definedName>
    <definedName name="b" localSheetId="17">#REF!</definedName>
    <definedName name="b" localSheetId="18">#REF!</definedName>
    <definedName name="b" localSheetId="19">#REF!</definedName>
    <definedName name="b" localSheetId="20">#REF!</definedName>
    <definedName name="b" localSheetId="21">#REF!</definedName>
    <definedName name="b">#REF!</definedName>
    <definedName name="bapak" localSheetId="0">#REF!</definedName>
    <definedName name="bapak" localSheetId="1">#REF!</definedName>
    <definedName name="bapak" localSheetId="2">#REF!</definedName>
    <definedName name="bapak" localSheetId="4">#REF!</definedName>
    <definedName name="bapak" localSheetId="5">#REF!</definedName>
    <definedName name="bapak" localSheetId="7">#REF!</definedName>
    <definedName name="bapak" localSheetId="8">#REF!</definedName>
    <definedName name="bapak" localSheetId="10">#REF!</definedName>
    <definedName name="bapak" localSheetId="12">#REF!</definedName>
    <definedName name="bapak" localSheetId="14">#REF!</definedName>
    <definedName name="bapak" localSheetId="15">#REF!</definedName>
    <definedName name="bapak" localSheetId="17">#REF!</definedName>
    <definedName name="bapak" localSheetId="18">#REF!</definedName>
    <definedName name="bapak" localSheetId="19">#REF!</definedName>
    <definedName name="bapak">#REF!</definedName>
    <definedName name="d" localSheetId="0">#REF!</definedName>
    <definedName name="d" localSheetId="1">#REF!</definedName>
    <definedName name="d" localSheetId="2">#REF!</definedName>
    <definedName name="d" localSheetId="3">#REF!</definedName>
    <definedName name="d" localSheetId="4">#REF!</definedName>
    <definedName name="d" localSheetId="5">#REF!</definedName>
    <definedName name="d" localSheetId="6">#REF!</definedName>
    <definedName name="d" localSheetId="7">#REF!</definedName>
    <definedName name="d" localSheetId="8">#REF!</definedName>
    <definedName name="d" localSheetId="10">#REF!</definedName>
    <definedName name="d" localSheetId="12">#REF!</definedName>
    <definedName name="d" localSheetId="14">#REF!</definedName>
    <definedName name="d" localSheetId="15">#REF!</definedName>
    <definedName name="d" localSheetId="17">#REF!</definedName>
    <definedName name="d" localSheetId="18">#REF!</definedName>
    <definedName name="d" localSheetId="19">#REF!</definedName>
    <definedName name="d">#REF!</definedName>
    <definedName name="dfvsd">#REF!</definedName>
    <definedName name="f">#REF!</definedName>
    <definedName name="hh">[1]Sheet1!$A$1:$H$60</definedName>
    <definedName name="hkyio" localSheetId="4">#REF!</definedName>
    <definedName name="hkyio" localSheetId="5">#REF!</definedName>
    <definedName name="hkyio" localSheetId="7">#REF!</definedName>
    <definedName name="hkyio" localSheetId="8">#REF!</definedName>
    <definedName name="hkyio">#REF!</definedName>
    <definedName name="Jad_22">[1]Sheet1!$A$1:$H$60</definedName>
    <definedName name="JOHN">#REF!</definedName>
    <definedName name="LAINI2003GENDER">#REF!</definedName>
    <definedName name="LINK_BORONG">#REF!</definedName>
    <definedName name="LINK_MOTOR">#REF!</definedName>
    <definedName name="LINK_RUNCIT">#REF!</definedName>
    <definedName name="lll">#REF!</definedName>
    <definedName name="match_sampel_icdt">#REF!</definedName>
    <definedName name="MIOEJ">#REF!</definedName>
    <definedName name="nama">#REF!</definedName>
    <definedName name="NEW" localSheetId="0">#REF!</definedName>
    <definedName name="NEW" localSheetId="1">#REF!</definedName>
    <definedName name="NEW" localSheetId="2">#REF!</definedName>
    <definedName name="NEW" localSheetId="3">#REF!</definedName>
    <definedName name="NEW" localSheetId="4">#REF!</definedName>
    <definedName name="NEW" localSheetId="5">#REF!</definedName>
    <definedName name="NEW" localSheetId="6">#REF!</definedName>
    <definedName name="NEW" localSheetId="7">#REF!</definedName>
    <definedName name="NEW" localSheetId="8">#REF!</definedName>
    <definedName name="NEW" localSheetId="9">#REF!</definedName>
    <definedName name="NEW" localSheetId="10">#REF!</definedName>
    <definedName name="NEW" localSheetId="12">#REF!</definedName>
    <definedName name="NEW" localSheetId="14">#REF!</definedName>
    <definedName name="NEW" localSheetId="15">#REF!</definedName>
    <definedName name="NEW" localSheetId="17">#REF!</definedName>
    <definedName name="NEW" localSheetId="18">#REF!</definedName>
    <definedName name="NEW" localSheetId="19">#REF!</definedName>
    <definedName name="NEW">#REF!</definedName>
    <definedName name="nora">#REF!</definedName>
    <definedName name="nura">#REF!</definedName>
    <definedName name="nuraini">#REF!</definedName>
    <definedName name="ok">#REF!</definedName>
    <definedName name="Output__10_billin">#REF!</definedName>
    <definedName name="Output__10_million">#REF!</definedName>
    <definedName name="Pek__19999">#REF!</definedName>
    <definedName name="_xlnm.Print_Area" localSheetId="0">'Jad1'!$A$1:$T$33</definedName>
    <definedName name="_xlnm.Print_Area" localSheetId="1">'Jad1.1'!$A$1:$T$33</definedName>
    <definedName name="_xlnm.Print_Area" localSheetId="2">'Jad1.2'!$A$1:$T$33</definedName>
    <definedName name="_xlnm.Print_Area" localSheetId="6">'Jad3'!$A$1:$R$39</definedName>
    <definedName name="_xlnm.Print_Area" localSheetId="7">'Jad3.1'!$A$1:$R$39</definedName>
    <definedName name="_xlnm.Print_Area" localSheetId="8">'Jad3.2'!$A$1:$R$39</definedName>
    <definedName name="_xlnm.Print_Area" localSheetId="9">'Jad4'!$A$1:$O$45</definedName>
    <definedName name="_xlnm.Print_Area" localSheetId="10">'Jad5'!$A$1:$Q$37</definedName>
    <definedName name="_xlnm.Print_Area" localSheetId="11">'Jad5.1'!$A$1:$Q$37</definedName>
    <definedName name="_xlnm.Print_Area" localSheetId="12">'Jad5.2'!$A$1:$Q$37</definedName>
    <definedName name="_xlnm.Print_Area" localSheetId="13">'Jad6'!$A$1:$P$35</definedName>
    <definedName name="_xlnm.Print_Area" localSheetId="14">'Jad6.1'!$A$1:$P$35</definedName>
    <definedName name="_xlnm.Print_Area" localSheetId="15">'Jad6.2'!$A$1:$P$35</definedName>
    <definedName name="_xlnm.Print_Area" localSheetId="16">'Jad7'!$A$1:$O$35</definedName>
    <definedName name="_xlnm.Print_Area" localSheetId="17">'Jad7.1'!$A$1:$O$35</definedName>
    <definedName name="_xlnm.Print_Area" localSheetId="18">'Jad7.2'!$A$1:$O$35</definedName>
    <definedName name="_xlnm.Print_Area" localSheetId="19">'Jad7.3'!$A$1:$O$35</definedName>
    <definedName name="_xlnm.Print_Area" localSheetId="20">'Jad8'!$A$1:$O$33</definedName>
    <definedName name="_xlnm.Print_Area" localSheetId="21">'Jad9'!$A$1:$O$32</definedName>
    <definedName name="Q04W">#REF!</definedName>
    <definedName name="Query1">#REF!</definedName>
    <definedName name="Query2">#REF!</definedName>
    <definedName name="s">[1]Sheet1!$A$1:$H$60</definedName>
    <definedName name="SAYANG">#REF!</definedName>
    <definedName name="sdf" localSheetId="4">#REF!</definedName>
    <definedName name="sdf" localSheetId="5">#REF!</definedName>
    <definedName name="sdf" localSheetId="7">#REF!</definedName>
    <definedName name="sdf" localSheetId="8">#REF!</definedName>
    <definedName name="sdf">#REF!</definedName>
    <definedName name="ss">#REF!</definedName>
    <definedName name="Table_12">#REF!</definedName>
    <definedName name="TABLE_13">#REF!</definedName>
    <definedName name="TABLE_14">#REF!</definedName>
    <definedName name="table_3">#REF!</definedName>
    <definedName name="TABLE_9">#REF!</definedName>
    <definedName name="tblDataReview810" localSheetId="0">#REF!</definedName>
    <definedName name="tblDataReview810" localSheetId="1">#REF!</definedName>
    <definedName name="tblDataReview810" localSheetId="2">#REF!</definedName>
    <definedName name="tblDataReview810" localSheetId="3">#REF!</definedName>
    <definedName name="tblDataReview810" localSheetId="4">#REF!</definedName>
    <definedName name="tblDataReview810" localSheetId="5">#REF!</definedName>
    <definedName name="tblDataReview810" localSheetId="6">#REF!</definedName>
    <definedName name="tblDataReview810" localSheetId="7">#REF!</definedName>
    <definedName name="tblDataReview810" localSheetId="8">#REF!</definedName>
    <definedName name="tblDataReview810" localSheetId="9">#REF!</definedName>
    <definedName name="tblDataReview810" localSheetId="10">#REF!</definedName>
    <definedName name="tblDataReview810" localSheetId="11">#REF!</definedName>
    <definedName name="tblDataReview810" localSheetId="12">#REF!</definedName>
    <definedName name="tblDataReview810" localSheetId="13">#REF!</definedName>
    <definedName name="tblDataReview810" localSheetId="14">#REF!</definedName>
    <definedName name="tblDataReview810" localSheetId="15">#REF!</definedName>
    <definedName name="tblDataReview810" localSheetId="16">#REF!</definedName>
    <definedName name="tblDataReview810" localSheetId="17">#REF!</definedName>
    <definedName name="tblDataReview810" localSheetId="18">#REF!</definedName>
    <definedName name="tblDataReview810" localSheetId="19">#REF!</definedName>
    <definedName name="tblDataReview810" localSheetId="20">#REF!</definedName>
    <definedName name="tblDataReview810" localSheetId="21">#REF!</definedName>
    <definedName name="tblDataReview810">#REF!</definedName>
    <definedName name="uuuu">#REF!</definedName>
    <definedName name="wdjkhw" localSheetId="0">#REF!</definedName>
    <definedName name="wdjkhw" localSheetId="1">#REF!</definedName>
    <definedName name="wdjkhw" localSheetId="2">#REF!</definedName>
    <definedName name="wdjkhw" localSheetId="3">#REF!</definedName>
    <definedName name="wdjkhw" localSheetId="4">#REF!</definedName>
    <definedName name="wdjkhw" localSheetId="5">#REF!</definedName>
    <definedName name="wdjkhw" localSheetId="6">#REF!</definedName>
    <definedName name="wdjkhw" localSheetId="7">#REF!</definedName>
    <definedName name="wdjkhw" localSheetId="8">#REF!</definedName>
    <definedName name="wdjkhw" localSheetId="9">#REF!</definedName>
    <definedName name="wdjkhw" localSheetId="10">#REF!</definedName>
    <definedName name="wdjkhw" localSheetId="11">#REF!</definedName>
    <definedName name="wdjkhw" localSheetId="12">#REF!</definedName>
    <definedName name="wdjkhw" localSheetId="13">#REF!</definedName>
    <definedName name="wdjkhw" localSheetId="14">#REF!</definedName>
    <definedName name="wdjkhw" localSheetId="15">#REF!</definedName>
    <definedName name="wdjkhw" localSheetId="16">#REF!</definedName>
    <definedName name="wdjkhw" localSheetId="17">#REF!</definedName>
    <definedName name="wdjkhw" localSheetId="18">#REF!</definedName>
    <definedName name="wdjkhw" localSheetId="19">#REF!</definedName>
    <definedName name="wdjkhw" localSheetId="20">#REF!</definedName>
    <definedName name="wdjkhw" localSheetId="21">#REF!</definedName>
    <definedName name="wdjkhw">#REF!</definedName>
    <definedName name="xs">#REF!</definedName>
    <definedName name="xvbv">#REF!</definedName>
    <definedName name="ya">#REF!</definedName>
    <definedName name="yaa">#REF!</definedName>
    <definedName name="yaaa">#REF!</definedName>
    <definedName name="zz">#REF!</definedName>
  </definedNames>
  <calcPr calcId="191029"/>
</workbook>
</file>

<file path=xl/calcChain.xml><?xml version="1.0" encoding="utf-8"?>
<calcChain xmlns="http://schemas.openxmlformats.org/spreadsheetml/2006/main">
  <c r="F31" i="102" l="1"/>
  <c r="N31" i="102" s="1"/>
  <c r="N29" i="102"/>
  <c r="K29" i="102"/>
  <c r="F29" i="102"/>
  <c r="F27" i="102"/>
  <c r="N27" i="102" s="1"/>
  <c r="F25" i="102"/>
  <c r="N25" i="102" s="1"/>
  <c r="F23" i="102"/>
  <c r="N23" i="102" s="1"/>
  <c r="N21" i="102"/>
  <c r="K21" i="102"/>
  <c r="F21" i="102"/>
  <c r="F19" i="102"/>
  <c r="N19" i="102" s="1"/>
  <c r="F17" i="102"/>
  <c r="N17" i="102" s="1"/>
  <c r="M15" i="102"/>
  <c r="N15" i="102" s="1"/>
  <c r="J15" i="102"/>
  <c r="K15" i="102" s="1"/>
  <c r="F15" i="102"/>
  <c r="K17" i="102" l="1"/>
  <c r="K25" i="102"/>
  <c r="F12" i="102"/>
  <c r="H12" i="102" s="1"/>
  <c r="H27" i="102"/>
  <c r="J12" i="102"/>
  <c r="K12" i="102" s="1"/>
  <c r="K19" i="102"/>
  <c r="K27" i="102"/>
  <c r="M12" i="102"/>
  <c r="N12" i="102" s="1"/>
  <c r="H23" i="102"/>
  <c r="H31" i="102"/>
  <c r="K31" i="102"/>
  <c r="K23" i="102"/>
  <c r="H25" i="102" l="1"/>
  <c r="H29" i="102"/>
  <c r="H21" i="102"/>
  <c r="H19" i="102"/>
  <c r="H17" i="102"/>
  <c r="H15" i="102"/>
  <c r="F32" i="101" l="1"/>
  <c r="F30" i="101"/>
  <c r="F28" i="101"/>
  <c r="F26" i="101"/>
  <c r="M24" i="101"/>
  <c r="K24" i="101"/>
  <c r="J24" i="101"/>
  <c r="F22" i="101"/>
  <c r="F20" i="101"/>
  <c r="U18" i="101"/>
  <c r="K18" i="101"/>
  <c r="F18" i="101"/>
  <c r="F16" i="101"/>
  <c r="J12" i="101"/>
  <c r="K32" i="101" s="1"/>
  <c r="F12" i="101" l="1"/>
  <c r="H20" i="101"/>
  <c r="H22" i="101"/>
  <c r="H26" i="101"/>
  <c r="H28" i="101"/>
  <c r="H30" i="101"/>
  <c r="H18" i="101"/>
  <c r="K26" i="101"/>
  <c r="K12" i="101"/>
  <c r="M12" i="101"/>
  <c r="K20" i="101"/>
  <c r="K28" i="101"/>
  <c r="J13" i="101"/>
  <c r="K22" i="101"/>
  <c r="F24" i="101"/>
  <c r="K30" i="101"/>
  <c r="K16" i="101"/>
  <c r="N32" i="101" l="1"/>
  <c r="N16" i="101"/>
  <c r="N30" i="101"/>
  <c r="N22" i="101"/>
  <c r="M13" i="101"/>
  <c r="N28" i="101"/>
  <c r="N20" i="101"/>
  <c r="N12" i="101"/>
  <c r="N26" i="101"/>
  <c r="N18" i="101"/>
  <c r="N24" i="101"/>
  <c r="H32" i="101"/>
  <c r="F13" i="101"/>
  <c r="H12" i="101"/>
  <c r="H24" i="101"/>
  <c r="H16" i="101"/>
  <c r="F34" i="100" l="1"/>
  <c r="H34" i="100" s="1"/>
  <c r="F32" i="100"/>
  <c r="F30" i="100"/>
  <c r="H30" i="100" s="1"/>
  <c r="N28" i="100"/>
  <c r="K28" i="100"/>
  <c r="F28" i="100"/>
  <c r="H28" i="100" s="1"/>
  <c r="M26" i="100"/>
  <c r="N26" i="100" s="1"/>
  <c r="J26" i="100"/>
  <c r="K26" i="100" s="1"/>
  <c r="F26" i="100"/>
  <c r="H26" i="100" s="1"/>
  <c r="F24" i="100"/>
  <c r="H24" i="100" s="1"/>
  <c r="F22" i="100"/>
  <c r="H22" i="100" s="1"/>
  <c r="N20" i="100"/>
  <c r="K20" i="100"/>
  <c r="F20" i="100"/>
  <c r="H20" i="100" s="1"/>
  <c r="F18" i="100"/>
  <c r="H18" i="100" s="1"/>
  <c r="M14" i="100"/>
  <c r="N34" i="100" s="1"/>
  <c r="J14" i="100"/>
  <c r="K34" i="100" s="1"/>
  <c r="F14" i="100"/>
  <c r="H32" i="100" s="1"/>
  <c r="N34" i="99"/>
  <c r="F34" i="99"/>
  <c r="H34" i="99" s="1"/>
  <c r="F32" i="99"/>
  <c r="H32" i="99" s="1"/>
  <c r="F30" i="99"/>
  <c r="H30" i="99" s="1"/>
  <c r="N28" i="99"/>
  <c r="K28" i="99"/>
  <c r="F28" i="99"/>
  <c r="H28" i="99" s="1"/>
  <c r="N26" i="99"/>
  <c r="M26" i="99"/>
  <c r="J26" i="99"/>
  <c r="K26" i="99" s="1"/>
  <c r="F26" i="99"/>
  <c r="H26" i="99" s="1"/>
  <c r="F24" i="99"/>
  <c r="H24" i="99" s="1"/>
  <c r="F22" i="99"/>
  <c r="H22" i="99" s="1"/>
  <c r="N20" i="99"/>
  <c r="K20" i="99"/>
  <c r="H20" i="99"/>
  <c r="F20" i="99"/>
  <c r="F18" i="99"/>
  <c r="H18" i="99" s="1"/>
  <c r="M14" i="99"/>
  <c r="N18" i="99" s="1"/>
  <c r="J14" i="99"/>
  <c r="K34" i="99" s="1"/>
  <c r="F14" i="99"/>
  <c r="F15" i="99" s="1"/>
  <c r="K34" i="98"/>
  <c r="F34" i="98"/>
  <c r="F32" i="98"/>
  <c r="F30" i="98"/>
  <c r="K28" i="98"/>
  <c r="H28" i="98"/>
  <c r="F28" i="98"/>
  <c r="M26" i="98"/>
  <c r="F26" i="98" s="1"/>
  <c r="K26" i="98"/>
  <c r="J26" i="98"/>
  <c r="F24" i="98"/>
  <c r="F22" i="98"/>
  <c r="K20" i="98"/>
  <c r="F20" i="98"/>
  <c r="F18" i="98"/>
  <c r="J14" i="98"/>
  <c r="K18" i="98" s="1"/>
  <c r="F34" i="97"/>
  <c r="F32" i="97"/>
  <c r="F30" i="97"/>
  <c r="F28" i="97"/>
  <c r="M26" i="97"/>
  <c r="M14" i="97" s="1"/>
  <c r="J26" i="97"/>
  <c r="F26" i="97" s="1"/>
  <c r="F24" i="97"/>
  <c r="F22" i="97"/>
  <c r="F20" i="97"/>
  <c r="F18" i="97"/>
  <c r="N32" i="97" l="1"/>
  <c r="N24" i="97"/>
  <c r="N14" i="97"/>
  <c r="N22" i="97"/>
  <c r="N28" i="97"/>
  <c r="N34" i="97"/>
  <c r="N30" i="97"/>
  <c r="N20" i="97"/>
  <c r="N18" i="97"/>
  <c r="H22" i="97"/>
  <c r="H34" i="98"/>
  <c r="F14" i="98"/>
  <c r="J15" i="98" s="1"/>
  <c r="H22" i="98"/>
  <c r="H14" i="99"/>
  <c r="K22" i="100"/>
  <c r="F14" i="97"/>
  <c r="H30" i="97" s="1"/>
  <c r="K22" i="99"/>
  <c r="N14" i="100"/>
  <c r="F15" i="100"/>
  <c r="N30" i="100"/>
  <c r="H14" i="100"/>
  <c r="N26" i="97"/>
  <c r="K14" i="99"/>
  <c r="K30" i="100"/>
  <c r="K14" i="98"/>
  <c r="N14" i="99"/>
  <c r="K30" i="99"/>
  <c r="M14" i="98"/>
  <c r="N30" i="99"/>
  <c r="K24" i="100"/>
  <c r="J15" i="99"/>
  <c r="N24" i="100"/>
  <c r="N24" i="99"/>
  <c r="K24" i="98"/>
  <c r="K32" i="99"/>
  <c r="N32" i="100"/>
  <c r="N32" i="99"/>
  <c r="N18" i="100"/>
  <c r="K14" i="100"/>
  <c r="N22" i="100"/>
  <c r="N22" i="99"/>
  <c r="J14" i="97"/>
  <c r="K22" i="98"/>
  <c r="J15" i="100"/>
  <c r="K30" i="98"/>
  <c r="K24" i="99"/>
  <c r="M15" i="100"/>
  <c r="M15" i="99"/>
  <c r="K32" i="100"/>
  <c r="K18" i="100"/>
  <c r="K18" i="99"/>
  <c r="K32" i="97" l="1"/>
  <c r="K24" i="97"/>
  <c r="K30" i="97"/>
  <c r="K22" i="97"/>
  <c r="K28" i="97"/>
  <c r="K20" i="97"/>
  <c r="K18" i="97"/>
  <c r="J15" i="97"/>
  <c r="K14" i="97"/>
  <c r="K34" i="97"/>
  <c r="H18" i="98"/>
  <c r="N32" i="98"/>
  <c r="N24" i="98"/>
  <c r="N14" i="98"/>
  <c r="N28" i="98"/>
  <c r="N34" i="98"/>
  <c r="N18" i="98"/>
  <c r="M15" i="98"/>
  <c r="N30" i="98"/>
  <c r="N22" i="98"/>
  <c r="N20" i="98"/>
  <c r="H18" i="97"/>
  <c r="F15" i="98"/>
  <c r="H14" i="98"/>
  <c r="N26" i="98"/>
  <c r="H32" i="98"/>
  <c r="M15" i="97"/>
  <c r="F15" i="97"/>
  <c r="H14" i="97"/>
  <c r="H28" i="97"/>
  <c r="K26" i="97"/>
  <c r="H24" i="98"/>
  <c r="H30" i="98"/>
  <c r="H24" i="97"/>
  <c r="H34" i="97"/>
  <c r="H32" i="97"/>
  <c r="H20" i="97"/>
  <c r="H20" i="98"/>
  <c r="H26" i="97"/>
  <c r="H26" i="98"/>
  <c r="E34" i="96" l="1"/>
  <c r="E32" i="96"/>
  <c r="E30" i="96"/>
  <c r="E28" i="96"/>
  <c r="O26" i="96"/>
  <c r="M26" i="96"/>
  <c r="K26" i="96"/>
  <c r="I26" i="96"/>
  <c r="E26" i="96"/>
  <c r="E24" i="96"/>
  <c r="E22" i="96"/>
  <c r="E20" i="96"/>
  <c r="E18" i="96"/>
  <c r="E14" i="96" s="1"/>
  <c r="O14" i="96"/>
  <c r="O15" i="96" s="1"/>
  <c r="M14" i="96"/>
  <c r="M15" i="96" s="1"/>
  <c r="K14" i="96"/>
  <c r="K15" i="96" s="1"/>
  <c r="I14" i="96"/>
  <c r="I15" i="96" s="1"/>
  <c r="E34" i="95"/>
  <c r="E32" i="95"/>
  <c r="E30" i="95"/>
  <c r="E28" i="95"/>
  <c r="O26" i="95"/>
  <c r="M26" i="95"/>
  <c r="K26" i="95"/>
  <c r="I26" i="95"/>
  <c r="E26" i="95"/>
  <c r="E14" i="95" s="1"/>
  <c r="E24" i="95"/>
  <c r="E22" i="95"/>
  <c r="E20" i="95"/>
  <c r="G20" i="95" s="1"/>
  <c r="E18" i="95"/>
  <c r="G18" i="95" s="1"/>
  <c r="O14" i="95"/>
  <c r="O15" i="95" s="1"/>
  <c r="M14" i="95"/>
  <c r="M15" i="95" s="1"/>
  <c r="K14" i="95"/>
  <c r="K15" i="95" s="1"/>
  <c r="I14" i="95"/>
  <c r="E34" i="94"/>
  <c r="E32" i="94"/>
  <c r="E30" i="94"/>
  <c r="E28" i="94"/>
  <c r="O26" i="94"/>
  <c r="M26" i="94"/>
  <c r="K26" i="94"/>
  <c r="I26" i="94"/>
  <c r="I14" i="94" s="1"/>
  <c r="E26" i="94"/>
  <c r="E24" i="94"/>
  <c r="E22" i="94"/>
  <c r="E20" i="94"/>
  <c r="E18" i="94"/>
  <c r="E14" i="94" s="1"/>
  <c r="O14" i="94"/>
  <c r="O15" i="94" s="1"/>
  <c r="M14" i="94"/>
  <c r="M15" i="94" s="1"/>
  <c r="K14" i="94"/>
  <c r="F36" i="93"/>
  <c r="F34" i="93"/>
  <c r="F32" i="93"/>
  <c r="F30" i="93"/>
  <c r="P28" i="93"/>
  <c r="N28" i="93"/>
  <c r="L28" i="93"/>
  <c r="L16" i="93" s="1"/>
  <c r="J28" i="93"/>
  <c r="F28" i="93" s="1"/>
  <c r="F26" i="93"/>
  <c r="F24" i="93"/>
  <c r="F22" i="93"/>
  <c r="F20" i="93"/>
  <c r="F16" i="93" s="1"/>
  <c r="P16" i="93"/>
  <c r="P17" i="93" s="1"/>
  <c r="N16" i="93"/>
  <c r="N17" i="93" s="1"/>
  <c r="F36" i="92"/>
  <c r="F34" i="92"/>
  <c r="F32" i="92"/>
  <c r="F30" i="92"/>
  <c r="P28" i="92"/>
  <c r="N28" i="92"/>
  <c r="N16" i="92" s="1"/>
  <c r="L28" i="92"/>
  <c r="L16" i="92" s="1"/>
  <c r="J28" i="92"/>
  <c r="F28" i="92" s="1"/>
  <c r="F26" i="92"/>
  <c r="F24" i="92"/>
  <c r="F22" i="92"/>
  <c r="F20" i="92"/>
  <c r="F16" i="92" s="1"/>
  <c r="P16" i="92"/>
  <c r="P17" i="92" s="1"/>
  <c r="F36" i="91"/>
  <c r="F34" i="91"/>
  <c r="F32" i="91"/>
  <c r="F30" i="91"/>
  <c r="P28" i="91"/>
  <c r="P16" i="91" s="1"/>
  <c r="N28" i="91"/>
  <c r="N16" i="91" s="1"/>
  <c r="L28" i="91"/>
  <c r="L16" i="91" s="1"/>
  <c r="J28" i="91"/>
  <c r="F28" i="91" s="1"/>
  <c r="F26" i="91"/>
  <c r="F24" i="91"/>
  <c r="F22" i="91"/>
  <c r="F20" i="91"/>
  <c r="G14" i="94" l="1"/>
  <c r="G32" i="94"/>
  <c r="G20" i="94"/>
  <c r="G18" i="94"/>
  <c r="G30" i="94"/>
  <c r="E15" i="94"/>
  <c r="H36" i="91"/>
  <c r="H26" i="93"/>
  <c r="H16" i="93"/>
  <c r="F17" i="93"/>
  <c r="H22" i="93"/>
  <c r="G22" i="94"/>
  <c r="G30" i="96"/>
  <c r="G18" i="96"/>
  <c r="G14" i="96"/>
  <c r="G28" i="96"/>
  <c r="E15" i="96"/>
  <c r="H16" i="92"/>
  <c r="H36" i="92"/>
  <c r="H24" i="92"/>
  <c r="H34" i="92"/>
  <c r="H22" i="92"/>
  <c r="F17" i="92"/>
  <c r="H24" i="93"/>
  <c r="G24" i="94"/>
  <c r="G20" i="96"/>
  <c r="G26" i="94"/>
  <c r="G22" i="96"/>
  <c r="H28" i="93"/>
  <c r="I15" i="94"/>
  <c r="G14" i="95"/>
  <c r="G24" i="95"/>
  <c r="G34" i="95"/>
  <c r="G22" i="95"/>
  <c r="E15" i="95"/>
  <c r="G24" i="96"/>
  <c r="H26" i="92"/>
  <c r="L17" i="93"/>
  <c r="G26" i="96"/>
  <c r="H22" i="91"/>
  <c r="H28" i="92"/>
  <c r="H24" i="91"/>
  <c r="L17" i="92"/>
  <c r="H26" i="91"/>
  <c r="N17" i="92"/>
  <c r="H30" i="93"/>
  <c r="G28" i="94"/>
  <c r="H32" i="93"/>
  <c r="G28" i="95"/>
  <c r="H30" i="92"/>
  <c r="H34" i="93"/>
  <c r="G30" i="95"/>
  <c r="N17" i="91"/>
  <c r="H32" i="92"/>
  <c r="H36" i="93"/>
  <c r="G34" i="94"/>
  <c r="G32" i="95"/>
  <c r="P17" i="91"/>
  <c r="K15" i="94"/>
  <c r="I15" i="95"/>
  <c r="G32" i="96"/>
  <c r="G34" i="96"/>
  <c r="H20" i="92"/>
  <c r="H20" i="93"/>
  <c r="G26" i="95"/>
  <c r="F16" i="91"/>
  <c r="L17" i="91" s="1"/>
  <c r="J16" i="91"/>
  <c r="J17" i="91" s="1"/>
  <c r="J16" i="92"/>
  <c r="J17" i="92" s="1"/>
  <c r="J16" i="93"/>
  <c r="J17" i="93" s="1"/>
  <c r="H20" i="91" l="1"/>
  <c r="H16" i="91"/>
  <c r="F17" i="91"/>
  <c r="H32" i="91"/>
  <c r="H28" i="91"/>
  <c r="H34" i="91"/>
  <c r="H30" i="91"/>
  <c r="L42" i="90" l="1"/>
  <c r="J43" i="90" s="1"/>
  <c r="J42" i="90"/>
  <c r="L39" i="90"/>
  <c r="J39" i="90"/>
  <c r="L34" i="90"/>
  <c r="J35" i="90" s="1"/>
  <c r="J34" i="90"/>
  <c r="L31" i="90"/>
  <c r="N31" i="90" s="1"/>
  <c r="J31" i="90"/>
  <c r="H29" i="90"/>
  <c r="H28" i="90"/>
  <c r="L28" i="90" s="1"/>
  <c r="N28" i="90" s="1"/>
  <c r="L25" i="90"/>
  <c r="J26" i="90" s="1"/>
  <c r="J25" i="90"/>
  <c r="L22" i="90"/>
  <c r="J23" i="90" s="1"/>
  <c r="J22" i="90"/>
  <c r="J20" i="90"/>
  <c r="L19" i="90"/>
  <c r="J19" i="90"/>
  <c r="L16" i="90"/>
  <c r="J17" i="90" s="1"/>
  <c r="J16" i="90"/>
  <c r="H13" i="90"/>
  <c r="H12" i="90"/>
  <c r="L12" i="90" s="1"/>
  <c r="F37" i="89"/>
  <c r="G37" i="89" s="1"/>
  <c r="F35" i="89"/>
  <c r="G35" i="89" s="1"/>
  <c r="F33" i="89"/>
  <c r="G33" i="89" s="1"/>
  <c r="F31" i="89"/>
  <c r="G31" i="89" s="1"/>
  <c r="Q29" i="89"/>
  <c r="O29" i="89"/>
  <c r="M29" i="89"/>
  <c r="K29" i="89"/>
  <c r="I29" i="89"/>
  <c r="F29" i="89"/>
  <c r="G29" i="89" s="1"/>
  <c r="F27" i="89"/>
  <c r="G27" i="89" s="1"/>
  <c r="F25" i="89"/>
  <c r="G25" i="89" s="1"/>
  <c r="F23" i="89"/>
  <c r="F21" i="89"/>
  <c r="G21" i="89" s="1"/>
  <c r="Q16" i="89"/>
  <c r="Q18" i="89" s="1"/>
  <c r="O16" i="89"/>
  <c r="O18" i="89" s="1"/>
  <c r="M16" i="89"/>
  <c r="M18" i="89" s="1"/>
  <c r="K16" i="89"/>
  <c r="K18" i="89" s="1"/>
  <c r="I16" i="89"/>
  <c r="I18" i="89" s="1"/>
  <c r="F16" i="89"/>
  <c r="G16" i="89" s="1"/>
  <c r="F37" i="88"/>
  <c r="G37" i="88" s="1"/>
  <c r="F35" i="88"/>
  <c r="G35" i="88" s="1"/>
  <c r="F33" i="88"/>
  <c r="G33" i="88" s="1"/>
  <c r="F31" i="88"/>
  <c r="G31" i="88" s="1"/>
  <c r="Q29" i="88"/>
  <c r="O29" i="88"/>
  <c r="M29" i="88"/>
  <c r="K29" i="88"/>
  <c r="K16" i="88" s="1"/>
  <c r="I29" i="88"/>
  <c r="I16" i="88" s="1"/>
  <c r="F29" i="88"/>
  <c r="F27" i="88"/>
  <c r="F25" i="88"/>
  <c r="F23" i="88"/>
  <c r="F21" i="88"/>
  <c r="F16" i="88" s="1"/>
  <c r="Q16" i="88"/>
  <c r="Q18" i="88" s="1"/>
  <c r="O16" i="88"/>
  <c r="O18" i="88" s="1"/>
  <c r="M16" i="88"/>
  <c r="M18" i="88" s="1"/>
  <c r="F37" i="87"/>
  <c r="G37" i="87" s="1"/>
  <c r="F35" i="87"/>
  <c r="G35" i="87" s="1"/>
  <c r="F33" i="87"/>
  <c r="G33" i="87" s="1"/>
  <c r="F31" i="87"/>
  <c r="G31" i="87" s="1"/>
  <c r="Q29" i="87"/>
  <c r="Q16" i="87" s="1"/>
  <c r="Q18" i="87" s="1"/>
  <c r="O29" i="87"/>
  <c r="O16" i="87" s="1"/>
  <c r="O18" i="87" s="1"/>
  <c r="M29" i="87"/>
  <c r="M16" i="87" s="1"/>
  <c r="K29" i="87"/>
  <c r="F29" i="87" s="1"/>
  <c r="I29" i="87"/>
  <c r="F27" i="87"/>
  <c r="F25" i="87"/>
  <c r="F23" i="87"/>
  <c r="F21" i="87"/>
  <c r="F16" i="87" s="1"/>
  <c r="I16" i="87"/>
  <c r="G23" i="88" l="1"/>
  <c r="J13" i="90"/>
  <c r="J29" i="90"/>
  <c r="F18" i="87"/>
  <c r="G16" i="87"/>
  <c r="I18" i="87"/>
  <c r="G23" i="87"/>
  <c r="G25" i="88"/>
  <c r="G29" i="88"/>
  <c r="N39" i="90"/>
  <c r="F18" i="88"/>
  <c r="G16" i="88"/>
  <c r="G27" i="88"/>
  <c r="G27" i="87"/>
  <c r="G29" i="87"/>
  <c r="I18" i="88"/>
  <c r="G25" i="87"/>
  <c r="N19" i="90"/>
  <c r="N12" i="90"/>
  <c r="M18" i="87"/>
  <c r="K18" i="88"/>
  <c r="G23" i="89"/>
  <c r="J32" i="90"/>
  <c r="J12" i="90"/>
  <c r="G21" i="87"/>
  <c r="N34" i="90"/>
  <c r="F18" i="89"/>
  <c r="N25" i="90"/>
  <c r="J40" i="90"/>
  <c r="N42" i="90"/>
  <c r="N22" i="90"/>
  <c r="G21" i="88"/>
  <c r="K16" i="87"/>
  <c r="K18" i="87" s="1"/>
  <c r="J28" i="90"/>
  <c r="N16" i="90"/>
  <c r="E37" i="86" l="1"/>
  <c r="E36" i="86"/>
  <c r="E35" i="86"/>
  <c r="E34" i="86"/>
  <c r="E33" i="86"/>
  <c r="E32" i="86"/>
  <c r="E31" i="86"/>
  <c r="E30" i="86"/>
  <c r="E29" i="86"/>
  <c r="E28" i="86"/>
  <c r="E27" i="86"/>
  <c r="E26" i="86"/>
  <c r="E25" i="86"/>
  <c r="E24" i="86"/>
  <c r="E23" i="86"/>
  <c r="E22" i="86"/>
  <c r="E17" i="86" s="1"/>
  <c r="P17" i="86"/>
  <c r="N17" i="86"/>
  <c r="L17" i="86"/>
  <c r="J17" i="86"/>
  <c r="H17" i="86"/>
  <c r="F37" i="85"/>
  <c r="E37" i="85"/>
  <c r="E36" i="85"/>
  <c r="E35" i="85"/>
  <c r="F35" i="85" s="1"/>
  <c r="E34" i="85"/>
  <c r="F34" i="85" s="1"/>
  <c r="E33" i="85"/>
  <c r="F33" i="85" s="1"/>
  <c r="E32" i="85"/>
  <c r="F32" i="85" s="1"/>
  <c r="E31" i="85"/>
  <c r="F31" i="85" s="1"/>
  <c r="E30" i="85"/>
  <c r="F30" i="85" s="1"/>
  <c r="E29" i="85"/>
  <c r="F29" i="85" s="1"/>
  <c r="E28" i="85"/>
  <c r="E27" i="85"/>
  <c r="E26" i="85"/>
  <c r="E25" i="85"/>
  <c r="E24" i="85"/>
  <c r="E23" i="85"/>
  <c r="E22" i="85"/>
  <c r="E17" i="85" s="1"/>
  <c r="P17" i="85"/>
  <c r="N17" i="85"/>
  <c r="L17" i="85"/>
  <c r="J17" i="85"/>
  <c r="J19" i="85" s="1"/>
  <c r="H17" i="85"/>
  <c r="H19" i="85" s="1"/>
  <c r="E37" i="84"/>
  <c r="E36" i="84"/>
  <c r="E35" i="84"/>
  <c r="F35" i="84" s="1"/>
  <c r="E34" i="84"/>
  <c r="F34" i="84" s="1"/>
  <c r="E33" i="84"/>
  <c r="F33" i="84" s="1"/>
  <c r="E32" i="84"/>
  <c r="E31" i="84"/>
  <c r="E30" i="84"/>
  <c r="E29" i="84"/>
  <c r="E28" i="84"/>
  <c r="E27" i="84"/>
  <c r="E26" i="84"/>
  <c r="E25" i="84"/>
  <c r="E24" i="84"/>
  <c r="E23" i="84"/>
  <c r="E22" i="84"/>
  <c r="E17" i="84" s="1"/>
  <c r="P17" i="84"/>
  <c r="N17" i="84"/>
  <c r="L17" i="84"/>
  <c r="J17" i="84"/>
  <c r="H17" i="84"/>
  <c r="F24" i="86" l="1"/>
  <c r="F25" i="86"/>
  <c r="F24" i="84"/>
  <c r="F25" i="84"/>
  <c r="F34" i="86"/>
  <c r="F23" i="86"/>
  <c r="F36" i="84"/>
  <c r="F37" i="84"/>
  <c r="F26" i="86"/>
  <c r="E19" i="85"/>
  <c r="F17" i="85"/>
  <c r="P19" i="85"/>
  <c r="F36" i="85"/>
  <c r="F28" i="85"/>
  <c r="N19" i="85"/>
  <c r="L19" i="85"/>
  <c r="F28" i="84"/>
  <c r="F33" i="86"/>
  <c r="F24" i="85"/>
  <c r="F30" i="84"/>
  <c r="F25" i="85"/>
  <c r="L19" i="86"/>
  <c r="F35" i="86"/>
  <c r="E19" i="86"/>
  <c r="F17" i="86"/>
  <c r="F27" i="86"/>
  <c r="F23" i="84"/>
  <c r="F28" i="86"/>
  <c r="F29" i="86"/>
  <c r="F26" i="84"/>
  <c r="F32" i="86"/>
  <c r="H19" i="86"/>
  <c r="F29" i="84"/>
  <c r="F31" i="84"/>
  <c r="F26" i="85"/>
  <c r="N19" i="86"/>
  <c r="F36" i="86"/>
  <c r="F17" i="84"/>
  <c r="P19" i="84"/>
  <c r="N19" i="84"/>
  <c r="L19" i="84"/>
  <c r="J19" i="84"/>
  <c r="H19" i="84"/>
  <c r="E19" i="84"/>
  <c r="F30" i="86"/>
  <c r="F31" i="86"/>
  <c r="F27" i="84"/>
  <c r="F23" i="85"/>
  <c r="J19" i="86"/>
  <c r="F32" i="84"/>
  <c r="F27" i="85"/>
  <c r="P19" i="86"/>
  <c r="F37" i="86"/>
  <c r="F22" i="86"/>
  <c r="F22" i="85"/>
  <c r="F22" i="84"/>
  <c r="S32" i="83" l="1"/>
  <c r="S30" i="83"/>
  <c r="S28" i="83"/>
  <c r="S26" i="83"/>
  <c r="R24" i="82"/>
  <c r="R12" i="82" s="1"/>
  <c r="S22" i="82" l="1"/>
  <c r="S18" i="82"/>
  <c r="S16" i="82"/>
  <c r="S30" i="82"/>
  <c r="S28" i="82"/>
  <c r="S20" i="82"/>
  <c r="S32" i="82"/>
  <c r="S26" i="82"/>
  <c r="P32" i="83" l="1"/>
  <c r="P30" i="83"/>
  <c r="P28" i="83"/>
  <c r="P26" i="83"/>
  <c r="P24" i="83"/>
  <c r="P22" i="83"/>
  <c r="P20" i="83"/>
  <c r="P18" i="83"/>
  <c r="P16" i="83"/>
  <c r="O12" i="83"/>
  <c r="O24" i="83"/>
  <c r="M32" i="83" l="1"/>
  <c r="M30" i="83"/>
  <c r="M28" i="83"/>
  <c r="M26" i="83"/>
  <c r="M24" i="83"/>
  <c r="M22" i="83"/>
  <c r="M20" i="83"/>
  <c r="M18" i="83"/>
  <c r="M16" i="83"/>
  <c r="J32" i="83"/>
  <c r="J30" i="83"/>
  <c r="J28" i="83"/>
  <c r="J26" i="83"/>
  <c r="J24" i="83"/>
  <c r="J22" i="83"/>
  <c r="J20" i="83"/>
  <c r="J18" i="83"/>
  <c r="J16" i="83"/>
  <c r="G32" i="83"/>
  <c r="G30" i="83"/>
  <c r="G28" i="83"/>
  <c r="G26" i="83"/>
  <c r="G24" i="83"/>
  <c r="G22" i="83"/>
  <c r="G20" i="83"/>
  <c r="G18" i="83"/>
  <c r="G16" i="83"/>
  <c r="L12" i="83"/>
  <c r="I12" i="83"/>
  <c r="R24" i="83"/>
  <c r="L24" i="83"/>
  <c r="I24" i="83"/>
  <c r="F24" i="83"/>
  <c r="F12" i="83"/>
  <c r="R12" i="83" l="1"/>
  <c r="S24" i="83"/>
  <c r="S20" i="83"/>
  <c r="S18" i="83"/>
  <c r="S16" i="83"/>
  <c r="S22" i="83"/>
  <c r="S12" i="83"/>
  <c r="O24" i="82"/>
  <c r="O12" i="82" l="1"/>
  <c r="G12" i="83"/>
  <c r="M12" i="83"/>
  <c r="J12" i="83"/>
  <c r="P12" i="83"/>
  <c r="P30" i="82" l="1"/>
  <c r="P32" i="82"/>
  <c r="P28" i="82"/>
  <c r="P26" i="82"/>
  <c r="P22" i="82"/>
  <c r="P20" i="82"/>
  <c r="P18" i="82"/>
  <c r="P16" i="82"/>
  <c r="P24" i="82"/>
  <c r="L24" i="82"/>
  <c r="L12" i="82" s="1"/>
  <c r="I24" i="82"/>
  <c r="I12" i="82" s="1"/>
  <c r="F24" i="82"/>
  <c r="F12" i="82" s="1"/>
  <c r="R24" i="76"/>
  <c r="O24" i="76"/>
  <c r="G22" i="82" l="1"/>
  <c r="G20" i="82"/>
  <c r="G18" i="82"/>
  <c r="G32" i="82"/>
  <c r="G30" i="82"/>
  <c r="G26" i="82"/>
  <c r="G28" i="82"/>
  <c r="G24" i="82"/>
  <c r="J32" i="82"/>
  <c r="J30" i="82"/>
  <c r="J22" i="82"/>
  <c r="J20" i="82"/>
  <c r="J18" i="82"/>
  <c r="J28" i="82"/>
  <c r="J26" i="82"/>
  <c r="J16" i="82"/>
  <c r="M18" i="82"/>
  <c r="M16" i="82"/>
  <c r="M32" i="82"/>
  <c r="M30" i="82"/>
  <c r="M24" i="82"/>
  <c r="M26" i="82"/>
  <c r="M20" i="82"/>
  <c r="M28" i="82"/>
  <c r="M22" i="82"/>
  <c r="J24" i="82"/>
  <c r="S12" i="82"/>
  <c r="S24" i="82"/>
  <c r="G12" i="82"/>
  <c r="G16" i="82"/>
  <c r="J12" i="82"/>
  <c r="M12" i="82"/>
  <c r="P12" i="82"/>
  <c r="R12" i="76"/>
  <c r="O12" i="76"/>
  <c r="P24" i="76" s="1"/>
  <c r="S30" i="76" l="1"/>
  <c r="S28" i="76"/>
  <c r="S32" i="76"/>
  <c r="S26" i="76"/>
  <c r="S12" i="76"/>
  <c r="S24" i="76"/>
  <c r="S22" i="76"/>
  <c r="S20" i="76"/>
  <c r="S18" i="76"/>
  <c r="S16" i="76"/>
  <c r="P12" i="76"/>
  <c r="P30" i="76"/>
  <c r="P32" i="76"/>
  <c r="P28" i="76"/>
  <c r="P26" i="76"/>
  <c r="P16" i="76"/>
  <c r="P18" i="76"/>
  <c r="P20" i="76"/>
  <c r="P22" i="76"/>
  <c r="L24" i="76"/>
  <c r="I24" i="76" l="1"/>
  <c r="F24" i="76"/>
  <c r="F12" i="76" s="1"/>
  <c r="I12" i="76"/>
  <c r="L12" i="76" l="1"/>
  <c r="M26" i="76" l="1"/>
  <c r="M22" i="76"/>
  <c r="M20" i="76"/>
  <c r="M18" i="76"/>
  <c r="M16" i="76"/>
  <c r="M12" i="76"/>
  <c r="M32" i="76"/>
  <c r="M30" i="76"/>
  <c r="M28" i="76"/>
  <c r="M24" i="76"/>
  <c r="G26" i="76"/>
  <c r="G24" i="76"/>
  <c r="J22" i="76"/>
  <c r="J18" i="76"/>
  <c r="J20" i="76"/>
  <c r="J24" i="76"/>
  <c r="J26" i="76"/>
  <c r="J28" i="76"/>
  <c r="J30" i="76"/>
  <c r="J32" i="76"/>
  <c r="J16" i="76"/>
  <c r="G16" i="76"/>
  <c r="J12" i="76"/>
  <c r="G12" i="76"/>
  <c r="G32" i="76" l="1"/>
  <c r="G30" i="76"/>
  <c r="G28" i="76"/>
  <c r="G18" i="76" l="1"/>
  <c r="G20" i="76"/>
  <c r="G22" i="76"/>
</calcChain>
</file>

<file path=xl/sharedStrings.xml><?xml version="1.0" encoding="utf-8"?>
<sst xmlns="http://schemas.openxmlformats.org/spreadsheetml/2006/main" count="592" uniqueCount="141">
  <si>
    <t>(RM'000)</t>
  </si>
  <si>
    <t>%</t>
  </si>
  <si>
    <r>
      <t xml:space="preserve">Sektor
</t>
    </r>
    <r>
      <rPr>
        <i/>
        <sz val="8.5"/>
        <rFont val="Century Gothic"/>
        <family val="2"/>
      </rPr>
      <t>Sector</t>
    </r>
  </si>
  <si>
    <r>
      <rPr>
        <b/>
        <sz val="8.5"/>
        <rFont val="Century Gothic"/>
        <family val="2"/>
      </rPr>
      <t>Jumlah</t>
    </r>
    <r>
      <rPr>
        <sz val="8.5"/>
        <rFont val="Century Gothic"/>
        <family val="2"/>
      </rPr>
      <t xml:space="preserve">
</t>
    </r>
    <r>
      <rPr>
        <i/>
        <sz val="8.5"/>
        <rFont val="Century Gothic"/>
        <family val="2"/>
      </rPr>
      <t>Total</t>
    </r>
  </si>
  <si>
    <r>
      <t xml:space="preserve">Pertanian
</t>
    </r>
    <r>
      <rPr>
        <i/>
        <sz val="8.5"/>
        <rFont val="Century Gothic"/>
        <family val="2"/>
      </rPr>
      <t>Agriculture</t>
    </r>
  </si>
  <si>
    <r>
      <rPr>
        <b/>
        <sz val="8.5"/>
        <rFont val="Century Gothic"/>
        <family val="2"/>
      </rPr>
      <t xml:space="preserve">Perlombongan &amp; pengkuarian </t>
    </r>
    <r>
      <rPr>
        <sz val="8.5"/>
        <rFont val="Century Gothic"/>
        <family val="2"/>
      </rPr>
      <t xml:space="preserve">
</t>
    </r>
    <r>
      <rPr>
        <i/>
        <sz val="8.5"/>
        <rFont val="Century Gothic"/>
        <family val="2"/>
      </rPr>
      <t>Mining &amp; quarrying</t>
    </r>
  </si>
  <si>
    <r>
      <rPr>
        <b/>
        <sz val="8.5"/>
        <rFont val="Century Gothic"/>
        <family val="2"/>
      </rPr>
      <t xml:space="preserve">Pembuatan </t>
    </r>
    <r>
      <rPr>
        <sz val="8.5"/>
        <rFont val="Century Gothic"/>
        <family val="2"/>
      </rPr>
      <t xml:space="preserve">
</t>
    </r>
    <r>
      <rPr>
        <i/>
        <sz val="8.5"/>
        <rFont val="Century Gothic"/>
        <family val="2"/>
      </rPr>
      <t xml:space="preserve">Manufacturing </t>
    </r>
  </si>
  <si>
    <r>
      <rPr>
        <b/>
        <sz val="8.5"/>
        <rFont val="Century Gothic"/>
        <family val="2"/>
      </rPr>
      <t>Pembinaan</t>
    </r>
    <r>
      <rPr>
        <sz val="8.5"/>
        <rFont val="Century Gothic"/>
        <family val="2"/>
      </rPr>
      <t xml:space="preserve">
</t>
    </r>
    <r>
      <rPr>
        <i/>
        <sz val="8.5"/>
        <rFont val="Century Gothic"/>
        <family val="2"/>
      </rPr>
      <t>Construction</t>
    </r>
  </si>
  <si>
    <r>
      <rPr>
        <b/>
        <sz val="8.5"/>
        <rFont val="Century Gothic"/>
        <family val="2"/>
      </rPr>
      <t>Perkhidmatan</t>
    </r>
    <r>
      <rPr>
        <sz val="8.5"/>
        <rFont val="Century Gothic"/>
        <family val="2"/>
      </rPr>
      <t xml:space="preserve">
</t>
    </r>
    <r>
      <rPr>
        <i/>
        <sz val="8.5"/>
        <rFont val="Century Gothic"/>
        <family val="2"/>
      </rPr>
      <t>Services</t>
    </r>
  </si>
  <si>
    <r>
      <rPr>
        <b/>
        <sz val="8.5"/>
        <rFont val="Century Gothic"/>
        <family val="2"/>
      </rPr>
      <t xml:space="preserve">Bekalan air; pembetungan, pengurusan sisa &amp; aktiviti pemulihan </t>
    </r>
    <r>
      <rPr>
        <sz val="8.5"/>
        <rFont val="Century Gothic"/>
        <family val="2"/>
      </rPr>
      <t xml:space="preserve">
</t>
    </r>
    <r>
      <rPr>
        <i/>
        <sz val="8.5"/>
        <rFont val="Century Gothic"/>
        <family val="2"/>
      </rPr>
      <t>Water supply; sewerage, waste management &amp; remediation activities</t>
    </r>
  </si>
  <si>
    <r>
      <t xml:space="preserve">Pengangkutan &amp; penyimpanan 
</t>
    </r>
    <r>
      <rPr>
        <i/>
        <sz val="8.5"/>
        <color theme="1"/>
        <rFont val="Century Gothic"/>
        <family val="2"/>
      </rPr>
      <t>Transportation &amp; storage</t>
    </r>
  </si>
  <si>
    <r>
      <rPr>
        <b/>
        <sz val="8.5"/>
        <rFont val="Century Gothic"/>
        <family val="2"/>
      </rPr>
      <t>Lain-lain perkhidmatan</t>
    </r>
    <r>
      <rPr>
        <sz val="8.5"/>
        <rFont val="Century Gothic"/>
        <family val="2"/>
      </rPr>
      <t xml:space="preserve">
</t>
    </r>
    <r>
      <rPr>
        <i/>
        <sz val="8.5"/>
        <rFont val="Century Gothic"/>
        <family val="2"/>
      </rPr>
      <t xml:space="preserve">Other services </t>
    </r>
  </si>
  <si>
    <r>
      <rPr>
        <b/>
        <sz val="8.5"/>
        <rFont val="Century Gothic"/>
        <family val="2"/>
      </rPr>
      <t xml:space="preserve">Bekalan elektrik, gas, wap &amp;
pendingin udara </t>
    </r>
    <r>
      <rPr>
        <sz val="8.5"/>
        <rFont val="Century Gothic"/>
        <family val="2"/>
      </rPr>
      <t xml:space="preserve">
</t>
    </r>
    <r>
      <rPr>
        <i/>
        <sz val="8.5"/>
        <rFont val="Century Gothic"/>
        <family val="2"/>
      </rPr>
      <t>Electricity, gas, steam &amp; air conditioning supply</t>
    </r>
    <r>
      <rPr>
        <sz val="8.5"/>
        <rFont val="Century Gothic"/>
        <family val="2"/>
      </rPr>
      <t xml:space="preserve">
</t>
    </r>
  </si>
  <si>
    <t>Jadual 1: Perbelanjaan Perlindungan Alam Sekitar mengikut Sektor, 2019-2024</t>
  </si>
  <si>
    <t>Table 1: Environmental Protection Expenditure by Sector, 2019-2024</t>
  </si>
  <si>
    <t>Jadual 1.1: Perbelanjaan Modal Perlindungan Alam Sekitar mengikut Sektor, 2019-2024</t>
  </si>
  <si>
    <t>Table 1.1: Capital Expenditure on Environmental Protection by Sector, 2019-2024</t>
  </si>
  <si>
    <t>Jadual 1.2: Perbelanjaan Operasi Perlindungan Alam Sekitar mengikut Sektor, 2019-2024</t>
  </si>
  <si>
    <t>Table 1.2: Operating Expenditure on Environmental Protection by Sector, 2019-2024</t>
  </si>
  <si>
    <t>`</t>
  </si>
  <si>
    <t>Jadual 2: Perbelanjaan Perlindungan Alam Sekitar mengikut Negeri dan Jenis Perbelanjaan, 2024</t>
  </si>
  <si>
    <t>Table 2: Environmental Protection Expenditure by State and Type of Expenditure, 2024</t>
  </si>
  <si>
    <r>
      <t xml:space="preserve">Negeri
</t>
    </r>
    <r>
      <rPr>
        <i/>
        <sz val="8.5"/>
        <rFont val="Century Gothic"/>
        <family val="2"/>
      </rPr>
      <t>State</t>
    </r>
  </si>
  <si>
    <r>
      <t xml:space="preserve">Jumlah
</t>
    </r>
    <r>
      <rPr>
        <i/>
        <sz val="8.5"/>
        <rFont val="Century Gothic"/>
        <family val="2"/>
      </rPr>
      <t>Total</t>
    </r>
  </si>
  <si>
    <r>
      <t xml:space="preserve">Pengurusan pencemaran 
</t>
    </r>
    <r>
      <rPr>
        <i/>
        <sz val="8.5"/>
        <rFont val="Century Gothic"/>
        <family val="2"/>
      </rPr>
      <t>Pollution management</t>
    </r>
  </si>
  <si>
    <r>
      <t xml:space="preserve">Perlindungan  
hidupan liar &amp; 
habitat
</t>
    </r>
    <r>
      <rPr>
        <i/>
        <sz val="8.5"/>
        <rFont val="Century Gothic"/>
        <family val="2"/>
      </rPr>
      <t xml:space="preserve">Protection 
of wildlife &amp; 
habitat </t>
    </r>
  </si>
  <si>
    <r>
      <t xml:space="preserve">Penilaian dan caj
 alam sekitar 
</t>
    </r>
    <r>
      <rPr>
        <i/>
        <sz val="8.5"/>
        <rFont val="Century Gothic"/>
        <family val="2"/>
      </rPr>
      <t xml:space="preserve">Environmental assessment and charges </t>
    </r>
  </si>
  <si>
    <r>
      <t xml:space="preserve">Pengurusan 
sisa
</t>
    </r>
    <r>
      <rPr>
        <i/>
        <sz val="8.5"/>
        <rFont val="Century Gothic"/>
        <family val="2"/>
      </rPr>
      <t xml:space="preserve">Waste
management </t>
    </r>
  </si>
  <si>
    <r>
      <t xml:space="preserve">Perbelanjaan lain untuk perlindungan alam sekitar
</t>
    </r>
    <r>
      <rPr>
        <i/>
        <sz val="8.5"/>
        <rFont val="Century Gothic"/>
        <family val="2"/>
      </rPr>
      <t>Other environmental protection expenditure</t>
    </r>
  </si>
  <si>
    <t xml:space="preserve">(RM'000)    </t>
  </si>
  <si>
    <t>Johor</t>
  </si>
  <si>
    <t>Kedah</t>
  </si>
  <si>
    <t>Kelantan</t>
  </si>
  <si>
    <t>Melaka</t>
  </si>
  <si>
    <t>Negeri Sembilan</t>
  </si>
  <si>
    <t>Pahang</t>
  </si>
  <si>
    <t>Pulau Pinang</t>
  </si>
  <si>
    <t>Perak</t>
  </si>
  <si>
    <t>Perlis</t>
  </si>
  <si>
    <t>Selangor</t>
  </si>
  <si>
    <t>Terengganu</t>
  </si>
  <si>
    <t>Sabah</t>
  </si>
  <si>
    <t>Sarawak</t>
  </si>
  <si>
    <t>W.P. Kuala Lumpur</t>
  </si>
  <si>
    <t>W.P. Labuan</t>
  </si>
  <si>
    <t>W.P. Putrajaya</t>
  </si>
  <si>
    <t>Jadual 2.1: Perbelanjaan Modal Perlindungan Alam Sekitar mengikut Negeri dan Jenis Perbelanjaan, 2024</t>
  </si>
  <si>
    <t>Table 2.1: Capital Expenditure on Environmental Protection by State and Type of Expenditure, 2024</t>
  </si>
  <si>
    <t>Jadual 2.2: Perbelanjaan Operasi Perlindungan Alam Sekitar mengikut Negeri dan Jenis Perbelanjaan, 2024</t>
  </si>
  <si>
    <t>Table 2.2: Operating Expenditure on Environmental Protection by State and Type of Expenditure, 2024</t>
  </si>
  <si>
    <t>Jadual 3: Perbelanjaan Perlindungan Alam Sekitar mengikut Sektor dan Jenis Perbelanjaan, 2024</t>
  </si>
  <si>
    <t>Table 3: Environmental Protection Expenditure by Sector and Type of Expenditure, 2024</t>
  </si>
  <si>
    <r>
      <t xml:space="preserve">Pengurusan 
sisa
</t>
    </r>
    <r>
      <rPr>
        <i/>
        <sz val="8.5"/>
        <rFont val="Century Gothic"/>
        <family val="2"/>
      </rPr>
      <t xml:space="preserve">Waste management </t>
    </r>
  </si>
  <si>
    <r>
      <t xml:space="preserve">Perbelanjaan lain untuk perlindungan alam sekitar
</t>
    </r>
    <r>
      <rPr>
        <i/>
        <sz val="8.5"/>
        <rFont val="Century Gothic"/>
        <family val="2"/>
      </rPr>
      <t>Other
 environmental protection expenditure</t>
    </r>
  </si>
  <si>
    <r>
      <t xml:space="preserve">Perlombongan &amp; pengkuarian 
</t>
    </r>
    <r>
      <rPr>
        <i/>
        <sz val="8.5"/>
        <rFont val="Century Gothic"/>
        <family val="2"/>
      </rPr>
      <t>Mining &amp; quarrying</t>
    </r>
  </si>
  <si>
    <r>
      <t xml:space="preserve">Pembuatan 
</t>
    </r>
    <r>
      <rPr>
        <i/>
        <sz val="8.5"/>
        <rFont val="Century Gothic"/>
        <family val="2"/>
      </rPr>
      <t xml:space="preserve">Manufacturing </t>
    </r>
  </si>
  <si>
    <r>
      <t xml:space="preserve">Pembinaan
</t>
    </r>
    <r>
      <rPr>
        <i/>
        <sz val="8.5"/>
        <rFont val="Century Gothic"/>
        <family val="2"/>
      </rPr>
      <t>Construction</t>
    </r>
  </si>
  <si>
    <r>
      <rPr>
        <b/>
        <sz val="8.5"/>
        <rFont val="Century Gothic"/>
        <family val="2"/>
      </rPr>
      <t xml:space="preserve">Perkhidmatan
</t>
    </r>
    <r>
      <rPr>
        <i/>
        <sz val="8.5"/>
        <rFont val="Century Gothic"/>
        <family val="2"/>
      </rPr>
      <t>Services</t>
    </r>
  </si>
  <si>
    <r>
      <t xml:space="preserve">Bekalan elektrik, gas, wap &amp;
pendingin udara
</t>
    </r>
    <r>
      <rPr>
        <i/>
        <sz val="8.5"/>
        <rFont val="Century Gothic"/>
        <family val="2"/>
      </rPr>
      <t>Electricity, gas, steam &amp; 
air conditioning supply</t>
    </r>
  </si>
  <si>
    <r>
      <rPr>
        <b/>
        <sz val="8.5"/>
        <rFont val="Century Gothic"/>
        <family val="2"/>
      </rPr>
      <t xml:space="preserve">Bekalan air; pembetungan, 
pengurusan sisa &amp; aktiviti pemulihan </t>
    </r>
    <r>
      <rPr>
        <sz val="8.5"/>
        <rFont val="Century Gothic"/>
        <family val="2"/>
      </rPr>
      <t xml:space="preserve">
</t>
    </r>
    <r>
      <rPr>
        <i/>
        <sz val="8.5"/>
        <rFont val="Century Gothic"/>
        <family val="2"/>
      </rPr>
      <t>Water supply; sewerage, waste management &amp; remediation activities</t>
    </r>
  </si>
  <si>
    <r>
      <t xml:space="preserve">Lain-lain perkhidmatan
</t>
    </r>
    <r>
      <rPr>
        <i/>
        <sz val="8.5"/>
        <rFont val="Century Gothic"/>
        <family val="2"/>
      </rPr>
      <t>Other services</t>
    </r>
  </si>
  <si>
    <t>Jadual 3.1: Perbelanjaan Modal Perlindungan Alam Sekitar mengikut Sektor dan Jenis Perbelanjaan, 2024</t>
  </si>
  <si>
    <t>Table 3.1: Capital Expenditure on Environmental Protection by Sector and Type of Expenditure, 2024</t>
  </si>
  <si>
    <t>Jadual 3.2: Perbelanjaan Operasi Perlindungan Alam Sekitar mengikut Sektor dan Jenis Perbelanjaan, 2024</t>
  </si>
  <si>
    <t>Table 3.2: Operating Expenditure on Environmental Protection by Sector and Type of Expenditure, 2024</t>
  </si>
  <si>
    <t>Jadual 4: Perbelanjaan Perlindungan Alam Sekitar mengikut Sektor dan Komposisi Perbelanjaan, 2024</t>
  </si>
  <si>
    <t>Table 4: Environmental Protection Expenditure by Sector and Expenditure Composition, 2024</t>
  </si>
  <si>
    <r>
      <t xml:space="preserve">Sektor
</t>
    </r>
    <r>
      <rPr>
        <i/>
        <sz val="8.5"/>
        <color theme="1"/>
        <rFont val="Century Gothic"/>
        <family val="2"/>
      </rPr>
      <t>Sector</t>
    </r>
  </si>
  <si>
    <r>
      <t xml:space="preserve">Komposisi perbelanjaan
</t>
    </r>
    <r>
      <rPr>
        <i/>
        <sz val="8.5"/>
        <color theme="1"/>
        <rFont val="Century Gothic"/>
        <family val="2"/>
      </rPr>
      <t>Expenditure composition</t>
    </r>
  </si>
  <si>
    <r>
      <t xml:space="preserve">Jumlah          
   </t>
    </r>
    <r>
      <rPr>
        <i/>
        <sz val="8.5"/>
        <color theme="1"/>
        <rFont val="Century Gothic"/>
        <family val="2"/>
      </rPr>
      <t>Total</t>
    </r>
  </si>
  <si>
    <t xml:space="preserve">    %</t>
  </si>
  <si>
    <r>
      <rPr>
        <b/>
        <sz val="8.5"/>
        <color theme="1"/>
        <rFont val="Century Gothic"/>
        <family val="2"/>
      </rPr>
      <t>Jumlah</t>
    </r>
    <r>
      <rPr>
        <sz val="8.5"/>
        <color theme="1"/>
        <rFont val="Century Gothic"/>
        <family val="2"/>
      </rPr>
      <t xml:space="preserve">
</t>
    </r>
    <r>
      <rPr>
        <i/>
        <sz val="8.5"/>
        <color theme="1"/>
        <rFont val="Century Gothic"/>
        <family val="2"/>
      </rPr>
      <t>Total</t>
    </r>
  </si>
  <si>
    <r>
      <t>Modal/</t>
    </r>
    <r>
      <rPr>
        <i/>
        <sz val="8.5"/>
        <color theme="1"/>
        <rFont val="Century Gothic"/>
        <family val="2"/>
      </rPr>
      <t>Capital</t>
    </r>
  </si>
  <si>
    <r>
      <t>Operasi/</t>
    </r>
    <r>
      <rPr>
        <i/>
        <sz val="8.5"/>
        <color theme="1"/>
        <rFont val="Century Gothic"/>
        <family val="2"/>
      </rPr>
      <t>Operating</t>
    </r>
  </si>
  <si>
    <r>
      <t xml:space="preserve">Perlombongan &amp; pengkuarian 
</t>
    </r>
    <r>
      <rPr>
        <i/>
        <sz val="8.5"/>
        <color theme="1"/>
        <rFont val="Century Gothic"/>
        <family val="2"/>
      </rPr>
      <t>Mining &amp; quarrying</t>
    </r>
  </si>
  <si>
    <r>
      <rPr>
        <b/>
        <sz val="8.5"/>
        <color theme="1"/>
        <rFont val="Century Gothic"/>
        <family val="2"/>
      </rPr>
      <t xml:space="preserve">Pembuatan </t>
    </r>
    <r>
      <rPr>
        <sz val="8.5"/>
        <color theme="1"/>
        <rFont val="Century Gothic"/>
        <family val="2"/>
      </rPr>
      <t xml:space="preserve">
</t>
    </r>
    <r>
      <rPr>
        <i/>
        <sz val="8.5"/>
        <color theme="1"/>
        <rFont val="Century Gothic"/>
        <family val="2"/>
      </rPr>
      <t xml:space="preserve">Manufacturing </t>
    </r>
  </si>
  <si>
    <r>
      <rPr>
        <b/>
        <sz val="8.5"/>
        <color theme="1"/>
        <rFont val="Century Gothic"/>
        <family val="2"/>
      </rPr>
      <t>Pembinaan</t>
    </r>
    <r>
      <rPr>
        <sz val="8.5"/>
        <color theme="1"/>
        <rFont val="Century Gothic"/>
        <family val="2"/>
      </rPr>
      <t xml:space="preserve">
</t>
    </r>
    <r>
      <rPr>
        <i/>
        <sz val="8.5"/>
        <color theme="1"/>
        <rFont val="Century Gothic"/>
        <family val="2"/>
      </rPr>
      <t>Construction</t>
    </r>
  </si>
  <si>
    <r>
      <rPr>
        <b/>
        <sz val="8.5"/>
        <color theme="1"/>
        <rFont val="Century Gothic"/>
        <family val="2"/>
      </rPr>
      <t>Perkhidmatan</t>
    </r>
    <r>
      <rPr>
        <sz val="8.5"/>
        <color theme="1"/>
        <rFont val="Century Gothic"/>
        <family val="2"/>
      </rPr>
      <t xml:space="preserve">
</t>
    </r>
    <r>
      <rPr>
        <i/>
        <sz val="8.5"/>
        <color theme="1"/>
        <rFont val="Century Gothic"/>
        <family val="2"/>
      </rPr>
      <t>Services</t>
    </r>
  </si>
  <si>
    <r>
      <rPr>
        <b/>
        <sz val="8.5"/>
        <color theme="1"/>
        <rFont val="Century Gothic"/>
        <family val="2"/>
      </rPr>
      <t xml:space="preserve">Bekalan elektrik, gas, wap &amp; pendingin udara </t>
    </r>
    <r>
      <rPr>
        <sz val="8.5"/>
        <color theme="1"/>
        <rFont val="Century Gothic"/>
        <family val="2"/>
      </rPr>
      <t xml:space="preserve">
</t>
    </r>
    <r>
      <rPr>
        <i/>
        <sz val="8.5"/>
        <color theme="1"/>
        <rFont val="Century Gothic"/>
        <family val="2"/>
      </rPr>
      <t>Electricity, gas, steam &amp; air conditioning supply</t>
    </r>
    <r>
      <rPr>
        <sz val="8.5"/>
        <color theme="1"/>
        <rFont val="Century Gothic"/>
        <family val="2"/>
      </rPr>
      <t xml:space="preserve">
</t>
    </r>
  </si>
  <si>
    <r>
      <rPr>
        <b/>
        <sz val="8.5"/>
        <color theme="1"/>
        <rFont val="Century Gothic"/>
        <family val="2"/>
      </rPr>
      <t xml:space="preserve">Bekalan air; pembetungan, pengurusan sisa &amp; 
aktiviti pemulihan </t>
    </r>
    <r>
      <rPr>
        <sz val="8.5"/>
        <color theme="1"/>
        <rFont val="Century Gothic"/>
        <family val="2"/>
      </rPr>
      <t xml:space="preserve">
</t>
    </r>
    <r>
      <rPr>
        <i/>
        <sz val="8.5"/>
        <color theme="1"/>
        <rFont val="Century Gothic"/>
        <family val="2"/>
      </rPr>
      <t>Water supply; sewerage, waste management &amp;
remediation activities</t>
    </r>
  </si>
  <si>
    <t>Jadual 5: Perbelanjaan untuk Pengurusan Pencemaran mengikut Sektor dan Aktiviti, 2024</t>
  </si>
  <si>
    <t>Table 5: Expenditure for Pollution Management by Sector and Activity, 2024</t>
  </si>
  <si>
    <r>
      <t xml:space="preserve">Jumlah          
   </t>
    </r>
    <r>
      <rPr>
        <i/>
        <sz val="8.5"/>
        <rFont val="Century Gothic"/>
        <family val="2"/>
      </rPr>
      <t>Total</t>
    </r>
  </si>
  <si>
    <r>
      <t xml:space="preserve">Pengawasan 
alam sekitar
</t>
    </r>
    <r>
      <rPr>
        <i/>
        <sz val="8.5"/>
        <rFont val="Century Gothic"/>
        <family val="2"/>
      </rPr>
      <t>Environmental monitoring</t>
    </r>
  </si>
  <si>
    <r>
      <t xml:space="preserve">Tebus guna &amp; pembersihan tapak 
</t>
    </r>
    <r>
      <rPr>
        <i/>
        <sz val="8.5"/>
        <rFont val="Century Gothic"/>
        <family val="2"/>
      </rPr>
      <t>Site reclamation &amp; decommissioning</t>
    </r>
  </si>
  <si>
    <r>
      <t xml:space="preserve">Peredaan &amp; kawalan pencemaran 
</t>
    </r>
    <r>
      <rPr>
        <i/>
        <sz val="8.5"/>
        <rFont val="Century Gothic"/>
        <family val="2"/>
      </rPr>
      <t>Pollution abatement &amp; control</t>
    </r>
  </si>
  <si>
    <r>
      <t xml:space="preserve">Pencegahan pencemaran  
</t>
    </r>
    <r>
      <rPr>
        <i/>
        <sz val="8.5"/>
        <rFont val="Century Gothic"/>
        <family val="2"/>
      </rPr>
      <t>Pollution prevention</t>
    </r>
  </si>
  <si>
    <t xml:space="preserve">                     </t>
  </si>
  <si>
    <r>
      <rPr>
        <b/>
        <sz val="8.5"/>
        <rFont val="Century Gothic"/>
        <family val="2"/>
      </rPr>
      <t xml:space="preserve">Bekalan elektrik, gas, wap &amp; pendingin udara </t>
    </r>
    <r>
      <rPr>
        <sz val="8.5"/>
        <rFont val="Century Gothic"/>
        <family val="2"/>
      </rPr>
      <t xml:space="preserve">
</t>
    </r>
    <r>
      <rPr>
        <i/>
        <sz val="8.5"/>
        <rFont val="Century Gothic"/>
        <family val="2"/>
      </rPr>
      <t>Electricity, gas, steam &amp; air conditioning supply</t>
    </r>
    <r>
      <rPr>
        <sz val="8.5"/>
        <rFont val="Century Gothic"/>
        <family val="2"/>
      </rPr>
      <t xml:space="preserve">
</t>
    </r>
  </si>
  <si>
    <r>
      <rPr>
        <b/>
        <sz val="8.5"/>
        <rFont val="Century Gothic"/>
        <family val="2"/>
      </rPr>
      <t xml:space="preserve">Bekalan air; pembetungan, pengurusan sisa &amp;
aktiviti pemulihan </t>
    </r>
    <r>
      <rPr>
        <sz val="8.5"/>
        <rFont val="Century Gothic"/>
        <family val="2"/>
      </rPr>
      <t xml:space="preserve">
</t>
    </r>
    <r>
      <rPr>
        <i/>
        <sz val="8.5"/>
        <rFont val="Century Gothic"/>
        <family val="2"/>
      </rPr>
      <t>Water supply; sewerage, waste management &amp; remediation activities</t>
    </r>
  </si>
  <si>
    <r>
      <t xml:space="preserve">Lain-lain perkhidmatan                                                                  </t>
    </r>
    <r>
      <rPr>
        <i/>
        <sz val="8.5"/>
        <rFont val="Century Gothic"/>
        <family val="2"/>
      </rPr>
      <t>Other services</t>
    </r>
  </si>
  <si>
    <t>Jadual 5.1: Perbelanjaan Modal untuk Pengurusan Pencemaran mengikut Sektor dan Aktiviti, 2024</t>
  </si>
  <si>
    <t>Table 5.1: Capital Expenditure for Pollution Management by Sector and Activity, 2024</t>
  </si>
  <si>
    <t>Jadual 5.2: Perbelanjaan Operasi untuk Pengurusan Pencemaran mengikut Sektor dan Aktiviti, 2024</t>
  </si>
  <si>
    <t>Table 5.2: Operating Expenditure for Pollution Management by Sector and Activity, 2024</t>
  </si>
  <si>
    <t>Jadual 6: Perbelanjaan untuk Pengurusan Pencemaran mengikut Sektor dan Jenis Media, 2024</t>
  </si>
  <si>
    <t>Table 6: Expenditure for Pollution Management by Sector and Type of Media, 2024</t>
  </si>
  <si>
    <t>Media</t>
  </si>
  <si>
    <r>
      <t xml:space="preserve">Udara
</t>
    </r>
    <r>
      <rPr>
        <i/>
        <sz val="8.5"/>
        <rFont val="Century Gothic"/>
        <family val="2"/>
      </rPr>
      <t>Air</t>
    </r>
  </si>
  <si>
    <r>
      <t xml:space="preserve">Air permukaan
</t>
    </r>
    <r>
      <rPr>
        <i/>
        <sz val="8.5"/>
        <rFont val="Century Gothic"/>
        <family val="2"/>
      </rPr>
      <t>Surface water</t>
    </r>
  </si>
  <si>
    <r>
      <t xml:space="preserve">Tanah dan air bawah tanah
</t>
    </r>
    <r>
      <rPr>
        <i/>
        <sz val="8.5"/>
        <rFont val="Century Gothic"/>
        <family val="2"/>
      </rPr>
      <t>Soil and groundwater</t>
    </r>
  </si>
  <si>
    <r>
      <t xml:space="preserve">Bunyi, gegaran dan radiasi
</t>
    </r>
    <r>
      <rPr>
        <i/>
        <sz val="8.5"/>
        <rFont val="Century Gothic"/>
        <family val="2"/>
      </rPr>
      <t>Noise, vibration and radiation</t>
    </r>
  </si>
  <si>
    <r>
      <rPr>
        <b/>
        <sz val="8.5"/>
        <rFont val="Century Gothic"/>
        <family val="2"/>
      </rPr>
      <t xml:space="preserve">Bekalan air; pembetungan, pengurusan sisa &amp;
aktiviti pemulihan </t>
    </r>
    <r>
      <rPr>
        <sz val="8.5"/>
        <rFont val="Century Gothic"/>
        <family val="2"/>
      </rPr>
      <t xml:space="preserve">
</t>
    </r>
    <r>
      <rPr>
        <i/>
        <sz val="8.5"/>
        <rFont val="Century Gothic"/>
        <family val="2"/>
      </rPr>
      <t>Water supply; sewerage, waste management &amp; 
remediation activities</t>
    </r>
  </si>
  <si>
    <r>
      <t xml:space="preserve">Pengangkutan &amp; penyimpanan 
</t>
    </r>
    <r>
      <rPr>
        <i/>
        <sz val="8.5"/>
        <rFont val="Century Gothic"/>
        <family val="2"/>
      </rPr>
      <t>Transportation &amp; storage</t>
    </r>
  </si>
  <si>
    <r>
      <t xml:space="preserve">Lain-lain perkhidmatan                                                  </t>
    </r>
    <r>
      <rPr>
        <i/>
        <sz val="8.5"/>
        <rFont val="Century Gothic"/>
        <family val="2"/>
      </rPr>
      <t xml:space="preserve">   Other services</t>
    </r>
  </si>
  <si>
    <t>Jadual 6.1: Perbelanjaan Modal untuk Pengurusan Pencemaran mengikut Sektor dan Jenis Media, 2024</t>
  </si>
  <si>
    <t>Table 6.1: Capital Expenditure for Pollution Management by Sector and Type of Media, 2024</t>
  </si>
  <si>
    <t>Jadual 6.2: Perbelanjaan Operasi untuk Pengurusan Pencemaran mengikut Sektor dan Jenis Media, 2024</t>
  </si>
  <si>
    <t>Table 6.2: Operating Expenditure for Pollution Management by Sector and Type of Media, 2024</t>
  </si>
  <si>
    <t>Jadual 7: Perbelanjaan Pengurusan Sisa mengikut Sektor dan Jenis Sisa, 2024</t>
  </si>
  <si>
    <t>Table 7: Waste Management Expenditure by Sector and Type of Waste, 2024</t>
  </si>
  <si>
    <r>
      <t xml:space="preserve">Jenis sisa
</t>
    </r>
    <r>
      <rPr>
        <i/>
        <sz val="8.5"/>
        <rFont val="Century Gothic"/>
        <family val="2"/>
      </rPr>
      <t>Type of waste</t>
    </r>
  </si>
  <si>
    <r>
      <t xml:space="preserve">Sisa pepejal tidak
berbahaya
</t>
    </r>
    <r>
      <rPr>
        <i/>
        <sz val="8.5"/>
        <rFont val="Century Gothic"/>
        <family val="2"/>
      </rPr>
      <t>Non-hazardous
solid waste</t>
    </r>
  </si>
  <si>
    <r>
      <t xml:space="preserve">Sisa terjadual
</t>
    </r>
    <r>
      <rPr>
        <i/>
        <sz val="8.5"/>
        <rFont val="Century Gothic"/>
        <family val="2"/>
      </rPr>
      <t>Scheduled waste</t>
    </r>
  </si>
  <si>
    <t>Jadual 7.1: Perbelanjaan Modal Pengurusan Sisa mengikut Sektor dan Jenis Sisa, 2024</t>
  </si>
  <si>
    <t>Table 7.1: Capital Expenditure on Waste Management by Sector and Type of Waste, 2024</t>
  </si>
  <si>
    <t>Jadual 7.2: Perbelanjaan Operasi Pengurusan Sisa mengikut Sektor dan Jenis Sisa, 2024</t>
  </si>
  <si>
    <t>Table 7.2: Operating Expenditure on Waste Management by Sector and Type of Waste, 2024</t>
  </si>
  <si>
    <t>Jadual 7.3: Perbelanjaan Pengurusan Sisa Terjadual mengikut Sektor dan Jenis Sisa, 2024</t>
  </si>
  <si>
    <t>Table 7.3: Scheduled Waste Management Expenditure by Sector and Type of Waste, 2024</t>
  </si>
  <si>
    <t xml:space="preserve"> </t>
  </si>
  <si>
    <t>.</t>
  </si>
  <si>
    <r>
      <t xml:space="preserve">Pepejal
</t>
    </r>
    <r>
      <rPr>
        <i/>
        <sz val="8.5"/>
        <rFont val="Century Gothic"/>
        <family val="2"/>
      </rPr>
      <t>Solid</t>
    </r>
  </si>
  <si>
    <r>
      <t xml:space="preserve">Cecair
</t>
    </r>
    <r>
      <rPr>
        <i/>
        <sz val="8.5"/>
        <rFont val="Century Gothic"/>
        <family val="2"/>
      </rPr>
      <t>Liquid</t>
    </r>
  </si>
  <si>
    <t>Jadual 8: Perbelanjaan Penilaian dan Caj Alam Sekitar mengikut Sektor, 2024</t>
  </si>
  <si>
    <t>Table 8: Environmental Assessment and Charges Expenditure by Sector 2024</t>
  </si>
  <si>
    <r>
      <t xml:space="preserve">Penilaian alam sekitar
</t>
    </r>
    <r>
      <rPr>
        <i/>
        <sz val="8.5"/>
        <rFont val="Century Gothic"/>
        <family val="2"/>
      </rPr>
      <t>Environmental assessment</t>
    </r>
  </si>
  <si>
    <r>
      <t xml:space="preserve">Caj alam sekitar
</t>
    </r>
    <r>
      <rPr>
        <i/>
        <sz val="8.5"/>
        <rFont val="Century Gothic"/>
        <family val="2"/>
      </rPr>
      <t>Environmental charges</t>
    </r>
  </si>
  <si>
    <t>Jadual 9: Perbelanjaan Perlindungan Alam Sekitar mengikut Jenis Perbelanjaan, 2024</t>
  </si>
  <si>
    <t>Table 9: Environmental Protection Expenditure by Type of Expenditure, 2024</t>
  </si>
  <si>
    <r>
      <t xml:space="preserve">Jenis perbelanjaan
</t>
    </r>
    <r>
      <rPr>
        <i/>
        <sz val="8.5"/>
        <rFont val="Century Gothic"/>
        <family val="2"/>
      </rPr>
      <t>Type of expenditure</t>
    </r>
  </si>
  <si>
    <r>
      <t xml:space="preserve">Perbelanjaan modal
</t>
    </r>
    <r>
      <rPr>
        <i/>
        <sz val="8.5"/>
        <rFont val="Century Gothic"/>
        <family val="2"/>
      </rPr>
      <t xml:space="preserve">Capital expenditure </t>
    </r>
  </si>
  <si>
    <r>
      <t xml:space="preserve">Perbelanjaan operasi
</t>
    </r>
    <r>
      <rPr>
        <i/>
        <sz val="8.5"/>
        <rFont val="Century Gothic"/>
        <family val="2"/>
      </rPr>
      <t>Operating  expenditure</t>
    </r>
  </si>
  <si>
    <r>
      <t xml:space="preserve">Pengurusan pencemaran
</t>
    </r>
    <r>
      <rPr>
        <i/>
        <sz val="8.5"/>
        <rFont val="Century Gothic"/>
        <family val="2"/>
      </rPr>
      <t>Pollution management</t>
    </r>
  </si>
  <si>
    <r>
      <t xml:space="preserve">Pengawasan alam sekitar
</t>
    </r>
    <r>
      <rPr>
        <i/>
        <sz val="8.5"/>
        <rFont val="Century Gothic"/>
        <family val="2"/>
      </rPr>
      <t>Environmental monitoring</t>
    </r>
  </si>
  <si>
    <r>
      <rPr>
        <b/>
        <sz val="8.5"/>
        <rFont val="Century Gothic"/>
        <family val="2"/>
      </rPr>
      <t>Tebus guna &amp; pembersihan tapak</t>
    </r>
    <r>
      <rPr>
        <sz val="8.5"/>
        <rFont val="Century Gothic"/>
        <family val="2"/>
      </rPr>
      <t xml:space="preserve">
</t>
    </r>
    <r>
      <rPr>
        <i/>
        <sz val="8.5"/>
        <rFont val="Century Gothic"/>
        <family val="2"/>
      </rPr>
      <t>Site reclamation &amp; decommissioning</t>
    </r>
  </si>
  <si>
    <r>
      <t xml:space="preserve">Peredaan &amp; kawalan pencemaran
</t>
    </r>
    <r>
      <rPr>
        <i/>
        <sz val="8.5"/>
        <rFont val="Century Gothic"/>
        <family val="2"/>
      </rPr>
      <t>Pollution abatement &amp; control</t>
    </r>
  </si>
  <si>
    <r>
      <rPr>
        <b/>
        <sz val="8.5"/>
        <rFont val="Century Gothic"/>
        <family val="2"/>
      </rPr>
      <t>Pencegahan pencemaran</t>
    </r>
    <r>
      <rPr>
        <sz val="8.5"/>
        <rFont val="Century Gothic"/>
        <family val="2"/>
      </rPr>
      <t xml:space="preserve">
</t>
    </r>
    <r>
      <rPr>
        <i/>
        <sz val="8.5"/>
        <rFont val="Century Gothic"/>
        <family val="2"/>
      </rPr>
      <t>Pollution prevention</t>
    </r>
  </si>
  <si>
    <r>
      <rPr>
        <b/>
        <sz val="8.5"/>
        <rFont val="Century Gothic"/>
        <family val="2"/>
      </rPr>
      <t>Perlindungan hidupan liar &amp; habitat</t>
    </r>
    <r>
      <rPr>
        <sz val="8.5"/>
        <rFont val="Century Gothic"/>
        <family val="2"/>
      </rPr>
      <t xml:space="preserve">
</t>
    </r>
    <r>
      <rPr>
        <i/>
        <sz val="8.5"/>
        <rFont val="Century Gothic"/>
        <family val="2"/>
      </rPr>
      <t>Protection of wildlife &amp; habitat</t>
    </r>
  </si>
  <si>
    <r>
      <rPr>
        <b/>
        <sz val="8.5"/>
        <rFont val="Century Gothic"/>
        <family val="2"/>
      </rPr>
      <t>Perbelanjaan penilaian dan caj alam sekitar</t>
    </r>
    <r>
      <rPr>
        <sz val="8.5"/>
        <rFont val="Century Gothic"/>
        <family val="2"/>
      </rPr>
      <t xml:space="preserve">
</t>
    </r>
    <r>
      <rPr>
        <i/>
        <sz val="8.5"/>
        <rFont val="Century Gothic"/>
        <family val="2"/>
      </rPr>
      <t xml:space="preserve">Environmental assessment and charges expenditure
</t>
    </r>
  </si>
  <si>
    <r>
      <t xml:space="preserve">Perbelanjaan pengurusan sisa
</t>
    </r>
    <r>
      <rPr>
        <i/>
        <sz val="8.5"/>
        <rFont val="Century Gothic"/>
        <family val="2"/>
      </rPr>
      <t>Waste management expenditure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</si>
</sst>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0.0"/>
    <numFmt numFmtId="167" formatCode="_-* #,##0.0_-;\-* #,##0.0_-;_-* &quot;-&quot;??_-;_-@_-"/>
    <numFmt numFmtId="168" formatCode="0.00000"/>
    <numFmt numFmtId="169" formatCode="_(* #,##0_);_(* \(#,##0\);_(* &quot;-&quot;??_);_(@_)"/>
    <numFmt numFmtId="170" formatCode="[$-14409]dd/mm/yyyy;@"/>
    <numFmt numFmtId="171" formatCode="#,##0.0"/>
    <numFmt numFmtId="172" formatCode="_(* #,##0_);_(* \(#,##0\);_(* &quot;-&quot;_);_(@_)"/>
    <numFmt numFmtId="173" formatCode="_-* #,##0.000_-;\-* #,##0.000_-;_-* &quot;-&quot;??_-;_-@_-"/>
    <numFmt numFmtId="174" formatCode="_(* #,##0.0_);_(* \(#,##0.0\);_(* &quot;-&quot;??_);_(@_)"/>
    <numFmt numFmtId="175" formatCode="_-* #,##0.0_-;\-* #,##0.0_-;_-* &quot;-&quot;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8.5"/>
      <color theme="1"/>
      <name val="Century Gothic"/>
      <family val="2"/>
    </font>
    <font>
      <b/>
      <sz val="8.5"/>
      <name val="Century Gothic"/>
      <family val="2"/>
    </font>
    <font>
      <i/>
      <sz val="8.5"/>
      <name val="Century Gothic"/>
      <family val="2"/>
    </font>
    <font>
      <sz val="8.5"/>
      <name val="Century Gothic"/>
      <family val="2"/>
    </font>
    <font>
      <sz val="8.5"/>
      <color rgb="FF0000FF"/>
      <name val="Century Gothic"/>
      <family val="2"/>
    </font>
    <font>
      <sz val="8.5"/>
      <color rgb="FFFF0000"/>
      <name val="Century Gothic"/>
      <family val="2"/>
    </font>
    <font>
      <sz val="8.5"/>
      <color indexed="8"/>
      <name val="Century Gothic"/>
      <family val="2"/>
    </font>
    <font>
      <b/>
      <sz val="8.5"/>
      <color theme="1"/>
      <name val="Century Gothic"/>
      <family val="2"/>
    </font>
    <font>
      <i/>
      <sz val="8.5"/>
      <color theme="1"/>
      <name val="Century Gothic"/>
      <family val="2"/>
    </font>
    <font>
      <b/>
      <sz val="8.5"/>
      <color indexed="8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97A266"/>
      </bottom>
      <diagonal/>
    </border>
    <border>
      <left/>
      <right/>
      <top/>
      <bottom style="thin">
        <color rgb="FF79834F"/>
      </bottom>
      <diagonal/>
    </border>
  </borders>
  <cellStyleXfs count="17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43" fontId="4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0" fontId="1" fillId="0" borderId="0"/>
    <xf numFmtId="164" fontId="1" fillId="0" borderId="0" applyFont="0" applyFill="0" applyBorder="0" applyAlignment="0" applyProtection="0"/>
    <xf numFmtId="170" fontId="4" fillId="0" borderId="0"/>
    <xf numFmtId="170" fontId="4" fillId="0" borderId="0"/>
    <xf numFmtId="170" fontId="4" fillId="0" borderId="0"/>
    <xf numFmtId="170" fontId="4" fillId="0" borderId="0"/>
    <xf numFmtId="164" fontId="4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409">
    <xf numFmtId="0" fontId="0" fillId="0" borderId="0" xfId="0"/>
    <xf numFmtId="0" fontId="3" fillId="0" borderId="0" xfId="0" applyFont="1" applyAlignment="1">
      <alignment horizontal="right" wrapText="1"/>
    </xf>
    <xf numFmtId="165" fontId="3" fillId="0" borderId="0" xfId="1" applyNumberFormat="1" applyFont="1" applyAlignment="1">
      <alignment horizontal="right" wrapText="1"/>
    </xf>
    <xf numFmtId="165" fontId="3" fillId="0" borderId="0" xfId="1" applyNumberFormat="1" applyFont="1" applyFill="1" applyAlignment="1">
      <alignment horizontal="right" wrapText="1"/>
    </xf>
    <xf numFmtId="0" fontId="2" fillId="0" borderId="0" xfId="0" applyFont="1" applyAlignment="1">
      <alignment horizontal="right" wrapText="1"/>
    </xf>
    <xf numFmtId="0" fontId="7" fillId="0" borderId="0" xfId="0" applyFont="1"/>
    <xf numFmtId="0" fontId="10" fillId="0" borderId="0" xfId="0" applyFont="1"/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0" xfId="2" applyFont="1" applyAlignment="1">
      <alignment horizontal="right" vertical="top" wrapText="1"/>
    </xf>
    <xf numFmtId="0" fontId="8" fillId="0" borderId="0" xfId="0" applyFont="1" applyAlignment="1">
      <alignment horizontal="right" vertical="top" wrapText="1"/>
    </xf>
    <xf numFmtId="0" fontId="11" fillId="0" borderId="0" xfId="0" applyFont="1"/>
    <xf numFmtId="165" fontId="8" fillId="0" borderId="0" xfId="1" applyNumberFormat="1" applyFont="1" applyFill="1" applyBorder="1" applyAlignment="1">
      <alignment vertical="center"/>
    </xf>
    <xf numFmtId="167" fontId="8" fillId="0" borderId="0" xfId="1" applyNumberFormat="1" applyFont="1" applyFill="1" applyBorder="1" applyAlignment="1">
      <alignment vertical="top"/>
    </xf>
    <xf numFmtId="165" fontId="10" fillId="0" borderId="0" xfId="1" applyNumberFormat="1" applyFont="1" applyFill="1" applyBorder="1" applyAlignment="1">
      <alignment horizontal="right" wrapText="1"/>
    </xf>
    <xf numFmtId="0" fontId="10" fillId="0" borderId="0" xfId="0" applyFont="1" applyAlignment="1">
      <alignment vertical="center" wrapText="1"/>
    </xf>
    <xf numFmtId="43" fontId="8" fillId="0" borderId="0" xfId="1" applyFont="1" applyFill="1" applyBorder="1" applyAlignment="1">
      <alignment vertical="center"/>
    </xf>
    <xf numFmtId="0" fontId="10" fillId="0" borderId="0" xfId="0" applyFont="1" applyAlignment="1">
      <alignment horizontal="right" wrapText="1"/>
    </xf>
    <xf numFmtId="43" fontId="8" fillId="0" borderId="0" xfId="1" applyFont="1" applyFill="1" applyBorder="1" applyAlignment="1">
      <alignment horizontal="right" vertical="center" wrapText="1"/>
    </xf>
    <xf numFmtId="0" fontId="8" fillId="0" borderId="0" xfId="2" applyFont="1" applyAlignment="1">
      <alignment vertical="top"/>
    </xf>
    <xf numFmtId="165" fontId="8" fillId="0" borderId="0" xfId="1" applyNumberFormat="1" applyFont="1" applyFill="1" applyAlignment="1">
      <alignment horizontal="right" wrapText="1"/>
    </xf>
    <xf numFmtId="166" fontId="8" fillId="0" borderId="0" xfId="1" applyNumberFormat="1" applyFont="1" applyFill="1" applyAlignment="1">
      <alignment horizontal="right" wrapText="1"/>
    </xf>
    <xf numFmtId="0" fontId="8" fillId="0" borderId="0" xfId="0" applyFont="1"/>
    <xf numFmtId="166" fontId="8" fillId="0" borderId="0" xfId="0" applyNumberFormat="1" applyFont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right" wrapText="1"/>
    </xf>
    <xf numFmtId="0" fontId="8" fillId="0" borderId="0" xfId="2" applyFont="1" applyAlignment="1">
      <alignment horizontal="left" vertical="top" wrapText="1"/>
    </xf>
    <xf numFmtId="165" fontId="10" fillId="0" borderId="0" xfId="1" applyNumberFormat="1" applyFont="1" applyFill="1" applyAlignment="1">
      <alignment vertical="top"/>
    </xf>
    <xf numFmtId="165" fontId="10" fillId="0" borderId="0" xfId="1" applyNumberFormat="1" applyFont="1" applyFill="1" applyAlignment="1">
      <alignment vertical="center"/>
    </xf>
    <xf numFmtId="0" fontId="10" fillId="0" borderId="0" xfId="0" applyFont="1" applyAlignment="1">
      <alignment horizontal="left" vertical="top" wrapText="1"/>
    </xf>
    <xf numFmtId="166" fontId="10" fillId="0" borderId="0" xfId="1" applyNumberFormat="1" applyFont="1" applyFill="1" applyAlignment="1">
      <alignment horizontal="right" wrapText="1"/>
    </xf>
    <xf numFmtId="165" fontId="10" fillId="0" borderId="0" xfId="1" applyNumberFormat="1" applyFont="1" applyFill="1" applyAlignment="1">
      <alignment horizontal="right" wrapText="1"/>
    </xf>
    <xf numFmtId="166" fontId="10" fillId="0" borderId="0" xfId="0" applyNumberFormat="1" applyFont="1" applyAlignment="1">
      <alignment wrapText="1"/>
    </xf>
    <xf numFmtId="0" fontId="10" fillId="0" borderId="0" xfId="0" applyFont="1" applyAlignment="1">
      <alignment wrapText="1"/>
    </xf>
    <xf numFmtId="165" fontId="8" fillId="0" borderId="0" xfId="1" applyNumberFormat="1" applyFont="1" applyFill="1" applyAlignment="1">
      <alignment vertical="center"/>
    </xf>
    <xf numFmtId="169" fontId="8" fillId="0" borderId="0" xfId="18" applyNumberFormat="1" applyFont="1" applyAlignment="1">
      <alignment horizontal="right" vertical="top" wrapText="1"/>
    </xf>
    <xf numFmtId="169" fontId="8" fillId="0" borderId="0" xfId="0" applyNumberFormat="1" applyFont="1" applyBorder="1" applyAlignment="1">
      <alignment horizontal="right" vertical="top" wrapText="1"/>
    </xf>
    <xf numFmtId="169" fontId="8" fillId="0" borderId="0" xfId="18" applyNumberFormat="1" applyFont="1" applyBorder="1" applyAlignment="1">
      <alignment horizontal="right" vertical="top" wrapText="1"/>
    </xf>
    <xf numFmtId="169" fontId="10" fillId="0" borderId="0" xfId="18" applyNumberFormat="1" applyFont="1" applyAlignment="1">
      <alignment horizontal="right" vertical="top" wrapText="1"/>
    </xf>
    <xf numFmtId="0" fontId="10" fillId="0" borderId="0" xfId="0" applyFont="1" applyAlignment="1">
      <alignment vertical="top" wrapText="1"/>
    </xf>
    <xf numFmtId="0" fontId="14" fillId="0" borderId="0" xfId="2" applyFont="1" applyAlignment="1">
      <alignment horizontal="left" vertical="top" wrapText="1"/>
    </xf>
    <xf numFmtId="0" fontId="10" fillId="0" borderId="0" xfId="0" applyFont="1" applyAlignment="1">
      <alignment vertical="top"/>
    </xf>
    <xf numFmtId="165" fontId="10" fillId="0" borderId="0" xfId="1" applyNumberFormat="1" applyFont="1" applyFill="1" applyAlignment="1">
      <alignment horizontal="right" vertical="top" wrapText="1"/>
    </xf>
    <xf numFmtId="166" fontId="10" fillId="0" borderId="0" xfId="1" applyNumberFormat="1" applyFont="1" applyFill="1" applyAlignment="1">
      <alignment horizontal="right" vertical="top" wrapText="1"/>
    </xf>
    <xf numFmtId="166" fontId="10" fillId="0" borderId="0" xfId="0" applyNumberFormat="1" applyFont="1" applyAlignment="1">
      <alignment vertical="top" wrapText="1"/>
    </xf>
    <xf numFmtId="169" fontId="13" fillId="0" borderId="0" xfId="1" applyNumberFormat="1" applyFont="1" applyAlignment="1">
      <alignment horizontal="right" vertical="top" wrapText="1"/>
    </xf>
    <xf numFmtId="0" fontId="7" fillId="0" borderId="0" xfId="0" applyFont="1" applyAlignment="1">
      <alignment vertical="top"/>
    </xf>
    <xf numFmtId="165" fontId="10" fillId="0" borderId="0" xfId="1" applyNumberFormat="1" applyFont="1" applyAlignment="1">
      <alignment horizontal="right" vertical="top" wrapText="1"/>
    </xf>
    <xf numFmtId="165" fontId="8" fillId="0" borderId="0" xfId="1" applyNumberFormat="1" applyFont="1" applyFill="1" applyAlignment="1">
      <alignment horizontal="right" vertical="top" wrapText="1"/>
    </xf>
    <xf numFmtId="166" fontId="8" fillId="0" borderId="0" xfId="1" applyNumberFormat="1" applyFont="1" applyFill="1" applyAlignment="1">
      <alignment horizontal="right" vertical="top" wrapText="1"/>
    </xf>
    <xf numFmtId="0" fontId="8" fillId="0" borderId="0" xfId="0" applyFont="1" applyAlignment="1">
      <alignment vertical="top"/>
    </xf>
    <xf numFmtId="166" fontId="8" fillId="0" borderId="0" xfId="0" applyNumberFormat="1" applyFont="1" applyAlignment="1">
      <alignment vertical="top" wrapText="1"/>
    </xf>
    <xf numFmtId="169" fontId="8" fillId="0" borderId="0" xfId="1" applyNumberFormat="1" applyFont="1" applyAlignment="1">
      <alignment horizontal="right" vertical="top" wrapText="1"/>
    </xf>
    <xf numFmtId="0" fontId="12" fillId="0" borderId="0" xfId="0" applyFont="1" applyAlignment="1">
      <alignment vertical="top"/>
    </xf>
    <xf numFmtId="165" fontId="8" fillId="0" borderId="0" xfId="1" applyNumberFormat="1" applyFont="1" applyFill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8" fillId="0" borderId="0" xfId="2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right" vertical="top" wrapText="1"/>
    </xf>
    <xf numFmtId="0" fontId="14" fillId="0" borderId="0" xfId="0" applyFont="1" applyAlignment="1">
      <alignment vertical="top"/>
    </xf>
    <xf numFmtId="0" fontId="14" fillId="0" borderId="0" xfId="0" applyFont="1"/>
    <xf numFmtId="0" fontId="8" fillId="0" borderId="0" xfId="0" applyFont="1" applyAlignment="1">
      <alignment horizontal="right" vertical="top" wrapText="1"/>
    </xf>
    <xf numFmtId="166" fontId="7" fillId="0" borderId="0" xfId="0" applyNumberFormat="1" applyFont="1" applyAlignment="1">
      <alignment vertical="top"/>
    </xf>
    <xf numFmtId="0" fontId="10" fillId="0" borderId="0" xfId="0" applyFont="1" applyAlignment="1">
      <alignment horizontal="right" vertical="top" wrapText="1"/>
    </xf>
    <xf numFmtId="165" fontId="8" fillId="0" borderId="0" xfId="1" applyNumberFormat="1" applyFont="1" applyAlignment="1">
      <alignment horizontal="right" vertical="top" wrapText="1"/>
    </xf>
    <xf numFmtId="165" fontId="8" fillId="0" borderId="0" xfId="0" applyNumberFormat="1" applyFont="1" applyAlignment="1">
      <alignment horizontal="right" vertical="top" wrapText="1"/>
    </xf>
    <xf numFmtId="0" fontId="8" fillId="0" borderId="0" xfId="0" applyFont="1" applyBorder="1" applyAlignment="1">
      <alignment horizontal="right" vertical="top" wrapText="1"/>
    </xf>
    <xf numFmtId="166" fontId="14" fillId="0" borderId="0" xfId="0" applyNumberFormat="1" applyFont="1" applyAlignment="1">
      <alignment vertical="top"/>
    </xf>
    <xf numFmtId="169" fontId="14" fillId="0" borderId="0" xfId="18" applyNumberFormat="1" applyFont="1" applyAlignment="1">
      <alignment horizontal="right" vertical="top" wrapText="1"/>
    </xf>
    <xf numFmtId="165" fontId="14" fillId="0" borderId="0" xfId="18" applyNumberFormat="1" applyFont="1" applyAlignment="1">
      <alignment horizontal="right" vertical="top" wrapText="1"/>
    </xf>
    <xf numFmtId="165" fontId="7" fillId="0" borderId="0" xfId="18" applyNumberFormat="1" applyFont="1" applyAlignment="1">
      <alignment horizontal="right" vertical="top" wrapText="1"/>
    </xf>
    <xf numFmtId="169" fontId="10" fillId="0" borderId="0" xfId="18" applyNumberFormat="1" applyFont="1" applyBorder="1" applyAlignment="1">
      <alignment horizontal="right" vertical="top" wrapText="1"/>
    </xf>
    <xf numFmtId="169" fontId="10" fillId="0" borderId="0" xfId="1" applyNumberFormat="1" applyFont="1" applyAlignment="1">
      <alignment horizontal="right" vertical="top" wrapText="1"/>
    </xf>
    <xf numFmtId="165" fontId="8" fillId="0" borderId="0" xfId="1" applyNumberFormat="1" applyFont="1" applyBorder="1" applyAlignment="1">
      <alignment horizontal="right" vertical="top" wrapText="1"/>
    </xf>
    <xf numFmtId="165" fontId="14" fillId="0" borderId="0" xfId="1" applyNumberFormat="1" applyFont="1" applyAlignment="1">
      <alignment horizontal="right" vertical="top"/>
    </xf>
    <xf numFmtId="165" fontId="7" fillId="0" borderId="0" xfId="1" applyNumberFormat="1" applyFont="1" applyAlignment="1">
      <alignment horizontal="right" vertical="top"/>
    </xf>
    <xf numFmtId="0" fontId="7" fillId="0" borderId="0" xfId="0" applyFont="1" applyAlignment="1">
      <alignment horizontal="right" vertical="top" wrapText="1"/>
    </xf>
    <xf numFmtId="0" fontId="7" fillId="0" borderId="0" xfId="0" applyFont="1" applyFill="1" applyAlignment="1">
      <alignment horizontal="right" vertical="top" wrapText="1"/>
    </xf>
    <xf numFmtId="0" fontId="14" fillId="0" borderId="0" xfId="0" applyFont="1" applyFill="1" applyAlignment="1">
      <alignment horizontal="right" vertical="top" wrapText="1"/>
    </xf>
    <xf numFmtId="166" fontId="7" fillId="0" borderId="0" xfId="0" applyNumberFormat="1" applyFont="1" applyAlignment="1">
      <alignment horizontal="right" vertical="top" wrapText="1"/>
    </xf>
    <xf numFmtId="166" fontId="14" fillId="0" borderId="0" xfId="0" applyNumberFormat="1" applyFont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169" fontId="0" fillId="0" borderId="0" xfId="18" applyNumberFormat="1" applyFont="1"/>
    <xf numFmtId="169" fontId="7" fillId="0" borderId="0" xfId="18" applyNumberFormat="1" applyFont="1" applyAlignment="1">
      <alignment horizontal="right" vertical="top" wrapText="1"/>
    </xf>
    <xf numFmtId="0" fontId="10" fillId="0" borderId="1" xfId="0" applyFont="1" applyBorder="1"/>
    <xf numFmtId="0" fontId="7" fillId="0" borderId="1" xfId="0" applyFont="1" applyBorder="1"/>
    <xf numFmtId="0" fontId="8" fillId="0" borderId="1" xfId="0" applyFont="1" applyBorder="1" applyAlignment="1">
      <alignment horizontal="left" vertical="top" wrapText="1"/>
    </xf>
    <xf numFmtId="0" fontId="8" fillId="0" borderId="1" xfId="2" applyFont="1" applyBorder="1" applyAlignment="1">
      <alignment horizontal="right" vertical="top" wrapText="1"/>
    </xf>
    <xf numFmtId="0" fontId="11" fillId="0" borderId="1" xfId="0" applyFont="1" applyBorder="1"/>
    <xf numFmtId="0" fontId="10" fillId="0" borderId="1" xfId="0" applyFont="1" applyBorder="1" applyAlignment="1">
      <alignment vertical="center" wrapText="1"/>
    </xf>
    <xf numFmtId="167" fontId="8" fillId="0" borderId="1" xfId="1" applyNumberFormat="1" applyFont="1" applyFill="1" applyBorder="1" applyAlignment="1">
      <alignment vertical="top"/>
    </xf>
    <xf numFmtId="0" fontId="10" fillId="0" borderId="1" xfId="0" applyFont="1" applyBorder="1" applyAlignment="1">
      <alignment horizontal="right" wrapText="1"/>
    </xf>
    <xf numFmtId="43" fontId="8" fillId="0" borderId="1" xfId="1" applyFont="1" applyFill="1" applyBorder="1" applyAlignment="1">
      <alignment horizontal="right" vertical="center" wrapText="1"/>
    </xf>
    <xf numFmtId="165" fontId="10" fillId="0" borderId="1" xfId="1" applyNumberFormat="1" applyFont="1" applyFill="1" applyBorder="1" applyAlignment="1">
      <alignment horizontal="right" wrapText="1"/>
    </xf>
    <xf numFmtId="0" fontId="10" fillId="0" borderId="0" xfId="0" applyFont="1" applyBorder="1"/>
    <xf numFmtId="0" fontId="10" fillId="0" borderId="0" xfId="0" applyFont="1" applyBorder="1" applyAlignment="1">
      <alignment vertical="top" wrapText="1"/>
    </xf>
    <xf numFmtId="165" fontId="10" fillId="0" borderId="0" xfId="1" applyNumberFormat="1" applyFont="1" applyFill="1" applyBorder="1" applyAlignment="1">
      <alignment vertical="center"/>
    </xf>
    <xf numFmtId="165" fontId="10" fillId="0" borderId="0" xfId="1" applyNumberFormat="1" applyFont="1" applyFill="1" applyBorder="1" applyAlignment="1">
      <alignment horizontal="right" vertical="top" wrapText="1"/>
    </xf>
    <xf numFmtId="166" fontId="10" fillId="0" borderId="0" xfId="1" applyNumberFormat="1" applyFont="1" applyFill="1" applyBorder="1" applyAlignment="1">
      <alignment horizontal="right" vertical="top" wrapText="1"/>
    </xf>
    <xf numFmtId="0" fontId="10" fillId="0" borderId="0" xfId="0" applyFont="1" applyBorder="1" applyAlignment="1">
      <alignment vertical="top"/>
    </xf>
    <xf numFmtId="166" fontId="10" fillId="0" borderId="0" xfId="0" applyNumberFormat="1" applyFont="1" applyBorder="1" applyAlignment="1">
      <alignment vertical="top" wrapText="1"/>
    </xf>
    <xf numFmtId="165" fontId="10" fillId="0" borderId="0" xfId="1" applyNumberFormat="1" applyFont="1" applyBorder="1" applyAlignment="1">
      <alignment horizontal="right" vertical="top" wrapText="1"/>
    </xf>
    <xf numFmtId="0" fontId="7" fillId="0" borderId="0" xfId="0" applyFont="1" applyBorder="1" applyAlignment="1">
      <alignment vertical="top"/>
    </xf>
    <xf numFmtId="166" fontId="7" fillId="0" borderId="0" xfId="0" applyNumberFormat="1" applyFont="1" applyBorder="1" applyAlignment="1">
      <alignment vertical="top"/>
    </xf>
    <xf numFmtId="0" fontId="7" fillId="0" borderId="0" xfId="0" applyFont="1" applyBorder="1"/>
    <xf numFmtId="169" fontId="7" fillId="0" borderId="0" xfId="18" applyNumberFormat="1" applyFont="1" applyBorder="1" applyAlignment="1">
      <alignment horizontal="right" vertical="top" wrapText="1"/>
    </xf>
    <xf numFmtId="166" fontId="7" fillId="0" borderId="0" xfId="0" applyNumberFormat="1" applyFont="1" applyBorder="1" applyAlignment="1">
      <alignment horizontal="right" vertical="top" wrapText="1"/>
    </xf>
    <xf numFmtId="0" fontId="10" fillId="0" borderId="1" xfId="0" applyFont="1" applyBorder="1" applyAlignment="1">
      <alignment horizontal="left" vertical="top" wrapText="1"/>
    </xf>
    <xf numFmtId="165" fontId="10" fillId="0" borderId="1" xfId="1" applyNumberFormat="1" applyFont="1" applyFill="1" applyBorder="1" applyAlignment="1">
      <alignment vertical="top"/>
    </xf>
    <xf numFmtId="0" fontId="10" fillId="0" borderId="2" xfId="0" applyFont="1" applyBorder="1"/>
    <xf numFmtId="0" fontId="7" fillId="0" borderId="2" xfId="0" applyFont="1" applyBorder="1"/>
    <xf numFmtId="0" fontId="8" fillId="0" borderId="2" xfId="0" applyFont="1" applyBorder="1" applyAlignment="1">
      <alignment horizontal="left" vertical="top" wrapText="1"/>
    </xf>
    <xf numFmtId="0" fontId="8" fillId="0" borderId="2" xfId="2" applyFont="1" applyBorder="1" applyAlignment="1">
      <alignment horizontal="right" vertical="top" wrapText="1"/>
    </xf>
    <xf numFmtId="0" fontId="11" fillId="0" borderId="2" xfId="0" applyFont="1" applyBorder="1"/>
    <xf numFmtId="0" fontId="10" fillId="0" borderId="2" xfId="0" applyFont="1" applyBorder="1" applyAlignment="1">
      <alignment vertical="center" wrapText="1"/>
    </xf>
    <xf numFmtId="167" fontId="8" fillId="0" borderId="2" xfId="1" applyNumberFormat="1" applyFont="1" applyFill="1" applyBorder="1" applyAlignment="1">
      <alignment vertical="top"/>
    </xf>
    <xf numFmtId="0" fontId="10" fillId="0" borderId="2" xfId="0" applyFont="1" applyBorder="1" applyAlignment="1">
      <alignment horizontal="right" wrapText="1"/>
    </xf>
    <xf numFmtId="43" fontId="8" fillId="0" borderId="2" xfId="1" applyFont="1" applyFill="1" applyBorder="1" applyAlignment="1">
      <alignment horizontal="right" vertical="center" wrapText="1"/>
    </xf>
    <xf numFmtId="165" fontId="10" fillId="0" borderId="2" xfId="1" applyNumberFormat="1" applyFont="1" applyFill="1" applyBorder="1" applyAlignment="1">
      <alignment horizontal="right" wrapText="1"/>
    </xf>
    <xf numFmtId="0" fontId="10" fillId="0" borderId="2" xfId="0" applyFont="1" applyBorder="1" applyAlignment="1">
      <alignment horizontal="left" vertical="top" wrapText="1"/>
    </xf>
    <xf numFmtId="165" fontId="10" fillId="0" borderId="2" xfId="1" applyNumberFormat="1" applyFont="1" applyFill="1" applyBorder="1" applyAlignment="1">
      <alignment vertical="top"/>
    </xf>
    <xf numFmtId="0" fontId="10" fillId="0" borderId="0" xfId="0" applyFont="1" applyAlignment="1">
      <alignment horizontal="left" vertical="top" wrapText="1"/>
    </xf>
    <xf numFmtId="0" fontId="8" fillId="0" borderId="0" xfId="2" applyFont="1" applyAlignment="1">
      <alignment horizontal="left" vertical="top" wrapText="1"/>
    </xf>
    <xf numFmtId="0" fontId="8" fillId="0" borderId="0" xfId="0" applyFont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center" wrapText="1"/>
    </xf>
    <xf numFmtId="165" fontId="8" fillId="0" borderId="0" xfId="1" applyNumberFormat="1" applyFont="1" applyFill="1" applyAlignment="1">
      <alignment horizontal="right" vertical="center" wrapText="1"/>
    </xf>
    <xf numFmtId="165" fontId="8" fillId="0" borderId="0" xfId="1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horizontal="right" vertical="top" wrapText="1"/>
    </xf>
    <xf numFmtId="0" fontId="8" fillId="0" borderId="0" xfId="2" applyFont="1" applyAlignment="1">
      <alignment horizontal="center"/>
    </xf>
    <xf numFmtId="0" fontId="9" fillId="0" borderId="0" xfId="2" applyFont="1" applyAlignment="1">
      <alignment horizontal="center" vertical="top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center" wrapText="1"/>
    </xf>
    <xf numFmtId="165" fontId="8" fillId="0" borderId="0" xfId="1" applyNumberFormat="1" applyFont="1" applyFill="1" applyAlignment="1">
      <alignment horizontal="right" vertical="center" wrapText="1"/>
    </xf>
    <xf numFmtId="166" fontId="8" fillId="0" borderId="0" xfId="1" applyNumberFormat="1" applyFont="1" applyFill="1" applyAlignment="1">
      <alignment horizontal="right" vertical="center" wrapText="1"/>
    </xf>
    <xf numFmtId="165" fontId="8" fillId="0" borderId="0" xfId="1" applyNumberFormat="1" applyFont="1" applyFill="1" applyBorder="1" applyAlignment="1">
      <alignment horizontal="right" vertical="center" wrapText="1"/>
    </xf>
    <xf numFmtId="0" fontId="10" fillId="0" borderId="0" xfId="0" applyFont="1" applyAlignment="1">
      <alignment horizontal="left" vertical="top" wrapText="1"/>
    </xf>
    <xf numFmtId="0" fontId="8" fillId="0" borderId="0" xfId="2" applyFont="1" applyAlignment="1">
      <alignment horizontal="left" vertical="top" wrapText="1"/>
    </xf>
    <xf numFmtId="165" fontId="10" fillId="0" borderId="0" xfId="1" applyNumberFormat="1" applyFont="1" applyFill="1"/>
    <xf numFmtId="0" fontId="10" fillId="2" borderId="0" xfId="0" applyFont="1" applyFill="1"/>
    <xf numFmtId="0" fontId="8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right" vertical="top" wrapText="1"/>
    </xf>
    <xf numFmtId="0" fontId="8" fillId="2" borderId="0" xfId="0" applyFont="1" applyFill="1" applyAlignment="1">
      <alignment horizontal="center" vertical="top" wrapText="1"/>
    </xf>
    <xf numFmtId="0" fontId="8" fillId="2" borderId="0" xfId="2" applyFont="1" applyFill="1" applyAlignment="1">
      <alignment horizontal="right" vertical="top" wrapText="1"/>
    </xf>
    <xf numFmtId="0" fontId="8" fillId="2" borderId="0" xfId="2" applyFont="1" applyFill="1" applyAlignment="1">
      <alignment horizontal="right" vertical="top" wrapText="1"/>
    </xf>
    <xf numFmtId="0" fontId="8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right" vertical="top" wrapText="1"/>
    </xf>
    <xf numFmtId="0" fontId="8" fillId="2" borderId="0" xfId="0" applyFont="1" applyFill="1" applyAlignment="1">
      <alignment horizontal="left" vertical="center" wrapText="1"/>
    </xf>
    <xf numFmtId="0" fontId="8" fillId="2" borderId="0" xfId="2" applyFont="1" applyFill="1" applyAlignment="1">
      <alignment horizontal="right" wrapText="1"/>
    </xf>
    <xf numFmtId="0" fontId="8" fillId="2" borderId="0" xfId="2" applyFont="1" applyFill="1" applyAlignment="1">
      <alignment horizontal="center" wrapText="1"/>
    </xf>
    <xf numFmtId="0" fontId="8" fillId="2" borderId="0" xfId="2" applyFont="1" applyFill="1" applyAlignment="1">
      <alignment horizontal="center" vertical="top" wrapText="1"/>
    </xf>
    <xf numFmtId="0" fontId="10" fillId="2" borderId="1" xfId="0" applyFont="1" applyFill="1" applyBorder="1"/>
    <xf numFmtId="0" fontId="8" fillId="2" borderId="1" xfId="0" applyFont="1" applyFill="1" applyBorder="1" applyAlignment="1">
      <alignment horizontal="left" vertical="center" wrapText="1"/>
    </xf>
    <xf numFmtId="0" fontId="8" fillId="2" borderId="1" xfId="2" applyFont="1" applyFill="1" applyBorder="1" applyAlignment="1">
      <alignment horizontal="right" vertical="top" wrapText="1"/>
    </xf>
    <xf numFmtId="0" fontId="8" fillId="2" borderId="1" xfId="2" applyFont="1" applyFill="1" applyBorder="1" applyAlignment="1">
      <alignment horizontal="center" vertical="top" wrapText="1"/>
    </xf>
    <xf numFmtId="0" fontId="8" fillId="0" borderId="0" xfId="0" applyFont="1" applyAlignment="1">
      <alignment horizontal="left" vertical="center" wrapText="1"/>
    </xf>
    <xf numFmtId="0" fontId="8" fillId="0" borderId="0" xfId="2" applyFont="1" applyAlignment="1">
      <alignment horizontal="center" vertical="top" wrapText="1"/>
    </xf>
    <xf numFmtId="165" fontId="10" fillId="0" borderId="0" xfId="1" applyNumberFormat="1" applyFont="1" applyFill="1" applyBorder="1"/>
    <xf numFmtId="3" fontId="8" fillId="0" borderId="0" xfId="1" applyNumberFormat="1" applyFont="1" applyFill="1" applyAlignment="1">
      <alignment horizontal="right" vertical="center"/>
    </xf>
    <xf numFmtId="166" fontId="8" fillId="0" borderId="0" xfId="2" applyNumberFormat="1" applyFont="1" applyAlignment="1">
      <alignment horizontal="right" vertical="center" wrapText="1"/>
    </xf>
    <xf numFmtId="167" fontId="8" fillId="0" borderId="0" xfId="1" applyNumberFormat="1" applyFont="1" applyFill="1" applyAlignment="1">
      <alignment vertical="center"/>
    </xf>
    <xf numFmtId="171" fontId="8" fillId="0" borderId="0" xfId="1" applyNumberFormat="1" applyFont="1" applyFill="1" applyAlignment="1">
      <alignment vertical="center"/>
    </xf>
    <xf numFmtId="167" fontId="8" fillId="0" borderId="0" xfId="1" applyNumberFormat="1" applyFont="1" applyFill="1"/>
    <xf numFmtId="171" fontId="8" fillId="0" borderId="0" xfId="1" applyNumberFormat="1" applyFont="1" applyFill="1" applyBorder="1" applyAlignment="1">
      <alignment horizontal="right" vertical="top" wrapText="1"/>
    </xf>
    <xf numFmtId="166" fontId="8" fillId="0" borderId="0" xfId="2" applyNumberFormat="1" applyFont="1" applyAlignment="1">
      <alignment horizontal="right" vertical="top" wrapText="1"/>
    </xf>
    <xf numFmtId="0" fontId="10" fillId="0" borderId="1" xfId="0" applyFont="1" applyBorder="1" applyAlignment="1">
      <alignment vertical="top" wrapText="1"/>
    </xf>
    <xf numFmtId="171" fontId="8" fillId="0" borderId="1" xfId="1" applyNumberFormat="1" applyFont="1" applyFill="1" applyBorder="1" applyAlignment="1">
      <alignment horizontal="right" vertical="top" wrapText="1"/>
    </xf>
    <xf numFmtId="166" fontId="8" fillId="0" borderId="1" xfId="2" applyNumberFormat="1" applyFont="1" applyBorder="1" applyAlignment="1">
      <alignment horizontal="right" vertical="top" wrapText="1"/>
    </xf>
    <xf numFmtId="171" fontId="8" fillId="0" borderId="0" xfId="0" applyNumberFormat="1" applyFont="1" applyAlignment="1">
      <alignment horizontal="center" wrapText="1"/>
    </xf>
    <xf numFmtId="171" fontId="8" fillId="0" borderId="0" xfId="2" applyNumberFormat="1" applyFont="1" applyAlignment="1">
      <alignment horizontal="right" vertical="top" wrapText="1"/>
    </xf>
    <xf numFmtId="0" fontId="8" fillId="0" borderId="0" xfId="2" applyFont="1" applyAlignment="1">
      <alignment horizontal="left" vertical="center" wrapText="1"/>
    </xf>
    <xf numFmtId="169" fontId="8" fillId="0" borderId="0" xfId="18" applyNumberFormat="1" applyFont="1" applyAlignment="1">
      <alignment horizontal="right" vertical="center" wrapText="1"/>
    </xf>
    <xf numFmtId="167" fontId="10" fillId="0" borderId="0" xfId="1" applyNumberFormat="1" applyFont="1" applyAlignment="1">
      <alignment horizontal="right" vertical="center" wrapText="1"/>
    </xf>
    <xf numFmtId="169" fontId="7" fillId="0" borderId="0" xfId="18" applyNumberFormat="1" applyFont="1" applyAlignment="1">
      <alignment horizontal="right" vertical="center" wrapText="1"/>
    </xf>
    <xf numFmtId="0" fontId="10" fillId="0" borderId="0" xfId="0" applyFont="1" applyAlignment="1">
      <alignment horizontal="right" vertical="center" wrapText="1"/>
    </xf>
    <xf numFmtId="171" fontId="10" fillId="0" borderId="0" xfId="1" applyNumberFormat="1" applyFont="1" applyAlignment="1">
      <alignment horizontal="right" vertical="center" wrapText="1"/>
    </xf>
    <xf numFmtId="167" fontId="10" fillId="0" borderId="0" xfId="1" applyNumberFormat="1" applyFont="1"/>
    <xf numFmtId="0" fontId="7" fillId="0" borderId="0" xfId="0" applyFont="1" applyAlignment="1">
      <alignment wrapText="1"/>
    </xf>
    <xf numFmtId="0" fontId="8" fillId="0" borderId="0" xfId="10" applyFont="1" applyAlignment="1">
      <alignment vertical="center"/>
    </xf>
    <xf numFmtId="167" fontId="10" fillId="0" borderId="0" xfId="1" applyNumberFormat="1" applyFont="1" applyBorder="1" applyAlignment="1">
      <alignment horizontal="right" vertical="center" wrapText="1"/>
    </xf>
    <xf numFmtId="171" fontId="10" fillId="0" borderId="0" xfId="1" applyNumberFormat="1" applyFont="1" applyFill="1" applyBorder="1" applyAlignment="1">
      <alignment horizontal="right" vertical="center" wrapText="1"/>
    </xf>
    <xf numFmtId="167" fontId="10" fillId="0" borderId="0" xfId="1" applyNumberFormat="1" applyFont="1" applyFill="1" applyBorder="1"/>
    <xf numFmtId="171" fontId="10" fillId="0" borderId="0" xfId="0" applyNumberFormat="1" applyFont="1" applyAlignment="1">
      <alignment vertical="top"/>
    </xf>
    <xf numFmtId="167" fontId="10" fillId="0" borderId="0" xfId="1" applyNumberFormat="1" applyFont="1" applyBorder="1"/>
    <xf numFmtId="0" fontId="9" fillId="0" borderId="0" xfId="2" applyFont="1" applyAlignment="1">
      <alignment horizontal="left" vertical="top" wrapText="1"/>
    </xf>
    <xf numFmtId="169" fontId="7" fillId="0" borderId="1" xfId="18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0" xfId="0" applyFont="1" applyAlignment="1">
      <alignment vertical="center"/>
    </xf>
    <xf numFmtId="169" fontId="14" fillId="0" borderId="1" xfId="18" applyNumberFormat="1" applyFont="1" applyBorder="1" applyAlignment="1">
      <alignment vertical="center"/>
    </xf>
    <xf numFmtId="0" fontId="10" fillId="2" borderId="0" xfId="0" applyFont="1" applyFill="1" applyBorder="1"/>
    <xf numFmtId="0" fontId="8" fillId="2" borderId="0" xfId="0" applyFont="1" applyFill="1" applyBorder="1" applyAlignment="1">
      <alignment horizontal="left" vertical="center" wrapText="1"/>
    </xf>
    <xf numFmtId="0" fontId="8" fillId="2" borderId="0" xfId="2" applyFont="1" applyFill="1" applyBorder="1" applyAlignment="1">
      <alignment horizontal="right" wrapText="1"/>
    </xf>
    <xf numFmtId="0" fontId="8" fillId="2" borderId="0" xfId="2" applyFont="1" applyFill="1" applyBorder="1" applyAlignment="1">
      <alignment horizontal="center" wrapText="1"/>
    </xf>
    <xf numFmtId="0" fontId="8" fillId="2" borderId="0" xfId="2" applyFont="1" applyFill="1" applyBorder="1" applyAlignment="1">
      <alignment horizontal="center" vertical="top" wrapText="1"/>
    </xf>
    <xf numFmtId="0" fontId="10" fillId="2" borderId="2" xfId="0" applyFont="1" applyFill="1" applyBorder="1"/>
    <xf numFmtId="0" fontId="8" fillId="2" borderId="2" xfId="0" applyFont="1" applyFill="1" applyBorder="1" applyAlignment="1">
      <alignment horizontal="left" vertical="center" wrapText="1"/>
    </xf>
    <xf numFmtId="0" fontId="8" fillId="2" borderId="2" xfId="2" applyFont="1" applyFill="1" applyBorder="1" applyAlignment="1">
      <alignment horizontal="right" vertical="top" wrapText="1"/>
    </xf>
    <xf numFmtId="0" fontId="8" fillId="2" borderId="2" xfId="2" applyFont="1" applyFill="1" applyBorder="1" applyAlignment="1">
      <alignment horizontal="center" vertical="top" wrapText="1"/>
    </xf>
    <xf numFmtId="0" fontId="10" fillId="0" borderId="2" xfId="0" applyFont="1" applyBorder="1" applyAlignment="1">
      <alignment vertical="top" wrapText="1"/>
    </xf>
    <xf numFmtId="171" fontId="8" fillId="0" borderId="2" xfId="1" applyNumberFormat="1" applyFont="1" applyFill="1" applyBorder="1" applyAlignment="1">
      <alignment horizontal="right" vertical="top" wrapText="1"/>
    </xf>
    <xf numFmtId="166" fontId="8" fillId="0" borderId="2" xfId="2" applyNumberFormat="1" applyFont="1" applyBorder="1" applyAlignment="1">
      <alignment horizontal="right" vertical="top" wrapText="1"/>
    </xf>
    <xf numFmtId="169" fontId="7" fillId="0" borderId="2" xfId="18" applyNumberFormat="1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169" fontId="8" fillId="0" borderId="0" xfId="18" applyNumberFormat="1" applyFont="1" applyFill="1" applyAlignment="1">
      <alignment horizontal="right" vertical="center" wrapText="1"/>
    </xf>
    <xf numFmtId="167" fontId="8" fillId="0" borderId="0" xfId="1" applyNumberFormat="1" applyFont="1" applyFill="1" applyAlignment="1">
      <alignment horizontal="right" vertical="center" wrapText="1"/>
    </xf>
    <xf numFmtId="169" fontId="14" fillId="0" borderId="0" xfId="18" applyNumberFormat="1" applyFont="1" applyFill="1" applyAlignment="1">
      <alignment horizontal="right" vertical="center" wrapText="1"/>
    </xf>
    <xf numFmtId="169" fontId="10" fillId="0" borderId="0" xfId="0" applyNumberFormat="1" applyFont="1" applyAlignment="1">
      <alignment horizontal="right" vertical="center" wrapText="1"/>
    </xf>
    <xf numFmtId="171" fontId="8" fillId="0" borderId="0" xfId="1" applyNumberFormat="1" applyFont="1" applyFill="1" applyBorder="1" applyAlignment="1">
      <alignment horizontal="right" vertical="center" wrapText="1"/>
    </xf>
    <xf numFmtId="0" fontId="8" fillId="0" borderId="0" xfId="2" applyFont="1" applyAlignment="1">
      <alignment horizontal="right" vertical="center" wrapText="1"/>
    </xf>
    <xf numFmtId="171" fontId="8" fillId="0" borderId="1" xfId="1" applyNumberFormat="1" applyFont="1" applyFill="1" applyBorder="1" applyAlignment="1">
      <alignment horizontal="right" vertical="center" wrapText="1"/>
    </xf>
    <xf numFmtId="166" fontId="8" fillId="0" borderId="1" xfId="2" applyNumberFormat="1" applyFont="1" applyBorder="1" applyAlignment="1">
      <alignment horizontal="right" vertical="center" wrapText="1"/>
    </xf>
    <xf numFmtId="0" fontId="8" fillId="0" borderId="1" xfId="2" applyFont="1" applyBorder="1" applyAlignment="1">
      <alignment horizontal="right" vertical="center" wrapText="1"/>
    </xf>
    <xf numFmtId="171" fontId="8" fillId="0" borderId="0" xfId="0" applyNumberFormat="1" applyFont="1" applyAlignment="1">
      <alignment horizontal="right" wrapText="1"/>
    </xf>
    <xf numFmtId="169" fontId="8" fillId="0" borderId="0" xfId="18" applyNumberFormat="1" applyFont="1" applyFill="1" applyAlignment="1">
      <alignment horizontal="right" vertical="top" wrapText="1"/>
    </xf>
    <xf numFmtId="167" fontId="8" fillId="0" borderId="0" xfId="1" applyNumberFormat="1" applyFont="1" applyFill="1" applyAlignment="1">
      <alignment horizontal="right" vertical="top" wrapText="1"/>
    </xf>
    <xf numFmtId="171" fontId="8" fillId="0" borderId="0" xfId="1" applyNumberFormat="1" applyFont="1" applyFill="1" applyAlignment="1">
      <alignment horizontal="right" vertical="top" wrapText="1"/>
    </xf>
    <xf numFmtId="167" fontId="10" fillId="0" borderId="0" xfId="1" applyNumberFormat="1" applyFont="1" applyAlignment="1">
      <alignment vertical="top"/>
    </xf>
    <xf numFmtId="167" fontId="10" fillId="0" borderId="0" xfId="1" applyNumberFormat="1" applyFont="1" applyFill="1" applyAlignment="1">
      <alignment vertical="top"/>
    </xf>
    <xf numFmtId="171" fontId="10" fillId="0" borderId="0" xfId="0" applyNumberFormat="1" applyFont="1"/>
    <xf numFmtId="0" fontId="8" fillId="0" borderId="0" xfId="2" applyFont="1" applyAlignment="1">
      <alignment horizontal="left" wrapText="1"/>
    </xf>
    <xf numFmtId="0" fontId="8" fillId="0" borderId="0" xfId="0" applyFont="1" applyAlignment="1">
      <alignment horizontal="left" wrapText="1"/>
    </xf>
    <xf numFmtId="167" fontId="8" fillId="0" borderId="0" xfId="1" applyNumberFormat="1" applyFont="1" applyFill="1" applyBorder="1" applyAlignment="1">
      <alignment horizontal="right" vertical="top" wrapText="1"/>
    </xf>
    <xf numFmtId="167" fontId="10" fillId="0" borderId="0" xfId="1" applyNumberFormat="1" applyFont="1" applyBorder="1" applyAlignment="1">
      <alignment vertical="top"/>
    </xf>
    <xf numFmtId="169" fontId="10" fillId="0" borderId="0" xfId="18" applyNumberFormat="1" applyFont="1" applyFill="1" applyAlignment="1">
      <alignment horizontal="right" vertical="top" wrapText="1"/>
    </xf>
    <xf numFmtId="167" fontId="10" fillId="0" borderId="0" xfId="1" applyNumberFormat="1" applyFont="1" applyFill="1" applyBorder="1" applyAlignment="1">
      <alignment horizontal="right" vertical="top" wrapText="1"/>
    </xf>
    <xf numFmtId="3" fontId="8" fillId="0" borderId="0" xfId="1" applyNumberFormat="1" applyFont="1" applyFill="1" applyBorder="1" applyAlignment="1">
      <alignment horizontal="right" vertical="top" wrapText="1"/>
    </xf>
    <xf numFmtId="169" fontId="8" fillId="0" borderId="0" xfId="0" applyNumberFormat="1" applyFont="1" applyAlignment="1">
      <alignment horizontal="right" vertical="top" wrapText="1"/>
    </xf>
    <xf numFmtId="3" fontId="10" fillId="0" borderId="0" xfId="0" applyNumberFormat="1" applyFont="1"/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167" fontId="10" fillId="0" borderId="0" xfId="1" applyNumberFormat="1" applyFont="1" applyFill="1" applyAlignment="1">
      <alignment horizontal="right" vertical="top" wrapText="1"/>
    </xf>
    <xf numFmtId="167" fontId="10" fillId="0" borderId="0" xfId="1" applyNumberFormat="1" applyFont="1" applyFill="1" applyBorder="1" applyAlignment="1">
      <alignment vertical="top"/>
    </xf>
    <xf numFmtId="0" fontId="14" fillId="0" borderId="0" xfId="2" applyFont="1" applyAlignment="1">
      <alignment vertical="top" wrapText="1"/>
    </xf>
    <xf numFmtId="0" fontId="14" fillId="0" borderId="0" xfId="2" applyFont="1" applyAlignment="1">
      <alignment vertical="top"/>
    </xf>
    <xf numFmtId="171" fontId="10" fillId="0" borderId="0" xfId="1" applyNumberFormat="1" applyFont="1" applyFill="1" applyBorder="1" applyAlignment="1">
      <alignment horizontal="right" vertical="top" wrapText="1"/>
    </xf>
    <xf numFmtId="169" fontId="7" fillId="0" borderId="0" xfId="18" applyNumberFormat="1" applyFont="1"/>
    <xf numFmtId="0" fontId="9" fillId="0" borderId="1" xfId="0" applyFont="1" applyBorder="1" applyAlignment="1">
      <alignment horizontal="left" vertical="top" wrapText="1"/>
    </xf>
    <xf numFmtId="167" fontId="10" fillId="0" borderId="1" xfId="1" applyNumberFormat="1" applyFont="1" applyBorder="1" applyAlignment="1">
      <alignment vertical="top"/>
    </xf>
    <xf numFmtId="171" fontId="10" fillId="0" borderId="1" xfId="1" applyNumberFormat="1" applyFont="1" applyFill="1" applyBorder="1" applyAlignment="1">
      <alignment vertical="top"/>
    </xf>
    <xf numFmtId="167" fontId="10" fillId="0" borderId="1" xfId="1" applyNumberFormat="1" applyFont="1" applyFill="1" applyBorder="1"/>
    <xf numFmtId="171" fontId="10" fillId="0" borderId="0" xfId="1" applyNumberFormat="1" applyFont="1" applyFill="1" applyBorder="1" applyAlignment="1">
      <alignment vertical="top"/>
    </xf>
    <xf numFmtId="166" fontId="10" fillId="0" borderId="0" xfId="2" applyNumberFormat="1" applyFont="1" applyAlignment="1">
      <alignment vertical="top" wrapText="1"/>
    </xf>
    <xf numFmtId="171" fontId="10" fillId="0" borderId="0" xfId="1" applyNumberFormat="1" applyFont="1" applyFill="1" applyAlignment="1">
      <alignment horizontal="right" vertical="center" wrapText="1"/>
    </xf>
    <xf numFmtId="167" fontId="10" fillId="0" borderId="0" xfId="1" applyNumberFormat="1" applyFont="1" applyFill="1"/>
    <xf numFmtId="3" fontId="10" fillId="0" borderId="0" xfId="1" applyNumberFormat="1" applyFont="1" applyFill="1" applyAlignment="1">
      <alignment horizontal="right" vertical="center"/>
    </xf>
    <xf numFmtId="166" fontId="10" fillId="0" borderId="0" xfId="1" applyNumberFormat="1" applyFont="1" applyAlignment="1">
      <alignment vertical="center"/>
    </xf>
    <xf numFmtId="167" fontId="10" fillId="0" borderId="0" xfId="1" applyNumberFormat="1" applyFont="1" applyAlignment="1"/>
    <xf numFmtId="165" fontId="10" fillId="0" borderId="0" xfId="1" applyNumberFormat="1" applyFont="1" applyFill="1" applyAlignment="1">
      <alignment horizontal="right" vertical="center" wrapText="1"/>
    </xf>
    <xf numFmtId="165" fontId="10" fillId="0" borderId="0" xfId="1" applyNumberFormat="1" applyFont="1" applyFill="1" applyBorder="1" applyAlignment="1">
      <alignment horizontal="right" vertical="center" wrapText="1"/>
    </xf>
    <xf numFmtId="165" fontId="10" fillId="0" borderId="0" xfId="1" applyNumberFormat="1" applyFont="1" applyBorder="1" applyAlignment="1">
      <alignment horizontal="right" vertical="center" wrapText="1"/>
    </xf>
    <xf numFmtId="165" fontId="10" fillId="0" borderId="0" xfId="1" applyNumberFormat="1" applyFont="1" applyAlignment="1">
      <alignment horizontal="right" vertical="center" wrapText="1"/>
    </xf>
    <xf numFmtId="167" fontId="10" fillId="0" borderId="0" xfId="1" applyNumberFormat="1" applyFont="1" applyBorder="1" applyAlignment="1"/>
    <xf numFmtId="171" fontId="10" fillId="0" borderId="0" xfId="1" applyNumberFormat="1" applyFont="1" applyBorder="1" applyAlignment="1">
      <alignment horizontal="right" vertical="center" wrapText="1"/>
    </xf>
    <xf numFmtId="172" fontId="10" fillId="0" borderId="0" xfId="1" applyNumberFormat="1" applyFont="1" applyFill="1" applyAlignment="1">
      <alignment horizontal="right" vertical="center" wrapText="1"/>
    </xf>
    <xf numFmtId="172" fontId="10" fillId="0" borderId="0" xfId="1" applyNumberFormat="1" applyFont="1" applyFill="1" applyBorder="1" applyAlignment="1">
      <alignment horizontal="right" vertical="center" wrapText="1"/>
    </xf>
    <xf numFmtId="166" fontId="10" fillId="0" borderId="0" xfId="1" applyNumberFormat="1" applyFont="1" applyFill="1" applyAlignment="1">
      <alignment vertical="center"/>
    </xf>
    <xf numFmtId="3" fontId="10" fillId="0" borderId="0" xfId="0" applyNumberFormat="1" applyFont="1" applyAlignment="1">
      <alignment horizontal="right" vertical="center" wrapText="1"/>
    </xf>
    <xf numFmtId="3" fontId="10" fillId="0" borderId="0" xfId="1" applyNumberFormat="1" applyFont="1" applyFill="1" applyBorder="1" applyAlignment="1">
      <alignment horizontal="right" vertical="center" wrapText="1"/>
    </xf>
    <xf numFmtId="3" fontId="10" fillId="0" borderId="0" xfId="1" applyNumberFormat="1" applyFont="1" applyFill="1" applyBorder="1" applyAlignment="1">
      <alignment horizontal="right" vertical="top" wrapText="1"/>
    </xf>
    <xf numFmtId="0" fontId="8" fillId="0" borderId="0" xfId="2" applyFont="1" applyAlignment="1">
      <alignment vertical="top" wrapText="1"/>
    </xf>
    <xf numFmtId="3" fontId="7" fillId="0" borderId="0" xfId="111" applyNumberFormat="1" applyFont="1" applyAlignment="1">
      <alignment horizontal="right" vertical="center" wrapText="1"/>
    </xf>
    <xf numFmtId="172" fontId="7" fillId="0" borderId="0" xfId="112" applyNumberFormat="1" applyFont="1" applyAlignment="1">
      <alignment horizontal="right" vertical="center" wrapText="1"/>
    </xf>
    <xf numFmtId="3" fontId="10" fillId="0" borderId="0" xfId="171" applyNumberFormat="1" applyFont="1" applyAlignment="1">
      <alignment horizontal="right" vertical="center" wrapText="1"/>
    </xf>
    <xf numFmtId="172" fontId="7" fillId="0" borderId="0" xfId="114" applyNumberFormat="1" applyFont="1" applyAlignment="1">
      <alignment horizontal="right" vertical="center" wrapText="1"/>
    </xf>
    <xf numFmtId="164" fontId="10" fillId="0" borderId="0" xfId="0" applyNumberFormat="1" applyFont="1"/>
    <xf numFmtId="0" fontId="8" fillId="0" borderId="0" xfId="2" applyFont="1" applyAlignment="1"/>
    <xf numFmtId="0" fontId="9" fillId="0" borderId="0" xfId="2" applyFont="1" applyAlignment="1">
      <alignment vertical="top"/>
    </xf>
    <xf numFmtId="169" fontId="16" fillId="0" borderId="0" xfId="1" applyNumberFormat="1" applyFont="1" applyAlignment="1">
      <alignment horizontal="right" vertical="top" wrapText="1"/>
    </xf>
    <xf numFmtId="0" fontId="15" fillId="0" borderId="0" xfId="2" applyFont="1" applyAlignment="1">
      <alignment horizontal="center" vertical="top"/>
    </xf>
    <xf numFmtId="0" fontId="7" fillId="2" borderId="0" xfId="0" applyFont="1" applyFill="1"/>
    <xf numFmtId="0" fontId="14" fillId="2" borderId="0" xfId="0" applyFont="1" applyFill="1" applyAlignment="1">
      <alignment horizontal="left" vertical="top" wrapText="1"/>
    </xf>
    <xf numFmtId="0" fontId="14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top" wrapText="1"/>
    </xf>
    <xf numFmtId="0" fontId="8" fillId="2" borderId="0" xfId="2" applyFont="1" applyFill="1" applyAlignment="1">
      <alignment vertical="top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top" wrapText="1"/>
    </xf>
    <xf numFmtId="0" fontId="7" fillId="2" borderId="0" xfId="0" applyFont="1" applyFill="1" applyBorder="1"/>
    <xf numFmtId="0" fontId="8" fillId="2" borderId="0" xfId="0" applyFont="1" applyFill="1" applyBorder="1" applyAlignment="1">
      <alignment horizontal="left" vertical="top" wrapText="1"/>
    </xf>
    <xf numFmtId="0" fontId="8" fillId="2" borderId="0" xfId="2" applyFont="1" applyFill="1" applyBorder="1" applyAlignment="1">
      <alignment horizontal="right" vertical="center" wrapText="1"/>
    </xf>
    <xf numFmtId="0" fontId="8" fillId="2" borderId="0" xfId="2" applyFont="1" applyFill="1" applyBorder="1" applyAlignment="1">
      <alignment horizontal="right" vertical="center" wrapText="1"/>
    </xf>
    <xf numFmtId="0" fontId="8" fillId="2" borderId="0" xfId="2" applyFont="1" applyFill="1" applyBorder="1" applyAlignment="1">
      <alignment horizontal="center" vertical="center" wrapText="1"/>
    </xf>
    <xf numFmtId="0" fontId="7" fillId="2" borderId="1" xfId="0" applyFont="1" applyFill="1" applyBorder="1"/>
    <xf numFmtId="0" fontId="8" fillId="2" borderId="1" xfId="0" applyFont="1" applyFill="1" applyBorder="1" applyAlignment="1">
      <alignment horizontal="left" vertical="top" wrapText="1"/>
    </xf>
    <xf numFmtId="0" fontId="8" fillId="2" borderId="1" xfId="2" applyFont="1" applyFill="1" applyBorder="1" applyAlignment="1">
      <alignment horizontal="right" vertical="center" wrapText="1"/>
    </xf>
    <xf numFmtId="0" fontId="8" fillId="2" borderId="1" xfId="2" applyFont="1" applyFill="1" applyBorder="1" applyAlignment="1">
      <alignment horizontal="right" vertical="center" wrapText="1"/>
    </xf>
    <xf numFmtId="0" fontId="8" fillId="2" borderId="1" xfId="2" applyFont="1" applyFill="1" applyBorder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165" fontId="8" fillId="0" borderId="0" xfId="0" applyNumberFormat="1" applyFont="1" applyAlignment="1">
      <alignment horizontal="right" vertical="center" wrapText="1"/>
    </xf>
    <xf numFmtId="167" fontId="8" fillId="0" borderId="0" xfId="0" applyNumberFormat="1" applyFont="1" applyAlignment="1">
      <alignment horizontal="right" vertical="center" wrapText="1"/>
    </xf>
    <xf numFmtId="166" fontId="8" fillId="0" borderId="0" xfId="1" applyNumberFormat="1" applyFont="1" applyFill="1" applyBorder="1" applyAlignment="1">
      <alignment horizontal="right" vertical="center" wrapText="1"/>
    </xf>
    <xf numFmtId="165" fontId="7" fillId="0" borderId="0" xfId="1" applyNumberFormat="1" applyFont="1"/>
    <xf numFmtId="0" fontId="7" fillId="0" borderId="1" xfId="0" applyFont="1" applyBorder="1" applyAlignment="1">
      <alignment vertical="top" wrapText="1"/>
    </xf>
    <xf numFmtId="0" fontId="8" fillId="0" borderId="1" xfId="2" applyFont="1" applyBorder="1" applyAlignment="1">
      <alignment horizontal="left" vertical="top" wrapText="1"/>
    </xf>
    <xf numFmtId="0" fontId="10" fillId="0" borderId="1" xfId="0" applyFont="1" applyBorder="1" applyAlignment="1">
      <alignment horizontal="right" vertical="center" wrapText="1"/>
    </xf>
    <xf numFmtId="167" fontId="8" fillId="0" borderId="1" xfId="1" applyNumberFormat="1" applyFont="1" applyFill="1" applyBorder="1" applyAlignment="1">
      <alignment horizontal="right" vertical="center" wrapText="1"/>
    </xf>
    <xf numFmtId="166" fontId="8" fillId="0" borderId="1" xfId="1" applyNumberFormat="1" applyFont="1" applyFill="1" applyBorder="1" applyAlignment="1">
      <alignment horizontal="right" vertical="center" wrapText="1"/>
    </xf>
    <xf numFmtId="0" fontId="7" fillId="0" borderId="0" xfId="0" applyFont="1" applyAlignment="1">
      <alignment vertical="top" wrapText="1"/>
    </xf>
    <xf numFmtId="167" fontId="10" fillId="0" borderId="0" xfId="0" applyNumberFormat="1" applyFont="1" applyAlignment="1">
      <alignment horizontal="right" vertical="center" wrapText="1"/>
    </xf>
    <xf numFmtId="167" fontId="8" fillId="0" borderId="0" xfId="1" applyNumberFormat="1" applyFont="1" applyAlignment="1">
      <alignment horizontal="right" vertical="center" wrapText="1"/>
    </xf>
    <xf numFmtId="165" fontId="7" fillId="0" borderId="0" xfId="1" applyNumberFormat="1" applyFont="1" applyBorder="1"/>
    <xf numFmtId="169" fontId="14" fillId="0" borderId="0" xfId="18" applyNumberFormat="1" applyFont="1" applyFill="1" applyAlignment="1">
      <alignment wrapText="1"/>
    </xf>
    <xf numFmtId="165" fontId="8" fillId="0" borderId="0" xfId="1" applyNumberFormat="1" applyFont="1" applyAlignment="1">
      <alignment horizontal="right" vertical="center" wrapText="1"/>
    </xf>
    <xf numFmtId="169" fontId="7" fillId="0" borderId="0" xfId="18" applyNumberFormat="1" applyFont="1" applyFill="1"/>
    <xf numFmtId="169" fontId="8" fillId="0" borderId="0" xfId="1" applyNumberFormat="1" applyFont="1" applyAlignment="1">
      <alignment horizontal="right" vertical="center" wrapText="1"/>
    </xf>
    <xf numFmtId="0" fontId="14" fillId="0" borderId="0" xfId="2" applyFont="1" applyAlignment="1">
      <alignment horizontal="left" vertical="top" wrapText="1"/>
    </xf>
    <xf numFmtId="165" fontId="7" fillId="0" borderId="0" xfId="1" applyNumberFormat="1" applyFont="1" applyAlignment="1">
      <alignment horizontal="left"/>
    </xf>
    <xf numFmtId="0" fontId="7" fillId="0" borderId="0" xfId="0" applyFont="1" applyAlignment="1">
      <alignment horizontal="left"/>
    </xf>
    <xf numFmtId="167" fontId="10" fillId="0" borderId="0" xfId="1" applyNumberFormat="1" applyFont="1" applyFill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169" fontId="10" fillId="0" borderId="0" xfId="1" applyNumberFormat="1" applyFont="1" applyAlignment="1">
      <alignment horizontal="right" vertical="center" wrapText="1"/>
    </xf>
    <xf numFmtId="0" fontId="14" fillId="0" borderId="0" xfId="2" applyFont="1" applyAlignment="1">
      <alignment horizontal="left" wrapText="1"/>
    </xf>
    <xf numFmtId="167" fontId="10" fillId="0" borderId="0" xfId="1" applyNumberFormat="1" applyFont="1" applyFill="1" applyBorder="1" applyAlignment="1">
      <alignment horizontal="right" vertical="center" wrapText="1"/>
    </xf>
    <xf numFmtId="165" fontId="7" fillId="0" borderId="0" xfId="1" applyNumberFormat="1" applyFont="1" applyFill="1" applyBorder="1" applyAlignment="1">
      <alignment horizontal="right" vertical="center" wrapText="1"/>
    </xf>
    <xf numFmtId="165" fontId="7" fillId="0" borderId="0" xfId="1" applyNumberFormat="1" applyFont="1" applyAlignment="1">
      <alignment horizontal="right" vertical="center" wrapText="1"/>
    </xf>
    <xf numFmtId="167" fontId="14" fillId="0" borderId="0" xfId="1" applyNumberFormat="1" applyFont="1" applyAlignment="1">
      <alignment horizontal="right" vertical="center" wrapText="1"/>
    </xf>
    <xf numFmtId="167" fontId="7" fillId="0" borderId="0" xfId="0" applyNumberFormat="1" applyFont="1"/>
    <xf numFmtId="0" fontId="8" fillId="0" borderId="0" xfId="2" applyFont="1"/>
    <xf numFmtId="0" fontId="8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horizontal="center" wrapText="1"/>
    </xf>
    <xf numFmtId="0" fontId="8" fillId="2" borderId="0" xfId="2" applyFont="1" applyFill="1" applyAlignment="1">
      <alignment horizontal="right" vertical="center" wrapText="1"/>
    </xf>
    <xf numFmtId="166" fontId="8" fillId="0" borderId="0" xfId="0" applyNumberFormat="1" applyFont="1" applyAlignment="1">
      <alignment horizontal="right" vertical="center" wrapText="1"/>
    </xf>
    <xf numFmtId="169" fontId="10" fillId="0" borderId="0" xfId="0" applyNumberFormat="1" applyFont="1"/>
    <xf numFmtId="167" fontId="8" fillId="0" borderId="0" xfId="1" applyNumberFormat="1" applyFont="1" applyFill="1" applyBorder="1" applyAlignment="1">
      <alignment horizontal="right" vertical="center" wrapText="1"/>
    </xf>
    <xf numFmtId="165" fontId="10" fillId="0" borderId="1" xfId="1" applyNumberFormat="1" applyFont="1" applyFill="1" applyBorder="1" applyAlignment="1">
      <alignment horizontal="right" vertical="center" wrapText="1"/>
    </xf>
    <xf numFmtId="166" fontId="8" fillId="0" borderId="0" xfId="0" applyNumberFormat="1" applyFont="1" applyAlignment="1">
      <alignment horizontal="right" vertical="top" wrapText="1"/>
    </xf>
    <xf numFmtId="165" fontId="14" fillId="0" borderId="0" xfId="1" applyNumberFormat="1" applyFont="1" applyAlignment="1">
      <alignment horizontal="right" vertical="top" wrapText="1"/>
    </xf>
    <xf numFmtId="166" fontId="10" fillId="0" borderId="0" xfId="0" applyNumberFormat="1" applyFont="1" applyAlignment="1">
      <alignment horizontal="right" vertical="top" wrapText="1"/>
    </xf>
    <xf numFmtId="165" fontId="7" fillId="0" borderId="0" xfId="1" applyNumberFormat="1" applyFont="1" applyAlignment="1">
      <alignment horizontal="right" vertical="top" wrapText="1"/>
    </xf>
    <xf numFmtId="0" fontId="8" fillId="0" borderId="1" xfId="2" applyFont="1" applyBorder="1" applyAlignment="1">
      <alignment vertical="top" wrapText="1"/>
    </xf>
    <xf numFmtId="165" fontId="10" fillId="0" borderId="1" xfId="1" applyNumberFormat="1" applyFont="1" applyFill="1" applyBorder="1" applyAlignment="1">
      <alignment horizontal="center" vertical="top" wrapText="1"/>
    </xf>
    <xf numFmtId="167" fontId="10" fillId="0" borderId="1" xfId="1" applyNumberFormat="1" applyFont="1" applyFill="1" applyBorder="1" applyAlignment="1">
      <alignment vertical="top"/>
    </xf>
    <xf numFmtId="0" fontId="10" fillId="0" borderId="1" xfId="0" applyFont="1" applyBorder="1" applyAlignment="1">
      <alignment vertical="top"/>
    </xf>
    <xf numFmtId="165" fontId="10" fillId="0" borderId="1" xfId="1" applyNumberFormat="1" applyFont="1" applyFill="1" applyBorder="1" applyAlignment="1">
      <alignment wrapText="1"/>
    </xf>
    <xf numFmtId="165" fontId="10" fillId="0" borderId="0" xfId="1" applyNumberFormat="1" applyFont="1" applyFill="1" applyBorder="1" applyAlignment="1">
      <alignment horizontal="center" vertical="top" wrapText="1"/>
    </xf>
    <xf numFmtId="167" fontId="10" fillId="0" borderId="0" xfId="0" applyNumberFormat="1" applyFont="1" applyAlignment="1">
      <alignment wrapText="1"/>
    </xf>
    <xf numFmtId="169" fontId="14" fillId="0" borderId="0" xfId="1" applyNumberFormat="1" applyFont="1" applyAlignment="1">
      <alignment horizontal="right" vertical="top" wrapText="1"/>
    </xf>
    <xf numFmtId="0" fontId="10" fillId="0" borderId="0" xfId="3" applyFont="1"/>
    <xf numFmtId="0" fontId="10" fillId="0" borderId="1" xfId="3" applyFont="1" applyBorder="1"/>
    <xf numFmtId="0" fontId="8" fillId="0" borderId="1" xfId="3" applyFont="1" applyBorder="1" applyAlignment="1">
      <alignment horizontal="left" wrapText="1"/>
    </xf>
    <xf numFmtId="0" fontId="8" fillId="0" borderId="0" xfId="3" applyFont="1" applyAlignment="1">
      <alignment horizontal="left" wrapText="1"/>
    </xf>
    <xf numFmtId="0" fontId="8" fillId="0" borderId="0" xfId="3" applyFont="1" applyAlignment="1">
      <alignment horizontal="center" vertical="top" wrapText="1"/>
    </xf>
    <xf numFmtId="0" fontId="8" fillId="0" borderId="1" xfId="3" applyFont="1" applyBorder="1" applyAlignment="1">
      <alignment horizontal="center" vertical="top" wrapText="1"/>
    </xf>
    <xf numFmtId="0" fontId="8" fillId="0" borderId="0" xfId="3" applyFont="1" applyAlignment="1">
      <alignment horizontal="right" vertical="center" wrapText="1"/>
    </xf>
    <xf numFmtId="0" fontId="8" fillId="0" borderId="0" xfId="3" applyFont="1" applyAlignment="1">
      <alignment horizontal="right" vertical="top" wrapText="1"/>
    </xf>
    <xf numFmtId="0" fontId="8" fillId="0" borderId="0" xfId="3" applyFont="1" applyAlignment="1">
      <alignment horizontal="right" wrapText="1"/>
    </xf>
    <xf numFmtId="0" fontId="8" fillId="0" borderId="0" xfId="3" applyFont="1" applyAlignment="1">
      <alignment wrapText="1"/>
    </xf>
    <xf numFmtId="166" fontId="8" fillId="0" borderId="0" xfId="3" applyNumberFormat="1" applyFont="1" applyAlignment="1">
      <alignment horizontal="right" vertical="center"/>
    </xf>
    <xf numFmtId="0" fontId="8" fillId="0" borderId="1" xfId="3" applyFont="1" applyBorder="1" applyAlignment="1">
      <alignment wrapText="1"/>
    </xf>
    <xf numFmtId="166" fontId="8" fillId="0" borderId="1" xfId="3" applyNumberFormat="1" applyFont="1" applyBorder="1" applyAlignment="1">
      <alignment horizontal="center" vertical="center"/>
    </xf>
    <xf numFmtId="166" fontId="8" fillId="0" borderId="0" xfId="3" applyNumberFormat="1" applyFont="1" applyAlignment="1">
      <alignment horizontal="center" vertical="center"/>
    </xf>
    <xf numFmtId="171" fontId="8" fillId="0" borderId="0" xfId="3" applyNumberFormat="1" applyFont="1" applyAlignment="1">
      <alignment horizontal="right" vertical="center" wrapText="1"/>
    </xf>
    <xf numFmtId="165" fontId="10" fillId="0" borderId="0" xfId="3" applyNumberFormat="1" applyFont="1"/>
    <xf numFmtId="167" fontId="8" fillId="0" borderId="0" xfId="3" applyNumberFormat="1" applyFont="1" applyAlignment="1">
      <alignment horizontal="right" vertical="center" wrapText="1"/>
    </xf>
    <xf numFmtId="0" fontId="10" fillId="0" borderId="1" xfId="0" applyFont="1" applyBorder="1" applyAlignment="1">
      <alignment horizontal="left" vertical="center" wrapText="1"/>
    </xf>
    <xf numFmtId="167" fontId="8" fillId="0" borderId="1" xfId="3" applyNumberFormat="1" applyFont="1" applyBorder="1" applyAlignment="1">
      <alignment horizontal="right" vertical="center" wrapText="1"/>
    </xf>
    <xf numFmtId="171" fontId="8" fillId="0" borderId="0" xfId="3" applyNumberFormat="1" applyFont="1" applyAlignment="1">
      <alignment horizontal="right" vertical="top" wrapText="1"/>
    </xf>
    <xf numFmtId="169" fontId="14" fillId="0" borderId="0" xfId="0" applyNumberFormat="1" applyFont="1" applyAlignment="1">
      <alignment horizontal="right" vertical="top" wrapText="1"/>
    </xf>
    <xf numFmtId="169" fontId="14" fillId="0" borderId="0" xfId="0" applyNumberFormat="1" applyFont="1" applyFill="1" applyAlignment="1">
      <alignment horizontal="right" vertical="top" wrapText="1"/>
    </xf>
    <xf numFmtId="167" fontId="8" fillId="0" borderId="0" xfId="3" applyNumberFormat="1" applyFont="1" applyAlignment="1">
      <alignment horizontal="right" vertical="top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169" fontId="8" fillId="0" borderId="0" xfId="3" applyNumberFormat="1" applyFont="1" applyAlignment="1">
      <alignment horizontal="right" vertical="top" wrapText="1"/>
    </xf>
    <xf numFmtId="171" fontId="10" fillId="0" borderId="0" xfId="3" applyNumberFormat="1" applyFont="1" applyAlignment="1">
      <alignment horizontal="right" vertical="top" wrapText="1"/>
    </xf>
    <xf numFmtId="0" fontId="10" fillId="0" borderId="0" xfId="3" applyFont="1" applyAlignment="1">
      <alignment horizontal="right" vertical="top" wrapText="1"/>
    </xf>
    <xf numFmtId="169" fontId="7" fillId="0" borderId="0" xfId="0" applyNumberFormat="1" applyFont="1" applyAlignment="1">
      <alignment horizontal="right" vertical="top" wrapText="1"/>
    </xf>
    <xf numFmtId="169" fontId="7" fillId="0" borderId="0" xfId="0" applyNumberFormat="1" applyFont="1" applyFill="1" applyAlignment="1">
      <alignment horizontal="right" vertical="top" wrapText="1"/>
    </xf>
    <xf numFmtId="167" fontId="10" fillId="0" borderId="0" xfId="3" applyNumberFormat="1" applyFont="1" applyAlignment="1">
      <alignment horizontal="right" vertical="top" wrapText="1"/>
    </xf>
    <xf numFmtId="173" fontId="10" fillId="0" borderId="0" xfId="3" applyNumberFormat="1" applyFont="1"/>
    <xf numFmtId="167" fontId="10" fillId="0" borderId="1" xfId="3" applyNumberFormat="1" applyFont="1" applyBorder="1" applyAlignment="1">
      <alignment vertical="top"/>
    </xf>
    <xf numFmtId="167" fontId="10" fillId="0" borderId="0" xfId="3" applyNumberFormat="1" applyFont="1" applyAlignment="1">
      <alignment vertical="top"/>
    </xf>
    <xf numFmtId="165" fontId="10" fillId="0" borderId="1" xfId="1" applyNumberFormat="1" applyFont="1" applyFill="1" applyBorder="1" applyAlignment="1">
      <alignment horizontal="right" vertical="top" wrapText="1"/>
    </xf>
    <xf numFmtId="0" fontId="9" fillId="0" borderId="0" xfId="2" applyFont="1" applyBorder="1" applyAlignment="1">
      <alignment horizontal="center" vertical="top"/>
    </xf>
    <xf numFmtId="0" fontId="10" fillId="0" borderId="2" xfId="3" applyFont="1" applyBorder="1"/>
    <xf numFmtId="0" fontId="8" fillId="0" borderId="2" xfId="3" applyFont="1" applyBorder="1" applyAlignment="1">
      <alignment horizontal="left" wrapText="1"/>
    </xf>
    <xf numFmtId="0" fontId="8" fillId="0" borderId="0" xfId="3" applyFont="1" applyBorder="1" applyAlignment="1">
      <alignment horizontal="center" vertical="top" wrapText="1"/>
    </xf>
    <xf numFmtId="0" fontId="10" fillId="0" borderId="0" xfId="3" applyFont="1" applyBorder="1"/>
    <xf numFmtId="0" fontId="8" fillId="0" borderId="2" xfId="3" applyFont="1" applyBorder="1" applyAlignment="1">
      <alignment horizontal="center" vertical="top" wrapText="1"/>
    </xf>
    <xf numFmtId="0" fontId="8" fillId="0" borderId="0" xfId="3" applyFont="1" applyAlignment="1">
      <alignment horizontal="right" vertical="top" wrapText="1"/>
    </xf>
    <xf numFmtId="0" fontId="8" fillId="0" borderId="2" xfId="3" applyFont="1" applyBorder="1" applyAlignment="1">
      <alignment wrapText="1"/>
    </xf>
    <xf numFmtId="0" fontId="8" fillId="0" borderId="2" xfId="2" applyFont="1" applyBorder="1" applyAlignment="1">
      <alignment horizontal="right" vertical="center" wrapText="1"/>
    </xf>
    <xf numFmtId="166" fontId="8" fillId="0" borderId="2" xfId="3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167" fontId="8" fillId="0" borderId="2" xfId="3" applyNumberFormat="1" applyFont="1" applyBorder="1" applyAlignment="1">
      <alignment horizontal="right" vertical="center" wrapText="1"/>
    </xf>
    <xf numFmtId="167" fontId="8" fillId="0" borderId="2" xfId="1" applyNumberFormat="1" applyFont="1" applyFill="1" applyBorder="1" applyAlignment="1">
      <alignment horizontal="right" vertical="center" wrapText="1"/>
    </xf>
    <xf numFmtId="169" fontId="14" fillId="0" borderId="0" xfId="18" applyNumberFormat="1" applyFont="1" applyFill="1" applyAlignment="1">
      <alignment horizontal="right" vertical="top" wrapText="1"/>
    </xf>
    <xf numFmtId="166" fontId="8" fillId="0" borderId="0" xfId="3" applyNumberFormat="1" applyFont="1" applyFill="1" applyAlignment="1">
      <alignment horizontal="right" vertical="top" wrapText="1"/>
    </xf>
    <xf numFmtId="0" fontId="8" fillId="0" borderId="0" xfId="3" applyFont="1" applyFill="1" applyAlignment="1">
      <alignment horizontal="right" vertical="top" wrapText="1"/>
    </xf>
    <xf numFmtId="174" fontId="14" fillId="0" borderId="0" xfId="0" applyNumberFormat="1" applyFont="1" applyAlignment="1">
      <alignment horizontal="right" vertical="top" wrapText="1"/>
    </xf>
    <xf numFmtId="169" fontId="8" fillId="0" borderId="0" xfId="3" applyNumberFormat="1" applyFont="1" applyFill="1" applyAlignment="1">
      <alignment horizontal="right" vertical="top" wrapText="1"/>
    </xf>
    <xf numFmtId="0" fontId="10" fillId="0" borderId="0" xfId="3" applyFont="1" applyFill="1" applyAlignment="1">
      <alignment horizontal="right" vertical="top" wrapText="1"/>
    </xf>
    <xf numFmtId="166" fontId="10" fillId="0" borderId="0" xfId="3" applyNumberFormat="1" applyFont="1" applyFill="1" applyAlignment="1">
      <alignment horizontal="right" vertical="top" wrapText="1"/>
    </xf>
    <xf numFmtId="169" fontId="7" fillId="0" borderId="0" xfId="18" applyNumberFormat="1" applyFont="1" applyFill="1" applyAlignment="1">
      <alignment horizontal="right" vertical="top" wrapText="1"/>
    </xf>
    <xf numFmtId="174" fontId="7" fillId="0" borderId="0" xfId="0" applyNumberFormat="1" applyFont="1" applyAlignment="1">
      <alignment horizontal="right" vertical="top" wrapText="1"/>
    </xf>
    <xf numFmtId="0" fontId="8" fillId="0" borderId="2" xfId="2" applyFont="1" applyBorder="1" applyAlignment="1">
      <alignment vertical="top" wrapText="1"/>
    </xf>
    <xf numFmtId="167" fontId="10" fillId="0" borderId="2" xfId="3" applyNumberFormat="1" applyFont="1" applyBorder="1" applyAlignment="1">
      <alignment vertical="top"/>
    </xf>
    <xf numFmtId="166" fontId="10" fillId="0" borderId="0" xfId="3" applyNumberFormat="1" applyFont="1"/>
    <xf numFmtId="0" fontId="10" fillId="0" borderId="0" xfId="0" applyFont="1" applyBorder="1" applyAlignment="1">
      <alignment horizontal="left" vertical="center" wrapText="1"/>
    </xf>
    <xf numFmtId="167" fontId="8" fillId="0" borderId="0" xfId="3" applyNumberFormat="1" applyFont="1" applyBorder="1" applyAlignment="1">
      <alignment horizontal="right" vertical="center" wrapText="1"/>
    </xf>
    <xf numFmtId="166" fontId="8" fillId="0" borderId="0" xfId="3" applyNumberFormat="1" applyFont="1" applyAlignment="1">
      <alignment horizontal="right" vertical="top" wrapText="1"/>
    </xf>
    <xf numFmtId="175" fontId="10" fillId="0" borderId="0" xfId="3" applyNumberFormat="1" applyFont="1"/>
    <xf numFmtId="166" fontId="10" fillId="0" borderId="0" xfId="3" applyNumberFormat="1" applyFont="1" applyAlignment="1">
      <alignment horizontal="right" vertical="top" wrapText="1"/>
    </xf>
    <xf numFmtId="0" fontId="8" fillId="0" borderId="0" xfId="3" applyFont="1" applyBorder="1" applyAlignment="1">
      <alignment horizontal="right" vertical="top" wrapText="1"/>
    </xf>
    <xf numFmtId="0" fontId="8" fillId="0" borderId="0" xfId="3" applyFont="1" applyBorder="1" applyAlignment="1">
      <alignment vertical="top" wrapText="1"/>
    </xf>
    <xf numFmtId="0" fontId="8" fillId="0" borderId="0" xfId="3" applyFont="1" applyBorder="1" applyAlignment="1">
      <alignment horizontal="right" vertical="top" wrapText="1" indent="1"/>
    </xf>
    <xf numFmtId="174" fontId="14" fillId="0" borderId="0" xfId="0" applyNumberFormat="1" applyFont="1" applyFill="1" applyAlignment="1">
      <alignment horizontal="right" vertical="top" wrapText="1"/>
    </xf>
    <xf numFmtId="0" fontId="8" fillId="0" borderId="0" xfId="3" applyNumberFormat="1" applyFont="1" applyFill="1" applyAlignment="1">
      <alignment horizontal="right" vertical="top" wrapText="1"/>
    </xf>
    <xf numFmtId="174" fontId="7" fillId="0" borderId="0" xfId="0" applyNumberFormat="1" applyFont="1" applyFill="1" applyAlignment="1">
      <alignment horizontal="right" vertical="top" wrapText="1"/>
    </xf>
  </cellXfs>
  <cellStyles count="175">
    <cellStyle name="Comma" xfId="1" builtinId="3"/>
    <cellStyle name="Comma 2" xfId="4" xr:uid="{00000000-0005-0000-0000-000001000000}"/>
    <cellStyle name="Comma 2 2" xfId="5" xr:uid="{00000000-0005-0000-0000-000002000000}"/>
    <cellStyle name="Comma 2 3" xfId="6" xr:uid="{00000000-0005-0000-0000-000003000000}"/>
    <cellStyle name="Comma 2 4" xfId="15" xr:uid="{00000000-0005-0000-0000-000004000000}"/>
    <cellStyle name="Comma 2 5" xfId="16" xr:uid="{00000000-0005-0000-0000-000005000000}"/>
    <cellStyle name="Comma 2 6" xfId="23" xr:uid="{00000000-0005-0000-0000-000006000000}"/>
    <cellStyle name="Comma 3" xfId="7" xr:uid="{00000000-0005-0000-0000-000007000000}"/>
    <cellStyle name="Comma 4" xfId="8" xr:uid="{00000000-0005-0000-0000-000008000000}"/>
    <cellStyle name="Comma 4 2" xfId="9" xr:uid="{00000000-0005-0000-0000-000009000000}"/>
    <cellStyle name="Comma 49" xfId="174" xr:uid="{00000000-0005-0000-0000-00000A000000}"/>
    <cellStyle name="Comma 5" xfId="18" xr:uid="{00000000-0005-0000-0000-00000B000000}"/>
    <cellStyle name="Comma 5 10 4" xfId="172" xr:uid="{00000000-0005-0000-0000-00000C000000}"/>
    <cellStyle name="Normal" xfId="0" builtinId="0"/>
    <cellStyle name="Normal 10" xfId="27" xr:uid="{00000000-0005-0000-0000-00000E000000}"/>
    <cellStyle name="Normal 100" xfId="117" xr:uid="{00000000-0005-0000-0000-00000F000000}"/>
    <cellStyle name="Normal 101" xfId="118" xr:uid="{00000000-0005-0000-0000-000010000000}"/>
    <cellStyle name="Normal 102" xfId="119" xr:uid="{00000000-0005-0000-0000-000011000000}"/>
    <cellStyle name="Normal 103" xfId="120" xr:uid="{00000000-0005-0000-0000-000012000000}"/>
    <cellStyle name="Normal 104" xfId="121" xr:uid="{00000000-0005-0000-0000-000013000000}"/>
    <cellStyle name="Normal 105" xfId="122" xr:uid="{00000000-0005-0000-0000-000014000000}"/>
    <cellStyle name="Normal 106" xfId="123" xr:uid="{00000000-0005-0000-0000-000015000000}"/>
    <cellStyle name="Normal 107" xfId="124" xr:uid="{00000000-0005-0000-0000-000016000000}"/>
    <cellStyle name="Normal 108" xfId="125" xr:uid="{00000000-0005-0000-0000-000017000000}"/>
    <cellStyle name="Normal 109" xfId="126" xr:uid="{00000000-0005-0000-0000-000018000000}"/>
    <cellStyle name="Normal 11" xfId="28" xr:uid="{00000000-0005-0000-0000-000019000000}"/>
    <cellStyle name="Normal 110" xfId="127" xr:uid="{00000000-0005-0000-0000-00001A000000}"/>
    <cellStyle name="Normal 111" xfId="128" xr:uid="{00000000-0005-0000-0000-00001B000000}"/>
    <cellStyle name="Normal 112" xfId="129" xr:uid="{00000000-0005-0000-0000-00001C000000}"/>
    <cellStyle name="Normal 113" xfId="130" xr:uid="{00000000-0005-0000-0000-00001D000000}"/>
    <cellStyle name="Normal 114" xfId="131" xr:uid="{00000000-0005-0000-0000-00001E000000}"/>
    <cellStyle name="Normal 115" xfId="132" xr:uid="{00000000-0005-0000-0000-00001F000000}"/>
    <cellStyle name="Normal 116" xfId="133" xr:uid="{00000000-0005-0000-0000-000020000000}"/>
    <cellStyle name="Normal 117" xfId="134" xr:uid="{00000000-0005-0000-0000-000021000000}"/>
    <cellStyle name="Normal 118" xfId="135" xr:uid="{00000000-0005-0000-0000-000022000000}"/>
    <cellStyle name="Normal 119" xfId="136" xr:uid="{00000000-0005-0000-0000-000023000000}"/>
    <cellStyle name="Normal 12" xfId="29" xr:uid="{00000000-0005-0000-0000-000024000000}"/>
    <cellStyle name="Normal 120" xfId="137" xr:uid="{00000000-0005-0000-0000-000025000000}"/>
    <cellStyle name="Normal 121" xfId="138" xr:uid="{00000000-0005-0000-0000-000026000000}"/>
    <cellStyle name="Normal 122" xfId="139" xr:uid="{00000000-0005-0000-0000-000027000000}"/>
    <cellStyle name="Normal 123" xfId="140" xr:uid="{00000000-0005-0000-0000-000028000000}"/>
    <cellStyle name="Normal 124" xfId="141" xr:uid="{00000000-0005-0000-0000-000029000000}"/>
    <cellStyle name="Normal 125" xfId="142" xr:uid="{00000000-0005-0000-0000-00002A000000}"/>
    <cellStyle name="Normal 126" xfId="143" xr:uid="{00000000-0005-0000-0000-00002B000000}"/>
    <cellStyle name="Normal 127" xfId="144" xr:uid="{00000000-0005-0000-0000-00002C000000}"/>
    <cellStyle name="Normal 128" xfId="145" xr:uid="{00000000-0005-0000-0000-00002D000000}"/>
    <cellStyle name="Normal 129" xfId="146" xr:uid="{00000000-0005-0000-0000-00002E000000}"/>
    <cellStyle name="Normal 13" xfId="30" xr:uid="{00000000-0005-0000-0000-00002F000000}"/>
    <cellStyle name="Normal 130" xfId="148" xr:uid="{00000000-0005-0000-0000-000030000000}"/>
    <cellStyle name="Normal 131" xfId="149" xr:uid="{00000000-0005-0000-0000-000031000000}"/>
    <cellStyle name="Normal 132" xfId="147" xr:uid="{00000000-0005-0000-0000-000032000000}"/>
    <cellStyle name="Normal 133" xfId="150" xr:uid="{00000000-0005-0000-0000-000033000000}"/>
    <cellStyle name="Normal 134" xfId="151" xr:uid="{00000000-0005-0000-0000-000034000000}"/>
    <cellStyle name="Normal 135" xfId="153" xr:uid="{00000000-0005-0000-0000-000035000000}"/>
    <cellStyle name="Normal 136" xfId="152" xr:uid="{00000000-0005-0000-0000-000036000000}"/>
    <cellStyle name="Normal 137" xfId="154" xr:uid="{00000000-0005-0000-0000-000037000000}"/>
    <cellStyle name="Normal 138" xfId="155" xr:uid="{00000000-0005-0000-0000-000038000000}"/>
    <cellStyle name="Normal 139" xfId="156" xr:uid="{00000000-0005-0000-0000-000039000000}"/>
    <cellStyle name="Normal 14" xfId="31" xr:uid="{00000000-0005-0000-0000-00003A000000}"/>
    <cellStyle name="Normal 140" xfId="157" xr:uid="{00000000-0005-0000-0000-00003B000000}"/>
    <cellStyle name="Normal 141" xfId="158" xr:uid="{00000000-0005-0000-0000-00003C000000}"/>
    <cellStyle name="Normal 142" xfId="159" xr:uid="{00000000-0005-0000-0000-00003D000000}"/>
    <cellStyle name="Normal 143" xfId="161" xr:uid="{00000000-0005-0000-0000-00003E000000}"/>
    <cellStyle name="Normal 144" xfId="160" xr:uid="{00000000-0005-0000-0000-00003F000000}"/>
    <cellStyle name="Normal 145" xfId="162" xr:uid="{00000000-0005-0000-0000-000040000000}"/>
    <cellStyle name="Normal 146" xfId="163" xr:uid="{00000000-0005-0000-0000-000041000000}"/>
    <cellStyle name="Normal 147" xfId="164" xr:uid="{00000000-0005-0000-0000-000042000000}"/>
    <cellStyle name="Normal 148" xfId="165" xr:uid="{00000000-0005-0000-0000-000043000000}"/>
    <cellStyle name="Normal 149" xfId="166" xr:uid="{00000000-0005-0000-0000-000044000000}"/>
    <cellStyle name="Normal 15" xfId="32" xr:uid="{00000000-0005-0000-0000-000045000000}"/>
    <cellStyle name="Normal 150" xfId="167" xr:uid="{00000000-0005-0000-0000-000046000000}"/>
    <cellStyle name="Normal 151" xfId="168" xr:uid="{00000000-0005-0000-0000-000047000000}"/>
    <cellStyle name="Normal 152" xfId="169" xr:uid="{00000000-0005-0000-0000-000048000000}"/>
    <cellStyle name="Normal 153" xfId="170" xr:uid="{00000000-0005-0000-0000-000049000000}"/>
    <cellStyle name="Normal 154" xfId="171" xr:uid="{00000000-0005-0000-0000-00004A000000}"/>
    <cellStyle name="Normal 16" xfId="33" xr:uid="{00000000-0005-0000-0000-00004B000000}"/>
    <cellStyle name="Normal 17" xfId="34" xr:uid="{00000000-0005-0000-0000-00004C000000}"/>
    <cellStyle name="Normal 18" xfId="35" xr:uid="{00000000-0005-0000-0000-00004D000000}"/>
    <cellStyle name="Normal 19" xfId="37" xr:uid="{00000000-0005-0000-0000-00004E000000}"/>
    <cellStyle name="Normal 2" xfId="2" xr:uid="{00000000-0005-0000-0000-00004F000000}"/>
    <cellStyle name="Normal 2 11 2" xfId="173" xr:uid="{00000000-0005-0000-0000-000050000000}"/>
    <cellStyle name="Normal 2 2" xfId="10" xr:uid="{00000000-0005-0000-0000-000051000000}"/>
    <cellStyle name="Normal 2 3" xfId="11" xr:uid="{00000000-0005-0000-0000-000052000000}"/>
    <cellStyle name="Normal 2 3 2" xfId="12" xr:uid="{00000000-0005-0000-0000-000053000000}"/>
    <cellStyle name="Normal 2 4" xfId="13" xr:uid="{00000000-0005-0000-0000-000054000000}"/>
    <cellStyle name="Normal 2 5" xfId="20" xr:uid="{00000000-0005-0000-0000-000055000000}"/>
    <cellStyle name="Normal 20" xfId="36" xr:uid="{00000000-0005-0000-0000-000056000000}"/>
    <cellStyle name="Normal 21" xfId="38" xr:uid="{00000000-0005-0000-0000-000057000000}"/>
    <cellStyle name="Normal 22" xfId="39" xr:uid="{00000000-0005-0000-0000-000058000000}"/>
    <cellStyle name="Normal 23" xfId="40" xr:uid="{00000000-0005-0000-0000-000059000000}"/>
    <cellStyle name="Normal 24" xfId="41" xr:uid="{00000000-0005-0000-0000-00005A000000}"/>
    <cellStyle name="Normal 25" xfId="42" xr:uid="{00000000-0005-0000-0000-00005B000000}"/>
    <cellStyle name="Normal 26" xfId="43" xr:uid="{00000000-0005-0000-0000-00005C000000}"/>
    <cellStyle name="Normal 27" xfId="44" xr:uid="{00000000-0005-0000-0000-00005D000000}"/>
    <cellStyle name="Normal 28" xfId="45" xr:uid="{00000000-0005-0000-0000-00005E000000}"/>
    <cellStyle name="Normal 29" xfId="46" xr:uid="{00000000-0005-0000-0000-00005F000000}"/>
    <cellStyle name="Normal 3" xfId="3" xr:uid="{00000000-0005-0000-0000-000060000000}"/>
    <cellStyle name="Normal 3 2" xfId="14" xr:uid="{00000000-0005-0000-0000-000061000000}"/>
    <cellStyle name="Normal 3 3" xfId="19" xr:uid="{00000000-0005-0000-0000-000062000000}"/>
    <cellStyle name="Normal 30" xfId="47" xr:uid="{00000000-0005-0000-0000-000063000000}"/>
    <cellStyle name="Normal 31" xfId="48" xr:uid="{00000000-0005-0000-0000-000064000000}"/>
    <cellStyle name="Normal 32" xfId="49" xr:uid="{00000000-0005-0000-0000-000065000000}"/>
    <cellStyle name="Normal 33" xfId="50" xr:uid="{00000000-0005-0000-0000-000066000000}"/>
    <cellStyle name="Normal 34" xfId="51" xr:uid="{00000000-0005-0000-0000-000067000000}"/>
    <cellStyle name="Normal 35" xfId="52" xr:uid="{00000000-0005-0000-0000-000068000000}"/>
    <cellStyle name="Normal 36" xfId="53" xr:uid="{00000000-0005-0000-0000-000069000000}"/>
    <cellStyle name="Normal 37" xfId="54" xr:uid="{00000000-0005-0000-0000-00006A000000}"/>
    <cellStyle name="Normal 38" xfId="55" xr:uid="{00000000-0005-0000-0000-00006B000000}"/>
    <cellStyle name="Normal 39" xfId="56" xr:uid="{00000000-0005-0000-0000-00006C000000}"/>
    <cellStyle name="Normal 4" xfId="22" xr:uid="{00000000-0005-0000-0000-00006D000000}"/>
    <cellStyle name="Normal 40" xfId="57" xr:uid="{00000000-0005-0000-0000-00006E000000}"/>
    <cellStyle name="Normal 41" xfId="58" xr:uid="{00000000-0005-0000-0000-00006F000000}"/>
    <cellStyle name="Normal 42" xfId="59" xr:uid="{00000000-0005-0000-0000-000070000000}"/>
    <cellStyle name="Normal 43" xfId="60" xr:uid="{00000000-0005-0000-0000-000071000000}"/>
    <cellStyle name="Normal 44" xfId="61" xr:uid="{00000000-0005-0000-0000-000072000000}"/>
    <cellStyle name="Normal 45" xfId="62" xr:uid="{00000000-0005-0000-0000-000073000000}"/>
    <cellStyle name="Normal 46" xfId="63" xr:uid="{00000000-0005-0000-0000-000074000000}"/>
    <cellStyle name="Normal 47" xfId="64" xr:uid="{00000000-0005-0000-0000-000075000000}"/>
    <cellStyle name="Normal 48" xfId="65" xr:uid="{00000000-0005-0000-0000-000076000000}"/>
    <cellStyle name="Normal 49" xfId="66" xr:uid="{00000000-0005-0000-0000-000077000000}"/>
    <cellStyle name="Normal 5" xfId="21" xr:uid="{00000000-0005-0000-0000-000078000000}"/>
    <cellStyle name="Normal 50" xfId="67" xr:uid="{00000000-0005-0000-0000-000079000000}"/>
    <cellStyle name="Normal 51" xfId="68" xr:uid="{00000000-0005-0000-0000-00007A000000}"/>
    <cellStyle name="Normal 52" xfId="69" xr:uid="{00000000-0005-0000-0000-00007B000000}"/>
    <cellStyle name="Normal 53" xfId="70" xr:uid="{00000000-0005-0000-0000-00007C000000}"/>
    <cellStyle name="Normal 54" xfId="71" xr:uid="{00000000-0005-0000-0000-00007D000000}"/>
    <cellStyle name="Normal 55" xfId="72" xr:uid="{00000000-0005-0000-0000-00007E000000}"/>
    <cellStyle name="Normal 56" xfId="73" xr:uid="{00000000-0005-0000-0000-00007F000000}"/>
    <cellStyle name="Normal 57" xfId="74" xr:uid="{00000000-0005-0000-0000-000080000000}"/>
    <cellStyle name="Normal 58" xfId="75" xr:uid="{00000000-0005-0000-0000-000081000000}"/>
    <cellStyle name="Normal 59" xfId="76" xr:uid="{00000000-0005-0000-0000-000082000000}"/>
    <cellStyle name="Normal 6" xfId="17" xr:uid="{00000000-0005-0000-0000-000083000000}"/>
    <cellStyle name="Normal 60" xfId="77" xr:uid="{00000000-0005-0000-0000-000084000000}"/>
    <cellStyle name="Normal 61" xfId="78" xr:uid="{00000000-0005-0000-0000-000085000000}"/>
    <cellStyle name="Normal 62" xfId="79" xr:uid="{00000000-0005-0000-0000-000086000000}"/>
    <cellStyle name="Normal 63" xfId="80" xr:uid="{00000000-0005-0000-0000-000087000000}"/>
    <cellStyle name="Normal 64" xfId="81" xr:uid="{00000000-0005-0000-0000-000088000000}"/>
    <cellStyle name="Normal 65" xfId="82" xr:uid="{00000000-0005-0000-0000-000089000000}"/>
    <cellStyle name="Normal 66" xfId="83" xr:uid="{00000000-0005-0000-0000-00008A000000}"/>
    <cellStyle name="Normal 67" xfId="84" xr:uid="{00000000-0005-0000-0000-00008B000000}"/>
    <cellStyle name="Normal 68" xfId="85" xr:uid="{00000000-0005-0000-0000-00008C000000}"/>
    <cellStyle name="Normal 69" xfId="86" xr:uid="{00000000-0005-0000-0000-00008D000000}"/>
    <cellStyle name="Normal 7" xfId="24" xr:uid="{00000000-0005-0000-0000-00008E000000}"/>
    <cellStyle name="Normal 70" xfId="87" xr:uid="{00000000-0005-0000-0000-00008F000000}"/>
    <cellStyle name="Normal 71" xfId="88" xr:uid="{00000000-0005-0000-0000-000090000000}"/>
    <cellStyle name="Normal 72" xfId="89" xr:uid="{00000000-0005-0000-0000-000091000000}"/>
    <cellStyle name="Normal 73" xfId="90" xr:uid="{00000000-0005-0000-0000-000092000000}"/>
    <cellStyle name="Normal 74" xfId="91" xr:uid="{00000000-0005-0000-0000-000093000000}"/>
    <cellStyle name="Normal 75" xfId="92" xr:uid="{00000000-0005-0000-0000-000094000000}"/>
    <cellStyle name="Normal 76" xfId="93" xr:uid="{00000000-0005-0000-0000-000095000000}"/>
    <cellStyle name="Normal 77" xfId="94" xr:uid="{00000000-0005-0000-0000-000096000000}"/>
    <cellStyle name="Normal 78" xfId="95" xr:uid="{00000000-0005-0000-0000-000097000000}"/>
    <cellStyle name="Normal 79" xfId="96" xr:uid="{00000000-0005-0000-0000-000098000000}"/>
    <cellStyle name="Normal 8" xfId="25" xr:uid="{00000000-0005-0000-0000-000099000000}"/>
    <cellStyle name="Normal 80" xfId="98" xr:uid="{00000000-0005-0000-0000-00009A000000}"/>
    <cellStyle name="Normal 81" xfId="97" xr:uid="{00000000-0005-0000-0000-00009B000000}"/>
    <cellStyle name="Normal 82" xfId="99" xr:uid="{00000000-0005-0000-0000-00009C000000}"/>
    <cellStyle name="Normal 83" xfId="100" xr:uid="{00000000-0005-0000-0000-00009D000000}"/>
    <cellStyle name="Normal 84" xfId="101" xr:uid="{00000000-0005-0000-0000-00009E000000}"/>
    <cellStyle name="Normal 85" xfId="102" xr:uid="{00000000-0005-0000-0000-00009F000000}"/>
    <cellStyle name="Normal 86" xfId="103" xr:uid="{00000000-0005-0000-0000-0000A0000000}"/>
    <cellStyle name="Normal 87" xfId="104" xr:uid="{00000000-0005-0000-0000-0000A1000000}"/>
    <cellStyle name="Normal 88" xfId="105" xr:uid="{00000000-0005-0000-0000-0000A2000000}"/>
    <cellStyle name="Normal 89" xfId="106" xr:uid="{00000000-0005-0000-0000-0000A3000000}"/>
    <cellStyle name="Normal 9" xfId="26" xr:uid="{00000000-0005-0000-0000-0000A4000000}"/>
    <cellStyle name="Normal 90" xfId="107" xr:uid="{00000000-0005-0000-0000-0000A5000000}"/>
    <cellStyle name="Normal 91" xfId="108" xr:uid="{00000000-0005-0000-0000-0000A6000000}"/>
    <cellStyle name="Normal 92" xfId="109" xr:uid="{00000000-0005-0000-0000-0000A7000000}"/>
    <cellStyle name="Normal 93" xfId="110" xr:uid="{00000000-0005-0000-0000-0000A8000000}"/>
    <cellStyle name="Normal 94" xfId="111" xr:uid="{00000000-0005-0000-0000-0000A9000000}"/>
    <cellStyle name="Normal 95" xfId="112" xr:uid="{00000000-0005-0000-0000-0000AA000000}"/>
    <cellStyle name="Normal 96" xfId="113" xr:uid="{00000000-0005-0000-0000-0000AB000000}"/>
    <cellStyle name="Normal 97" xfId="114" xr:uid="{00000000-0005-0000-0000-0000AC000000}"/>
    <cellStyle name="Normal 98" xfId="115" xr:uid="{00000000-0005-0000-0000-0000AD000000}"/>
    <cellStyle name="Normal 99" xfId="116" xr:uid="{00000000-0005-0000-0000-0000AE000000}"/>
  </cellStyles>
  <dxfs count="0"/>
  <tableStyles count="0" defaultTableStyle="TableStyleMedium9" defaultPivotStyle="PivotStyleLight16"/>
  <colors>
    <mruColors>
      <color rgb="FFF8E4E8"/>
      <color rgb="FF97A266"/>
      <color rgb="FF79834F"/>
      <color rgb="FF7A1523"/>
      <color rgb="FFD6EEE1"/>
      <color rgb="FFEAEADF"/>
      <color rgb="FF006666"/>
      <color rgb="FFE4B01C"/>
      <color rgb="FFFF9900"/>
      <color rgb="FF00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3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externalLink" Target="externalLinks/externalLink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5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20934</xdr:colOff>
      <xdr:row>33</xdr:row>
      <xdr:rowOff>0</xdr:rowOff>
    </xdr:from>
    <xdr:to>
      <xdr:col>0</xdr:col>
      <xdr:colOff>232604</xdr:colOff>
      <xdr:row>33</xdr:row>
      <xdr:rowOff>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 rot="5400000">
          <a:off x="-84898" y="7600228"/>
          <a:ext cx="423333" cy="211670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ctr">
          <a:noAutofit/>
        </a:bodyPr>
        <a:lstStyle/>
        <a:p>
          <a:endParaRPr lang="en-MY" sz="1000" b="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0</xdr:col>
      <xdr:colOff>52754</xdr:colOff>
      <xdr:row>4</xdr:row>
      <xdr:rowOff>40298</xdr:rowOff>
    </xdr:from>
    <xdr:to>
      <xdr:col>0</xdr:col>
      <xdr:colOff>545524</xdr:colOff>
      <xdr:row>32</xdr:row>
      <xdr:rowOff>295575</xdr:rowOff>
    </xdr:to>
    <xdr:grpSp>
      <xdr:nvGrpSpPr>
        <xdr:cNvPr id="17" name="Group 16">
          <a:extLst>
            <a:ext uri="{FF2B5EF4-FFF2-40B4-BE49-F238E27FC236}">
              <a16:creationId xmlns:a16="http://schemas.microsoft.com/office/drawing/2014/main" id="{B4E42007-9C1E-4D50-8052-C433F428D7A5}"/>
            </a:ext>
          </a:extLst>
        </xdr:cNvPr>
        <xdr:cNvGrpSpPr/>
      </xdr:nvGrpSpPr>
      <xdr:grpSpPr>
        <a:xfrm rot="5400000">
          <a:off x="-3090812" y="3764889"/>
          <a:ext cx="6779902" cy="492770"/>
          <a:chOff x="318368" y="12746744"/>
          <a:chExt cx="6857255" cy="492770"/>
        </a:xfrm>
      </xdr:grpSpPr>
      <xdr:sp macro="" textlink="">
        <xdr:nvSpPr>
          <xdr:cNvPr id="18" name="TextBox 17">
            <a:extLst>
              <a:ext uri="{FF2B5EF4-FFF2-40B4-BE49-F238E27FC236}">
                <a16:creationId xmlns:a16="http://schemas.microsoft.com/office/drawing/2014/main" id="{EBDA70EB-0E9F-4441-BF33-B6A94B258567}"/>
              </a:ext>
            </a:extLst>
          </xdr:cNvPr>
          <xdr:cNvSpPr txBox="1"/>
        </xdr:nvSpPr>
        <xdr:spPr>
          <a:xfrm>
            <a:off x="6708622" y="12820933"/>
            <a:ext cx="467001" cy="313505"/>
          </a:xfrm>
          <a:prstGeom prst="rect">
            <a:avLst/>
          </a:prstGeom>
          <a:solidFill>
            <a:srgbClr val="F8E4E8"/>
          </a:soli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noAutofit/>
          </a:bodyPr>
          <a:lstStyle/>
          <a:p>
            <a:pPr algn="ctr"/>
            <a:r>
              <a:rPr lang="en-MY" sz="1150" b="1">
                <a:solidFill>
                  <a:srgbClr val="79834F"/>
                </a:solidFill>
                <a:latin typeface="Century Gothic" panose="020B0502020202020204" pitchFamily="34" charset="0"/>
                <a:cs typeface="Arial" panose="020B0604020202020204" pitchFamily="34" charset="0"/>
              </a:rPr>
              <a:t>23</a:t>
            </a:r>
          </a:p>
        </xdr:txBody>
      </xdr:sp>
      <xdr:sp macro="" textlink="">
        <xdr:nvSpPr>
          <xdr:cNvPr id="19" name="Rectangle 18">
            <a:extLst>
              <a:ext uri="{FF2B5EF4-FFF2-40B4-BE49-F238E27FC236}">
                <a16:creationId xmlns:a16="http://schemas.microsoft.com/office/drawing/2014/main" id="{3301A186-F848-43F0-A353-F2138307BBBE}"/>
              </a:ext>
            </a:extLst>
          </xdr:cNvPr>
          <xdr:cNvSpPr/>
        </xdr:nvSpPr>
        <xdr:spPr>
          <a:xfrm>
            <a:off x="2409568" y="12746744"/>
            <a:ext cx="4267062" cy="492770"/>
          </a:xfrm>
          <a:prstGeom prst="rect">
            <a:avLst/>
          </a:prstGeom>
          <a:noFill/>
          <a:ln w="25400" cap="flat" cmpd="sng" algn="ctr">
            <a:noFill/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algn="r">
              <a:lnSpc>
                <a:spcPct val="100000"/>
              </a:lnSpc>
              <a:spcAft>
                <a:spcPts val="0"/>
              </a:spcAft>
              <a:tabLst>
                <a:tab pos="2971800" algn="ctr"/>
                <a:tab pos="5943600" algn="r"/>
              </a:tabLst>
            </a:pPr>
            <a:r>
              <a:rPr lang="ms-MY" sz="900" b="1" kern="120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Laporan Survei</a:t>
            </a:r>
            <a:r>
              <a:rPr lang="ms-MY" sz="900" b="1" kern="1200" baseline="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 Perbelanjaan Perlindungan </a:t>
            </a:r>
            <a:r>
              <a:rPr lang="ms-MY" sz="900" b="1" kern="120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Alam Sekitar, 2025</a:t>
            </a:r>
          </a:p>
          <a:p>
            <a:pPr algn="r">
              <a:lnSpc>
                <a:spcPct val="100000"/>
              </a:lnSpc>
              <a:spcAft>
                <a:spcPts val="0"/>
              </a:spcAft>
              <a:tabLst>
                <a:tab pos="2971800" algn="ctr"/>
                <a:tab pos="5943600" algn="r"/>
              </a:tabLst>
            </a:pPr>
            <a:r>
              <a:rPr lang="ms-MY" sz="900" i="1" kern="1200" baseline="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Report on the Survey of </a:t>
            </a:r>
            <a:r>
              <a:rPr lang="ms-MY" sz="900" i="1" kern="120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Environmental Protection Expenditure,</a:t>
            </a:r>
            <a:r>
              <a:rPr lang="ms-MY" sz="900" i="1" kern="1200" baseline="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 2025</a:t>
            </a:r>
            <a:endParaRPr lang="en-MY" sz="1150" b="1">
              <a:solidFill>
                <a:srgbClr val="79834F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21" name="Flowchart: Decision 20">
            <a:extLst>
              <a:ext uri="{FF2B5EF4-FFF2-40B4-BE49-F238E27FC236}">
                <a16:creationId xmlns:a16="http://schemas.microsoft.com/office/drawing/2014/main" id="{31ED3FA8-B443-4B10-9FC8-6ADAA2A3EFB5}"/>
              </a:ext>
            </a:extLst>
          </xdr:cNvPr>
          <xdr:cNvSpPr>
            <a:spLocks noChangeArrowheads="1"/>
          </xdr:cNvSpPr>
        </xdr:nvSpPr>
        <xdr:spPr bwMode="auto">
          <a:xfrm>
            <a:off x="318368" y="12789290"/>
            <a:ext cx="6842571" cy="52375"/>
          </a:xfrm>
          <a:prstGeom prst="flowChartDecision">
            <a:avLst/>
          </a:prstGeom>
          <a:solidFill>
            <a:srgbClr val="97A266"/>
          </a:solidFill>
          <a:ln w="9525">
            <a:solidFill>
              <a:srgbClr val="65976A"/>
            </a:solidFill>
            <a:miter lim="800000"/>
            <a:headEnd/>
            <a:tailEnd/>
          </a:ln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20934</xdr:colOff>
      <xdr:row>33</xdr:row>
      <xdr:rowOff>0</xdr:rowOff>
    </xdr:from>
    <xdr:to>
      <xdr:col>0</xdr:col>
      <xdr:colOff>232604</xdr:colOff>
      <xdr:row>33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682CEC0-CA39-44DF-9A1F-A603518BD17E}"/>
            </a:ext>
          </a:extLst>
        </xdr:cNvPr>
        <xdr:cNvSpPr txBox="1"/>
      </xdr:nvSpPr>
      <xdr:spPr>
        <a:xfrm rot="5400000">
          <a:off x="126769" y="7409390"/>
          <a:ext cx="0" cy="211670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ctr">
          <a:noAutofit/>
        </a:bodyPr>
        <a:lstStyle/>
        <a:p>
          <a:endParaRPr lang="en-MY" sz="1000" b="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0</xdr:col>
      <xdr:colOff>47707</xdr:colOff>
      <xdr:row>4</xdr:row>
      <xdr:rowOff>62902</xdr:rowOff>
    </xdr:from>
    <xdr:to>
      <xdr:col>0</xdr:col>
      <xdr:colOff>540477</xdr:colOff>
      <xdr:row>32</xdr:row>
      <xdr:rowOff>304476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7A41C97C-9E16-4CD9-8FE2-F1839CC9C1E0}"/>
            </a:ext>
          </a:extLst>
        </xdr:cNvPr>
        <xdr:cNvGrpSpPr/>
      </xdr:nvGrpSpPr>
      <xdr:grpSpPr>
        <a:xfrm rot="5400000">
          <a:off x="-3089008" y="3780642"/>
          <a:ext cx="6766199" cy="492770"/>
          <a:chOff x="2587895" y="11172044"/>
          <a:chExt cx="6766199" cy="492770"/>
        </a:xfrm>
      </xdr:grpSpPr>
      <xdr:sp macro="" textlink="">
        <xdr:nvSpPr>
          <xdr:cNvPr id="24" name="TextBox 23">
            <a:extLst>
              <a:ext uri="{FF2B5EF4-FFF2-40B4-BE49-F238E27FC236}">
                <a16:creationId xmlns:a16="http://schemas.microsoft.com/office/drawing/2014/main" id="{C9A5017D-34BA-4285-8728-B94BC9BEFF39}"/>
              </a:ext>
            </a:extLst>
          </xdr:cNvPr>
          <xdr:cNvSpPr txBox="1"/>
        </xdr:nvSpPr>
        <xdr:spPr>
          <a:xfrm>
            <a:off x="2587895" y="11236706"/>
            <a:ext cx="461187" cy="313505"/>
          </a:xfrm>
          <a:prstGeom prst="rect">
            <a:avLst/>
          </a:prstGeom>
          <a:solidFill>
            <a:srgbClr val="F8E4E8"/>
          </a:soli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noAutofit/>
          </a:bodyPr>
          <a:lstStyle/>
          <a:p>
            <a:pPr algn="ctr"/>
            <a:r>
              <a:rPr lang="en-MY" sz="1150" b="1">
                <a:solidFill>
                  <a:srgbClr val="79834F"/>
                </a:solidFill>
                <a:latin typeface="Century Gothic" panose="020B0502020202020204" pitchFamily="34" charset="0"/>
                <a:cs typeface="Arial" panose="020B0604020202020204" pitchFamily="34" charset="0"/>
              </a:rPr>
              <a:t>24</a:t>
            </a:r>
          </a:p>
        </xdr:txBody>
      </xdr:sp>
      <xdr:sp macro="" textlink="">
        <xdr:nvSpPr>
          <xdr:cNvPr id="25" name="Rectangle 24">
            <a:extLst>
              <a:ext uri="{FF2B5EF4-FFF2-40B4-BE49-F238E27FC236}">
                <a16:creationId xmlns:a16="http://schemas.microsoft.com/office/drawing/2014/main" id="{25AB2A46-2549-4660-812F-DD08B8056499}"/>
              </a:ext>
            </a:extLst>
          </xdr:cNvPr>
          <xdr:cNvSpPr/>
        </xdr:nvSpPr>
        <xdr:spPr>
          <a:xfrm>
            <a:off x="3085815" y="11172044"/>
            <a:ext cx="4213938" cy="492770"/>
          </a:xfrm>
          <a:prstGeom prst="rect">
            <a:avLst/>
          </a:prstGeom>
          <a:noFill/>
          <a:ln w="25400" cap="flat" cmpd="sng" algn="ctr">
            <a:noFill/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algn="l">
              <a:lnSpc>
                <a:spcPct val="100000"/>
              </a:lnSpc>
              <a:spcAft>
                <a:spcPts val="0"/>
              </a:spcAft>
              <a:tabLst>
                <a:tab pos="2971800" algn="ctr"/>
                <a:tab pos="5943600" algn="r"/>
              </a:tabLst>
            </a:pPr>
            <a:r>
              <a:rPr lang="ms-MY" sz="900" b="1" kern="120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Laporan Survei</a:t>
            </a:r>
            <a:r>
              <a:rPr lang="ms-MY" sz="900" b="1" kern="1200" baseline="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 Perbelanjaan Perlindungan </a:t>
            </a:r>
            <a:r>
              <a:rPr lang="ms-MY" sz="900" b="1" kern="120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Alam Sekitar, 2025</a:t>
            </a:r>
          </a:p>
          <a:p>
            <a:pPr algn="l">
              <a:lnSpc>
                <a:spcPct val="100000"/>
              </a:lnSpc>
              <a:spcAft>
                <a:spcPts val="0"/>
              </a:spcAft>
              <a:tabLst>
                <a:tab pos="2971800" algn="ctr"/>
                <a:tab pos="5943600" algn="r"/>
              </a:tabLst>
            </a:pPr>
            <a:r>
              <a:rPr lang="ms-MY" sz="900" i="1" kern="1200" baseline="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Report on the Survey of </a:t>
            </a:r>
            <a:r>
              <a:rPr lang="ms-MY" sz="900" i="1" kern="120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Environmental Protection Expenditure,</a:t>
            </a:r>
            <a:r>
              <a:rPr lang="ms-MY" sz="900" i="1" kern="1200" baseline="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 2025</a:t>
            </a:r>
            <a:endParaRPr lang="en-MY" sz="1150" b="1">
              <a:solidFill>
                <a:srgbClr val="79834F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26" name="Flowchart: Decision 25">
            <a:extLst>
              <a:ext uri="{FF2B5EF4-FFF2-40B4-BE49-F238E27FC236}">
                <a16:creationId xmlns:a16="http://schemas.microsoft.com/office/drawing/2014/main" id="{D2FB12D4-0CA5-4642-B4A9-EDE4198B9E94}"/>
              </a:ext>
            </a:extLst>
          </xdr:cNvPr>
          <xdr:cNvSpPr>
            <a:spLocks noChangeArrowheads="1"/>
          </xdr:cNvSpPr>
        </xdr:nvSpPr>
        <xdr:spPr bwMode="auto">
          <a:xfrm>
            <a:off x="2596712" y="11214588"/>
            <a:ext cx="6757382" cy="52375"/>
          </a:xfrm>
          <a:prstGeom prst="flowChartDecision">
            <a:avLst/>
          </a:prstGeom>
          <a:solidFill>
            <a:srgbClr val="97A266"/>
          </a:solidFill>
          <a:ln w="9525">
            <a:solidFill>
              <a:srgbClr val="65976A"/>
            </a:solidFill>
            <a:miter lim="800000"/>
            <a:headEnd/>
            <a:tailEnd/>
          </a:ln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20934</xdr:colOff>
      <xdr:row>33</xdr:row>
      <xdr:rowOff>0</xdr:rowOff>
    </xdr:from>
    <xdr:to>
      <xdr:col>0</xdr:col>
      <xdr:colOff>232604</xdr:colOff>
      <xdr:row>33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9F1752B-FFE2-461A-B68F-6F7499B1D035}"/>
            </a:ext>
          </a:extLst>
        </xdr:cNvPr>
        <xdr:cNvSpPr txBox="1"/>
      </xdr:nvSpPr>
      <xdr:spPr>
        <a:xfrm rot="5400000">
          <a:off x="126769" y="7409390"/>
          <a:ext cx="0" cy="211670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ctr">
          <a:noAutofit/>
        </a:bodyPr>
        <a:lstStyle/>
        <a:p>
          <a:endParaRPr lang="en-MY" sz="1000" b="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0</xdr:col>
      <xdr:colOff>49694</xdr:colOff>
      <xdr:row>4</xdr:row>
      <xdr:rowOff>8281</xdr:rowOff>
    </xdr:from>
    <xdr:to>
      <xdr:col>0</xdr:col>
      <xdr:colOff>542464</xdr:colOff>
      <xdr:row>32</xdr:row>
      <xdr:rowOff>268680</xdr:rowOff>
    </xdr:to>
    <xdr:grpSp>
      <xdr:nvGrpSpPr>
        <xdr:cNvPr id="21" name="Group 20">
          <a:extLst>
            <a:ext uri="{FF2B5EF4-FFF2-40B4-BE49-F238E27FC236}">
              <a16:creationId xmlns:a16="http://schemas.microsoft.com/office/drawing/2014/main" id="{51B878D5-B3D9-4A2A-A2CF-442DF6D47655}"/>
            </a:ext>
          </a:extLst>
        </xdr:cNvPr>
        <xdr:cNvGrpSpPr/>
      </xdr:nvGrpSpPr>
      <xdr:grpSpPr>
        <a:xfrm rot="5400000">
          <a:off x="-3096433" y="3735433"/>
          <a:ext cx="6785024" cy="492770"/>
          <a:chOff x="318368" y="12746746"/>
          <a:chExt cx="6851411" cy="492770"/>
        </a:xfrm>
      </xdr:grpSpPr>
      <xdr:sp macro="" textlink="">
        <xdr:nvSpPr>
          <xdr:cNvPr id="22" name="TextBox 21">
            <a:extLst>
              <a:ext uri="{FF2B5EF4-FFF2-40B4-BE49-F238E27FC236}">
                <a16:creationId xmlns:a16="http://schemas.microsoft.com/office/drawing/2014/main" id="{67343C48-3669-4AF7-A410-EF1F04DBA346}"/>
              </a:ext>
            </a:extLst>
          </xdr:cNvPr>
          <xdr:cNvSpPr txBox="1"/>
        </xdr:nvSpPr>
        <xdr:spPr>
          <a:xfrm>
            <a:off x="6702778" y="12820933"/>
            <a:ext cx="467001" cy="313505"/>
          </a:xfrm>
          <a:prstGeom prst="rect">
            <a:avLst/>
          </a:prstGeom>
          <a:solidFill>
            <a:srgbClr val="F8E4E8"/>
          </a:soli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noAutofit/>
          </a:bodyPr>
          <a:lstStyle/>
          <a:p>
            <a:pPr algn="ctr"/>
            <a:r>
              <a:rPr lang="en-MY" sz="1150" b="1">
                <a:solidFill>
                  <a:srgbClr val="79834F"/>
                </a:solidFill>
                <a:latin typeface="Century Gothic" panose="020B0502020202020204" pitchFamily="34" charset="0"/>
                <a:cs typeface="Arial" panose="020B0604020202020204" pitchFamily="34" charset="0"/>
              </a:rPr>
              <a:t>25</a:t>
            </a:r>
          </a:p>
        </xdr:txBody>
      </xdr:sp>
      <xdr:sp macro="" textlink="">
        <xdr:nvSpPr>
          <xdr:cNvPr id="23" name="Rectangle 22">
            <a:extLst>
              <a:ext uri="{FF2B5EF4-FFF2-40B4-BE49-F238E27FC236}">
                <a16:creationId xmlns:a16="http://schemas.microsoft.com/office/drawing/2014/main" id="{AC6DEBA7-3354-4D6D-8B4D-6AECCE9531EA}"/>
              </a:ext>
            </a:extLst>
          </xdr:cNvPr>
          <xdr:cNvSpPr/>
        </xdr:nvSpPr>
        <xdr:spPr>
          <a:xfrm>
            <a:off x="2399342" y="12746746"/>
            <a:ext cx="4267062" cy="492770"/>
          </a:xfrm>
          <a:prstGeom prst="rect">
            <a:avLst/>
          </a:prstGeom>
          <a:noFill/>
          <a:ln w="25400" cap="flat" cmpd="sng" algn="ctr">
            <a:noFill/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algn="r">
              <a:lnSpc>
                <a:spcPct val="100000"/>
              </a:lnSpc>
              <a:spcAft>
                <a:spcPts val="0"/>
              </a:spcAft>
              <a:tabLst>
                <a:tab pos="2971800" algn="ctr"/>
                <a:tab pos="5943600" algn="r"/>
              </a:tabLst>
            </a:pPr>
            <a:r>
              <a:rPr lang="ms-MY" sz="900" b="1" kern="120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Laporan Survei</a:t>
            </a:r>
            <a:r>
              <a:rPr lang="ms-MY" sz="900" b="1" kern="1200" baseline="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 Perbelanjaan Perlindungan </a:t>
            </a:r>
            <a:r>
              <a:rPr lang="ms-MY" sz="900" b="1" kern="120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Alam Sekitar, 2025</a:t>
            </a:r>
          </a:p>
          <a:p>
            <a:pPr algn="r">
              <a:lnSpc>
                <a:spcPct val="100000"/>
              </a:lnSpc>
              <a:spcAft>
                <a:spcPts val="0"/>
              </a:spcAft>
              <a:tabLst>
                <a:tab pos="2971800" algn="ctr"/>
                <a:tab pos="5943600" algn="r"/>
              </a:tabLst>
            </a:pPr>
            <a:r>
              <a:rPr lang="ms-MY" sz="900" i="1" kern="1200" baseline="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Report on the Survey of </a:t>
            </a:r>
            <a:r>
              <a:rPr lang="ms-MY" sz="900" i="1" kern="120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Environmental Protection Expenditure,</a:t>
            </a:r>
            <a:r>
              <a:rPr lang="ms-MY" sz="900" i="1" kern="1200" baseline="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 2025</a:t>
            </a:r>
            <a:endParaRPr lang="en-MY" sz="1150" b="1">
              <a:solidFill>
                <a:srgbClr val="79834F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24" name="Flowchart: Decision 23">
            <a:extLst>
              <a:ext uri="{FF2B5EF4-FFF2-40B4-BE49-F238E27FC236}">
                <a16:creationId xmlns:a16="http://schemas.microsoft.com/office/drawing/2014/main" id="{99CF8173-263C-4D5E-8970-D30B6108EA55}"/>
              </a:ext>
            </a:extLst>
          </xdr:cNvPr>
          <xdr:cNvSpPr>
            <a:spLocks noChangeArrowheads="1"/>
          </xdr:cNvSpPr>
        </xdr:nvSpPr>
        <xdr:spPr bwMode="auto">
          <a:xfrm>
            <a:off x="318368" y="12789290"/>
            <a:ext cx="6842571" cy="52375"/>
          </a:xfrm>
          <a:prstGeom prst="flowChartDecision">
            <a:avLst/>
          </a:prstGeom>
          <a:solidFill>
            <a:srgbClr val="97A266"/>
          </a:solidFill>
          <a:ln w="9525">
            <a:solidFill>
              <a:srgbClr val="65976A"/>
            </a:solidFill>
            <a:miter lim="800000"/>
            <a:headEnd/>
            <a:tailEnd/>
          </a:ln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49698</xdr:colOff>
      <xdr:row>4</xdr:row>
      <xdr:rowOff>33130</xdr:rowOff>
    </xdr:from>
    <xdr:to>
      <xdr:col>0</xdr:col>
      <xdr:colOff>542468</xdr:colOff>
      <xdr:row>37</xdr:row>
      <xdr:rowOff>253206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DDF6B379-43D8-4116-A6CD-A4BE996ACD37}"/>
            </a:ext>
          </a:extLst>
        </xdr:cNvPr>
        <xdr:cNvGrpSpPr/>
      </xdr:nvGrpSpPr>
      <xdr:grpSpPr>
        <a:xfrm rot="5400000">
          <a:off x="-3093868" y="3690218"/>
          <a:ext cx="6779902" cy="492770"/>
          <a:chOff x="318368" y="12746744"/>
          <a:chExt cx="6857255" cy="492770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7D553DA-D4DE-45E8-A783-8B6040AA584F}"/>
              </a:ext>
            </a:extLst>
          </xdr:cNvPr>
          <xdr:cNvSpPr txBox="1"/>
        </xdr:nvSpPr>
        <xdr:spPr>
          <a:xfrm>
            <a:off x="6708622" y="12820933"/>
            <a:ext cx="467001" cy="313505"/>
          </a:xfrm>
          <a:prstGeom prst="rect">
            <a:avLst/>
          </a:prstGeom>
          <a:solidFill>
            <a:srgbClr val="F8E4E8"/>
          </a:soli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noAutofit/>
          </a:bodyPr>
          <a:lstStyle/>
          <a:p>
            <a:pPr algn="ctr"/>
            <a:r>
              <a:rPr lang="en-MY" sz="1150" b="1">
                <a:solidFill>
                  <a:srgbClr val="79834F"/>
                </a:solidFill>
                <a:latin typeface="Century Gothic" panose="020B0502020202020204" pitchFamily="34" charset="0"/>
                <a:cs typeface="Arial" panose="020B0604020202020204" pitchFamily="34" charset="0"/>
              </a:rPr>
              <a:t>29</a:t>
            </a:r>
          </a:p>
        </xdr:txBody>
      </xdr:sp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575ACDEF-9957-4BCF-BEF1-132ECE42881D}"/>
              </a:ext>
            </a:extLst>
          </xdr:cNvPr>
          <xdr:cNvSpPr/>
        </xdr:nvSpPr>
        <xdr:spPr>
          <a:xfrm>
            <a:off x="2409568" y="12746744"/>
            <a:ext cx="4267062" cy="492770"/>
          </a:xfrm>
          <a:prstGeom prst="rect">
            <a:avLst/>
          </a:prstGeom>
          <a:noFill/>
          <a:ln w="25400" cap="flat" cmpd="sng" algn="ctr">
            <a:noFill/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algn="r">
              <a:lnSpc>
                <a:spcPct val="100000"/>
              </a:lnSpc>
              <a:spcAft>
                <a:spcPts val="0"/>
              </a:spcAft>
              <a:tabLst>
                <a:tab pos="2971800" algn="ctr"/>
                <a:tab pos="5943600" algn="r"/>
              </a:tabLst>
            </a:pPr>
            <a:r>
              <a:rPr lang="ms-MY" sz="900" b="1" kern="120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Laporan Survei</a:t>
            </a:r>
            <a:r>
              <a:rPr lang="ms-MY" sz="900" b="1" kern="1200" baseline="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 Perbelanjaan Perlindungan </a:t>
            </a:r>
            <a:r>
              <a:rPr lang="ms-MY" sz="900" b="1" kern="120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Alam Sekitar, 2025</a:t>
            </a:r>
          </a:p>
          <a:p>
            <a:pPr algn="r">
              <a:lnSpc>
                <a:spcPct val="100000"/>
              </a:lnSpc>
              <a:spcAft>
                <a:spcPts val="0"/>
              </a:spcAft>
              <a:tabLst>
                <a:tab pos="2971800" algn="ctr"/>
                <a:tab pos="5943600" algn="r"/>
              </a:tabLst>
            </a:pPr>
            <a:r>
              <a:rPr lang="ms-MY" sz="900" i="1" kern="1200" baseline="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Report on the Survey of </a:t>
            </a:r>
            <a:r>
              <a:rPr lang="ms-MY" sz="900" i="1" kern="120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Environmental Protection Expenditure,</a:t>
            </a:r>
            <a:r>
              <a:rPr lang="ms-MY" sz="900" i="1" kern="1200" baseline="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 2025</a:t>
            </a:r>
            <a:endParaRPr lang="en-MY" sz="1150" b="1">
              <a:solidFill>
                <a:srgbClr val="79834F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5" name="Flowchart: Decision 4">
            <a:extLst>
              <a:ext uri="{FF2B5EF4-FFF2-40B4-BE49-F238E27FC236}">
                <a16:creationId xmlns:a16="http://schemas.microsoft.com/office/drawing/2014/main" id="{D790805D-43D8-427E-8318-C71ACB54CBFF}"/>
              </a:ext>
            </a:extLst>
          </xdr:cNvPr>
          <xdr:cNvSpPr>
            <a:spLocks noChangeArrowheads="1"/>
          </xdr:cNvSpPr>
        </xdr:nvSpPr>
        <xdr:spPr bwMode="auto">
          <a:xfrm>
            <a:off x="318368" y="12789290"/>
            <a:ext cx="6842571" cy="52375"/>
          </a:xfrm>
          <a:prstGeom prst="flowChartDecision">
            <a:avLst/>
          </a:prstGeom>
          <a:solidFill>
            <a:srgbClr val="97A266"/>
          </a:solidFill>
          <a:ln w="9525">
            <a:solidFill>
              <a:srgbClr val="65976A"/>
            </a:solidFill>
            <a:miter lim="800000"/>
            <a:headEnd/>
            <a:tailEnd/>
          </a:ln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57981</xdr:colOff>
      <xdr:row>5</xdr:row>
      <xdr:rowOff>4</xdr:rowOff>
    </xdr:from>
    <xdr:to>
      <xdr:col>0</xdr:col>
      <xdr:colOff>550751</xdr:colOff>
      <xdr:row>37</xdr:row>
      <xdr:rowOff>255707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7EAD081D-8DA2-4F74-9A11-C382FC4C2E31}"/>
            </a:ext>
          </a:extLst>
        </xdr:cNvPr>
        <xdr:cNvGrpSpPr/>
      </xdr:nvGrpSpPr>
      <xdr:grpSpPr>
        <a:xfrm rot="5400000">
          <a:off x="-3066127" y="3712177"/>
          <a:ext cx="6740986" cy="492770"/>
          <a:chOff x="2587895" y="11172044"/>
          <a:chExt cx="6766199" cy="492770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8C73469A-3511-49C4-9A16-779E14600BBD}"/>
              </a:ext>
            </a:extLst>
          </xdr:cNvPr>
          <xdr:cNvSpPr txBox="1"/>
        </xdr:nvSpPr>
        <xdr:spPr>
          <a:xfrm>
            <a:off x="2587895" y="11236706"/>
            <a:ext cx="461187" cy="313505"/>
          </a:xfrm>
          <a:prstGeom prst="rect">
            <a:avLst/>
          </a:prstGeom>
          <a:solidFill>
            <a:srgbClr val="F8E4E8"/>
          </a:soli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noAutofit/>
          </a:bodyPr>
          <a:lstStyle/>
          <a:p>
            <a:pPr algn="ctr"/>
            <a:r>
              <a:rPr lang="en-MY" sz="1150" b="1">
                <a:solidFill>
                  <a:srgbClr val="79834F"/>
                </a:solidFill>
                <a:latin typeface="Century Gothic" panose="020B0502020202020204" pitchFamily="34" charset="0"/>
                <a:cs typeface="Arial" panose="020B0604020202020204" pitchFamily="34" charset="0"/>
              </a:rPr>
              <a:t>30</a:t>
            </a:r>
          </a:p>
        </xdr:txBody>
      </xdr:sp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0D48A2B2-F6BD-44A9-B563-8D39080A09EF}"/>
              </a:ext>
            </a:extLst>
          </xdr:cNvPr>
          <xdr:cNvSpPr/>
        </xdr:nvSpPr>
        <xdr:spPr>
          <a:xfrm>
            <a:off x="3085815" y="11172044"/>
            <a:ext cx="4213938" cy="492770"/>
          </a:xfrm>
          <a:prstGeom prst="rect">
            <a:avLst/>
          </a:prstGeom>
          <a:noFill/>
          <a:ln w="25400" cap="flat" cmpd="sng" algn="ctr">
            <a:noFill/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algn="l">
              <a:lnSpc>
                <a:spcPct val="100000"/>
              </a:lnSpc>
              <a:spcAft>
                <a:spcPts val="0"/>
              </a:spcAft>
              <a:tabLst>
                <a:tab pos="2971800" algn="ctr"/>
                <a:tab pos="5943600" algn="r"/>
              </a:tabLst>
            </a:pPr>
            <a:r>
              <a:rPr lang="ms-MY" sz="900" b="1" kern="120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Laporan Survei</a:t>
            </a:r>
            <a:r>
              <a:rPr lang="ms-MY" sz="900" b="1" kern="1200" baseline="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 Perbelanjaan Perlindungan </a:t>
            </a:r>
            <a:r>
              <a:rPr lang="ms-MY" sz="900" b="1" kern="120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Alam Sekitar, 2025</a:t>
            </a:r>
          </a:p>
          <a:p>
            <a:pPr algn="l">
              <a:lnSpc>
                <a:spcPct val="100000"/>
              </a:lnSpc>
              <a:spcAft>
                <a:spcPts val="0"/>
              </a:spcAft>
              <a:tabLst>
                <a:tab pos="2971800" algn="ctr"/>
                <a:tab pos="5943600" algn="r"/>
              </a:tabLst>
            </a:pPr>
            <a:r>
              <a:rPr lang="ms-MY" sz="900" i="1" kern="1200" baseline="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Report on the Survey of </a:t>
            </a:r>
            <a:r>
              <a:rPr lang="ms-MY" sz="900" i="1" kern="120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Environmental Protection Expenditure,</a:t>
            </a:r>
            <a:r>
              <a:rPr lang="ms-MY" sz="900" i="1" kern="1200" baseline="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 2025</a:t>
            </a:r>
            <a:endParaRPr lang="en-MY" sz="1150" b="1">
              <a:solidFill>
                <a:srgbClr val="79834F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5" name="Flowchart: Decision 4">
            <a:extLst>
              <a:ext uri="{FF2B5EF4-FFF2-40B4-BE49-F238E27FC236}">
                <a16:creationId xmlns:a16="http://schemas.microsoft.com/office/drawing/2014/main" id="{E6796394-D81B-4785-8F9D-BC1CFBAD3346}"/>
              </a:ext>
            </a:extLst>
          </xdr:cNvPr>
          <xdr:cNvSpPr>
            <a:spLocks noChangeArrowheads="1"/>
          </xdr:cNvSpPr>
        </xdr:nvSpPr>
        <xdr:spPr bwMode="auto">
          <a:xfrm>
            <a:off x="2596712" y="11214588"/>
            <a:ext cx="6757382" cy="52375"/>
          </a:xfrm>
          <a:prstGeom prst="flowChartDecision">
            <a:avLst/>
          </a:prstGeom>
          <a:solidFill>
            <a:srgbClr val="97A266"/>
          </a:solidFill>
          <a:ln w="9525">
            <a:solidFill>
              <a:srgbClr val="65976A"/>
            </a:solidFill>
            <a:miter lim="800000"/>
            <a:headEnd/>
            <a:tailEnd/>
          </a:ln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57981</xdr:colOff>
      <xdr:row>4</xdr:row>
      <xdr:rowOff>41415</xdr:rowOff>
    </xdr:from>
    <xdr:to>
      <xdr:col>0</xdr:col>
      <xdr:colOff>550751</xdr:colOff>
      <xdr:row>37</xdr:row>
      <xdr:rowOff>261491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3D7C0BE8-2CE8-40AE-97E4-EC3778ADE1A8}"/>
            </a:ext>
          </a:extLst>
        </xdr:cNvPr>
        <xdr:cNvGrpSpPr/>
      </xdr:nvGrpSpPr>
      <xdr:grpSpPr>
        <a:xfrm rot="5400000">
          <a:off x="-3085585" y="3698503"/>
          <a:ext cx="6779902" cy="492770"/>
          <a:chOff x="318368" y="12746744"/>
          <a:chExt cx="6857255" cy="492770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54A5559A-4A45-4A1F-A49D-1D79A84177A9}"/>
              </a:ext>
            </a:extLst>
          </xdr:cNvPr>
          <xdr:cNvSpPr txBox="1"/>
        </xdr:nvSpPr>
        <xdr:spPr>
          <a:xfrm>
            <a:off x="6708622" y="12820933"/>
            <a:ext cx="467001" cy="313505"/>
          </a:xfrm>
          <a:prstGeom prst="rect">
            <a:avLst/>
          </a:prstGeom>
          <a:solidFill>
            <a:srgbClr val="F8E4E8"/>
          </a:soli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noAutofit/>
          </a:bodyPr>
          <a:lstStyle/>
          <a:p>
            <a:pPr algn="ctr"/>
            <a:r>
              <a:rPr lang="en-MY" sz="1150" b="1">
                <a:solidFill>
                  <a:srgbClr val="79834F"/>
                </a:solidFill>
                <a:latin typeface="Century Gothic" panose="020B0502020202020204" pitchFamily="34" charset="0"/>
                <a:cs typeface="Arial" panose="020B0604020202020204" pitchFamily="34" charset="0"/>
              </a:rPr>
              <a:t>31</a:t>
            </a:r>
          </a:p>
        </xdr:txBody>
      </xdr:sp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667710A6-F68A-4EAC-8278-DDF31F3431DF}"/>
              </a:ext>
            </a:extLst>
          </xdr:cNvPr>
          <xdr:cNvSpPr/>
        </xdr:nvSpPr>
        <xdr:spPr>
          <a:xfrm>
            <a:off x="2409568" y="12746744"/>
            <a:ext cx="4267062" cy="492770"/>
          </a:xfrm>
          <a:prstGeom prst="rect">
            <a:avLst/>
          </a:prstGeom>
          <a:noFill/>
          <a:ln w="25400" cap="flat" cmpd="sng" algn="ctr">
            <a:noFill/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algn="r">
              <a:lnSpc>
                <a:spcPct val="100000"/>
              </a:lnSpc>
              <a:spcAft>
                <a:spcPts val="0"/>
              </a:spcAft>
              <a:tabLst>
                <a:tab pos="2971800" algn="ctr"/>
                <a:tab pos="5943600" algn="r"/>
              </a:tabLst>
            </a:pPr>
            <a:r>
              <a:rPr lang="ms-MY" sz="900" b="1" kern="120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Laporan Survei</a:t>
            </a:r>
            <a:r>
              <a:rPr lang="ms-MY" sz="900" b="1" kern="1200" baseline="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 Perbelanjaan Perlindungan </a:t>
            </a:r>
            <a:r>
              <a:rPr lang="ms-MY" sz="900" b="1" kern="120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Alam Sekitar, 2025</a:t>
            </a:r>
          </a:p>
          <a:p>
            <a:pPr algn="r">
              <a:lnSpc>
                <a:spcPct val="100000"/>
              </a:lnSpc>
              <a:spcAft>
                <a:spcPts val="0"/>
              </a:spcAft>
              <a:tabLst>
                <a:tab pos="2971800" algn="ctr"/>
                <a:tab pos="5943600" algn="r"/>
              </a:tabLst>
            </a:pPr>
            <a:r>
              <a:rPr lang="ms-MY" sz="900" i="1" kern="1200" baseline="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Report on the Survey of </a:t>
            </a:r>
            <a:r>
              <a:rPr lang="ms-MY" sz="900" i="1" kern="120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Environmental Protection Expenditure,</a:t>
            </a:r>
            <a:r>
              <a:rPr lang="ms-MY" sz="900" i="1" kern="1200" baseline="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 2025</a:t>
            </a:r>
            <a:endParaRPr lang="en-MY" sz="1150" b="1">
              <a:solidFill>
                <a:srgbClr val="79834F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5" name="Flowchart: Decision 4">
            <a:extLst>
              <a:ext uri="{FF2B5EF4-FFF2-40B4-BE49-F238E27FC236}">
                <a16:creationId xmlns:a16="http://schemas.microsoft.com/office/drawing/2014/main" id="{E0ED62DF-6DD7-456E-8C32-77BC0B51D884}"/>
              </a:ext>
            </a:extLst>
          </xdr:cNvPr>
          <xdr:cNvSpPr>
            <a:spLocks noChangeArrowheads="1"/>
          </xdr:cNvSpPr>
        </xdr:nvSpPr>
        <xdr:spPr bwMode="auto">
          <a:xfrm>
            <a:off x="318368" y="12789290"/>
            <a:ext cx="6842571" cy="52375"/>
          </a:xfrm>
          <a:prstGeom prst="flowChartDecision">
            <a:avLst/>
          </a:prstGeom>
          <a:solidFill>
            <a:srgbClr val="97A266"/>
          </a:solidFill>
          <a:ln w="9525">
            <a:solidFill>
              <a:srgbClr val="65976A"/>
            </a:solidFill>
            <a:miter lim="800000"/>
            <a:headEnd/>
            <a:tailEnd/>
          </a:ln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4</xdr:row>
      <xdr:rowOff>57150</xdr:rowOff>
    </xdr:from>
    <xdr:to>
      <xdr:col>0</xdr:col>
      <xdr:colOff>530870</xdr:colOff>
      <xdr:row>38</xdr:row>
      <xdr:rowOff>36202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C2E7BA16-EE6B-43CB-9942-340A1A1741D9}"/>
            </a:ext>
          </a:extLst>
        </xdr:cNvPr>
        <xdr:cNvGrpSpPr/>
      </xdr:nvGrpSpPr>
      <xdr:grpSpPr>
        <a:xfrm rot="5400000">
          <a:off x="-3105466" y="3762691"/>
          <a:ext cx="6779902" cy="492770"/>
          <a:chOff x="318368" y="12746744"/>
          <a:chExt cx="6857255" cy="492770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7DEFF6A9-3939-488F-AC46-4C8AF13CB2D4}"/>
              </a:ext>
            </a:extLst>
          </xdr:cNvPr>
          <xdr:cNvSpPr txBox="1"/>
        </xdr:nvSpPr>
        <xdr:spPr>
          <a:xfrm>
            <a:off x="6708622" y="12820933"/>
            <a:ext cx="467001" cy="313505"/>
          </a:xfrm>
          <a:prstGeom prst="rect">
            <a:avLst/>
          </a:prstGeom>
          <a:solidFill>
            <a:srgbClr val="F8E4E8"/>
          </a:soli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noAutofit/>
          </a:bodyPr>
          <a:lstStyle/>
          <a:p>
            <a:pPr algn="ctr"/>
            <a:r>
              <a:rPr lang="en-MY" sz="1150" b="1">
                <a:solidFill>
                  <a:srgbClr val="79834F"/>
                </a:solidFill>
                <a:latin typeface="Century Gothic" panose="020B0502020202020204" pitchFamily="34" charset="0"/>
                <a:cs typeface="Arial" panose="020B0604020202020204" pitchFamily="34" charset="0"/>
              </a:rPr>
              <a:t>35</a:t>
            </a:r>
          </a:p>
        </xdr:txBody>
      </xdr:sp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08E87AC1-A0AF-4F8F-A2F5-CB2D004E83DB}"/>
              </a:ext>
            </a:extLst>
          </xdr:cNvPr>
          <xdr:cNvSpPr/>
        </xdr:nvSpPr>
        <xdr:spPr>
          <a:xfrm>
            <a:off x="2409568" y="12746744"/>
            <a:ext cx="4267062" cy="492770"/>
          </a:xfrm>
          <a:prstGeom prst="rect">
            <a:avLst/>
          </a:prstGeom>
          <a:noFill/>
          <a:ln w="25400" cap="flat" cmpd="sng" algn="ctr">
            <a:noFill/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algn="r">
              <a:lnSpc>
                <a:spcPct val="100000"/>
              </a:lnSpc>
              <a:spcAft>
                <a:spcPts val="0"/>
              </a:spcAft>
              <a:tabLst>
                <a:tab pos="2971800" algn="ctr"/>
                <a:tab pos="5943600" algn="r"/>
              </a:tabLst>
            </a:pPr>
            <a:r>
              <a:rPr lang="ms-MY" sz="900" b="1" kern="120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Laporan Survei</a:t>
            </a:r>
            <a:r>
              <a:rPr lang="ms-MY" sz="900" b="1" kern="1200" baseline="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 Perbelanjaan Perlindungan </a:t>
            </a:r>
            <a:r>
              <a:rPr lang="ms-MY" sz="900" b="1" kern="120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Alam Sekitar, 2025</a:t>
            </a:r>
          </a:p>
          <a:p>
            <a:pPr algn="r">
              <a:lnSpc>
                <a:spcPct val="100000"/>
              </a:lnSpc>
              <a:spcAft>
                <a:spcPts val="0"/>
              </a:spcAft>
              <a:tabLst>
                <a:tab pos="2971800" algn="ctr"/>
                <a:tab pos="5943600" algn="r"/>
              </a:tabLst>
            </a:pPr>
            <a:r>
              <a:rPr lang="ms-MY" sz="900" i="1" kern="1200" baseline="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Report on the Survey of </a:t>
            </a:r>
            <a:r>
              <a:rPr lang="ms-MY" sz="900" i="1" kern="120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Environmental Protection Expenditure,</a:t>
            </a:r>
            <a:r>
              <a:rPr lang="ms-MY" sz="900" i="1" kern="1200" baseline="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 2025</a:t>
            </a:r>
            <a:endParaRPr lang="en-MY" sz="1150" b="1">
              <a:solidFill>
                <a:srgbClr val="79834F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5" name="Flowchart: Decision 4">
            <a:extLst>
              <a:ext uri="{FF2B5EF4-FFF2-40B4-BE49-F238E27FC236}">
                <a16:creationId xmlns:a16="http://schemas.microsoft.com/office/drawing/2014/main" id="{EB86C9EA-DBCB-4F2A-9EBD-69BD5A3E62DC}"/>
              </a:ext>
            </a:extLst>
          </xdr:cNvPr>
          <xdr:cNvSpPr>
            <a:spLocks noChangeArrowheads="1"/>
          </xdr:cNvSpPr>
        </xdr:nvSpPr>
        <xdr:spPr bwMode="auto">
          <a:xfrm>
            <a:off x="318368" y="12789290"/>
            <a:ext cx="6842571" cy="52375"/>
          </a:xfrm>
          <a:prstGeom prst="flowChartDecision">
            <a:avLst/>
          </a:prstGeom>
          <a:solidFill>
            <a:srgbClr val="97A266"/>
          </a:solidFill>
          <a:ln w="9525">
            <a:solidFill>
              <a:srgbClr val="65976A"/>
            </a:solidFill>
            <a:miter lim="800000"/>
            <a:headEnd/>
            <a:tailEnd/>
          </a:ln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4</xdr:row>
      <xdr:rowOff>0</xdr:rowOff>
    </xdr:from>
    <xdr:to>
      <xdr:col>0</xdr:col>
      <xdr:colOff>530870</xdr:colOff>
      <xdr:row>37</xdr:row>
      <xdr:rowOff>92536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C2A6B8AA-BEBB-4381-99DB-51D16F5F35A2}"/>
            </a:ext>
          </a:extLst>
        </xdr:cNvPr>
        <xdr:cNvGrpSpPr/>
      </xdr:nvGrpSpPr>
      <xdr:grpSpPr>
        <a:xfrm rot="5400000">
          <a:off x="-3086008" y="3686083"/>
          <a:ext cx="6740986" cy="492770"/>
          <a:chOff x="2587895" y="11172044"/>
          <a:chExt cx="6766199" cy="492770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A1D50F1A-6DDA-4EEF-911C-C635A628F6FA}"/>
              </a:ext>
            </a:extLst>
          </xdr:cNvPr>
          <xdr:cNvSpPr txBox="1"/>
        </xdr:nvSpPr>
        <xdr:spPr>
          <a:xfrm>
            <a:off x="2587895" y="11236706"/>
            <a:ext cx="461187" cy="313505"/>
          </a:xfrm>
          <a:prstGeom prst="rect">
            <a:avLst/>
          </a:prstGeom>
          <a:solidFill>
            <a:srgbClr val="F8E4E8"/>
          </a:soli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noAutofit/>
          </a:bodyPr>
          <a:lstStyle/>
          <a:p>
            <a:pPr algn="ctr"/>
            <a:r>
              <a:rPr lang="en-MY" sz="1150" b="1">
                <a:solidFill>
                  <a:srgbClr val="79834F"/>
                </a:solidFill>
                <a:latin typeface="Century Gothic" panose="020B0502020202020204" pitchFamily="34" charset="0"/>
                <a:cs typeface="Arial" panose="020B0604020202020204" pitchFamily="34" charset="0"/>
              </a:rPr>
              <a:t>36</a:t>
            </a:r>
          </a:p>
        </xdr:txBody>
      </xdr:sp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01333C02-012D-4626-B306-2AED2125C8F5}"/>
              </a:ext>
            </a:extLst>
          </xdr:cNvPr>
          <xdr:cNvSpPr/>
        </xdr:nvSpPr>
        <xdr:spPr>
          <a:xfrm>
            <a:off x="3085815" y="11172044"/>
            <a:ext cx="4213938" cy="492770"/>
          </a:xfrm>
          <a:prstGeom prst="rect">
            <a:avLst/>
          </a:prstGeom>
          <a:noFill/>
          <a:ln w="25400" cap="flat" cmpd="sng" algn="ctr">
            <a:noFill/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algn="l">
              <a:lnSpc>
                <a:spcPct val="100000"/>
              </a:lnSpc>
              <a:spcAft>
                <a:spcPts val="0"/>
              </a:spcAft>
              <a:tabLst>
                <a:tab pos="2971800" algn="ctr"/>
                <a:tab pos="5943600" algn="r"/>
              </a:tabLst>
            </a:pPr>
            <a:r>
              <a:rPr lang="ms-MY" sz="900" b="1" kern="120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Laporan Survei</a:t>
            </a:r>
            <a:r>
              <a:rPr lang="ms-MY" sz="900" b="1" kern="1200" baseline="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 Perbelanjaan Perlindungan </a:t>
            </a:r>
            <a:r>
              <a:rPr lang="ms-MY" sz="900" b="1" kern="120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Alam Sekitar, 2025</a:t>
            </a:r>
          </a:p>
          <a:p>
            <a:pPr algn="l">
              <a:lnSpc>
                <a:spcPct val="100000"/>
              </a:lnSpc>
              <a:spcAft>
                <a:spcPts val="0"/>
              </a:spcAft>
              <a:tabLst>
                <a:tab pos="2971800" algn="ctr"/>
                <a:tab pos="5943600" algn="r"/>
              </a:tabLst>
            </a:pPr>
            <a:r>
              <a:rPr lang="ms-MY" sz="900" i="1" kern="1200" baseline="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Report on the Survey of </a:t>
            </a:r>
            <a:r>
              <a:rPr lang="ms-MY" sz="900" i="1" kern="120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Environmental Protection Expenditure,</a:t>
            </a:r>
            <a:r>
              <a:rPr lang="ms-MY" sz="900" i="1" kern="1200" baseline="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 2025</a:t>
            </a:r>
            <a:endParaRPr lang="en-MY" sz="1150" b="1">
              <a:solidFill>
                <a:srgbClr val="79834F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5" name="Flowchart: Decision 4">
            <a:extLst>
              <a:ext uri="{FF2B5EF4-FFF2-40B4-BE49-F238E27FC236}">
                <a16:creationId xmlns:a16="http://schemas.microsoft.com/office/drawing/2014/main" id="{7341A061-E13F-4490-B03C-FCAB5B532234}"/>
              </a:ext>
            </a:extLst>
          </xdr:cNvPr>
          <xdr:cNvSpPr>
            <a:spLocks noChangeArrowheads="1"/>
          </xdr:cNvSpPr>
        </xdr:nvSpPr>
        <xdr:spPr bwMode="auto">
          <a:xfrm>
            <a:off x="2596712" y="11214588"/>
            <a:ext cx="6757382" cy="52375"/>
          </a:xfrm>
          <a:prstGeom prst="flowChartDecision">
            <a:avLst/>
          </a:prstGeom>
          <a:solidFill>
            <a:srgbClr val="97A266"/>
          </a:solidFill>
          <a:ln w="9525">
            <a:solidFill>
              <a:srgbClr val="65976A"/>
            </a:solidFill>
            <a:miter lim="800000"/>
            <a:headEnd/>
            <a:tailEnd/>
          </a:ln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4</xdr:row>
      <xdr:rowOff>47625</xdr:rowOff>
    </xdr:from>
    <xdr:to>
      <xdr:col>0</xdr:col>
      <xdr:colOff>530870</xdr:colOff>
      <xdr:row>38</xdr:row>
      <xdr:rowOff>26677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7932BCE1-F92D-47D0-9CA0-34A743116062}"/>
            </a:ext>
          </a:extLst>
        </xdr:cNvPr>
        <xdr:cNvGrpSpPr/>
      </xdr:nvGrpSpPr>
      <xdr:grpSpPr>
        <a:xfrm rot="5400000">
          <a:off x="-3105466" y="3753166"/>
          <a:ext cx="6779902" cy="492770"/>
          <a:chOff x="318368" y="12746744"/>
          <a:chExt cx="6857255" cy="492770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5ED64991-A072-463F-A559-406F32485868}"/>
              </a:ext>
            </a:extLst>
          </xdr:cNvPr>
          <xdr:cNvSpPr txBox="1"/>
        </xdr:nvSpPr>
        <xdr:spPr>
          <a:xfrm>
            <a:off x="6708622" y="12820933"/>
            <a:ext cx="467001" cy="313505"/>
          </a:xfrm>
          <a:prstGeom prst="rect">
            <a:avLst/>
          </a:prstGeom>
          <a:solidFill>
            <a:srgbClr val="F8E4E8"/>
          </a:soli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noAutofit/>
          </a:bodyPr>
          <a:lstStyle/>
          <a:p>
            <a:pPr algn="ctr"/>
            <a:r>
              <a:rPr lang="en-MY" sz="1150" b="1">
                <a:solidFill>
                  <a:srgbClr val="79834F"/>
                </a:solidFill>
                <a:latin typeface="Century Gothic" panose="020B0502020202020204" pitchFamily="34" charset="0"/>
                <a:cs typeface="Arial" panose="020B0604020202020204" pitchFamily="34" charset="0"/>
              </a:rPr>
              <a:t>37</a:t>
            </a:r>
          </a:p>
        </xdr:txBody>
      </xdr:sp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81BF0615-930B-49AF-B610-2E68D6567F4F}"/>
              </a:ext>
            </a:extLst>
          </xdr:cNvPr>
          <xdr:cNvSpPr/>
        </xdr:nvSpPr>
        <xdr:spPr>
          <a:xfrm>
            <a:off x="2409568" y="12746744"/>
            <a:ext cx="4267062" cy="492770"/>
          </a:xfrm>
          <a:prstGeom prst="rect">
            <a:avLst/>
          </a:prstGeom>
          <a:noFill/>
          <a:ln w="25400" cap="flat" cmpd="sng" algn="ctr">
            <a:noFill/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algn="r">
              <a:lnSpc>
                <a:spcPct val="100000"/>
              </a:lnSpc>
              <a:spcAft>
                <a:spcPts val="0"/>
              </a:spcAft>
              <a:tabLst>
                <a:tab pos="2971800" algn="ctr"/>
                <a:tab pos="5943600" algn="r"/>
              </a:tabLst>
            </a:pPr>
            <a:r>
              <a:rPr lang="ms-MY" sz="900" b="1" kern="120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Laporan Survei</a:t>
            </a:r>
            <a:r>
              <a:rPr lang="ms-MY" sz="900" b="1" kern="1200" baseline="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 Perbelanjaan Perlindungan </a:t>
            </a:r>
            <a:r>
              <a:rPr lang="ms-MY" sz="900" b="1" kern="120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Alam Sekitar, 2025</a:t>
            </a:r>
          </a:p>
          <a:p>
            <a:pPr algn="r">
              <a:lnSpc>
                <a:spcPct val="100000"/>
              </a:lnSpc>
              <a:spcAft>
                <a:spcPts val="0"/>
              </a:spcAft>
              <a:tabLst>
                <a:tab pos="2971800" algn="ctr"/>
                <a:tab pos="5943600" algn="r"/>
              </a:tabLst>
            </a:pPr>
            <a:r>
              <a:rPr lang="ms-MY" sz="900" i="1" kern="1200" baseline="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Report on the Survey of </a:t>
            </a:r>
            <a:r>
              <a:rPr lang="ms-MY" sz="900" i="1" kern="120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Environmental Protection Expenditure,</a:t>
            </a:r>
            <a:r>
              <a:rPr lang="ms-MY" sz="900" i="1" kern="1200" baseline="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 2025</a:t>
            </a:r>
            <a:endParaRPr lang="en-MY" sz="1150" b="1">
              <a:solidFill>
                <a:srgbClr val="79834F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5" name="Flowchart: Decision 4">
            <a:extLst>
              <a:ext uri="{FF2B5EF4-FFF2-40B4-BE49-F238E27FC236}">
                <a16:creationId xmlns:a16="http://schemas.microsoft.com/office/drawing/2014/main" id="{699CA3F1-EE6C-435B-AC3C-4E8F3F500A6D}"/>
              </a:ext>
            </a:extLst>
          </xdr:cNvPr>
          <xdr:cNvSpPr>
            <a:spLocks noChangeArrowheads="1"/>
          </xdr:cNvSpPr>
        </xdr:nvSpPr>
        <xdr:spPr bwMode="auto">
          <a:xfrm>
            <a:off x="318368" y="12789290"/>
            <a:ext cx="6842571" cy="52375"/>
          </a:xfrm>
          <a:prstGeom prst="flowChartDecision">
            <a:avLst/>
          </a:prstGeom>
          <a:solidFill>
            <a:srgbClr val="97A266"/>
          </a:solidFill>
          <a:ln w="9525">
            <a:solidFill>
              <a:srgbClr val="65976A"/>
            </a:solidFill>
            <a:miter lim="800000"/>
            <a:headEnd/>
            <a:tailEnd/>
          </a:ln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5</xdr:row>
      <xdr:rowOff>0</xdr:rowOff>
    </xdr:from>
    <xdr:to>
      <xdr:col>0</xdr:col>
      <xdr:colOff>530870</xdr:colOff>
      <xdr:row>44</xdr:row>
      <xdr:rowOff>454486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A1B5E9AF-F11C-4F02-AEF6-B459854A659D}"/>
            </a:ext>
          </a:extLst>
        </xdr:cNvPr>
        <xdr:cNvGrpSpPr/>
      </xdr:nvGrpSpPr>
      <xdr:grpSpPr>
        <a:xfrm rot="5400000">
          <a:off x="-3086008" y="3809908"/>
          <a:ext cx="6740986" cy="492770"/>
          <a:chOff x="2587895" y="11172044"/>
          <a:chExt cx="6766199" cy="492770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15C2553C-B5F3-481D-AB53-6CE830085221}"/>
              </a:ext>
            </a:extLst>
          </xdr:cNvPr>
          <xdr:cNvSpPr txBox="1"/>
        </xdr:nvSpPr>
        <xdr:spPr>
          <a:xfrm>
            <a:off x="2587895" y="11236706"/>
            <a:ext cx="461187" cy="313505"/>
          </a:xfrm>
          <a:prstGeom prst="rect">
            <a:avLst/>
          </a:prstGeom>
          <a:solidFill>
            <a:srgbClr val="F8E4E8"/>
          </a:soli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noAutofit/>
          </a:bodyPr>
          <a:lstStyle/>
          <a:p>
            <a:pPr algn="ctr"/>
            <a:r>
              <a:rPr lang="en-MY" sz="1150" b="1">
                <a:solidFill>
                  <a:srgbClr val="79834F"/>
                </a:solidFill>
                <a:latin typeface="Century Gothic" panose="020B0502020202020204" pitchFamily="34" charset="0"/>
                <a:cs typeface="Arial" panose="020B0604020202020204" pitchFamily="34" charset="0"/>
              </a:rPr>
              <a:t>38</a:t>
            </a:r>
          </a:p>
        </xdr:txBody>
      </xdr:sp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2315A19D-404C-4F59-A842-048F5B18FF19}"/>
              </a:ext>
            </a:extLst>
          </xdr:cNvPr>
          <xdr:cNvSpPr/>
        </xdr:nvSpPr>
        <xdr:spPr>
          <a:xfrm>
            <a:off x="3085815" y="11172044"/>
            <a:ext cx="4213938" cy="492770"/>
          </a:xfrm>
          <a:prstGeom prst="rect">
            <a:avLst/>
          </a:prstGeom>
          <a:noFill/>
          <a:ln w="25400" cap="flat" cmpd="sng" algn="ctr">
            <a:noFill/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algn="l">
              <a:lnSpc>
                <a:spcPct val="100000"/>
              </a:lnSpc>
              <a:spcAft>
                <a:spcPts val="0"/>
              </a:spcAft>
              <a:tabLst>
                <a:tab pos="2971800" algn="ctr"/>
                <a:tab pos="5943600" algn="r"/>
              </a:tabLst>
            </a:pPr>
            <a:r>
              <a:rPr lang="ms-MY" sz="900" b="1" kern="120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Laporan Survei</a:t>
            </a:r>
            <a:r>
              <a:rPr lang="ms-MY" sz="900" b="1" kern="1200" baseline="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 Perbelanjaan Perlindungan </a:t>
            </a:r>
            <a:r>
              <a:rPr lang="ms-MY" sz="900" b="1" kern="120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Alam Sekitar, 2025</a:t>
            </a:r>
          </a:p>
          <a:p>
            <a:pPr algn="l">
              <a:lnSpc>
                <a:spcPct val="100000"/>
              </a:lnSpc>
              <a:spcAft>
                <a:spcPts val="0"/>
              </a:spcAft>
              <a:tabLst>
                <a:tab pos="2971800" algn="ctr"/>
                <a:tab pos="5943600" algn="r"/>
              </a:tabLst>
            </a:pPr>
            <a:r>
              <a:rPr lang="ms-MY" sz="900" i="1" kern="1200" baseline="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Report on the Survey of </a:t>
            </a:r>
            <a:r>
              <a:rPr lang="ms-MY" sz="900" i="1" kern="120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Environmental Protection Expenditure,</a:t>
            </a:r>
            <a:r>
              <a:rPr lang="ms-MY" sz="900" i="1" kern="1200" baseline="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 2025</a:t>
            </a:r>
            <a:endParaRPr lang="en-MY" sz="1150" b="1">
              <a:solidFill>
                <a:srgbClr val="79834F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5" name="Flowchart: Decision 4">
            <a:extLst>
              <a:ext uri="{FF2B5EF4-FFF2-40B4-BE49-F238E27FC236}">
                <a16:creationId xmlns:a16="http://schemas.microsoft.com/office/drawing/2014/main" id="{D42B7B9E-EB2F-450C-8E34-C2A47FC2CA2A}"/>
              </a:ext>
            </a:extLst>
          </xdr:cNvPr>
          <xdr:cNvSpPr>
            <a:spLocks noChangeArrowheads="1"/>
          </xdr:cNvSpPr>
        </xdr:nvSpPr>
        <xdr:spPr bwMode="auto">
          <a:xfrm>
            <a:off x="2596712" y="11214588"/>
            <a:ext cx="6757382" cy="52375"/>
          </a:xfrm>
          <a:prstGeom prst="flowChartDecision">
            <a:avLst/>
          </a:prstGeom>
          <a:solidFill>
            <a:srgbClr val="97A266"/>
          </a:solidFill>
          <a:ln w="9525">
            <a:solidFill>
              <a:srgbClr val="65976A"/>
            </a:solidFill>
            <a:miter lim="800000"/>
            <a:headEnd/>
            <a:tailEnd/>
          </a:ln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4</xdr:row>
      <xdr:rowOff>38100</xdr:rowOff>
    </xdr:from>
    <xdr:to>
      <xdr:col>0</xdr:col>
      <xdr:colOff>530870</xdr:colOff>
      <xdr:row>36</xdr:row>
      <xdr:rowOff>207652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231693F3-9311-4492-9E44-84F908130FD0}"/>
            </a:ext>
          </a:extLst>
        </xdr:cNvPr>
        <xdr:cNvGrpSpPr/>
      </xdr:nvGrpSpPr>
      <xdr:grpSpPr>
        <a:xfrm rot="5400000">
          <a:off x="-3105466" y="3762691"/>
          <a:ext cx="6779902" cy="492770"/>
          <a:chOff x="318368" y="12746744"/>
          <a:chExt cx="6857255" cy="492770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DC6E7D7F-EE3E-4654-B5EC-705633C2971D}"/>
              </a:ext>
            </a:extLst>
          </xdr:cNvPr>
          <xdr:cNvSpPr txBox="1"/>
        </xdr:nvSpPr>
        <xdr:spPr>
          <a:xfrm>
            <a:off x="6708622" y="12820933"/>
            <a:ext cx="467001" cy="313505"/>
          </a:xfrm>
          <a:prstGeom prst="rect">
            <a:avLst/>
          </a:prstGeom>
          <a:solidFill>
            <a:srgbClr val="F8E4E8"/>
          </a:soli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noAutofit/>
          </a:bodyPr>
          <a:lstStyle/>
          <a:p>
            <a:pPr algn="ctr"/>
            <a:r>
              <a:rPr lang="en-MY" sz="1150" b="1">
                <a:solidFill>
                  <a:srgbClr val="79834F"/>
                </a:solidFill>
                <a:latin typeface="Century Gothic" panose="020B0502020202020204" pitchFamily="34" charset="0"/>
                <a:cs typeface="Arial" panose="020B0604020202020204" pitchFamily="34" charset="0"/>
              </a:rPr>
              <a:t>41</a:t>
            </a:r>
          </a:p>
        </xdr:txBody>
      </xdr:sp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1618FDBF-7196-4CD3-B214-C9CA8000254B}"/>
              </a:ext>
            </a:extLst>
          </xdr:cNvPr>
          <xdr:cNvSpPr/>
        </xdr:nvSpPr>
        <xdr:spPr>
          <a:xfrm>
            <a:off x="2409568" y="12746744"/>
            <a:ext cx="4267062" cy="492770"/>
          </a:xfrm>
          <a:prstGeom prst="rect">
            <a:avLst/>
          </a:prstGeom>
          <a:noFill/>
          <a:ln w="25400" cap="flat" cmpd="sng" algn="ctr">
            <a:noFill/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algn="r">
              <a:lnSpc>
                <a:spcPct val="100000"/>
              </a:lnSpc>
              <a:spcAft>
                <a:spcPts val="0"/>
              </a:spcAft>
              <a:tabLst>
                <a:tab pos="2971800" algn="ctr"/>
                <a:tab pos="5943600" algn="r"/>
              </a:tabLst>
            </a:pPr>
            <a:r>
              <a:rPr lang="ms-MY" sz="900" b="1" kern="120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Laporan Survei</a:t>
            </a:r>
            <a:r>
              <a:rPr lang="ms-MY" sz="900" b="1" kern="1200" baseline="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 Perbelanjaan Perlindungan </a:t>
            </a:r>
            <a:r>
              <a:rPr lang="ms-MY" sz="900" b="1" kern="120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Alam Sekitar, 2025</a:t>
            </a:r>
          </a:p>
          <a:p>
            <a:pPr algn="r">
              <a:lnSpc>
                <a:spcPct val="100000"/>
              </a:lnSpc>
              <a:spcAft>
                <a:spcPts val="0"/>
              </a:spcAft>
              <a:tabLst>
                <a:tab pos="2971800" algn="ctr"/>
                <a:tab pos="5943600" algn="r"/>
              </a:tabLst>
            </a:pPr>
            <a:r>
              <a:rPr lang="ms-MY" sz="900" i="1" kern="1200" baseline="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Report on the Survey of </a:t>
            </a:r>
            <a:r>
              <a:rPr lang="ms-MY" sz="900" i="1" kern="120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Environmental Protection Expenditure,</a:t>
            </a:r>
            <a:r>
              <a:rPr lang="ms-MY" sz="900" i="1" kern="1200" baseline="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 2025</a:t>
            </a:r>
            <a:endParaRPr lang="en-MY" sz="1150" b="1">
              <a:solidFill>
                <a:srgbClr val="79834F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5" name="Flowchart: Decision 4">
            <a:extLst>
              <a:ext uri="{FF2B5EF4-FFF2-40B4-BE49-F238E27FC236}">
                <a16:creationId xmlns:a16="http://schemas.microsoft.com/office/drawing/2014/main" id="{0182822A-5D98-4634-9437-7C8FC905D38C}"/>
              </a:ext>
            </a:extLst>
          </xdr:cNvPr>
          <xdr:cNvSpPr>
            <a:spLocks noChangeArrowheads="1"/>
          </xdr:cNvSpPr>
        </xdr:nvSpPr>
        <xdr:spPr bwMode="auto">
          <a:xfrm>
            <a:off x="318368" y="12789290"/>
            <a:ext cx="6842571" cy="52375"/>
          </a:xfrm>
          <a:prstGeom prst="flowChartDecision">
            <a:avLst/>
          </a:prstGeom>
          <a:solidFill>
            <a:srgbClr val="97A266"/>
          </a:solidFill>
          <a:ln w="9525">
            <a:solidFill>
              <a:srgbClr val="65976A"/>
            </a:solidFill>
            <a:miter lim="800000"/>
            <a:headEnd/>
            <a:tailEnd/>
          </a:ln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4</xdr:row>
      <xdr:rowOff>28575</xdr:rowOff>
    </xdr:from>
    <xdr:to>
      <xdr:col>0</xdr:col>
      <xdr:colOff>530870</xdr:colOff>
      <xdr:row>36</xdr:row>
      <xdr:rowOff>159211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B0A237F9-722D-48A0-869D-A208936B9FE9}"/>
            </a:ext>
          </a:extLst>
        </xdr:cNvPr>
        <xdr:cNvGrpSpPr/>
      </xdr:nvGrpSpPr>
      <xdr:grpSpPr>
        <a:xfrm rot="5400000">
          <a:off x="-3086008" y="3733708"/>
          <a:ext cx="6740986" cy="492770"/>
          <a:chOff x="2587895" y="11172044"/>
          <a:chExt cx="6766199" cy="492770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3108A8CB-C350-4623-8214-7F83F51AB8F1}"/>
              </a:ext>
            </a:extLst>
          </xdr:cNvPr>
          <xdr:cNvSpPr txBox="1"/>
        </xdr:nvSpPr>
        <xdr:spPr>
          <a:xfrm>
            <a:off x="2587895" y="11236706"/>
            <a:ext cx="461187" cy="313505"/>
          </a:xfrm>
          <a:prstGeom prst="rect">
            <a:avLst/>
          </a:prstGeom>
          <a:solidFill>
            <a:srgbClr val="F8E4E8"/>
          </a:soli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noAutofit/>
          </a:bodyPr>
          <a:lstStyle/>
          <a:p>
            <a:pPr algn="ctr"/>
            <a:r>
              <a:rPr lang="en-MY" sz="1150" b="1">
                <a:solidFill>
                  <a:srgbClr val="79834F"/>
                </a:solidFill>
                <a:latin typeface="Century Gothic" panose="020B0502020202020204" pitchFamily="34" charset="0"/>
                <a:cs typeface="Arial" panose="020B0604020202020204" pitchFamily="34" charset="0"/>
              </a:rPr>
              <a:t>42</a:t>
            </a:r>
          </a:p>
        </xdr:txBody>
      </xdr:sp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7067346E-5C81-4FA0-B4DB-B66D34A2207E}"/>
              </a:ext>
            </a:extLst>
          </xdr:cNvPr>
          <xdr:cNvSpPr/>
        </xdr:nvSpPr>
        <xdr:spPr>
          <a:xfrm>
            <a:off x="3085815" y="11172044"/>
            <a:ext cx="4213938" cy="492770"/>
          </a:xfrm>
          <a:prstGeom prst="rect">
            <a:avLst/>
          </a:prstGeom>
          <a:noFill/>
          <a:ln w="25400" cap="flat" cmpd="sng" algn="ctr">
            <a:noFill/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algn="l">
              <a:lnSpc>
                <a:spcPct val="100000"/>
              </a:lnSpc>
              <a:spcAft>
                <a:spcPts val="0"/>
              </a:spcAft>
              <a:tabLst>
                <a:tab pos="2971800" algn="ctr"/>
                <a:tab pos="5943600" algn="r"/>
              </a:tabLst>
            </a:pPr>
            <a:r>
              <a:rPr lang="ms-MY" sz="900" b="1" kern="120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Laporan Survei</a:t>
            </a:r>
            <a:r>
              <a:rPr lang="ms-MY" sz="900" b="1" kern="1200" baseline="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 Perbelanjaan Perlindungan </a:t>
            </a:r>
            <a:r>
              <a:rPr lang="ms-MY" sz="900" b="1" kern="120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Alam Sekitar, 2025</a:t>
            </a:r>
          </a:p>
          <a:p>
            <a:pPr algn="l">
              <a:lnSpc>
                <a:spcPct val="100000"/>
              </a:lnSpc>
              <a:spcAft>
                <a:spcPts val="0"/>
              </a:spcAft>
              <a:tabLst>
                <a:tab pos="2971800" algn="ctr"/>
                <a:tab pos="5943600" algn="r"/>
              </a:tabLst>
            </a:pPr>
            <a:r>
              <a:rPr lang="ms-MY" sz="900" i="1" kern="1200" baseline="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Report on the Survey of </a:t>
            </a:r>
            <a:r>
              <a:rPr lang="ms-MY" sz="900" i="1" kern="120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Environmental Protection Expenditure,</a:t>
            </a:r>
            <a:r>
              <a:rPr lang="ms-MY" sz="900" i="1" kern="1200" baseline="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 2025</a:t>
            </a:r>
            <a:endParaRPr lang="en-MY" sz="1150" b="1">
              <a:solidFill>
                <a:srgbClr val="79834F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5" name="Flowchart: Decision 4">
            <a:extLst>
              <a:ext uri="{FF2B5EF4-FFF2-40B4-BE49-F238E27FC236}">
                <a16:creationId xmlns:a16="http://schemas.microsoft.com/office/drawing/2014/main" id="{8291289B-BE74-4D5D-BDB3-F38250BB12B3}"/>
              </a:ext>
            </a:extLst>
          </xdr:cNvPr>
          <xdr:cNvSpPr>
            <a:spLocks noChangeArrowheads="1"/>
          </xdr:cNvSpPr>
        </xdr:nvSpPr>
        <xdr:spPr bwMode="auto">
          <a:xfrm>
            <a:off x="2596712" y="11214588"/>
            <a:ext cx="6757382" cy="52375"/>
          </a:xfrm>
          <a:prstGeom prst="flowChartDecision">
            <a:avLst/>
          </a:prstGeom>
          <a:solidFill>
            <a:srgbClr val="97A266"/>
          </a:solidFill>
          <a:ln w="9525">
            <a:solidFill>
              <a:srgbClr val="65976A"/>
            </a:solidFill>
            <a:miter lim="800000"/>
            <a:headEnd/>
            <a:tailEnd/>
          </a:ln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4</xdr:row>
      <xdr:rowOff>38100</xdr:rowOff>
    </xdr:from>
    <xdr:to>
      <xdr:col>0</xdr:col>
      <xdr:colOff>530870</xdr:colOff>
      <xdr:row>36</xdr:row>
      <xdr:rowOff>207652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B0A8CCBE-DDE6-4AD2-AADA-FCE00D361CCC}"/>
            </a:ext>
          </a:extLst>
        </xdr:cNvPr>
        <xdr:cNvGrpSpPr/>
      </xdr:nvGrpSpPr>
      <xdr:grpSpPr>
        <a:xfrm rot="5400000">
          <a:off x="-3105466" y="3762691"/>
          <a:ext cx="6779902" cy="492770"/>
          <a:chOff x="318368" y="12746744"/>
          <a:chExt cx="6857255" cy="492770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E50DF614-2746-4E06-ACD0-901317B1DCF1}"/>
              </a:ext>
            </a:extLst>
          </xdr:cNvPr>
          <xdr:cNvSpPr txBox="1"/>
        </xdr:nvSpPr>
        <xdr:spPr>
          <a:xfrm>
            <a:off x="6708622" y="12820933"/>
            <a:ext cx="467001" cy="313505"/>
          </a:xfrm>
          <a:prstGeom prst="rect">
            <a:avLst/>
          </a:prstGeom>
          <a:solidFill>
            <a:srgbClr val="F8E4E8"/>
          </a:soli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noAutofit/>
          </a:bodyPr>
          <a:lstStyle/>
          <a:p>
            <a:pPr algn="ctr"/>
            <a:r>
              <a:rPr lang="en-MY" sz="1150" b="1">
                <a:solidFill>
                  <a:srgbClr val="79834F"/>
                </a:solidFill>
                <a:latin typeface="Century Gothic" panose="020B0502020202020204" pitchFamily="34" charset="0"/>
                <a:cs typeface="Arial" panose="020B0604020202020204" pitchFamily="34" charset="0"/>
              </a:rPr>
              <a:t>43</a:t>
            </a:r>
          </a:p>
        </xdr:txBody>
      </xdr:sp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52561EF8-B961-4862-9BC9-D02E21CB3715}"/>
              </a:ext>
            </a:extLst>
          </xdr:cNvPr>
          <xdr:cNvSpPr/>
        </xdr:nvSpPr>
        <xdr:spPr>
          <a:xfrm>
            <a:off x="2409568" y="12746744"/>
            <a:ext cx="4267062" cy="492770"/>
          </a:xfrm>
          <a:prstGeom prst="rect">
            <a:avLst/>
          </a:prstGeom>
          <a:noFill/>
          <a:ln w="25400" cap="flat" cmpd="sng" algn="ctr">
            <a:noFill/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algn="r">
              <a:lnSpc>
                <a:spcPct val="100000"/>
              </a:lnSpc>
              <a:spcAft>
                <a:spcPts val="0"/>
              </a:spcAft>
              <a:tabLst>
                <a:tab pos="2971800" algn="ctr"/>
                <a:tab pos="5943600" algn="r"/>
              </a:tabLst>
            </a:pPr>
            <a:r>
              <a:rPr lang="ms-MY" sz="900" b="1" kern="120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Laporan Survei</a:t>
            </a:r>
            <a:r>
              <a:rPr lang="ms-MY" sz="900" b="1" kern="1200" baseline="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 Perbelanjaan Perlindungan </a:t>
            </a:r>
            <a:r>
              <a:rPr lang="ms-MY" sz="900" b="1" kern="120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Alam Sekitar, 2025</a:t>
            </a:r>
          </a:p>
          <a:p>
            <a:pPr algn="r">
              <a:lnSpc>
                <a:spcPct val="100000"/>
              </a:lnSpc>
              <a:spcAft>
                <a:spcPts val="0"/>
              </a:spcAft>
              <a:tabLst>
                <a:tab pos="2971800" algn="ctr"/>
                <a:tab pos="5943600" algn="r"/>
              </a:tabLst>
            </a:pPr>
            <a:r>
              <a:rPr lang="ms-MY" sz="900" i="1" kern="1200" baseline="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Report on the Survey of </a:t>
            </a:r>
            <a:r>
              <a:rPr lang="ms-MY" sz="900" i="1" kern="120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Environmental Protection Expenditure,</a:t>
            </a:r>
            <a:r>
              <a:rPr lang="ms-MY" sz="900" i="1" kern="1200" baseline="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 2025</a:t>
            </a:r>
            <a:endParaRPr lang="en-MY" sz="1150" b="1">
              <a:solidFill>
                <a:srgbClr val="79834F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5" name="Flowchart: Decision 4">
            <a:extLst>
              <a:ext uri="{FF2B5EF4-FFF2-40B4-BE49-F238E27FC236}">
                <a16:creationId xmlns:a16="http://schemas.microsoft.com/office/drawing/2014/main" id="{7E83554B-4895-4A7C-B182-5955AD9D41B6}"/>
              </a:ext>
            </a:extLst>
          </xdr:cNvPr>
          <xdr:cNvSpPr>
            <a:spLocks noChangeArrowheads="1"/>
          </xdr:cNvSpPr>
        </xdr:nvSpPr>
        <xdr:spPr bwMode="auto">
          <a:xfrm>
            <a:off x="318368" y="12789290"/>
            <a:ext cx="6842571" cy="52375"/>
          </a:xfrm>
          <a:prstGeom prst="flowChartDecision">
            <a:avLst/>
          </a:prstGeom>
          <a:solidFill>
            <a:srgbClr val="97A266"/>
          </a:solidFill>
          <a:ln w="9525">
            <a:solidFill>
              <a:srgbClr val="65976A"/>
            </a:solidFill>
            <a:miter lim="800000"/>
            <a:headEnd/>
            <a:tailEnd/>
          </a:ln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36</xdr:row>
      <xdr:rowOff>0</xdr:rowOff>
    </xdr:from>
    <xdr:to>
      <xdr:col>0</xdr:col>
      <xdr:colOff>466725</xdr:colOff>
      <xdr:row>36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59AEEDF7-7FB9-4ED3-83F7-63CF81320B2C}"/>
            </a:ext>
          </a:extLst>
        </xdr:cNvPr>
        <xdr:cNvCxnSpPr/>
      </xdr:nvCxnSpPr>
      <xdr:spPr>
        <a:xfrm>
          <a:off x="466725" y="7648575"/>
          <a:ext cx="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38100</xdr:colOff>
      <xdr:row>4</xdr:row>
      <xdr:rowOff>28575</xdr:rowOff>
    </xdr:from>
    <xdr:to>
      <xdr:col>0</xdr:col>
      <xdr:colOff>530870</xdr:colOff>
      <xdr:row>34</xdr:row>
      <xdr:rowOff>187786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25A9B239-BB21-4E7E-9F5D-6E7227887151}"/>
            </a:ext>
          </a:extLst>
        </xdr:cNvPr>
        <xdr:cNvGrpSpPr/>
      </xdr:nvGrpSpPr>
      <xdr:grpSpPr>
        <a:xfrm rot="5400000">
          <a:off x="-3086008" y="3733708"/>
          <a:ext cx="6740986" cy="492770"/>
          <a:chOff x="2587895" y="11172044"/>
          <a:chExt cx="6766199" cy="492770"/>
        </a:xfrm>
      </xdr:grpSpPr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B5CB472-37AF-4F18-88C3-7E2E0BC3AF34}"/>
              </a:ext>
            </a:extLst>
          </xdr:cNvPr>
          <xdr:cNvSpPr txBox="1"/>
        </xdr:nvSpPr>
        <xdr:spPr>
          <a:xfrm>
            <a:off x="2587895" y="11236706"/>
            <a:ext cx="461187" cy="313505"/>
          </a:xfrm>
          <a:prstGeom prst="rect">
            <a:avLst/>
          </a:prstGeom>
          <a:solidFill>
            <a:srgbClr val="F8E4E8"/>
          </a:soli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noAutofit/>
          </a:bodyPr>
          <a:lstStyle/>
          <a:p>
            <a:pPr algn="ctr"/>
            <a:r>
              <a:rPr lang="en-MY" sz="1150" b="1">
                <a:solidFill>
                  <a:srgbClr val="79834F"/>
                </a:solidFill>
                <a:latin typeface="Century Gothic" panose="020B0502020202020204" pitchFamily="34" charset="0"/>
                <a:cs typeface="Arial" panose="020B0604020202020204" pitchFamily="34" charset="0"/>
              </a:rPr>
              <a:t>44</a:t>
            </a:r>
          </a:p>
        </xdr:txBody>
      </xdr:sp>
      <xdr:sp macro="" textlink="">
        <xdr:nvSpPr>
          <xdr:cNvPr id="5" name="Rectangle 4">
            <a:extLst>
              <a:ext uri="{FF2B5EF4-FFF2-40B4-BE49-F238E27FC236}">
                <a16:creationId xmlns:a16="http://schemas.microsoft.com/office/drawing/2014/main" id="{ED2D6CA5-F294-432F-866B-34DCE6E7F687}"/>
              </a:ext>
            </a:extLst>
          </xdr:cNvPr>
          <xdr:cNvSpPr/>
        </xdr:nvSpPr>
        <xdr:spPr>
          <a:xfrm>
            <a:off x="3085815" y="11172044"/>
            <a:ext cx="4213938" cy="492770"/>
          </a:xfrm>
          <a:prstGeom prst="rect">
            <a:avLst/>
          </a:prstGeom>
          <a:noFill/>
          <a:ln w="25400" cap="flat" cmpd="sng" algn="ctr">
            <a:noFill/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algn="l">
              <a:lnSpc>
                <a:spcPct val="100000"/>
              </a:lnSpc>
              <a:spcAft>
                <a:spcPts val="0"/>
              </a:spcAft>
              <a:tabLst>
                <a:tab pos="2971800" algn="ctr"/>
                <a:tab pos="5943600" algn="r"/>
              </a:tabLst>
            </a:pPr>
            <a:r>
              <a:rPr lang="ms-MY" sz="900" b="1" kern="120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Laporan Survei</a:t>
            </a:r>
            <a:r>
              <a:rPr lang="ms-MY" sz="900" b="1" kern="1200" baseline="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 Perbelanjaan Perlindungan </a:t>
            </a:r>
            <a:r>
              <a:rPr lang="ms-MY" sz="900" b="1" kern="120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Alam Sekitar, 2025</a:t>
            </a:r>
          </a:p>
          <a:p>
            <a:pPr algn="l">
              <a:lnSpc>
                <a:spcPct val="100000"/>
              </a:lnSpc>
              <a:spcAft>
                <a:spcPts val="0"/>
              </a:spcAft>
              <a:tabLst>
                <a:tab pos="2971800" algn="ctr"/>
                <a:tab pos="5943600" algn="r"/>
              </a:tabLst>
            </a:pPr>
            <a:r>
              <a:rPr lang="ms-MY" sz="900" i="1" kern="1200" baseline="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Report on the Survey of </a:t>
            </a:r>
            <a:r>
              <a:rPr lang="ms-MY" sz="900" i="1" kern="120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Environmental Protection Expenditure,</a:t>
            </a:r>
            <a:r>
              <a:rPr lang="ms-MY" sz="900" i="1" kern="1200" baseline="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 2025</a:t>
            </a:r>
            <a:endParaRPr lang="en-MY" sz="1150" b="1">
              <a:solidFill>
                <a:srgbClr val="79834F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6" name="Flowchart: Decision 5">
            <a:extLst>
              <a:ext uri="{FF2B5EF4-FFF2-40B4-BE49-F238E27FC236}">
                <a16:creationId xmlns:a16="http://schemas.microsoft.com/office/drawing/2014/main" id="{4F190AD7-54F8-4FF4-9E02-846C767C0BFF}"/>
              </a:ext>
            </a:extLst>
          </xdr:cNvPr>
          <xdr:cNvSpPr>
            <a:spLocks noChangeArrowheads="1"/>
          </xdr:cNvSpPr>
        </xdr:nvSpPr>
        <xdr:spPr bwMode="auto">
          <a:xfrm>
            <a:off x="2596712" y="11214588"/>
            <a:ext cx="6757382" cy="52375"/>
          </a:xfrm>
          <a:prstGeom prst="flowChartDecision">
            <a:avLst/>
          </a:prstGeom>
          <a:solidFill>
            <a:srgbClr val="97A266"/>
          </a:solidFill>
          <a:ln w="9525">
            <a:solidFill>
              <a:srgbClr val="65976A"/>
            </a:solidFill>
            <a:miter lim="800000"/>
            <a:headEnd/>
            <a:tailEnd/>
          </a:ln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36</xdr:row>
      <xdr:rowOff>0</xdr:rowOff>
    </xdr:from>
    <xdr:to>
      <xdr:col>0</xdr:col>
      <xdr:colOff>466725</xdr:colOff>
      <xdr:row>36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FC5EB10B-9419-4343-AB70-23B865C934C6}"/>
            </a:ext>
          </a:extLst>
        </xdr:cNvPr>
        <xdr:cNvCxnSpPr/>
      </xdr:nvCxnSpPr>
      <xdr:spPr>
        <a:xfrm>
          <a:off x="466725" y="7648575"/>
          <a:ext cx="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38100</xdr:colOff>
      <xdr:row>4</xdr:row>
      <xdr:rowOff>47625</xdr:rowOff>
    </xdr:from>
    <xdr:to>
      <xdr:col>0</xdr:col>
      <xdr:colOff>530870</xdr:colOff>
      <xdr:row>34</xdr:row>
      <xdr:rowOff>245752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ACFE05CA-3636-427F-B833-32F9A6A5A0E2}"/>
            </a:ext>
          </a:extLst>
        </xdr:cNvPr>
        <xdr:cNvGrpSpPr/>
      </xdr:nvGrpSpPr>
      <xdr:grpSpPr>
        <a:xfrm rot="5400000">
          <a:off x="-3105466" y="3772216"/>
          <a:ext cx="6779902" cy="492770"/>
          <a:chOff x="318368" y="12746744"/>
          <a:chExt cx="6857255" cy="492770"/>
        </a:xfrm>
      </xdr:grpSpPr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E81F2CC2-EBDC-4861-A155-B4C1AE19F802}"/>
              </a:ext>
            </a:extLst>
          </xdr:cNvPr>
          <xdr:cNvSpPr txBox="1"/>
        </xdr:nvSpPr>
        <xdr:spPr>
          <a:xfrm>
            <a:off x="6708622" y="12820933"/>
            <a:ext cx="467001" cy="313505"/>
          </a:xfrm>
          <a:prstGeom prst="rect">
            <a:avLst/>
          </a:prstGeom>
          <a:solidFill>
            <a:srgbClr val="F8E4E8"/>
          </a:soli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noAutofit/>
          </a:bodyPr>
          <a:lstStyle/>
          <a:p>
            <a:pPr algn="ctr"/>
            <a:r>
              <a:rPr lang="en-MY" sz="1150" b="1">
                <a:solidFill>
                  <a:srgbClr val="79834F"/>
                </a:solidFill>
                <a:latin typeface="Century Gothic" panose="020B0502020202020204" pitchFamily="34" charset="0"/>
                <a:cs typeface="Arial" panose="020B0604020202020204" pitchFamily="34" charset="0"/>
              </a:rPr>
              <a:t>45</a:t>
            </a:r>
          </a:p>
        </xdr:txBody>
      </xdr:sp>
      <xdr:sp macro="" textlink="">
        <xdr:nvSpPr>
          <xdr:cNvPr id="5" name="Rectangle 4">
            <a:extLst>
              <a:ext uri="{FF2B5EF4-FFF2-40B4-BE49-F238E27FC236}">
                <a16:creationId xmlns:a16="http://schemas.microsoft.com/office/drawing/2014/main" id="{40F72C36-63F2-4EFE-9252-2F00356B139B}"/>
              </a:ext>
            </a:extLst>
          </xdr:cNvPr>
          <xdr:cNvSpPr/>
        </xdr:nvSpPr>
        <xdr:spPr>
          <a:xfrm>
            <a:off x="2409568" y="12746744"/>
            <a:ext cx="4267062" cy="492770"/>
          </a:xfrm>
          <a:prstGeom prst="rect">
            <a:avLst/>
          </a:prstGeom>
          <a:noFill/>
          <a:ln w="25400" cap="flat" cmpd="sng" algn="ctr">
            <a:noFill/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algn="r">
              <a:lnSpc>
                <a:spcPct val="100000"/>
              </a:lnSpc>
              <a:spcAft>
                <a:spcPts val="0"/>
              </a:spcAft>
              <a:tabLst>
                <a:tab pos="2971800" algn="ctr"/>
                <a:tab pos="5943600" algn="r"/>
              </a:tabLst>
            </a:pPr>
            <a:r>
              <a:rPr lang="ms-MY" sz="900" b="1" kern="120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Laporan Survei</a:t>
            </a:r>
            <a:r>
              <a:rPr lang="ms-MY" sz="900" b="1" kern="1200" baseline="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 Perbelanjaan Perlindungan </a:t>
            </a:r>
            <a:r>
              <a:rPr lang="ms-MY" sz="900" b="1" kern="120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Alam Sekitar, 2025</a:t>
            </a:r>
          </a:p>
          <a:p>
            <a:pPr algn="r">
              <a:lnSpc>
                <a:spcPct val="100000"/>
              </a:lnSpc>
              <a:spcAft>
                <a:spcPts val="0"/>
              </a:spcAft>
              <a:tabLst>
                <a:tab pos="2971800" algn="ctr"/>
                <a:tab pos="5943600" algn="r"/>
              </a:tabLst>
            </a:pPr>
            <a:r>
              <a:rPr lang="ms-MY" sz="900" i="1" kern="1200" baseline="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Report on the Survey of </a:t>
            </a:r>
            <a:r>
              <a:rPr lang="ms-MY" sz="900" i="1" kern="120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Environmental Protection Expenditure,</a:t>
            </a:r>
            <a:r>
              <a:rPr lang="ms-MY" sz="900" i="1" kern="1200" baseline="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 2025</a:t>
            </a:r>
            <a:endParaRPr lang="en-MY" sz="1150" b="1">
              <a:solidFill>
                <a:srgbClr val="79834F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6" name="Flowchart: Decision 5">
            <a:extLst>
              <a:ext uri="{FF2B5EF4-FFF2-40B4-BE49-F238E27FC236}">
                <a16:creationId xmlns:a16="http://schemas.microsoft.com/office/drawing/2014/main" id="{CEE4479E-EBCA-4E67-8BA5-F89D30F6DA4C}"/>
              </a:ext>
            </a:extLst>
          </xdr:cNvPr>
          <xdr:cNvSpPr>
            <a:spLocks noChangeArrowheads="1"/>
          </xdr:cNvSpPr>
        </xdr:nvSpPr>
        <xdr:spPr bwMode="auto">
          <a:xfrm>
            <a:off x="318368" y="12789290"/>
            <a:ext cx="6842571" cy="52375"/>
          </a:xfrm>
          <a:prstGeom prst="flowChartDecision">
            <a:avLst/>
          </a:prstGeom>
          <a:solidFill>
            <a:srgbClr val="97A266"/>
          </a:solidFill>
          <a:ln w="9525">
            <a:solidFill>
              <a:srgbClr val="65976A"/>
            </a:solidFill>
            <a:miter lim="800000"/>
            <a:headEnd/>
            <a:tailEnd/>
          </a:ln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36</xdr:row>
      <xdr:rowOff>0</xdr:rowOff>
    </xdr:from>
    <xdr:to>
      <xdr:col>0</xdr:col>
      <xdr:colOff>466725</xdr:colOff>
      <xdr:row>36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67665868-2223-448D-BF80-A79E2B77D839}"/>
            </a:ext>
          </a:extLst>
        </xdr:cNvPr>
        <xdr:cNvCxnSpPr/>
      </xdr:nvCxnSpPr>
      <xdr:spPr>
        <a:xfrm>
          <a:off x="466725" y="7629525"/>
          <a:ext cx="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38100</xdr:colOff>
      <xdr:row>4</xdr:row>
      <xdr:rowOff>38100</xdr:rowOff>
    </xdr:from>
    <xdr:to>
      <xdr:col>0</xdr:col>
      <xdr:colOff>530870</xdr:colOff>
      <xdr:row>34</xdr:row>
      <xdr:rowOff>197311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07D92DEE-FFB0-4804-BF8F-12BA6F34F652}"/>
            </a:ext>
          </a:extLst>
        </xdr:cNvPr>
        <xdr:cNvGrpSpPr/>
      </xdr:nvGrpSpPr>
      <xdr:grpSpPr>
        <a:xfrm rot="5400000">
          <a:off x="-3086008" y="3743233"/>
          <a:ext cx="6740986" cy="492770"/>
          <a:chOff x="2587895" y="11172044"/>
          <a:chExt cx="6766199" cy="492770"/>
        </a:xfrm>
      </xdr:grpSpPr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6E3AAFD1-D760-4F15-86D5-33B473C6C32B}"/>
              </a:ext>
            </a:extLst>
          </xdr:cNvPr>
          <xdr:cNvSpPr txBox="1"/>
        </xdr:nvSpPr>
        <xdr:spPr>
          <a:xfrm>
            <a:off x="2587895" y="11236706"/>
            <a:ext cx="461187" cy="313505"/>
          </a:xfrm>
          <a:prstGeom prst="rect">
            <a:avLst/>
          </a:prstGeom>
          <a:solidFill>
            <a:srgbClr val="F8E4E8"/>
          </a:soli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noAutofit/>
          </a:bodyPr>
          <a:lstStyle/>
          <a:p>
            <a:pPr algn="ctr"/>
            <a:r>
              <a:rPr lang="en-MY" sz="1150" b="1">
                <a:solidFill>
                  <a:srgbClr val="79834F"/>
                </a:solidFill>
                <a:latin typeface="Century Gothic" panose="020B0502020202020204" pitchFamily="34" charset="0"/>
                <a:cs typeface="Arial" panose="020B0604020202020204" pitchFamily="34" charset="0"/>
              </a:rPr>
              <a:t>46</a:t>
            </a:r>
          </a:p>
        </xdr:txBody>
      </xdr:sp>
      <xdr:sp macro="" textlink="">
        <xdr:nvSpPr>
          <xdr:cNvPr id="5" name="Rectangle 4">
            <a:extLst>
              <a:ext uri="{FF2B5EF4-FFF2-40B4-BE49-F238E27FC236}">
                <a16:creationId xmlns:a16="http://schemas.microsoft.com/office/drawing/2014/main" id="{7B3CF5D3-846F-4DCE-80BF-5E30270754B3}"/>
              </a:ext>
            </a:extLst>
          </xdr:cNvPr>
          <xdr:cNvSpPr/>
        </xdr:nvSpPr>
        <xdr:spPr>
          <a:xfrm>
            <a:off x="3085815" y="11172044"/>
            <a:ext cx="4213938" cy="492770"/>
          </a:xfrm>
          <a:prstGeom prst="rect">
            <a:avLst/>
          </a:prstGeom>
          <a:noFill/>
          <a:ln w="25400" cap="flat" cmpd="sng" algn="ctr">
            <a:noFill/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algn="l">
              <a:lnSpc>
                <a:spcPct val="100000"/>
              </a:lnSpc>
              <a:spcAft>
                <a:spcPts val="0"/>
              </a:spcAft>
              <a:tabLst>
                <a:tab pos="2971800" algn="ctr"/>
                <a:tab pos="5943600" algn="r"/>
              </a:tabLst>
            </a:pPr>
            <a:r>
              <a:rPr lang="ms-MY" sz="900" b="1" kern="120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Laporan Survei</a:t>
            </a:r>
            <a:r>
              <a:rPr lang="ms-MY" sz="900" b="1" kern="1200" baseline="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 Perbelanjaan Perlindungan </a:t>
            </a:r>
            <a:r>
              <a:rPr lang="ms-MY" sz="900" b="1" kern="120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Alam Sekitar, 2025</a:t>
            </a:r>
          </a:p>
          <a:p>
            <a:pPr algn="l">
              <a:lnSpc>
                <a:spcPct val="100000"/>
              </a:lnSpc>
              <a:spcAft>
                <a:spcPts val="0"/>
              </a:spcAft>
              <a:tabLst>
                <a:tab pos="2971800" algn="ctr"/>
                <a:tab pos="5943600" algn="r"/>
              </a:tabLst>
            </a:pPr>
            <a:r>
              <a:rPr lang="ms-MY" sz="900" i="1" kern="1200" baseline="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Report on the Survey of </a:t>
            </a:r>
            <a:r>
              <a:rPr lang="ms-MY" sz="900" i="1" kern="120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Environmental Protection Expenditure,</a:t>
            </a:r>
            <a:r>
              <a:rPr lang="ms-MY" sz="900" i="1" kern="1200" baseline="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 2025</a:t>
            </a:r>
            <a:endParaRPr lang="en-MY" sz="1150" b="1">
              <a:solidFill>
                <a:srgbClr val="79834F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6" name="Flowchart: Decision 5">
            <a:extLst>
              <a:ext uri="{FF2B5EF4-FFF2-40B4-BE49-F238E27FC236}">
                <a16:creationId xmlns:a16="http://schemas.microsoft.com/office/drawing/2014/main" id="{A3BBEEBE-C5CB-4348-B481-582F9388BCBA}"/>
              </a:ext>
            </a:extLst>
          </xdr:cNvPr>
          <xdr:cNvSpPr>
            <a:spLocks noChangeArrowheads="1"/>
          </xdr:cNvSpPr>
        </xdr:nvSpPr>
        <xdr:spPr bwMode="auto">
          <a:xfrm>
            <a:off x="2596712" y="11214588"/>
            <a:ext cx="6757382" cy="52375"/>
          </a:xfrm>
          <a:prstGeom prst="flowChartDecision">
            <a:avLst/>
          </a:prstGeom>
          <a:solidFill>
            <a:srgbClr val="97A266"/>
          </a:solidFill>
          <a:ln w="9525">
            <a:solidFill>
              <a:srgbClr val="65976A"/>
            </a:solidFill>
            <a:miter lim="800000"/>
            <a:headEnd/>
            <a:tailEnd/>
          </a:ln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36</xdr:row>
      <xdr:rowOff>0</xdr:rowOff>
    </xdr:from>
    <xdr:to>
      <xdr:col>0</xdr:col>
      <xdr:colOff>466725</xdr:colOff>
      <xdr:row>36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E0369A93-DAEC-4457-B0CC-CC34096587BA}"/>
            </a:ext>
          </a:extLst>
        </xdr:cNvPr>
        <xdr:cNvCxnSpPr/>
      </xdr:nvCxnSpPr>
      <xdr:spPr>
        <a:xfrm>
          <a:off x="466725" y="7658100"/>
          <a:ext cx="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38100</xdr:colOff>
      <xdr:row>5</xdr:row>
      <xdr:rowOff>0</xdr:rowOff>
    </xdr:from>
    <xdr:to>
      <xdr:col>0</xdr:col>
      <xdr:colOff>530870</xdr:colOff>
      <xdr:row>34</xdr:row>
      <xdr:rowOff>179077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7A9A1F4B-C984-48E4-9D24-FB01AD176C6B}"/>
            </a:ext>
          </a:extLst>
        </xdr:cNvPr>
        <xdr:cNvGrpSpPr/>
      </xdr:nvGrpSpPr>
      <xdr:grpSpPr>
        <a:xfrm rot="5400000">
          <a:off x="-3105466" y="3800791"/>
          <a:ext cx="6779902" cy="492770"/>
          <a:chOff x="318368" y="12746744"/>
          <a:chExt cx="6857255" cy="492770"/>
        </a:xfrm>
      </xdr:grpSpPr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F9DCB8CE-BFC1-4C6F-B16B-BF1A7749F3AD}"/>
              </a:ext>
            </a:extLst>
          </xdr:cNvPr>
          <xdr:cNvSpPr txBox="1"/>
        </xdr:nvSpPr>
        <xdr:spPr>
          <a:xfrm>
            <a:off x="6708622" y="12820933"/>
            <a:ext cx="467001" cy="313505"/>
          </a:xfrm>
          <a:prstGeom prst="rect">
            <a:avLst/>
          </a:prstGeom>
          <a:solidFill>
            <a:srgbClr val="F8E4E8"/>
          </a:soli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noAutofit/>
          </a:bodyPr>
          <a:lstStyle/>
          <a:p>
            <a:pPr algn="ctr"/>
            <a:r>
              <a:rPr lang="en-MY" sz="1150" b="1">
                <a:solidFill>
                  <a:srgbClr val="79834F"/>
                </a:solidFill>
                <a:latin typeface="Century Gothic" panose="020B0502020202020204" pitchFamily="34" charset="0"/>
                <a:cs typeface="Arial" panose="020B0604020202020204" pitchFamily="34" charset="0"/>
              </a:rPr>
              <a:t>49</a:t>
            </a:r>
          </a:p>
        </xdr:txBody>
      </xdr:sp>
      <xdr:sp macro="" textlink="">
        <xdr:nvSpPr>
          <xdr:cNvPr id="5" name="Rectangle 4">
            <a:extLst>
              <a:ext uri="{FF2B5EF4-FFF2-40B4-BE49-F238E27FC236}">
                <a16:creationId xmlns:a16="http://schemas.microsoft.com/office/drawing/2014/main" id="{B2E28CA1-8595-4E1B-ABBF-4CC0D8DC2165}"/>
              </a:ext>
            </a:extLst>
          </xdr:cNvPr>
          <xdr:cNvSpPr/>
        </xdr:nvSpPr>
        <xdr:spPr>
          <a:xfrm>
            <a:off x="2409568" y="12746744"/>
            <a:ext cx="4267062" cy="492770"/>
          </a:xfrm>
          <a:prstGeom prst="rect">
            <a:avLst/>
          </a:prstGeom>
          <a:noFill/>
          <a:ln w="25400" cap="flat" cmpd="sng" algn="ctr">
            <a:noFill/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algn="r">
              <a:lnSpc>
                <a:spcPct val="100000"/>
              </a:lnSpc>
              <a:spcAft>
                <a:spcPts val="0"/>
              </a:spcAft>
              <a:tabLst>
                <a:tab pos="2971800" algn="ctr"/>
                <a:tab pos="5943600" algn="r"/>
              </a:tabLst>
            </a:pPr>
            <a:r>
              <a:rPr lang="ms-MY" sz="900" b="1" kern="120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Laporan Survei</a:t>
            </a:r>
            <a:r>
              <a:rPr lang="ms-MY" sz="900" b="1" kern="1200" baseline="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 Perbelanjaan Perlindungan </a:t>
            </a:r>
            <a:r>
              <a:rPr lang="ms-MY" sz="900" b="1" kern="120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Alam Sekitar, 2025</a:t>
            </a:r>
          </a:p>
          <a:p>
            <a:pPr algn="r">
              <a:lnSpc>
                <a:spcPct val="100000"/>
              </a:lnSpc>
              <a:spcAft>
                <a:spcPts val="0"/>
              </a:spcAft>
              <a:tabLst>
                <a:tab pos="2971800" algn="ctr"/>
                <a:tab pos="5943600" algn="r"/>
              </a:tabLst>
            </a:pPr>
            <a:r>
              <a:rPr lang="ms-MY" sz="900" i="1" kern="1200" baseline="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Report on the Survey of </a:t>
            </a:r>
            <a:r>
              <a:rPr lang="ms-MY" sz="900" i="1" kern="120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Environmental Protection Expenditure,</a:t>
            </a:r>
            <a:r>
              <a:rPr lang="ms-MY" sz="900" i="1" kern="1200" baseline="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 2025</a:t>
            </a:r>
            <a:endParaRPr lang="en-MY" sz="1150" b="1">
              <a:solidFill>
                <a:srgbClr val="79834F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6" name="Flowchart: Decision 5">
            <a:extLst>
              <a:ext uri="{FF2B5EF4-FFF2-40B4-BE49-F238E27FC236}">
                <a16:creationId xmlns:a16="http://schemas.microsoft.com/office/drawing/2014/main" id="{8734FC42-B49F-44E4-8DA1-8C5173E7B2F1}"/>
              </a:ext>
            </a:extLst>
          </xdr:cNvPr>
          <xdr:cNvSpPr>
            <a:spLocks noChangeArrowheads="1"/>
          </xdr:cNvSpPr>
        </xdr:nvSpPr>
        <xdr:spPr bwMode="auto">
          <a:xfrm>
            <a:off x="318368" y="12789290"/>
            <a:ext cx="6842571" cy="52375"/>
          </a:xfrm>
          <a:prstGeom prst="flowChartDecision">
            <a:avLst/>
          </a:prstGeom>
          <a:solidFill>
            <a:srgbClr val="97A266"/>
          </a:solidFill>
          <a:ln w="9525">
            <a:solidFill>
              <a:srgbClr val="65976A"/>
            </a:solidFill>
            <a:miter lim="800000"/>
            <a:headEnd/>
            <a:tailEnd/>
          </a:ln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36</xdr:row>
      <xdr:rowOff>0</xdr:rowOff>
    </xdr:from>
    <xdr:to>
      <xdr:col>0</xdr:col>
      <xdr:colOff>466725</xdr:colOff>
      <xdr:row>36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4BBC7C72-7DBF-47C6-8884-8204AB2044BD}"/>
            </a:ext>
          </a:extLst>
        </xdr:cNvPr>
        <xdr:cNvCxnSpPr/>
      </xdr:nvCxnSpPr>
      <xdr:spPr>
        <a:xfrm>
          <a:off x="466725" y="7658100"/>
          <a:ext cx="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38100</xdr:colOff>
      <xdr:row>5</xdr:row>
      <xdr:rowOff>0</xdr:rowOff>
    </xdr:from>
    <xdr:to>
      <xdr:col>0</xdr:col>
      <xdr:colOff>530870</xdr:colOff>
      <xdr:row>34</xdr:row>
      <xdr:rowOff>140161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8BA2289C-DA83-4FDC-9A17-734988B1BA6E}"/>
            </a:ext>
          </a:extLst>
        </xdr:cNvPr>
        <xdr:cNvGrpSpPr/>
      </xdr:nvGrpSpPr>
      <xdr:grpSpPr>
        <a:xfrm rot="5400000">
          <a:off x="-3086008" y="3781333"/>
          <a:ext cx="6740986" cy="492770"/>
          <a:chOff x="2587895" y="11172044"/>
          <a:chExt cx="6766199" cy="492770"/>
        </a:xfrm>
      </xdr:grpSpPr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68E067A5-F1F0-45DC-BA70-70FC9729DEA0}"/>
              </a:ext>
            </a:extLst>
          </xdr:cNvPr>
          <xdr:cNvSpPr txBox="1"/>
        </xdr:nvSpPr>
        <xdr:spPr>
          <a:xfrm>
            <a:off x="2587895" y="11236706"/>
            <a:ext cx="461187" cy="313505"/>
          </a:xfrm>
          <a:prstGeom prst="rect">
            <a:avLst/>
          </a:prstGeom>
          <a:solidFill>
            <a:srgbClr val="F8E4E8"/>
          </a:soli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noAutofit/>
          </a:bodyPr>
          <a:lstStyle/>
          <a:p>
            <a:pPr algn="ctr"/>
            <a:r>
              <a:rPr lang="en-MY" sz="1150" b="1">
                <a:solidFill>
                  <a:srgbClr val="79834F"/>
                </a:solidFill>
                <a:latin typeface="Century Gothic" panose="020B0502020202020204" pitchFamily="34" charset="0"/>
                <a:cs typeface="Arial" panose="020B0604020202020204" pitchFamily="34" charset="0"/>
              </a:rPr>
              <a:t>50</a:t>
            </a:r>
          </a:p>
        </xdr:txBody>
      </xdr:sp>
      <xdr:sp macro="" textlink="">
        <xdr:nvSpPr>
          <xdr:cNvPr id="5" name="Rectangle 4">
            <a:extLst>
              <a:ext uri="{FF2B5EF4-FFF2-40B4-BE49-F238E27FC236}">
                <a16:creationId xmlns:a16="http://schemas.microsoft.com/office/drawing/2014/main" id="{9A3C9C07-4DDF-48DE-91D7-DAD08C9E557C}"/>
              </a:ext>
            </a:extLst>
          </xdr:cNvPr>
          <xdr:cNvSpPr/>
        </xdr:nvSpPr>
        <xdr:spPr>
          <a:xfrm>
            <a:off x="3085815" y="11172044"/>
            <a:ext cx="4213938" cy="492770"/>
          </a:xfrm>
          <a:prstGeom prst="rect">
            <a:avLst/>
          </a:prstGeom>
          <a:noFill/>
          <a:ln w="25400" cap="flat" cmpd="sng" algn="ctr">
            <a:noFill/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algn="l">
              <a:lnSpc>
                <a:spcPct val="100000"/>
              </a:lnSpc>
              <a:spcAft>
                <a:spcPts val="0"/>
              </a:spcAft>
              <a:tabLst>
                <a:tab pos="2971800" algn="ctr"/>
                <a:tab pos="5943600" algn="r"/>
              </a:tabLst>
            </a:pPr>
            <a:r>
              <a:rPr lang="ms-MY" sz="900" b="1" kern="120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Laporan Survei</a:t>
            </a:r>
            <a:r>
              <a:rPr lang="ms-MY" sz="900" b="1" kern="1200" baseline="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 Perbelanjaan Perlindungan </a:t>
            </a:r>
            <a:r>
              <a:rPr lang="ms-MY" sz="900" b="1" kern="120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Alam Sekitar, 2025</a:t>
            </a:r>
          </a:p>
          <a:p>
            <a:pPr algn="l">
              <a:lnSpc>
                <a:spcPct val="100000"/>
              </a:lnSpc>
              <a:spcAft>
                <a:spcPts val="0"/>
              </a:spcAft>
              <a:tabLst>
                <a:tab pos="2971800" algn="ctr"/>
                <a:tab pos="5943600" algn="r"/>
              </a:tabLst>
            </a:pPr>
            <a:r>
              <a:rPr lang="ms-MY" sz="900" i="1" kern="1200" baseline="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Report on the Survey of </a:t>
            </a:r>
            <a:r>
              <a:rPr lang="ms-MY" sz="900" i="1" kern="120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Environmental Protection Expenditure,</a:t>
            </a:r>
            <a:r>
              <a:rPr lang="ms-MY" sz="900" i="1" kern="1200" baseline="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 2025</a:t>
            </a:r>
            <a:endParaRPr lang="en-MY" sz="1150" b="1">
              <a:solidFill>
                <a:srgbClr val="79834F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6" name="Flowchart: Decision 5">
            <a:extLst>
              <a:ext uri="{FF2B5EF4-FFF2-40B4-BE49-F238E27FC236}">
                <a16:creationId xmlns:a16="http://schemas.microsoft.com/office/drawing/2014/main" id="{8799C12B-4D9D-47A0-8D75-17023D8EBC4F}"/>
              </a:ext>
            </a:extLst>
          </xdr:cNvPr>
          <xdr:cNvSpPr>
            <a:spLocks noChangeArrowheads="1"/>
          </xdr:cNvSpPr>
        </xdr:nvSpPr>
        <xdr:spPr bwMode="auto">
          <a:xfrm>
            <a:off x="2596712" y="11214588"/>
            <a:ext cx="6757382" cy="52375"/>
          </a:xfrm>
          <a:prstGeom prst="flowChartDecision">
            <a:avLst/>
          </a:prstGeom>
          <a:solidFill>
            <a:srgbClr val="97A266"/>
          </a:solidFill>
          <a:ln w="9525">
            <a:solidFill>
              <a:srgbClr val="65976A"/>
            </a:solidFill>
            <a:miter lim="800000"/>
            <a:headEnd/>
            <a:tailEnd/>
          </a:ln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36</xdr:row>
      <xdr:rowOff>0</xdr:rowOff>
    </xdr:from>
    <xdr:to>
      <xdr:col>0</xdr:col>
      <xdr:colOff>466725</xdr:colOff>
      <xdr:row>36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FB08DEA6-A85E-42F6-8720-6405E781AF91}"/>
            </a:ext>
          </a:extLst>
        </xdr:cNvPr>
        <xdr:cNvCxnSpPr/>
      </xdr:nvCxnSpPr>
      <xdr:spPr>
        <a:xfrm>
          <a:off x="466725" y="7658100"/>
          <a:ext cx="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38100</xdr:colOff>
      <xdr:row>5</xdr:row>
      <xdr:rowOff>0</xdr:rowOff>
    </xdr:from>
    <xdr:to>
      <xdr:col>0</xdr:col>
      <xdr:colOff>530870</xdr:colOff>
      <xdr:row>34</xdr:row>
      <xdr:rowOff>179077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9FF42B42-6390-47E2-A418-1AB8E3F45640}"/>
            </a:ext>
          </a:extLst>
        </xdr:cNvPr>
        <xdr:cNvGrpSpPr/>
      </xdr:nvGrpSpPr>
      <xdr:grpSpPr>
        <a:xfrm rot="5400000">
          <a:off x="-3105466" y="3800791"/>
          <a:ext cx="6779902" cy="492770"/>
          <a:chOff x="318368" y="12746744"/>
          <a:chExt cx="6857255" cy="492770"/>
        </a:xfrm>
      </xdr:grpSpPr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57898BD5-6D44-40DA-AA88-D5F46E1D457A}"/>
              </a:ext>
            </a:extLst>
          </xdr:cNvPr>
          <xdr:cNvSpPr txBox="1"/>
        </xdr:nvSpPr>
        <xdr:spPr>
          <a:xfrm>
            <a:off x="6708622" y="12820933"/>
            <a:ext cx="467001" cy="313505"/>
          </a:xfrm>
          <a:prstGeom prst="rect">
            <a:avLst/>
          </a:prstGeom>
          <a:solidFill>
            <a:srgbClr val="F8E4E8"/>
          </a:soli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noAutofit/>
          </a:bodyPr>
          <a:lstStyle/>
          <a:p>
            <a:pPr algn="ctr"/>
            <a:r>
              <a:rPr lang="en-MY" sz="1150" b="1">
                <a:solidFill>
                  <a:srgbClr val="79834F"/>
                </a:solidFill>
                <a:latin typeface="Century Gothic" panose="020B0502020202020204" pitchFamily="34" charset="0"/>
                <a:cs typeface="Arial" panose="020B0604020202020204" pitchFamily="34" charset="0"/>
              </a:rPr>
              <a:t>51</a:t>
            </a:r>
          </a:p>
        </xdr:txBody>
      </xdr:sp>
      <xdr:sp macro="" textlink="">
        <xdr:nvSpPr>
          <xdr:cNvPr id="5" name="Rectangle 4">
            <a:extLst>
              <a:ext uri="{FF2B5EF4-FFF2-40B4-BE49-F238E27FC236}">
                <a16:creationId xmlns:a16="http://schemas.microsoft.com/office/drawing/2014/main" id="{2DAEC18C-04AB-4CC2-A5DC-814FBCA24C5E}"/>
              </a:ext>
            </a:extLst>
          </xdr:cNvPr>
          <xdr:cNvSpPr/>
        </xdr:nvSpPr>
        <xdr:spPr>
          <a:xfrm>
            <a:off x="2409568" y="12746744"/>
            <a:ext cx="4267062" cy="492770"/>
          </a:xfrm>
          <a:prstGeom prst="rect">
            <a:avLst/>
          </a:prstGeom>
          <a:noFill/>
          <a:ln w="25400" cap="flat" cmpd="sng" algn="ctr">
            <a:noFill/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algn="r">
              <a:lnSpc>
                <a:spcPct val="100000"/>
              </a:lnSpc>
              <a:spcAft>
                <a:spcPts val="0"/>
              </a:spcAft>
              <a:tabLst>
                <a:tab pos="2971800" algn="ctr"/>
                <a:tab pos="5943600" algn="r"/>
              </a:tabLst>
            </a:pPr>
            <a:r>
              <a:rPr lang="ms-MY" sz="900" b="1" kern="120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Laporan Survei</a:t>
            </a:r>
            <a:r>
              <a:rPr lang="ms-MY" sz="900" b="1" kern="1200" baseline="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 Perbelanjaan Perlindungan </a:t>
            </a:r>
            <a:r>
              <a:rPr lang="ms-MY" sz="900" b="1" kern="120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Alam Sekitar, 2025</a:t>
            </a:r>
          </a:p>
          <a:p>
            <a:pPr algn="r">
              <a:lnSpc>
                <a:spcPct val="100000"/>
              </a:lnSpc>
              <a:spcAft>
                <a:spcPts val="0"/>
              </a:spcAft>
              <a:tabLst>
                <a:tab pos="2971800" algn="ctr"/>
                <a:tab pos="5943600" algn="r"/>
              </a:tabLst>
            </a:pPr>
            <a:r>
              <a:rPr lang="ms-MY" sz="900" i="1" kern="1200" baseline="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Report on the Survey of </a:t>
            </a:r>
            <a:r>
              <a:rPr lang="ms-MY" sz="900" i="1" kern="120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Environmental Protection Expenditure,</a:t>
            </a:r>
            <a:r>
              <a:rPr lang="ms-MY" sz="900" i="1" kern="1200" baseline="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 2025</a:t>
            </a:r>
            <a:endParaRPr lang="en-MY" sz="1150" b="1">
              <a:solidFill>
                <a:srgbClr val="79834F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6" name="Flowchart: Decision 5">
            <a:extLst>
              <a:ext uri="{FF2B5EF4-FFF2-40B4-BE49-F238E27FC236}">
                <a16:creationId xmlns:a16="http://schemas.microsoft.com/office/drawing/2014/main" id="{2D969BB2-EC49-46E5-91E8-ACAEE0C50FDA}"/>
              </a:ext>
            </a:extLst>
          </xdr:cNvPr>
          <xdr:cNvSpPr>
            <a:spLocks noChangeArrowheads="1"/>
          </xdr:cNvSpPr>
        </xdr:nvSpPr>
        <xdr:spPr bwMode="auto">
          <a:xfrm>
            <a:off x="318368" y="12789290"/>
            <a:ext cx="6842571" cy="52375"/>
          </a:xfrm>
          <a:prstGeom prst="flowChartDecision">
            <a:avLst/>
          </a:prstGeom>
          <a:solidFill>
            <a:srgbClr val="97A266"/>
          </a:solidFill>
          <a:ln w="9525">
            <a:solidFill>
              <a:srgbClr val="65976A"/>
            </a:solidFill>
            <a:miter lim="800000"/>
            <a:headEnd/>
            <a:tailEnd/>
          </a:ln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36</xdr:row>
      <xdr:rowOff>0</xdr:rowOff>
    </xdr:from>
    <xdr:to>
      <xdr:col>0</xdr:col>
      <xdr:colOff>466725</xdr:colOff>
      <xdr:row>36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5AB2D18-4D3A-4993-B5F6-3ADF71A045FD}"/>
            </a:ext>
          </a:extLst>
        </xdr:cNvPr>
        <xdr:cNvCxnSpPr/>
      </xdr:nvCxnSpPr>
      <xdr:spPr>
        <a:xfrm>
          <a:off x="466725" y="7658100"/>
          <a:ext cx="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38100</xdr:colOff>
      <xdr:row>5</xdr:row>
      <xdr:rowOff>0</xdr:rowOff>
    </xdr:from>
    <xdr:to>
      <xdr:col>0</xdr:col>
      <xdr:colOff>530870</xdr:colOff>
      <xdr:row>34</xdr:row>
      <xdr:rowOff>368761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0761AF74-2814-43CB-80A8-D57E5536EC05}"/>
            </a:ext>
          </a:extLst>
        </xdr:cNvPr>
        <xdr:cNvGrpSpPr/>
      </xdr:nvGrpSpPr>
      <xdr:grpSpPr>
        <a:xfrm rot="5400000">
          <a:off x="-3086008" y="3781333"/>
          <a:ext cx="6740986" cy="492770"/>
          <a:chOff x="2587895" y="11172044"/>
          <a:chExt cx="6766199" cy="492770"/>
        </a:xfrm>
      </xdr:grpSpPr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C304ECF4-6471-4580-8322-69C16E6185F3}"/>
              </a:ext>
            </a:extLst>
          </xdr:cNvPr>
          <xdr:cNvSpPr txBox="1"/>
        </xdr:nvSpPr>
        <xdr:spPr>
          <a:xfrm>
            <a:off x="2587895" y="11236706"/>
            <a:ext cx="461187" cy="313505"/>
          </a:xfrm>
          <a:prstGeom prst="rect">
            <a:avLst/>
          </a:prstGeom>
          <a:solidFill>
            <a:srgbClr val="F8E4E8"/>
          </a:soli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noAutofit/>
          </a:bodyPr>
          <a:lstStyle/>
          <a:p>
            <a:pPr algn="ctr"/>
            <a:r>
              <a:rPr lang="en-MY" sz="1150" b="1">
                <a:solidFill>
                  <a:srgbClr val="79834F"/>
                </a:solidFill>
                <a:latin typeface="Century Gothic" panose="020B0502020202020204" pitchFamily="34" charset="0"/>
                <a:cs typeface="Arial" panose="020B0604020202020204" pitchFamily="34" charset="0"/>
              </a:rPr>
              <a:t>52</a:t>
            </a:r>
          </a:p>
        </xdr:txBody>
      </xdr:sp>
      <xdr:sp macro="" textlink="">
        <xdr:nvSpPr>
          <xdr:cNvPr id="5" name="Rectangle 4">
            <a:extLst>
              <a:ext uri="{FF2B5EF4-FFF2-40B4-BE49-F238E27FC236}">
                <a16:creationId xmlns:a16="http://schemas.microsoft.com/office/drawing/2014/main" id="{CE16306D-44D3-4D33-8A5F-7B6B47602120}"/>
              </a:ext>
            </a:extLst>
          </xdr:cNvPr>
          <xdr:cNvSpPr/>
        </xdr:nvSpPr>
        <xdr:spPr>
          <a:xfrm>
            <a:off x="3085815" y="11172044"/>
            <a:ext cx="4213938" cy="492770"/>
          </a:xfrm>
          <a:prstGeom prst="rect">
            <a:avLst/>
          </a:prstGeom>
          <a:noFill/>
          <a:ln w="25400" cap="flat" cmpd="sng" algn="ctr">
            <a:noFill/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algn="l">
              <a:lnSpc>
                <a:spcPct val="100000"/>
              </a:lnSpc>
              <a:spcAft>
                <a:spcPts val="0"/>
              </a:spcAft>
              <a:tabLst>
                <a:tab pos="2971800" algn="ctr"/>
                <a:tab pos="5943600" algn="r"/>
              </a:tabLst>
            </a:pPr>
            <a:r>
              <a:rPr lang="ms-MY" sz="900" b="1" kern="120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Laporan Survei</a:t>
            </a:r>
            <a:r>
              <a:rPr lang="ms-MY" sz="900" b="1" kern="1200" baseline="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 Perbelanjaan Perlindungan </a:t>
            </a:r>
            <a:r>
              <a:rPr lang="ms-MY" sz="900" b="1" kern="120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Alam Sekitar, 2025</a:t>
            </a:r>
          </a:p>
          <a:p>
            <a:pPr algn="l">
              <a:lnSpc>
                <a:spcPct val="100000"/>
              </a:lnSpc>
              <a:spcAft>
                <a:spcPts val="0"/>
              </a:spcAft>
              <a:tabLst>
                <a:tab pos="2971800" algn="ctr"/>
                <a:tab pos="5943600" algn="r"/>
              </a:tabLst>
            </a:pPr>
            <a:r>
              <a:rPr lang="ms-MY" sz="900" i="1" kern="1200" baseline="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Report on the Survey of </a:t>
            </a:r>
            <a:r>
              <a:rPr lang="ms-MY" sz="900" i="1" kern="120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Environmental Protection Expenditure,</a:t>
            </a:r>
            <a:r>
              <a:rPr lang="ms-MY" sz="900" i="1" kern="1200" baseline="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 2025</a:t>
            </a:r>
            <a:endParaRPr lang="en-MY" sz="1150" b="1">
              <a:solidFill>
                <a:srgbClr val="79834F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6" name="Flowchart: Decision 5">
            <a:extLst>
              <a:ext uri="{FF2B5EF4-FFF2-40B4-BE49-F238E27FC236}">
                <a16:creationId xmlns:a16="http://schemas.microsoft.com/office/drawing/2014/main" id="{EF1A977E-C057-46FE-8EC2-4A7EE88F3567}"/>
              </a:ext>
            </a:extLst>
          </xdr:cNvPr>
          <xdr:cNvSpPr>
            <a:spLocks noChangeArrowheads="1"/>
          </xdr:cNvSpPr>
        </xdr:nvSpPr>
        <xdr:spPr bwMode="auto">
          <a:xfrm>
            <a:off x="2596712" y="11214588"/>
            <a:ext cx="6757382" cy="52375"/>
          </a:xfrm>
          <a:prstGeom prst="flowChartDecision">
            <a:avLst/>
          </a:prstGeom>
          <a:solidFill>
            <a:srgbClr val="97A266"/>
          </a:solidFill>
          <a:ln w="9525">
            <a:solidFill>
              <a:srgbClr val="65976A"/>
            </a:solidFill>
            <a:miter lim="800000"/>
            <a:headEnd/>
            <a:tailEnd/>
          </a:ln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</xdr:grp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34</xdr:row>
      <xdr:rowOff>0</xdr:rowOff>
    </xdr:from>
    <xdr:to>
      <xdr:col>0</xdr:col>
      <xdr:colOff>466725</xdr:colOff>
      <xdr:row>34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52B6692A-B7D3-40B4-86DE-E8A2CAFAA852}"/>
            </a:ext>
          </a:extLst>
        </xdr:cNvPr>
        <xdr:cNvCxnSpPr/>
      </xdr:nvCxnSpPr>
      <xdr:spPr>
        <a:xfrm>
          <a:off x="466725" y="7686675"/>
          <a:ext cx="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38100</xdr:colOff>
      <xdr:row>5</xdr:row>
      <xdr:rowOff>0</xdr:rowOff>
    </xdr:from>
    <xdr:to>
      <xdr:col>0</xdr:col>
      <xdr:colOff>530870</xdr:colOff>
      <xdr:row>32</xdr:row>
      <xdr:rowOff>445777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F84A2D60-CD5B-4FE9-927F-B6A8B03ABBBA}"/>
            </a:ext>
          </a:extLst>
        </xdr:cNvPr>
        <xdr:cNvGrpSpPr/>
      </xdr:nvGrpSpPr>
      <xdr:grpSpPr>
        <a:xfrm rot="5400000">
          <a:off x="-3105466" y="3800791"/>
          <a:ext cx="6779902" cy="492770"/>
          <a:chOff x="318368" y="12746744"/>
          <a:chExt cx="6857255" cy="492770"/>
        </a:xfrm>
      </xdr:grpSpPr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ADC7A60E-729C-451E-9DF3-402E9CC7227B}"/>
              </a:ext>
            </a:extLst>
          </xdr:cNvPr>
          <xdr:cNvSpPr txBox="1"/>
        </xdr:nvSpPr>
        <xdr:spPr>
          <a:xfrm>
            <a:off x="6708622" y="12820933"/>
            <a:ext cx="467001" cy="313505"/>
          </a:xfrm>
          <a:prstGeom prst="rect">
            <a:avLst/>
          </a:prstGeom>
          <a:solidFill>
            <a:srgbClr val="F8E4E8"/>
          </a:soli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noAutofit/>
          </a:bodyPr>
          <a:lstStyle/>
          <a:p>
            <a:pPr algn="ctr"/>
            <a:r>
              <a:rPr lang="en-MY" sz="1150" b="1">
                <a:solidFill>
                  <a:srgbClr val="79834F"/>
                </a:solidFill>
                <a:latin typeface="Century Gothic" panose="020B0502020202020204" pitchFamily="34" charset="0"/>
                <a:cs typeface="Arial" panose="020B0604020202020204" pitchFamily="34" charset="0"/>
              </a:rPr>
              <a:t>55</a:t>
            </a:r>
          </a:p>
        </xdr:txBody>
      </xdr:sp>
      <xdr:sp macro="" textlink="">
        <xdr:nvSpPr>
          <xdr:cNvPr id="5" name="Rectangle 4">
            <a:extLst>
              <a:ext uri="{FF2B5EF4-FFF2-40B4-BE49-F238E27FC236}">
                <a16:creationId xmlns:a16="http://schemas.microsoft.com/office/drawing/2014/main" id="{D4E8EBBD-EF5B-4AFE-A82E-600A08146DD5}"/>
              </a:ext>
            </a:extLst>
          </xdr:cNvPr>
          <xdr:cNvSpPr/>
        </xdr:nvSpPr>
        <xdr:spPr>
          <a:xfrm>
            <a:off x="2409568" y="12746744"/>
            <a:ext cx="4267062" cy="492770"/>
          </a:xfrm>
          <a:prstGeom prst="rect">
            <a:avLst/>
          </a:prstGeom>
          <a:noFill/>
          <a:ln w="25400" cap="flat" cmpd="sng" algn="ctr">
            <a:noFill/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algn="r">
              <a:lnSpc>
                <a:spcPct val="100000"/>
              </a:lnSpc>
              <a:spcAft>
                <a:spcPts val="0"/>
              </a:spcAft>
              <a:tabLst>
                <a:tab pos="2971800" algn="ctr"/>
                <a:tab pos="5943600" algn="r"/>
              </a:tabLst>
            </a:pPr>
            <a:r>
              <a:rPr lang="ms-MY" sz="900" b="1" kern="120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Laporan Survei</a:t>
            </a:r>
            <a:r>
              <a:rPr lang="ms-MY" sz="900" b="1" kern="1200" baseline="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 Perbelanjaan Perlindungan </a:t>
            </a:r>
            <a:r>
              <a:rPr lang="ms-MY" sz="900" b="1" kern="120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Alam Sekitar, 2025</a:t>
            </a:r>
          </a:p>
          <a:p>
            <a:pPr algn="r">
              <a:lnSpc>
                <a:spcPct val="100000"/>
              </a:lnSpc>
              <a:spcAft>
                <a:spcPts val="0"/>
              </a:spcAft>
              <a:tabLst>
                <a:tab pos="2971800" algn="ctr"/>
                <a:tab pos="5943600" algn="r"/>
              </a:tabLst>
            </a:pPr>
            <a:r>
              <a:rPr lang="ms-MY" sz="900" i="1" kern="1200" baseline="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Report on the Survey of </a:t>
            </a:r>
            <a:r>
              <a:rPr lang="ms-MY" sz="900" i="1" kern="120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Environmental Protection Expenditure,</a:t>
            </a:r>
            <a:r>
              <a:rPr lang="ms-MY" sz="900" i="1" kern="1200" baseline="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 2025</a:t>
            </a:r>
            <a:endParaRPr lang="en-MY" sz="1150" b="1">
              <a:solidFill>
                <a:srgbClr val="79834F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6" name="Flowchart: Decision 5">
            <a:extLst>
              <a:ext uri="{FF2B5EF4-FFF2-40B4-BE49-F238E27FC236}">
                <a16:creationId xmlns:a16="http://schemas.microsoft.com/office/drawing/2014/main" id="{F703FAC2-F5DB-408C-A01B-B84FFAC0509E}"/>
              </a:ext>
            </a:extLst>
          </xdr:cNvPr>
          <xdr:cNvSpPr>
            <a:spLocks noChangeArrowheads="1"/>
          </xdr:cNvSpPr>
        </xdr:nvSpPr>
        <xdr:spPr bwMode="auto">
          <a:xfrm>
            <a:off x="318368" y="12789290"/>
            <a:ext cx="6842571" cy="52375"/>
          </a:xfrm>
          <a:prstGeom prst="flowChartDecision">
            <a:avLst/>
          </a:prstGeom>
          <a:solidFill>
            <a:srgbClr val="97A266"/>
          </a:solidFill>
          <a:ln w="9525">
            <a:solidFill>
              <a:srgbClr val="65976A"/>
            </a:solidFill>
            <a:miter lim="800000"/>
            <a:headEnd/>
            <a:tailEnd/>
          </a:ln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33</xdr:row>
      <xdr:rowOff>0</xdr:rowOff>
    </xdr:from>
    <xdr:to>
      <xdr:col>0</xdr:col>
      <xdr:colOff>466725</xdr:colOff>
      <xdr:row>33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80A80620-117E-4895-8A3C-BA6F2EE23BB1}"/>
            </a:ext>
          </a:extLst>
        </xdr:cNvPr>
        <xdr:cNvCxnSpPr/>
      </xdr:nvCxnSpPr>
      <xdr:spPr>
        <a:xfrm>
          <a:off x="466725" y="7677150"/>
          <a:ext cx="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38100</xdr:colOff>
      <xdr:row>4</xdr:row>
      <xdr:rowOff>0</xdr:rowOff>
    </xdr:from>
    <xdr:to>
      <xdr:col>0</xdr:col>
      <xdr:colOff>530870</xdr:colOff>
      <xdr:row>31</xdr:row>
      <xdr:rowOff>636277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D91E6180-E416-4E09-8882-BC63BDC42A5D}"/>
            </a:ext>
          </a:extLst>
        </xdr:cNvPr>
        <xdr:cNvGrpSpPr/>
      </xdr:nvGrpSpPr>
      <xdr:grpSpPr>
        <a:xfrm rot="5400000">
          <a:off x="-3105466" y="3724591"/>
          <a:ext cx="6779902" cy="492770"/>
          <a:chOff x="318368" y="12746744"/>
          <a:chExt cx="6857255" cy="492770"/>
        </a:xfrm>
      </xdr:grpSpPr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8BFBC42F-CCDC-4A7F-BC94-EFC675A280A0}"/>
              </a:ext>
            </a:extLst>
          </xdr:cNvPr>
          <xdr:cNvSpPr txBox="1"/>
        </xdr:nvSpPr>
        <xdr:spPr>
          <a:xfrm>
            <a:off x="6708622" y="12820933"/>
            <a:ext cx="467001" cy="313505"/>
          </a:xfrm>
          <a:prstGeom prst="rect">
            <a:avLst/>
          </a:prstGeom>
          <a:solidFill>
            <a:srgbClr val="F8E4E8"/>
          </a:soli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noAutofit/>
          </a:bodyPr>
          <a:lstStyle/>
          <a:p>
            <a:pPr algn="ctr"/>
            <a:r>
              <a:rPr lang="en-MY" sz="1150" b="1">
                <a:solidFill>
                  <a:srgbClr val="79834F"/>
                </a:solidFill>
                <a:latin typeface="Century Gothic" panose="020B0502020202020204" pitchFamily="34" charset="0"/>
                <a:cs typeface="Arial" panose="020B0604020202020204" pitchFamily="34" charset="0"/>
              </a:rPr>
              <a:t>59</a:t>
            </a:r>
          </a:p>
        </xdr:txBody>
      </xdr:sp>
      <xdr:sp macro="" textlink="">
        <xdr:nvSpPr>
          <xdr:cNvPr id="5" name="Rectangle 4">
            <a:extLst>
              <a:ext uri="{FF2B5EF4-FFF2-40B4-BE49-F238E27FC236}">
                <a16:creationId xmlns:a16="http://schemas.microsoft.com/office/drawing/2014/main" id="{47904FB4-E83C-4FA0-9E20-405ECB02DFBF}"/>
              </a:ext>
            </a:extLst>
          </xdr:cNvPr>
          <xdr:cNvSpPr/>
        </xdr:nvSpPr>
        <xdr:spPr>
          <a:xfrm>
            <a:off x="2409568" y="12746744"/>
            <a:ext cx="4267062" cy="492770"/>
          </a:xfrm>
          <a:prstGeom prst="rect">
            <a:avLst/>
          </a:prstGeom>
          <a:noFill/>
          <a:ln w="25400" cap="flat" cmpd="sng" algn="ctr">
            <a:noFill/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algn="r">
              <a:lnSpc>
                <a:spcPct val="100000"/>
              </a:lnSpc>
              <a:spcAft>
                <a:spcPts val="0"/>
              </a:spcAft>
              <a:tabLst>
                <a:tab pos="2971800" algn="ctr"/>
                <a:tab pos="5943600" algn="r"/>
              </a:tabLst>
            </a:pPr>
            <a:r>
              <a:rPr lang="ms-MY" sz="900" b="1" kern="120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Laporan Survei</a:t>
            </a:r>
            <a:r>
              <a:rPr lang="ms-MY" sz="900" b="1" kern="1200" baseline="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 Perbelanjaan Perlindungan </a:t>
            </a:r>
            <a:r>
              <a:rPr lang="ms-MY" sz="900" b="1" kern="120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Alam Sekitar, 2025</a:t>
            </a:r>
          </a:p>
          <a:p>
            <a:pPr algn="r">
              <a:lnSpc>
                <a:spcPct val="100000"/>
              </a:lnSpc>
              <a:spcAft>
                <a:spcPts val="0"/>
              </a:spcAft>
              <a:tabLst>
                <a:tab pos="2971800" algn="ctr"/>
                <a:tab pos="5943600" algn="r"/>
              </a:tabLst>
            </a:pPr>
            <a:r>
              <a:rPr lang="ms-MY" sz="900" i="1" kern="1200" baseline="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Report on the Survey of </a:t>
            </a:r>
            <a:r>
              <a:rPr lang="ms-MY" sz="900" i="1" kern="120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Environmental Protection Expenditure,</a:t>
            </a:r>
            <a:r>
              <a:rPr lang="ms-MY" sz="900" i="1" kern="1200" baseline="0">
                <a:solidFill>
                  <a:srgbClr val="79834F"/>
                </a:solidFill>
                <a:effectLst/>
                <a:latin typeface="Century Gothic" panose="020B0502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 2025</a:t>
            </a:r>
            <a:endParaRPr lang="en-MY" sz="1150" b="1">
              <a:solidFill>
                <a:srgbClr val="79834F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6" name="Flowchart: Decision 5">
            <a:extLst>
              <a:ext uri="{FF2B5EF4-FFF2-40B4-BE49-F238E27FC236}">
                <a16:creationId xmlns:a16="http://schemas.microsoft.com/office/drawing/2014/main" id="{208F15B9-6979-463F-B35D-9E84DD7BA89B}"/>
              </a:ext>
            </a:extLst>
          </xdr:cNvPr>
          <xdr:cNvSpPr>
            <a:spLocks noChangeArrowheads="1"/>
          </xdr:cNvSpPr>
        </xdr:nvSpPr>
        <xdr:spPr bwMode="auto">
          <a:xfrm>
            <a:off x="318368" y="12789290"/>
            <a:ext cx="6842571" cy="52375"/>
          </a:xfrm>
          <a:prstGeom prst="flowChartDecision">
            <a:avLst/>
          </a:prstGeom>
          <a:solidFill>
            <a:srgbClr val="97A266"/>
          </a:solidFill>
          <a:ln w="9525">
            <a:solidFill>
              <a:srgbClr val="65976A"/>
            </a:solidFill>
            <a:miter lim="800000"/>
            <a:headEnd/>
            <a:tailEnd/>
          </a:ln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ahadi\Local%20Settings\Temporary%20Internet%20Files\Content.Outlook\F4Y6ZYP9\JADUAL%20PROSESAN\Final%2018%20Jul%202016\Documents%20and%20Settings\hafidz\Desktop\jadual\JADUAL%202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2.%20Jadual%20B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3.%20Jadual%20C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4.%20Jadual%20D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5.%20Jadual%20E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6.%20Jadual%20F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7.%20Jadual%20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">
          <cell r="A1" t="str">
            <v>Expr1</v>
          </cell>
          <cell r="B1" t="str">
            <v>SumOfWEIGHT</v>
          </cell>
          <cell r="D1" t="str">
            <v>SumOfF2112</v>
          </cell>
          <cell r="F1" t="str">
            <v>SumOfF2116</v>
          </cell>
          <cell r="H1" t="str">
            <v>SumOfF2119</v>
          </cell>
        </row>
        <row r="2">
          <cell r="B2">
            <v>21156.002999999997</v>
          </cell>
          <cell r="D2">
            <v>1546218720.1949999</v>
          </cell>
          <cell r="F2">
            <v>1679257278.1189997</v>
          </cell>
          <cell r="H2">
            <v>455703695.11499983</v>
          </cell>
        </row>
        <row r="3">
          <cell r="A3" t="str">
            <v>151</v>
          </cell>
          <cell r="B3">
            <v>852.32500000000073</v>
          </cell>
          <cell r="D3">
            <v>14629369.639000004</v>
          </cell>
          <cell r="F3">
            <v>28667782.043000009</v>
          </cell>
          <cell r="H3">
            <v>16516954.963</v>
          </cell>
        </row>
        <row r="4">
          <cell r="A4" t="str">
            <v>152</v>
          </cell>
          <cell r="B4">
            <v>45.788999999999994</v>
          </cell>
          <cell r="D4">
            <v>4489495.1449999996</v>
          </cell>
          <cell r="F4">
            <v>206547194.06899995</v>
          </cell>
          <cell r="H4">
            <v>6399414.517</v>
          </cell>
        </row>
        <row r="5">
          <cell r="A5" t="str">
            <v>153</v>
          </cell>
          <cell r="B5">
            <v>339.72600000000023</v>
          </cell>
          <cell r="D5">
            <v>8391167.5779999997</v>
          </cell>
          <cell r="F5">
            <v>3996193.74</v>
          </cell>
          <cell r="H5">
            <v>125089.398</v>
          </cell>
        </row>
        <row r="6">
          <cell r="A6" t="str">
            <v>154</v>
          </cell>
          <cell r="B6">
            <v>2081.6</v>
          </cell>
          <cell r="D6">
            <v>9864850.9540000018</v>
          </cell>
          <cell r="F6">
            <v>123070700.902</v>
          </cell>
          <cell r="H6">
            <v>7206891.9629999995</v>
          </cell>
        </row>
        <row r="7">
          <cell r="A7" t="str">
            <v>155</v>
          </cell>
          <cell r="B7">
            <v>187.41800000000003</v>
          </cell>
          <cell r="D7">
            <v>404302.23199999996</v>
          </cell>
          <cell r="F7">
            <v>10315514.274000002</v>
          </cell>
          <cell r="H7">
            <v>1118463.3370000001</v>
          </cell>
        </row>
        <row r="8">
          <cell r="A8" t="str">
            <v>160</v>
          </cell>
          <cell r="B8">
            <v>131.1</v>
          </cell>
          <cell r="D8">
            <v>604047.95400000003</v>
          </cell>
          <cell r="F8">
            <v>3501325.9739999999</v>
          </cell>
          <cell r="H8">
            <v>1116764</v>
          </cell>
        </row>
        <row r="9">
          <cell r="A9" t="str">
            <v>171</v>
          </cell>
          <cell r="B9">
            <v>179.155</v>
          </cell>
          <cell r="D9">
            <v>992284.73899999994</v>
          </cell>
          <cell r="F9">
            <v>1703054.0689999999</v>
          </cell>
          <cell r="H9">
            <v>514793</v>
          </cell>
        </row>
        <row r="10">
          <cell r="A10" t="str">
            <v>172</v>
          </cell>
          <cell r="B10">
            <v>292.411</v>
          </cell>
          <cell r="D10">
            <v>79137.915999999997</v>
          </cell>
          <cell r="F10">
            <v>885915.07</v>
          </cell>
          <cell r="H10">
            <v>311673.72499999998</v>
          </cell>
        </row>
        <row r="11">
          <cell r="A11" t="str">
            <v>173</v>
          </cell>
          <cell r="B11">
            <v>97.102999999999966</v>
          </cell>
          <cell r="D11">
            <v>1854750.8539999998</v>
          </cell>
          <cell r="F11">
            <v>365911.79700000002</v>
          </cell>
          <cell r="H11">
            <v>72250.892999999996</v>
          </cell>
        </row>
        <row r="12">
          <cell r="A12" t="str">
            <v>181</v>
          </cell>
          <cell r="B12">
            <v>898.77499999999998</v>
          </cell>
          <cell r="D12">
            <v>2336423.4929999998</v>
          </cell>
          <cell r="F12">
            <v>5467483.493999999</v>
          </cell>
          <cell r="H12">
            <v>803946.14199999999</v>
          </cell>
        </row>
        <row r="13">
          <cell r="A13" t="str">
            <v>191</v>
          </cell>
          <cell r="B13">
            <v>61.818000000000012</v>
          </cell>
          <cell r="D13">
            <v>0</v>
          </cell>
          <cell r="F13">
            <v>99489.126000000004</v>
          </cell>
          <cell r="H13">
            <v>0</v>
          </cell>
        </row>
        <row r="14">
          <cell r="A14" t="str">
            <v>192</v>
          </cell>
          <cell r="B14">
            <v>197.40599999999989</v>
          </cell>
          <cell r="D14">
            <v>340048</v>
          </cell>
          <cell r="F14">
            <v>7945402.6069999998</v>
          </cell>
          <cell r="H14">
            <v>310672.59999999998</v>
          </cell>
        </row>
        <row r="15">
          <cell r="A15" t="str">
            <v>201</v>
          </cell>
          <cell r="B15">
            <v>551.94600000000037</v>
          </cell>
          <cell r="D15">
            <v>82754.662000000011</v>
          </cell>
          <cell r="F15">
            <v>1038018.3480000001</v>
          </cell>
          <cell r="H15">
            <v>361212.68700000003</v>
          </cell>
        </row>
        <row r="16">
          <cell r="A16" t="str">
            <v>202</v>
          </cell>
          <cell r="B16">
            <v>764.44099999999935</v>
          </cell>
          <cell r="D16">
            <v>8878598.1900000013</v>
          </cell>
          <cell r="F16">
            <v>6187916.5810000002</v>
          </cell>
          <cell r="H16">
            <v>1282337.037</v>
          </cell>
        </row>
        <row r="17">
          <cell r="A17" t="str">
            <v>210</v>
          </cell>
          <cell r="B17">
            <v>601.24799999999971</v>
          </cell>
          <cell r="D17">
            <v>4388929.9070000006</v>
          </cell>
          <cell r="F17">
            <v>9624633.7350000031</v>
          </cell>
          <cell r="H17">
            <v>4420030.5910000009</v>
          </cell>
        </row>
        <row r="18">
          <cell r="A18" t="str">
            <v>221</v>
          </cell>
          <cell r="B18">
            <v>344.61099999999971</v>
          </cell>
          <cell r="D18">
            <v>1326734.8759999999</v>
          </cell>
          <cell r="F18">
            <v>52806179.623999991</v>
          </cell>
          <cell r="H18">
            <v>11262085.632000001</v>
          </cell>
        </row>
        <row r="19">
          <cell r="A19" t="str">
            <v>222</v>
          </cell>
          <cell r="B19">
            <v>1242.428999999999</v>
          </cell>
          <cell r="D19">
            <v>663882.81400000013</v>
          </cell>
          <cell r="F19">
            <v>7882535.1060000006</v>
          </cell>
          <cell r="H19">
            <v>2755215.835</v>
          </cell>
        </row>
        <row r="20">
          <cell r="A20" t="str">
            <v>223</v>
          </cell>
          <cell r="B20">
            <v>10.747999999999999</v>
          </cell>
          <cell r="D20">
            <v>1476928.96</v>
          </cell>
          <cell r="F20">
            <v>112981.49900000001</v>
          </cell>
          <cell r="H20">
            <v>0</v>
          </cell>
        </row>
        <row r="21">
          <cell r="A21" t="str">
            <v>231</v>
          </cell>
          <cell r="B21">
            <v>9.5</v>
          </cell>
          <cell r="D21">
            <v>0</v>
          </cell>
          <cell r="F21">
            <v>12986</v>
          </cell>
          <cell r="H21">
            <v>0</v>
          </cell>
        </row>
        <row r="22">
          <cell r="A22" t="str">
            <v>232</v>
          </cell>
          <cell r="B22">
            <v>48.870999999999988</v>
          </cell>
          <cell r="D22">
            <v>6242412.6610000003</v>
          </cell>
          <cell r="F22">
            <v>3539933.85</v>
          </cell>
          <cell r="H22">
            <v>22228699.375</v>
          </cell>
        </row>
        <row r="23">
          <cell r="A23" t="str">
            <v>241</v>
          </cell>
          <cell r="B23">
            <v>322.18300000000011</v>
          </cell>
          <cell r="D23">
            <v>16697441.980000004</v>
          </cell>
          <cell r="F23">
            <v>10943665.149999995</v>
          </cell>
          <cell r="H23">
            <v>55314346.993000008</v>
          </cell>
        </row>
        <row r="24">
          <cell r="A24" t="str">
            <v>242</v>
          </cell>
          <cell r="B24">
            <v>616.18200000000013</v>
          </cell>
          <cell r="D24">
            <v>30508517.544000003</v>
          </cell>
          <cell r="F24">
            <v>172774630.03399995</v>
          </cell>
          <cell r="H24">
            <v>17462615.300999999</v>
          </cell>
        </row>
        <row r="25">
          <cell r="A25" t="str">
            <v>243</v>
          </cell>
          <cell r="B25">
            <v>5</v>
          </cell>
          <cell r="D25">
            <v>91000</v>
          </cell>
          <cell r="F25">
            <v>14298</v>
          </cell>
          <cell r="H25">
            <v>0</v>
          </cell>
        </row>
        <row r="26">
          <cell r="A26" t="str">
            <v>251</v>
          </cell>
          <cell r="B26">
            <v>546.75500000000079</v>
          </cell>
          <cell r="D26">
            <v>43284134.180000007</v>
          </cell>
          <cell r="F26">
            <v>28303501.890000008</v>
          </cell>
          <cell r="H26">
            <v>14341268.644000003</v>
          </cell>
        </row>
        <row r="27">
          <cell r="A27" t="str">
            <v>252</v>
          </cell>
          <cell r="B27">
            <v>1430.615</v>
          </cell>
          <cell r="D27">
            <v>27044764.715999998</v>
          </cell>
          <cell r="F27">
            <v>12681369.770000007</v>
          </cell>
          <cell r="H27">
            <v>24354973.612</v>
          </cell>
        </row>
        <row r="28">
          <cell r="A28" t="str">
            <v>261</v>
          </cell>
          <cell r="B28">
            <v>231.76700000000022</v>
          </cell>
          <cell r="D28">
            <v>2994795.5950000002</v>
          </cell>
          <cell r="F28">
            <v>1157919.4949999999</v>
          </cell>
          <cell r="H28">
            <v>1078936.236</v>
          </cell>
        </row>
        <row r="29">
          <cell r="A29" t="str">
            <v>269</v>
          </cell>
          <cell r="B29">
            <v>969.57399999999996</v>
          </cell>
          <cell r="D29">
            <v>15073282.322000002</v>
          </cell>
          <cell r="F29">
            <v>18490237.504999999</v>
          </cell>
          <cell r="H29">
            <v>7666654.9840000002</v>
          </cell>
        </row>
        <row r="30">
          <cell r="A30" t="str">
            <v>271</v>
          </cell>
          <cell r="B30">
            <v>437.13799999999998</v>
          </cell>
          <cell r="D30">
            <v>11767570.416000001</v>
          </cell>
          <cell r="F30">
            <v>39211913.470000014</v>
          </cell>
          <cell r="H30">
            <v>4675518.0690000001</v>
          </cell>
        </row>
        <row r="31">
          <cell r="A31" t="str">
            <v>272</v>
          </cell>
          <cell r="B31">
            <v>146.13400000000004</v>
          </cell>
          <cell r="D31">
            <v>745269.55300000007</v>
          </cell>
          <cell r="F31">
            <v>2863493.1559999995</v>
          </cell>
          <cell r="H31">
            <v>2956078.219</v>
          </cell>
        </row>
        <row r="32">
          <cell r="A32" t="str">
            <v>273</v>
          </cell>
          <cell r="B32">
            <v>319.95600000000002</v>
          </cell>
          <cell r="D32">
            <v>403587.50700000004</v>
          </cell>
          <cell r="F32">
            <v>2645897.08</v>
          </cell>
          <cell r="H32">
            <v>678427.73200000008</v>
          </cell>
        </row>
        <row r="33">
          <cell r="A33" t="str">
            <v>281</v>
          </cell>
          <cell r="B33">
            <v>1213.6509999999989</v>
          </cell>
          <cell r="D33">
            <v>2410666.1740000001</v>
          </cell>
          <cell r="F33">
            <v>6370976.3640000029</v>
          </cell>
          <cell r="H33">
            <v>253723.98500000002</v>
          </cell>
        </row>
        <row r="34">
          <cell r="A34" t="str">
            <v>289</v>
          </cell>
          <cell r="B34">
            <v>1253.9589999999996</v>
          </cell>
          <cell r="D34">
            <v>16060566.136</v>
          </cell>
          <cell r="F34">
            <v>12320239.619000001</v>
          </cell>
          <cell r="H34">
            <v>7992330.5269999998</v>
          </cell>
        </row>
        <row r="35">
          <cell r="A35" t="str">
            <v>291</v>
          </cell>
          <cell r="B35">
            <v>514.53699999999924</v>
          </cell>
          <cell r="D35">
            <v>103428056.773</v>
          </cell>
          <cell r="F35">
            <v>220455551.61499995</v>
          </cell>
          <cell r="H35">
            <v>27710259.077000003</v>
          </cell>
        </row>
        <row r="36">
          <cell r="A36" t="str">
            <v>292</v>
          </cell>
          <cell r="B36">
            <v>687.75300000000004</v>
          </cell>
          <cell r="D36">
            <v>1755032.7529999998</v>
          </cell>
          <cell r="F36">
            <v>8934104.012000002</v>
          </cell>
          <cell r="H36">
            <v>4940268.95</v>
          </cell>
        </row>
        <row r="37">
          <cell r="A37" t="str">
            <v>293</v>
          </cell>
          <cell r="B37">
            <v>48.331999999999994</v>
          </cell>
          <cell r="D37">
            <v>13796650.034</v>
          </cell>
          <cell r="F37">
            <v>22305401.392000001</v>
          </cell>
          <cell r="H37">
            <v>2125348.5299999998</v>
          </cell>
        </row>
        <row r="38">
          <cell r="A38" t="str">
            <v>300</v>
          </cell>
          <cell r="B38">
            <v>80.215999999999994</v>
          </cell>
          <cell r="D38">
            <v>95331401.609999999</v>
          </cell>
          <cell r="F38">
            <v>205840597.639</v>
          </cell>
          <cell r="H38">
            <v>28333959.427999999</v>
          </cell>
        </row>
        <row r="39">
          <cell r="A39" t="str">
            <v>311</v>
          </cell>
          <cell r="B39">
            <v>85.626000000000005</v>
          </cell>
          <cell r="D39">
            <v>172706383.94600001</v>
          </cell>
          <cell r="F39">
            <v>3319773.83</v>
          </cell>
          <cell r="H39">
            <v>7511383.3999999994</v>
          </cell>
        </row>
        <row r="40">
          <cell r="A40" t="str">
            <v>312</v>
          </cell>
          <cell r="B40">
            <v>164.65400000000011</v>
          </cell>
          <cell r="D40">
            <v>6162911.5669999998</v>
          </cell>
          <cell r="F40">
            <v>2129105.2999999998</v>
          </cell>
          <cell r="H40">
            <v>1910808.8910000001</v>
          </cell>
        </row>
        <row r="41">
          <cell r="A41" t="str">
            <v>313</v>
          </cell>
          <cell r="B41">
            <v>121.91099999999994</v>
          </cell>
          <cell r="D41">
            <v>4787343.6349999998</v>
          </cell>
          <cell r="F41">
            <v>3661557.67</v>
          </cell>
          <cell r="H41">
            <v>901754.95499999996</v>
          </cell>
        </row>
        <row r="42">
          <cell r="A42" t="str">
            <v>314</v>
          </cell>
          <cell r="B42">
            <v>20.314</v>
          </cell>
          <cell r="D42">
            <v>1921757.5</v>
          </cell>
          <cell r="F42">
            <v>7313466.6459999997</v>
          </cell>
          <cell r="H42">
            <v>480531.25</v>
          </cell>
        </row>
        <row r="43">
          <cell r="A43" t="str">
            <v>315</v>
          </cell>
          <cell r="B43">
            <v>45.68</v>
          </cell>
          <cell r="D43">
            <v>4535697.0749999993</v>
          </cell>
          <cell r="F43">
            <v>1647807.2049999998</v>
          </cell>
          <cell r="H43">
            <v>5086754</v>
          </cell>
        </row>
        <row r="44">
          <cell r="A44" t="str">
            <v>319</v>
          </cell>
          <cell r="B44">
            <v>90.173000000000059</v>
          </cell>
          <cell r="D44">
            <v>1948268.4990000001</v>
          </cell>
          <cell r="F44">
            <v>5412794.0089999987</v>
          </cell>
          <cell r="H44">
            <v>434013.98899999994</v>
          </cell>
        </row>
        <row r="45">
          <cell r="A45" t="str">
            <v>321</v>
          </cell>
          <cell r="B45">
            <v>316.28099999999989</v>
          </cell>
          <cell r="D45">
            <v>387667996.78399992</v>
          </cell>
          <cell r="F45">
            <v>20403252.957000002</v>
          </cell>
          <cell r="H45">
            <v>116998182.00499997</v>
          </cell>
        </row>
        <row r="46">
          <cell r="A46" t="str">
            <v>322</v>
          </cell>
          <cell r="B46">
            <v>28.943999999999992</v>
          </cell>
          <cell r="D46">
            <v>139966820.09</v>
          </cell>
          <cell r="F46">
            <v>40950133.650000006</v>
          </cell>
          <cell r="H46">
            <v>5667449</v>
          </cell>
        </row>
        <row r="47">
          <cell r="A47" t="str">
            <v>323</v>
          </cell>
          <cell r="B47">
            <v>154.49</v>
          </cell>
          <cell r="D47">
            <v>165217039.06400001</v>
          </cell>
          <cell r="F47">
            <v>29043145.840000011</v>
          </cell>
          <cell r="H47">
            <v>4519380.824</v>
          </cell>
        </row>
        <row r="48">
          <cell r="A48" t="str">
            <v>331</v>
          </cell>
          <cell r="B48">
            <v>69.510999999999981</v>
          </cell>
          <cell r="D48">
            <v>3459072.2579999999</v>
          </cell>
          <cell r="F48">
            <v>7009590.7869999986</v>
          </cell>
          <cell r="H48">
            <v>3458758.01</v>
          </cell>
        </row>
        <row r="49">
          <cell r="A49" t="str">
            <v>332</v>
          </cell>
          <cell r="B49">
            <v>17.515999999999998</v>
          </cell>
          <cell r="D49">
            <v>5086281.5</v>
          </cell>
          <cell r="F49">
            <v>3135403.77</v>
          </cell>
          <cell r="H49">
            <v>3738967.4879999999</v>
          </cell>
        </row>
        <row r="50">
          <cell r="A50" t="str">
            <v>333</v>
          </cell>
          <cell r="B50">
            <v>10.622</v>
          </cell>
          <cell r="D50">
            <v>0</v>
          </cell>
          <cell r="F50">
            <v>108394.5</v>
          </cell>
          <cell r="H50">
            <v>188987</v>
          </cell>
        </row>
        <row r="51">
          <cell r="A51" t="str">
            <v>341</v>
          </cell>
          <cell r="B51">
            <v>48.147000000000013</v>
          </cell>
          <cell r="D51">
            <v>146100109.19200003</v>
          </cell>
          <cell r="F51">
            <v>35021747.593000002</v>
          </cell>
          <cell r="H51">
            <v>11661647.330000002</v>
          </cell>
        </row>
        <row r="52">
          <cell r="A52" t="str">
            <v>342</v>
          </cell>
          <cell r="B52">
            <v>96.155999999999992</v>
          </cell>
          <cell r="D52">
            <v>1061454.3990000002</v>
          </cell>
          <cell r="F52">
            <v>626195.06300000008</v>
          </cell>
          <cell r="H52">
            <v>89254.119000000006</v>
          </cell>
        </row>
        <row r="53">
          <cell r="A53" t="str">
            <v>343</v>
          </cell>
          <cell r="B53">
            <v>222.84700000000007</v>
          </cell>
          <cell r="D53">
            <v>30156106.966999996</v>
          </cell>
          <cell r="F53">
            <v>207611467.36799997</v>
          </cell>
          <cell r="H53">
            <v>10108206.556000002</v>
          </cell>
        </row>
        <row r="54">
          <cell r="A54" t="str">
            <v>351</v>
          </cell>
          <cell r="B54">
            <v>184.42800000000003</v>
          </cell>
          <cell r="D54">
            <v>81722.50499999999</v>
          </cell>
          <cell r="F54">
            <v>1694044.3340000003</v>
          </cell>
          <cell r="H54">
            <v>958346.55</v>
          </cell>
        </row>
        <row r="55">
          <cell r="A55" t="str">
            <v>353</v>
          </cell>
          <cell r="B55">
            <v>7</v>
          </cell>
          <cell r="D55">
            <v>3202408</v>
          </cell>
          <cell r="F55">
            <v>6681234</v>
          </cell>
          <cell r="H55">
            <v>339735</v>
          </cell>
        </row>
        <row r="56">
          <cell r="A56" t="str">
            <v>359</v>
          </cell>
          <cell r="B56">
            <v>74.267000000000039</v>
          </cell>
          <cell r="D56">
            <v>9852729.2559999991</v>
          </cell>
          <cell r="F56">
            <v>17030383.301000003</v>
          </cell>
          <cell r="H56">
            <v>1062399.872</v>
          </cell>
        </row>
        <row r="57">
          <cell r="A57" t="str">
            <v>361</v>
          </cell>
          <cell r="B57">
            <v>848.36600000000112</v>
          </cell>
          <cell r="D57">
            <v>5990662.4299999997</v>
          </cell>
          <cell r="F57">
            <v>37642409.404999994</v>
          </cell>
          <cell r="H57">
            <v>2055511.9770000002</v>
          </cell>
        </row>
        <row r="58">
          <cell r="A58" t="str">
            <v>369</v>
          </cell>
          <cell r="B58">
            <v>693.24</v>
          </cell>
          <cell r="D58">
            <v>7002106.9669999983</v>
          </cell>
          <cell r="F58">
            <v>9461412.5889999997</v>
          </cell>
          <cell r="H58">
            <v>1823341.6310000001</v>
          </cell>
        </row>
        <row r="59">
          <cell r="A59" t="str">
            <v>371</v>
          </cell>
          <cell r="B59">
            <v>15.925000000000001</v>
          </cell>
          <cell r="D59">
            <v>872990.6939999999</v>
          </cell>
          <cell r="F59">
            <v>71984.273000000001</v>
          </cell>
          <cell r="H59">
            <v>0</v>
          </cell>
        </row>
        <row r="60">
          <cell r="A60" t="str">
            <v>372</v>
          </cell>
          <cell r="B60">
            <v>77.733000000000047</v>
          </cell>
          <cell r="D60">
            <v>0</v>
          </cell>
          <cell r="F60">
            <v>197025.93</v>
          </cell>
          <cell r="H60">
            <v>17075.286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d2"/>
      <sheetName val="Jad2.1"/>
      <sheetName val="Jad2.2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d3"/>
      <sheetName val="Jad3.1"/>
      <sheetName val="Jad3.2"/>
      <sheetName val="Jad4"/>
    </sheetNames>
    <sheetDataSet>
      <sheetData sheetId="0"/>
      <sheetData sheetId="1"/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d5"/>
      <sheetName val="Jad5.1"/>
      <sheetName val="Jad5.2"/>
      <sheetName val="Jad6"/>
      <sheetName val="Jad6.1"/>
      <sheetName val="Jad6.2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d7"/>
      <sheetName val="Jad7.1"/>
      <sheetName val="Jad7.2"/>
      <sheetName val="Jad7.3"/>
    </sheetNames>
    <sheetDataSet>
      <sheetData sheetId="0"/>
      <sheetData sheetId="1"/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d8"/>
    </sheetNames>
    <sheetDataSet>
      <sheetData sheetId="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d9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34"/>
  <sheetViews>
    <sheetView tabSelected="1" topLeftCell="E1" zoomScaleNormal="100" zoomScaleSheetLayoutView="100" workbookViewId="0">
      <selection activeCell="S28" sqref="S28"/>
    </sheetView>
  </sheetViews>
  <sheetFormatPr defaultColWidth="9.140625" defaultRowHeight="13.5" x14ac:dyDescent="0.3"/>
  <cols>
    <col min="1" max="1" width="9.140625" style="5" customWidth="1"/>
    <col min="2" max="2" width="1.7109375" style="5" customWidth="1"/>
    <col min="3" max="3" width="1.85546875" style="5" customWidth="1"/>
    <col min="4" max="4" width="30.140625" style="5" customWidth="1"/>
    <col min="5" max="5" width="5.85546875" style="5" customWidth="1"/>
    <col min="6" max="6" width="11.7109375" style="5" customWidth="1"/>
    <col min="7" max="7" width="5.7109375" style="5" customWidth="1"/>
    <col min="8" max="8" width="4.28515625" style="5" customWidth="1"/>
    <col min="9" max="9" width="11.7109375" style="5" customWidth="1"/>
    <col min="10" max="10" width="5.7109375" style="5" customWidth="1"/>
    <col min="11" max="11" width="4.28515625" style="5" customWidth="1"/>
    <col min="12" max="12" width="11.7109375" style="5" customWidth="1"/>
    <col min="13" max="13" width="5.7109375" style="5" customWidth="1"/>
    <col min="14" max="14" width="4.28515625" style="5" customWidth="1"/>
    <col min="15" max="15" width="11.7109375" style="5" customWidth="1"/>
    <col min="16" max="16" width="5.7109375" style="5" customWidth="1"/>
    <col min="17" max="17" width="4.28515625" style="5" customWidth="1"/>
    <col min="18" max="18" width="11.7109375" style="5" customWidth="1"/>
    <col min="19" max="19" width="5.7109375" style="5" customWidth="1"/>
    <col min="20" max="20" width="0.85546875" style="5" customWidth="1"/>
    <col min="21" max="16384" width="9.140625" style="5"/>
  </cols>
  <sheetData>
    <row r="1" spans="2:20" ht="12" customHeight="1" x14ac:dyDescent="0.3"/>
    <row r="2" spans="2:20" ht="12" customHeight="1" x14ac:dyDescent="0.3">
      <c r="B2" s="129" t="s">
        <v>13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</row>
    <row r="3" spans="2:20" ht="12" customHeight="1" x14ac:dyDescent="0.3">
      <c r="B3" s="130" t="s">
        <v>14</v>
      </c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</row>
    <row r="4" spans="2:20" ht="10.15" customHeight="1" x14ac:dyDescent="0.3">
      <c r="B4" s="84"/>
      <c r="C4" s="84"/>
      <c r="D4" s="84"/>
      <c r="E4" s="84"/>
      <c r="F4" s="84"/>
      <c r="G4" s="84"/>
      <c r="H4" s="84"/>
      <c r="I4" s="84"/>
      <c r="J4" s="84"/>
      <c r="K4" s="84"/>
      <c r="L4" s="85"/>
      <c r="M4" s="85"/>
      <c r="N4" s="85"/>
      <c r="O4" s="85"/>
      <c r="P4" s="85"/>
      <c r="Q4" s="85"/>
      <c r="R4" s="85"/>
      <c r="S4" s="85"/>
      <c r="T4" s="85"/>
    </row>
    <row r="5" spans="2:20" ht="9" customHeight="1" x14ac:dyDescent="0.3">
      <c r="B5" s="6"/>
      <c r="C5" s="6"/>
      <c r="D5" s="6"/>
      <c r="E5" s="6"/>
      <c r="F5" s="7"/>
      <c r="G5" s="7"/>
      <c r="H5" s="7"/>
      <c r="I5" s="7"/>
      <c r="J5" s="7"/>
      <c r="K5" s="7"/>
    </row>
    <row r="6" spans="2:20" ht="12" customHeight="1" x14ac:dyDescent="0.3">
      <c r="B6" s="6"/>
      <c r="C6" s="131" t="s">
        <v>2</v>
      </c>
      <c r="D6" s="131"/>
      <c r="E6" s="128"/>
      <c r="F6" s="7">
        <v>2019</v>
      </c>
      <c r="G6" s="7"/>
      <c r="I6" s="7">
        <v>2020</v>
      </c>
      <c r="J6" s="7"/>
      <c r="K6" s="7"/>
      <c r="L6" s="7">
        <v>2021</v>
      </c>
      <c r="M6" s="7"/>
      <c r="O6" s="7">
        <v>2022</v>
      </c>
      <c r="P6" s="7"/>
      <c r="R6" s="7">
        <v>2024</v>
      </c>
      <c r="S6" s="7"/>
    </row>
    <row r="7" spans="2:20" ht="6.75" customHeight="1" x14ac:dyDescent="0.3">
      <c r="B7" s="6"/>
      <c r="C7" s="131"/>
      <c r="D7" s="131"/>
      <c r="E7" s="128"/>
      <c r="F7" s="7"/>
      <c r="G7" s="7"/>
      <c r="I7" s="7"/>
      <c r="J7" s="7"/>
      <c r="K7" s="7"/>
      <c r="L7" s="7"/>
      <c r="M7" s="7"/>
      <c r="O7" s="7"/>
      <c r="P7" s="7"/>
      <c r="R7" s="7"/>
      <c r="S7" s="7"/>
    </row>
    <row r="8" spans="2:20" ht="5.25" customHeight="1" x14ac:dyDescent="0.3">
      <c r="B8" s="6"/>
      <c r="C8" s="131"/>
      <c r="D8" s="131"/>
      <c r="E8" s="128"/>
      <c r="F8" s="7"/>
      <c r="G8" s="7"/>
      <c r="I8" s="7"/>
      <c r="J8" s="7"/>
      <c r="K8" s="7"/>
      <c r="L8" s="7"/>
      <c r="M8" s="7"/>
      <c r="O8" s="7"/>
      <c r="P8" s="7"/>
      <c r="R8" s="7"/>
      <c r="S8" s="7"/>
    </row>
    <row r="9" spans="2:20" ht="12" customHeight="1" x14ac:dyDescent="0.3">
      <c r="C9" s="8"/>
      <c r="D9" s="8"/>
      <c r="E9" s="9"/>
      <c r="F9" s="9" t="s">
        <v>0</v>
      </c>
      <c r="G9" s="10" t="s">
        <v>1</v>
      </c>
      <c r="I9" s="9" t="s">
        <v>0</v>
      </c>
      <c r="J9" s="10" t="s">
        <v>1</v>
      </c>
      <c r="L9" s="9" t="s">
        <v>0</v>
      </c>
      <c r="M9" s="10" t="s">
        <v>1</v>
      </c>
      <c r="O9" s="9" t="s">
        <v>0</v>
      </c>
      <c r="P9" s="10" t="s">
        <v>1</v>
      </c>
      <c r="R9" s="9" t="s">
        <v>0</v>
      </c>
      <c r="S9" s="10" t="s">
        <v>1</v>
      </c>
    </row>
    <row r="10" spans="2:20" ht="5.25" customHeight="1" x14ac:dyDescent="0.3">
      <c r="B10" s="85"/>
      <c r="C10" s="86"/>
      <c r="D10" s="86"/>
      <c r="E10" s="87"/>
      <c r="F10" s="88"/>
      <c r="G10" s="88"/>
      <c r="H10" s="85"/>
      <c r="I10" s="88"/>
      <c r="J10" s="88"/>
      <c r="K10" s="85"/>
      <c r="L10" s="88"/>
      <c r="M10" s="88"/>
      <c r="N10" s="85"/>
      <c r="O10" s="85"/>
      <c r="P10" s="85"/>
      <c r="Q10" s="85"/>
      <c r="R10" s="85"/>
      <c r="S10" s="85"/>
      <c r="T10" s="85"/>
    </row>
    <row r="11" spans="2:20" ht="5.25" customHeight="1" x14ac:dyDescent="0.3">
      <c r="C11" s="8"/>
      <c r="D11" s="8"/>
      <c r="E11" s="9"/>
      <c r="F11" s="11"/>
      <c r="G11" s="11"/>
    </row>
    <row r="12" spans="2:20" ht="18" customHeight="1" x14ac:dyDescent="0.3">
      <c r="B12" s="6"/>
      <c r="C12" s="132" t="s">
        <v>3</v>
      </c>
      <c r="D12" s="132"/>
      <c r="E12" s="12"/>
      <c r="F12" s="133">
        <f>F16+F18+F20+F22+F24</f>
        <v>2885259.1859867009</v>
      </c>
      <c r="G12" s="134">
        <f>F12/$F$12*100</f>
        <v>100</v>
      </c>
      <c r="H12" s="6"/>
      <c r="I12" s="133">
        <f>I16+I18+I20+I22+I24</f>
        <v>2972801.4324044469</v>
      </c>
      <c r="J12" s="134">
        <f>I12/$I$12*100</f>
        <v>100</v>
      </c>
      <c r="K12" s="6"/>
      <c r="L12" s="135">
        <f>L16+L18+L20+L22+L24</f>
        <v>3115939.8464409057</v>
      </c>
      <c r="M12" s="134">
        <f>L12/L12*100</f>
        <v>100</v>
      </c>
      <c r="O12" s="135">
        <f>O16+O18+O20+O22+O24</f>
        <v>3688863.4794917307</v>
      </c>
      <c r="P12" s="134">
        <f>O12/O12*100</f>
        <v>100</v>
      </c>
      <c r="R12" s="135">
        <f>R16+R18+R20+R22+R24</f>
        <v>3776735.5295921778</v>
      </c>
      <c r="S12" s="134">
        <f>R12/R12*100</f>
        <v>100</v>
      </c>
    </row>
    <row r="13" spans="2:20" ht="12" customHeight="1" x14ac:dyDescent="0.3">
      <c r="B13" s="6"/>
      <c r="C13" s="132"/>
      <c r="D13" s="132"/>
      <c r="E13" s="13"/>
      <c r="F13" s="133"/>
      <c r="G13" s="134"/>
      <c r="H13" s="6"/>
      <c r="I13" s="133"/>
      <c r="J13" s="134"/>
      <c r="K13" s="6"/>
      <c r="L13" s="135"/>
      <c r="M13" s="134"/>
      <c r="O13" s="135"/>
      <c r="P13" s="134"/>
      <c r="R13" s="135"/>
      <c r="S13" s="134"/>
    </row>
    <row r="14" spans="2:20" ht="5.25" customHeight="1" x14ac:dyDescent="0.3">
      <c r="B14" s="84"/>
      <c r="C14" s="89"/>
      <c r="D14" s="89"/>
      <c r="E14" s="90"/>
      <c r="F14" s="91"/>
      <c r="G14" s="92"/>
      <c r="H14" s="84"/>
      <c r="I14" s="93"/>
      <c r="J14" s="84"/>
      <c r="K14" s="84"/>
      <c r="L14" s="93"/>
      <c r="M14" s="84"/>
      <c r="N14" s="85"/>
      <c r="O14" s="85"/>
      <c r="P14" s="85"/>
      <c r="Q14" s="85"/>
      <c r="R14" s="85"/>
      <c r="S14" s="85"/>
      <c r="T14" s="85"/>
    </row>
    <row r="15" spans="2:20" ht="9.9499999999999993" customHeight="1" x14ac:dyDescent="0.3">
      <c r="B15" s="6"/>
      <c r="C15" s="15"/>
      <c r="D15" s="15"/>
      <c r="E15" s="16"/>
      <c r="F15" s="17"/>
      <c r="G15" s="18"/>
      <c r="H15" s="18"/>
      <c r="I15" s="14"/>
      <c r="J15" s="6"/>
      <c r="K15" s="6"/>
      <c r="L15" s="14"/>
      <c r="M15" s="6"/>
    </row>
    <row r="16" spans="2:20" ht="30" customHeight="1" x14ac:dyDescent="0.3">
      <c r="B16" s="6"/>
      <c r="C16" s="137" t="s">
        <v>4</v>
      </c>
      <c r="D16" s="137"/>
      <c r="E16" s="19"/>
      <c r="F16" s="48">
        <v>32670.515974645452</v>
      </c>
      <c r="G16" s="49">
        <f>F16/$F$12*100</f>
        <v>1.1323251697220675</v>
      </c>
      <c r="H16" s="50"/>
      <c r="I16" s="48">
        <v>34916.984935403816</v>
      </c>
      <c r="J16" s="51">
        <f>I16/$I$12*100</f>
        <v>1.1745481738133592</v>
      </c>
      <c r="K16" s="7"/>
      <c r="L16" s="52">
        <v>47098.312531038559</v>
      </c>
      <c r="M16" s="51">
        <f>L16/$L$12*100</f>
        <v>1.5115282981099676</v>
      </c>
      <c r="N16" s="53"/>
      <c r="O16" s="35">
        <v>48575.344000000005</v>
      </c>
      <c r="P16" s="67">
        <f>O16/$O$12*100</f>
        <v>1.3168105642850449</v>
      </c>
      <c r="Q16" s="46"/>
      <c r="R16" s="68">
        <v>48785.256838591798</v>
      </c>
      <c r="S16" s="80">
        <f>R16/$R$12*100</f>
        <v>1.2917308203431379</v>
      </c>
    </row>
    <row r="17" spans="2:20" ht="9" customHeight="1" x14ac:dyDescent="0.3">
      <c r="B17" s="6"/>
      <c r="C17" s="26"/>
      <c r="D17" s="26"/>
      <c r="E17" s="27"/>
      <c r="F17" s="25"/>
      <c r="G17" s="21"/>
      <c r="H17" s="22"/>
      <c r="I17" s="20"/>
      <c r="J17" s="23"/>
      <c r="K17" s="24"/>
      <c r="L17" s="20"/>
      <c r="M17" s="23"/>
      <c r="P17" s="60"/>
      <c r="R17" s="78"/>
      <c r="S17" s="81"/>
    </row>
    <row r="18" spans="2:20" ht="30" customHeight="1" x14ac:dyDescent="0.3">
      <c r="B18" s="6"/>
      <c r="C18" s="136" t="s">
        <v>5</v>
      </c>
      <c r="D18" s="136"/>
      <c r="E18" s="28"/>
      <c r="F18" s="48">
        <v>96310.301500000001</v>
      </c>
      <c r="G18" s="49">
        <f>F18/$F$12*100</f>
        <v>3.3380121261814408</v>
      </c>
      <c r="H18" s="50"/>
      <c r="I18" s="48">
        <v>100420.5318095238</v>
      </c>
      <c r="J18" s="51">
        <f>I18/$I$12*100</f>
        <v>3.3779764337741907</v>
      </c>
      <c r="K18" s="7"/>
      <c r="L18" s="52">
        <v>110847.12833690476</v>
      </c>
      <c r="M18" s="51">
        <f>L18/$L$12*100</f>
        <v>3.5574219593332894</v>
      </c>
      <c r="N18" s="46"/>
      <c r="O18" s="35">
        <v>171304.73499999999</v>
      </c>
      <c r="P18" s="67">
        <f>O18/$O$12*100</f>
        <v>4.6438350443807472</v>
      </c>
      <c r="Q18" s="46"/>
      <c r="R18" s="68">
        <v>222285.71220000001</v>
      </c>
      <c r="S18" s="80">
        <f>R18/$R$12*100</f>
        <v>5.885657347683094</v>
      </c>
    </row>
    <row r="19" spans="2:20" ht="9" customHeight="1" x14ac:dyDescent="0.3">
      <c r="B19" s="6"/>
      <c r="C19" s="29"/>
      <c r="D19" s="29"/>
      <c r="E19" s="27"/>
      <c r="F19" s="25"/>
      <c r="G19" s="21"/>
      <c r="H19" s="22"/>
      <c r="I19" s="20"/>
      <c r="J19" s="23"/>
      <c r="K19" s="24"/>
      <c r="L19" s="20"/>
      <c r="M19" s="23"/>
      <c r="P19" s="60"/>
      <c r="R19" s="78"/>
      <c r="S19" s="81"/>
    </row>
    <row r="20" spans="2:20" ht="30" customHeight="1" x14ac:dyDescent="0.3">
      <c r="B20" s="6"/>
      <c r="C20" s="136" t="s">
        <v>6</v>
      </c>
      <c r="D20" s="136"/>
      <c r="E20" s="28"/>
      <c r="F20" s="48">
        <v>2181289.7468233467</v>
      </c>
      <c r="G20" s="49">
        <f>F20/$F$12*100</f>
        <v>75.601171548731742</v>
      </c>
      <c r="H20" s="50"/>
      <c r="I20" s="48">
        <v>2382377.825736573</v>
      </c>
      <c r="J20" s="51">
        <f>I20/$I$12*100</f>
        <v>80.139150895445766</v>
      </c>
      <c r="K20" s="7"/>
      <c r="L20" s="52">
        <v>2486837.7138179434</v>
      </c>
      <c r="M20" s="51">
        <f>L20/$L$12*100</f>
        <v>79.810196485611357</v>
      </c>
      <c r="N20" s="46"/>
      <c r="O20" s="35">
        <v>2921249.9410000001</v>
      </c>
      <c r="P20" s="67">
        <f>O20/$O$12*100</f>
        <v>79.191055923883198</v>
      </c>
      <c r="Q20" s="46"/>
      <c r="R20" s="68">
        <v>2953831.5548127755</v>
      </c>
      <c r="S20" s="80">
        <f>R20/$R$12*100</f>
        <v>78.211236441322598</v>
      </c>
    </row>
    <row r="21" spans="2:20" ht="12.75" customHeight="1" x14ac:dyDescent="0.3">
      <c r="B21" s="6"/>
      <c r="C21" s="39"/>
      <c r="D21" s="39"/>
      <c r="E21" s="27"/>
      <c r="F21" s="25"/>
      <c r="G21" s="21"/>
      <c r="H21" s="22"/>
      <c r="I21" s="20"/>
      <c r="J21" s="23"/>
      <c r="K21" s="24"/>
      <c r="L21" s="20"/>
      <c r="M21" s="23"/>
      <c r="O21" s="36"/>
      <c r="P21" s="60"/>
      <c r="R21" s="78"/>
      <c r="S21" s="81"/>
    </row>
    <row r="22" spans="2:20" ht="30" customHeight="1" x14ac:dyDescent="0.3">
      <c r="B22" s="6"/>
      <c r="C22" s="136" t="s">
        <v>7</v>
      </c>
      <c r="D22" s="136"/>
      <c r="E22" s="28"/>
      <c r="F22" s="48">
        <v>161182.64766666666</v>
      </c>
      <c r="G22" s="49">
        <f>F22/$F$12*100</f>
        <v>5.586418317269664</v>
      </c>
      <c r="H22" s="50"/>
      <c r="I22" s="48">
        <v>88366.252791978593</v>
      </c>
      <c r="J22" s="51">
        <f>I22/$I$12*100</f>
        <v>2.9724909248481701</v>
      </c>
      <c r="K22" s="7"/>
      <c r="L22" s="52">
        <v>84716.687939948461</v>
      </c>
      <c r="M22" s="51">
        <f>L22/$L$12*100</f>
        <v>2.7188165405925182</v>
      </c>
      <c r="N22" s="46"/>
      <c r="O22" s="35">
        <v>134334.33299999998</v>
      </c>
      <c r="P22" s="67">
        <f>O22/$O$12*100</f>
        <v>3.6416184482519589</v>
      </c>
      <c r="R22" s="68">
        <v>136701.96527818457</v>
      </c>
      <c r="S22" s="80">
        <f>R22/$R$12*100</f>
        <v>3.6195800369676934</v>
      </c>
    </row>
    <row r="23" spans="2:20" ht="10.15" customHeight="1" x14ac:dyDescent="0.3">
      <c r="B23" s="6"/>
      <c r="C23" s="29"/>
      <c r="D23" s="29"/>
      <c r="E23" s="27"/>
      <c r="F23" s="17"/>
      <c r="G23" s="30"/>
      <c r="H23" s="6"/>
      <c r="I23" s="31"/>
      <c r="J23" s="32"/>
      <c r="K23" s="33"/>
      <c r="L23" s="20"/>
      <c r="M23" s="32"/>
      <c r="P23" s="60"/>
      <c r="R23" s="77"/>
      <c r="S23" s="81"/>
    </row>
    <row r="24" spans="2:20" ht="30" customHeight="1" x14ac:dyDescent="0.3">
      <c r="B24" s="6"/>
      <c r="C24" s="136" t="s">
        <v>8</v>
      </c>
      <c r="D24" s="136"/>
      <c r="E24" s="34"/>
      <c r="F24" s="54">
        <f>F26+F28+F30+F32</f>
        <v>413805.97402204183</v>
      </c>
      <c r="G24" s="49">
        <f>F24/$F$12*100</f>
        <v>14.342072838095079</v>
      </c>
      <c r="H24" s="50"/>
      <c r="I24" s="54">
        <f>I26+I28+I30+I32</f>
        <v>366719.83713096817</v>
      </c>
      <c r="J24" s="51">
        <f>I24/$I$12*100</f>
        <v>12.335833572118524</v>
      </c>
      <c r="K24" s="39"/>
      <c r="L24" s="48">
        <f>L26+L28+L30+L32</f>
        <v>386440.00381507096</v>
      </c>
      <c r="M24" s="51">
        <f>L24/$L$12*100</f>
        <v>12.402036716352889</v>
      </c>
      <c r="N24" s="46"/>
      <c r="O24" s="48">
        <f>O26+O28+O30+O32</f>
        <v>413399.12649173051</v>
      </c>
      <c r="P24" s="67">
        <f>O24/$O$12*100</f>
        <v>11.206680019199048</v>
      </c>
      <c r="R24" s="48">
        <f>R26+R28+R30+R32</f>
        <v>415131.04046262632</v>
      </c>
      <c r="S24" s="80">
        <f>R24/$R$12*100</f>
        <v>10.991795353683484</v>
      </c>
    </row>
    <row r="25" spans="2:20" ht="10.15" customHeight="1" x14ac:dyDescent="0.3">
      <c r="B25" s="6"/>
      <c r="C25" s="29"/>
      <c r="D25" s="29"/>
      <c r="E25" s="27"/>
      <c r="F25" s="17"/>
      <c r="G25" s="30"/>
      <c r="H25" s="6"/>
      <c r="I25" s="31"/>
      <c r="J25" s="32"/>
      <c r="K25" s="33"/>
      <c r="L25" s="31"/>
      <c r="M25" s="32"/>
      <c r="R25" s="77"/>
      <c r="S25" s="76"/>
    </row>
    <row r="26" spans="2:20" ht="54.95" customHeight="1" x14ac:dyDescent="0.3">
      <c r="B26" s="6"/>
      <c r="C26" s="6"/>
      <c r="D26" s="29" t="s">
        <v>12</v>
      </c>
      <c r="E26" s="28"/>
      <c r="F26" s="42">
        <v>24683.596000000001</v>
      </c>
      <c r="G26" s="43">
        <f>F26/$F$12*100</f>
        <v>0.8555070587725625</v>
      </c>
      <c r="H26" s="41"/>
      <c r="I26" s="42">
        <v>18685.376999999997</v>
      </c>
      <c r="J26" s="44">
        <f>I26/$I$12*100</f>
        <v>0.62854440247248466</v>
      </c>
      <c r="K26" s="39"/>
      <c r="L26" s="45">
        <v>21138.133066666665</v>
      </c>
      <c r="M26" s="44">
        <f>L26/$L$12*100</f>
        <v>0.67838707126554776</v>
      </c>
      <c r="N26" s="46"/>
      <c r="O26" s="38">
        <v>27905.332999999999</v>
      </c>
      <c r="P26" s="62">
        <f>O26/O12*100</f>
        <v>0.75647508115006001</v>
      </c>
      <c r="R26" s="83">
        <v>105179.73520000001</v>
      </c>
      <c r="S26" s="79">
        <f>R26/$R$12*100</f>
        <v>2.7849377955082177</v>
      </c>
    </row>
    <row r="27" spans="2:20" ht="12.75" customHeight="1" x14ac:dyDescent="0.3">
      <c r="B27" s="6"/>
      <c r="C27" s="6"/>
      <c r="D27" s="29"/>
      <c r="E27" s="27"/>
      <c r="F27" s="17"/>
      <c r="G27" s="30"/>
      <c r="H27" s="6"/>
      <c r="I27" s="31"/>
      <c r="J27" s="32"/>
      <c r="K27" s="33"/>
      <c r="L27" s="31"/>
      <c r="M27" s="32"/>
      <c r="R27" s="77"/>
      <c r="S27" s="76"/>
    </row>
    <row r="28" spans="2:20" ht="65.099999999999994" customHeight="1" x14ac:dyDescent="0.3">
      <c r="B28" s="6"/>
      <c r="C28" s="6"/>
      <c r="D28" s="39" t="s">
        <v>9</v>
      </c>
      <c r="E28" s="28"/>
      <c r="F28" s="42">
        <v>184239.84400000001</v>
      </c>
      <c r="G28" s="43">
        <f>F28/$F$12*100</f>
        <v>6.3855561016780431</v>
      </c>
      <c r="H28" s="41"/>
      <c r="I28" s="42">
        <v>195110.57260000001</v>
      </c>
      <c r="J28" s="44">
        <f>I28/$I$12*100</f>
        <v>6.5631888653320383</v>
      </c>
      <c r="K28" s="39"/>
      <c r="L28" s="45">
        <v>171627.7328</v>
      </c>
      <c r="M28" s="44">
        <f>L28/$L$12*100</f>
        <v>5.5080566781812852</v>
      </c>
      <c r="N28" s="46"/>
      <c r="O28" s="38">
        <v>228361.17600000001</v>
      </c>
      <c r="P28" s="62">
        <f>O28/O12*100</f>
        <v>6.1905564483363502</v>
      </c>
      <c r="R28" s="83">
        <v>163699.74160000004</v>
      </c>
      <c r="S28" s="79">
        <f>R28/$R$12*100</f>
        <v>4.33442427507432</v>
      </c>
    </row>
    <row r="29" spans="2:20" ht="12.75" customHeight="1" x14ac:dyDescent="0.3">
      <c r="B29" s="6"/>
      <c r="C29" s="6"/>
      <c r="D29" s="29"/>
      <c r="E29" s="27"/>
      <c r="F29" s="17"/>
      <c r="G29" s="30"/>
      <c r="H29" s="6"/>
      <c r="I29" s="31"/>
      <c r="J29" s="32"/>
      <c r="K29" s="33"/>
      <c r="L29" s="31"/>
      <c r="M29" s="32"/>
      <c r="R29" s="77"/>
      <c r="S29" s="76"/>
    </row>
    <row r="30" spans="2:20" ht="27.95" customHeight="1" x14ac:dyDescent="0.3">
      <c r="B30" s="6"/>
      <c r="C30" s="6"/>
      <c r="D30" s="40" t="s">
        <v>10</v>
      </c>
      <c r="E30" s="27"/>
      <c r="F30" s="42">
        <v>117237.6395</v>
      </c>
      <c r="G30" s="43">
        <f>F30/$F$12*100</f>
        <v>4.0633312968695074</v>
      </c>
      <c r="H30" s="41"/>
      <c r="I30" s="42">
        <v>88524.96703373015</v>
      </c>
      <c r="J30" s="44">
        <f>I30/$I$12*100</f>
        <v>2.9778298028513062</v>
      </c>
      <c r="K30" s="39"/>
      <c r="L30" s="45">
        <v>107631.37199689442</v>
      </c>
      <c r="M30" s="44">
        <f>L30/$L$12*100</f>
        <v>3.454218544040037</v>
      </c>
      <c r="N30" s="46"/>
      <c r="O30" s="38">
        <v>70122.621491730504</v>
      </c>
      <c r="P30" s="62">
        <f>O30/O12*100</f>
        <v>1.9009275317879839</v>
      </c>
      <c r="R30" s="83">
        <v>65068.490400000002</v>
      </c>
      <c r="S30" s="79">
        <f>R30/$R$12*100</f>
        <v>1.722876539544888</v>
      </c>
    </row>
    <row r="31" spans="2:20" ht="12.75" customHeight="1" x14ac:dyDescent="0.3">
      <c r="B31" s="6"/>
      <c r="C31" s="6"/>
      <c r="D31" s="29"/>
      <c r="E31" s="27"/>
      <c r="F31" s="17"/>
      <c r="G31" s="30"/>
      <c r="H31" s="6"/>
      <c r="I31" s="31"/>
      <c r="J31" s="32"/>
      <c r="K31" s="33"/>
      <c r="L31" s="31"/>
      <c r="M31" s="32"/>
      <c r="R31" s="77"/>
      <c r="S31" s="76"/>
    </row>
    <row r="32" spans="2:20" ht="27.95" customHeight="1" x14ac:dyDescent="0.3">
      <c r="B32" s="94"/>
      <c r="C32" s="94"/>
      <c r="D32" s="95" t="s">
        <v>11</v>
      </c>
      <c r="E32" s="96"/>
      <c r="F32" s="97">
        <v>87644.894522041854</v>
      </c>
      <c r="G32" s="98">
        <f>F32/$F$12*100</f>
        <v>3.0376783807749685</v>
      </c>
      <c r="H32" s="99"/>
      <c r="I32" s="97">
        <v>64398.920497237988</v>
      </c>
      <c r="J32" s="100">
        <f>I32/$I$12*100</f>
        <v>2.1662705014626948</v>
      </c>
      <c r="K32" s="95"/>
      <c r="L32" s="101">
        <v>86042.765951509879</v>
      </c>
      <c r="M32" s="100">
        <f>L32/$L$12*100</f>
        <v>2.7613744228660191</v>
      </c>
      <c r="N32" s="102"/>
      <c r="O32" s="71">
        <v>87009.995999999999</v>
      </c>
      <c r="P32" s="103">
        <f>O32/O12*100</f>
        <v>2.358720957924652</v>
      </c>
      <c r="Q32" s="104"/>
      <c r="R32" s="105">
        <v>81183.073262626247</v>
      </c>
      <c r="S32" s="106">
        <f>R32/$R$12*100</f>
        <v>2.1495567435560576</v>
      </c>
      <c r="T32" s="104"/>
    </row>
    <row r="33" spans="2:20" ht="32.25" customHeight="1" x14ac:dyDescent="0.3">
      <c r="B33" s="84"/>
      <c r="C33" s="84"/>
      <c r="D33" s="107"/>
      <c r="E33" s="108"/>
      <c r="F33" s="84"/>
      <c r="G33" s="84"/>
      <c r="H33" s="84"/>
      <c r="I33" s="84"/>
      <c r="J33" s="84"/>
      <c r="K33" s="84"/>
      <c r="L33" s="84"/>
      <c r="M33" s="85"/>
      <c r="N33" s="85"/>
      <c r="O33" s="85"/>
      <c r="P33" s="85"/>
      <c r="Q33" s="85"/>
      <c r="R33" s="85"/>
      <c r="S33" s="85"/>
      <c r="T33" s="85"/>
    </row>
    <row r="34" spans="2:20" ht="12" customHeight="1" x14ac:dyDescent="0.3"/>
  </sheetData>
  <mergeCells count="20">
    <mergeCell ref="C24:D24"/>
    <mergeCell ref="C16:D16"/>
    <mergeCell ref="C18:D18"/>
    <mergeCell ref="C22:D22"/>
    <mergeCell ref="C20:D20"/>
    <mergeCell ref="E6:E8"/>
    <mergeCell ref="B2:S2"/>
    <mergeCell ref="B3:S3"/>
    <mergeCell ref="C6:D8"/>
    <mergeCell ref="C12:D13"/>
    <mergeCell ref="F12:F13"/>
    <mergeCell ref="G12:G13"/>
    <mergeCell ref="I12:I13"/>
    <mergeCell ref="S12:S13"/>
    <mergeCell ref="R12:R13"/>
    <mergeCell ref="P12:P13"/>
    <mergeCell ref="O12:O13"/>
    <mergeCell ref="M12:M13"/>
    <mergeCell ref="L12:L13"/>
    <mergeCell ref="J12:J13"/>
  </mergeCells>
  <pageMargins left="7.874015748031496E-2" right="0.19685039370078741" top="0.47244094488188981" bottom="0.31496062992125984" header="0.31496062992125984" footer="0.31496062992125984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32BBC-EC5C-4BB1-B30A-0E9F145B1BD3}">
  <dimension ref="B1:X36"/>
  <sheetViews>
    <sheetView zoomScaleNormal="100" zoomScaleSheetLayoutView="100" workbookViewId="0">
      <selection activeCell="AC25" sqref="AC25"/>
    </sheetView>
  </sheetViews>
  <sheetFormatPr defaultColWidth="9.140625" defaultRowHeight="13.5" x14ac:dyDescent="0.3"/>
  <cols>
    <col min="1" max="1" width="9.140625" style="5" customWidth="1"/>
    <col min="2" max="2" width="1.7109375" style="5" customWidth="1"/>
    <col min="3" max="3" width="1.85546875" style="5" customWidth="1"/>
    <col min="4" max="4" width="30.140625" style="5" customWidth="1"/>
    <col min="5" max="5" width="6" style="5" customWidth="1"/>
    <col min="6" max="6" width="11.7109375" style="5" customWidth="1"/>
    <col min="7" max="7" width="5.7109375" style="5" customWidth="1"/>
    <col min="8" max="8" width="4.28515625" style="5" customWidth="1"/>
    <col min="9" max="9" width="11.7109375" style="5" customWidth="1"/>
    <col min="10" max="10" width="5.7109375" style="5" customWidth="1"/>
    <col min="11" max="11" width="4.28515625" style="5" customWidth="1"/>
    <col min="12" max="12" width="11.7109375" style="5" customWidth="1"/>
    <col min="13" max="13" width="5.7109375" style="5" customWidth="1"/>
    <col min="14" max="14" width="4.28515625" style="5" customWidth="1"/>
    <col min="15" max="15" width="11.7109375" style="5" customWidth="1"/>
    <col min="16" max="16" width="5.7109375" style="5" customWidth="1"/>
    <col min="17" max="17" width="4.28515625" style="5" customWidth="1"/>
    <col min="18" max="18" width="11.7109375" style="5" customWidth="1"/>
    <col min="19" max="19" width="5.7109375" style="5" customWidth="1"/>
    <col min="20" max="20" width="0.85546875" style="5" customWidth="1"/>
    <col min="21" max="22" width="9.140625" style="5"/>
    <col min="23" max="23" width="23.140625" style="5" customWidth="1"/>
    <col min="24" max="16384" width="9.140625" style="5"/>
  </cols>
  <sheetData>
    <row r="1" spans="2:22" ht="12" customHeight="1" x14ac:dyDescent="0.3"/>
    <row r="2" spans="2:22" ht="12" customHeight="1" x14ac:dyDescent="0.3">
      <c r="B2" s="129" t="s">
        <v>15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</row>
    <row r="3" spans="2:22" ht="12" customHeight="1" x14ac:dyDescent="0.3">
      <c r="B3" s="130" t="s">
        <v>16</v>
      </c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</row>
    <row r="4" spans="2:22" ht="10.15" customHeight="1" x14ac:dyDescent="0.3">
      <c r="B4" s="84"/>
      <c r="C4" s="84"/>
      <c r="D4" s="84"/>
      <c r="E4" s="84"/>
      <c r="F4" s="84"/>
      <c r="G4" s="84"/>
      <c r="H4" s="84"/>
      <c r="I4" s="84"/>
      <c r="J4" s="84"/>
      <c r="K4" s="84"/>
      <c r="L4" s="85"/>
      <c r="M4" s="85"/>
      <c r="N4" s="85"/>
      <c r="O4" s="85"/>
      <c r="P4" s="85"/>
      <c r="Q4" s="85"/>
      <c r="R4" s="85"/>
      <c r="S4" s="85"/>
      <c r="T4" s="85"/>
    </row>
    <row r="5" spans="2:22" ht="9" customHeight="1" x14ac:dyDescent="0.3">
      <c r="B5" s="6"/>
      <c r="C5" s="6"/>
      <c r="D5" s="6"/>
      <c r="E5" s="6"/>
      <c r="F5" s="7"/>
      <c r="G5" s="7"/>
      <c r="H5" s="7"/>
      <c r="I5" s="7"/>
      <c r="J5" s="7"/>
      <c r="K5" s="7"/>
    </row>
    <row r="6" spans="2:22" ht="12" customHeight="1" x14ac:dyDescent="0.3">
      <c r="B6" s="6"/>
      <c r="C6" s="131" t="s">
        <v>2</v>
      </c>
      <c r="D6" s="131"/>
      <c r="E6" s="128"/>
      <c r="F6" s="7">
        <v>2019</v>
      </c>
      <c r="G6" s="7"/>
      <c r="I6" s="7">
        <v>2020</v>
      </c>
      <c r="J6" s="7"/>
      <c r="K6" s="7"/>
      <c r="L6" s="7">
        <v>2021</v>
      </c>
      <c r="M6" s="7"/>
      <c r="O6" s="7">
        <v>2022</v>
      </c>
      <c r="P6" s="7"/>
      <c r="R6" s="7">
        <v>2024</v>
      </c>
      <c r="S6" s="7"/>
    </row>
    <row r="7" spans="2:22" ht="6.75" customHeight="1" x14ac:dyDescent="0.3">
      <c r="B7" s="6"/>
      <c r="C7" s="131"/>
      <c r="D7" s="131"/>
      <c r="E7" s="128"/>
      <c r="F7" s="7"/>
      <c r="G7" s="7"/>
      <c r="I7" s="7"/>
      <c r="J7" s="7"/>
      <c r="K7" s="7"/>
      <c r="L7" s="7"/>
      <c r="M7" s="7"/>
      <c r="O7" s="7"/>
      <c r="P7" s="7"/>
      <c r="R7" s="7"/>
      <c r="S7" s="7"/>
    </row>
    <row r="8" spans="2:22" ht="5.25" customHeight="1" x14ac:dyDescent="0.3">
      <c r="B8" s="6"/>
      <c r="C8" s="131"/>
      <c r="D8" s="131"/>
      <c r="E8" s="128"/>
      <c r="F8" s="7"/>
      <c r="G8" s="7"/>
      <c r="I8" s="7"/>
      <c r="J8" s="7"/>
      <c r="K8" s="7"/>
      <c r="L8" s="7"/>
      <c r="M8" s="7"/>
      <c r="O8" s="7"/>
      <c r="P8" s="7"/>
      <c r="R8" s="7"/>
      <c r="S8" s="7"/>
    </row>
    <row r="9" spans="2:22" ht="12" customHeight="1" x14ac:dyDescent="0.3">
      <c r="C9" s="55"/>
      <c r="D9" s="55"/>
      <c r="E9" s="9"/>
      <c r="F9" s="9" t="s">
        <v>0</v>
      </c>
      <c r="G9" s="58" t="s">
        <v>1</v>
      </c>
      <c r="I9" s="9" t="s">
        <v>0</v>
      </c>
      <c r="J9" s="58" t="s">
        <v>1</v>
      </c>
      <c r="L9" s="9" t="s">
        <v>0</v>
      </c>
      <c r="M9" s="58" t="s">
        <v>1</v>
      </c>
      <c r="O9" s="9" t="s">
        <v>0</v>
      </c>
      <c r="P9" s="58" t="s">
        <v>1</v>
      </c>
      <c r="R9" s="9" t="s">
        <v>0</v>
      </c>
      <c r="S9" s="58" t="s">
        <v>1</v>
      </c>
    </row>
    <row r="10" spans="2:22" ht="5.25" customHeight="1" x14ac:dyDescent="0.3">
      <c r="B10" s="85"/>
      <c r="C10" s="86"/>
      <c r="D10" s="86"/>
      <c r="E10" s="87"/>
      <c r="F10" s="88"/>
      <c r="G10" s="88"/>
      <c r="H10" s="85"/>
      <c r="I10" s="88"/>
      <c r="J10" s="88"/>
      <c r="K10" s="85"/>
      <c r="L10" s="88"/>
      <c r="M10" s="88"/>
      <c r="N10" s="85"/>
      <c r="O10" s="85"/>
      <c r="P10" s="85"/>
      <c r="Q10" s="85"/>
      <c r="R10" s="85"/>
      <c r="S10" s="85"/>
      <c r="T10" s="85"/>
    </row>
    <row r="11" spans="2:22" ht="5.25" customHeight="1" x14ac:dyDescent="0.3">
      <c r="C11" s="55"/>
      <c r="D11" s="55"/>
      <c r="E11" s="9"/>
      <c r="F11" s="11"/>
      <c r="G11" s="11"/>
    </row>
    <row r="12" spans="2:22" ht="18" customHeight="1" x14ac:dyDescent="0.3">
      <c r="B12" s="6"/>
      <c r="C12" s="132" t="s">
        <v>3</v>
      </c>
      <c r="D12" s="132"/>
      <c r="E12" s="12"/>
      <c r="F12" s="133">
        <f>F16+F18+F20+F22+F24</f>
        <v>858134.25508210505</v>
      </c>
      <c r="G12" s="134">
        <f>F12/$F$12*100</f>
        <v>100</v>
      </c>
      <c r="H12" s="6"/>
      <c r="I12" s="133">
        <f>I16+I18+I20+I22+I24</f>
        <v>761421.04546891991</v>
      </c>
      <c r="J12" s="134">
        <f>I12/$I$12*100</f>
        <v>100</v>
      </c>
      <c r="K12" s="6"/>
      <c r="L12" s="133">
        <f>L16+L18+L20+L22+L24</f>
        <v>713350.41037406365</v>
      </c>
      <c r="M12" s="134">
        <f>L12/L12*100</f>
        <v>100</v>
      </c>
      <c r="O12" s="133">
        <f>O16+O18+O20+O22+O24</f>
        <v>713954.39149173046</v>
      </c>
      <c r="P12" s="134">
        <f>O12/O12*100</f>
        <v>100</v>
      </c>
      <c r="R12" s="133">
        <f>R16+R18+R20+R22+R24</f>
        <v>777633.01416252495</v>
      </c>
      <c r="S12" s="134">
        <f>R12/R12*100</f>
        <v>100</v>
      </c>
    </row>
    <row r="13" spans="2:22" ht="12" customHeight="1" x14ac:dyDescent="0.3">
      <c r="B13" s="6"/>
      <c r="C13" s="132"/>
      <c r="D13" s="132"/>
      <c r="E13" s="13"/>
      <c r="F13" s="133"/>
      <c r="G13" s="134"/>
      <c r="H13" s="6"/>
      <c r="I13" s="133"/>
      <c r="J13" s="134"/>
      <c r="K13" s="6"/>
      <c r="L13" s="133"/>
      <c r="M13" s="134"/>
      <c r="O13" s="133"/>
      <c r="P13" s="134"/>
      <c r="R13" s="133"/>
      <c r="S13" s="134"/>
    </row>
    <row r="14" spans="2:22" ht="5.25" customHeight="1" x14ac:dyDescent="0.3">
      <c r="B14" s="84"/>
      <c r="C14" s="89"/>
      <c r="D14" s="89"/>
      <c r="E14" s="90"/>
      <c r="F14" s="91"/>
      <c r="G14" s="92"/>
      <c r="H14" s="84"/>
      <c r="I14" s="93"/>
      <c r="J14" s="84"/>
      <c r="K14" s="84"/>
      <c r="L14" s="93"/>
      <c r="M14" s="84"/>
      <c r="N14" s="85"/>
      <c r="O14" s="85"/>
      <c r="P14" s="85"/>
      <c r="Q14" s="85"/>
      <c r="R14" s="85"/>
      <c r="S14" s="85"/>
      <c r="T14" s="85"/>
    </row>
    <row r="15" spans="2:22" ht="9.9499999999999993" customHeight="1" x14ac:dyDescent="0.3">
      <c r="B15" s="6"/>
      <c r="C15" s="15"/>
      <c r="D15" s="15"/>
      <c r="E15" s="16"/>
      <c r="F15" s="17"/>
      <c r="G15" s="18"/>
      <c r="H15" s="18"/>
      <c r="I15" s="14"/>
      <c r="J15" s="6"/>
      <c r="K15" s="6"/>
      <c r="L15" s="14"/>
      <c r="M15" s="6"/>
    </row>
    <row r="16" spans="2:22" ht="30" customHeight="1" x14ac:dyDescent="0.3">
      <c r="B16" s="6"/>
      <c r="C16" s="137" t="s">
        <v>4</v>
      </c>
      <c r="D16" s="137"/>
      <c r="E16" s="19"/>
      <c r="F16" s="64">
        <v>3794.0547991341987</v>
      </c>
      <c r="G16" s="49">
        <f>F16/$F$12*100</f>
        <v>0.44212834724459155</v>
      </c>
      <c r="H16" s="50"/>
      <c r="I16" s="64">
        <v>11428.005273957218</v>
      </c>
      <c r="J16" s="51">
        <f>I16/$I$12*100</f>
        <v>1.5008785667224762</v>
      </c>
      <c r="K16" s="7"/>
      <c r="L16" s="52">
        <v>12891.8415288952</v>
      </c>
      <c r="M16" s="51">
        <f>L16/$L$12*100</f>
        <v>1.8072242395059435</v>
      </c>
      <c r="N16" s="53"/>
      <c r="O16" s="68">
        <v>13490.416999999999</v>
      </c>
      <c r="P16" s="67">
        <f>O16/$O$12*100</f>
        <v>1.8895348443495434</v>
      </c>
      <c r="Q16" s="46"/>
      <c r="R16" s="68">
        <v>11595.109857142857</v>
      </c>
      <c r="S16" s="67">
        <f>R16/$R$12*100</f>
        <v>1.491077365025488</v>
      </c>
      <c r="V16" s="35"/>
    </row>
    <row r="17" spans="2:24" ht="9" customHeight="1" x14ac:dyDescent="0.3">
      <c r="B17" s="6"/>
      <c r="C17" s="56"/>
      <c r="D17" s="56"/>
      <c r="E17" s="27"/>
      <c r="F17" s="58"/>
      <c r="G17" s="49"/>
      <c r="H17" s="22"/>
      <c r="I17" s="48"/>
      <c r="J17" s="51"/>
      <c r="K17" s="24"/>
      <c r="L17" s="48"/>
      <c r="M17" s="51"/>
      <c r="O17" s="59"/>
      <c r="P17" s="59"/>
      <c r="R17" s="78"/>
      <c r="S17" s="60"/>
      <c r="V17" s="36"/>
      <c r="X17" s="1"/>
    </row>
    <row r="18" spans="2:24" ht="30" customHeight="1" x14ac:dyDescent="0.3">
      <c r="B18" s="6"/>
      <c r="C18" s="136" t="s">
        <v>5</v>
      </c>
      <c r="D18" s="136"/>
      <c r="E18" s="28"/>
      <c r="F18" s="64">
        <v>3553.95</v>
      </c>
      <c r="G18" s="49">
        <f>F18/$F$12*100</f>
        <v>0.41414848305524904</v>
      </c>
      <c r="H18" s="50"/>
      <c r="I18" s="64">
        <v>10901.841071428571</v>
      </c>
      <c r="J18" s="51">
        <f>I18/$I$12*100</f>
        <v>1.4317756432270254</v>
      </c>
      <c r="K18" s="7"/>
      <c r="L18" s="52">
        <v>13350.558999999999</v>
      </c>
      <c r="M18" s="51">
        <f>L18/$L$12*100</f>
        <v>1.871528887605082</v>
      </c>
      <c r="N18" s="46"/>
      <c r="O18" s="37">
        <v>42975.800999999999</v>
      </c>
      <c r="P18" s="67">
        <f>O18/$O$12*100</f>
        <v>6.0194042521689255</v>
      </c>
      <c r="Q18" s="46"/>
      <c r="R18" s="68">
        <v>66940.071333333341</v>
      </c>
      <c r="S18" s="67">
        <f>R18/$R$12*100</f>
        <v>8.6081827949942067</v>
      </c>
      <c r="V18" s="35"/>
      <c r="X18" s="1"/>
    </row>
    <row r="19" spans="2:24" ht="9" customHeight="1" x14ac:dyDescent="0.3">
      <c r="B19" s="6"/>
      <c r="C19" s="57"/>
      <c r="D19" s="57"/>
      <c r="E19" s="27"/>
      <c r="F19" s="46"/>
      <c r="G19" s="49"/>
      <c r="H19" s="22"/>
      <c r="I19" s="48"/>
      <c r="J19" s="51"/>
      <c r="K19" s="24"/>
      <c r="L19" s="48"/>
      <c r="M19" s="51"/>
      <c r="O19" s="59"/>
      <c r="P19" s="59"/>
      <c r="R19" s="78"/>
      <c r="S19" s="60"/>
      <c r="V19" s="66"/>
    </row>
    <row r="20" spans="2:24" ht="30" customHeight="1" x14ac:dyDescent="0.3">
      <c r="B20" s="6"/>
      <c r="C20" s="136" t="s">
        <v>6</v>
      </c>
      <c r="D20" s="136"/>
      <c r="E20" s="28"/>
      <c r="F20" s="64">
        <v>638682.99223751633</v>
      </c>
      <c r="G20" s="49">
        <f>F20/$F$12*100</f>
        <v>74.426931270376571</v>
      </c>
      <c r="H20" s="50"/>
      <c r="I20" s="64">
        <v>610804.00161609543</v>
      </c>
      <c r="J20" s="51">
        <f>I20/$I$12*100</f>
        <v>80.218954447198499</v>
      </c>
      <c r="K20" s="7"/>
      <c r="L20" s="52">
        <v>527997.30134482868</v>
      </c>
      <c r="M20" s="51">
        <f>L20/$L$12*100</f>
        <v>74.016541333166089</v>
      </c>
      <c r="N20" s="46"/>
      <c r="O20" s="69">
        <v>559928.12800000003</v>
      </c>
      <c r="P20" s="67">
        <f>O20/$O$12*100</f>
        <v>78.426316116648678</v>
      </c>
      <c r="Q20" s="46"/>
      <c r="R20" s="68">
        <v>627180.60701813782</v>
      </c>
      <c r="S20" s="67">
        <f>R20/$R$12*100</f>
        <v>80.652518038162583</v>
      </c>
      <c r="V20" s="35"/>
      <c r="X20" s="1"/>
    </row>
    <row r="21" spans="2:24" ht="12.75" customHeight="1" x14ac:dyDescent="0.3">
      <c r="B21" s="6"/>
      <c r="C21" s="39"/>
      <c r="D21" s="39"/>
      <c r="E21" s="27"/>
      <c r="F21" s="58"/>
      <c r="G21" s="49"/>
      <c r="H21" s="22"/>
      <c r="I21" s="48"/>
      <c r="J21" s="51"/>
      <c r="K21" s="24"/>
      <c r="L21" s="48"/>
      <c r="M21" s="51"/>
      <c r="O21" s="36"/>
      <c r="P21" s="59"/>
      <c r="R21" s="78"/>
      <c r="S21" s="60"/>
      <c r="V21" s="36"/>
      <c r="W21" s="63"/>
      <c r="X21" s="1"/>
    </row>
    <row r="22" spans="2:24" ht="30" customHeight="1" x14ac:dyDescent="0.3">
      <c r="B22" s="6"/>
      <c r="C22" s="136" t="s">
        <v>7</v>
      </c>
      <c r="D22" s="136"/>
      <c r="E22" s="28"/>
      <c r="F22" s="64">
        <v>30300.931</v>
      </c>
      <c r="G22" s="49">
        <f>F22/$F$12*100</f>
        <v>3.5310245244901513</v>
      </c>
      <c r="H22" s="50"/>
      <c r="I22" s="64">
        <v>24374.214838383839</v>
      </c>
      <c r="J22" s="51">
        <f>I22/$I$12*100</f>
        <v>3.201148035430649</v>
      </c>
      <c r="K22" s="7"/>
      <c r="L22" s="52">
        <v>21058.311972361593</v>
      </c>
      <c r="M22" s="51">
        <f>L22/$L$12*100</f>
        <v>2.9520291382911132</v>
      </c>
      <c r="N22" s="46"/>
      <c r="O22" s="37">
        <v>16388.686000000002</v>
      </c>
      <c r="P22" s="67">
        <f>O22/$O$12*100</f>
        <v>2.2954808031585348</v>
      </c>
      <c r="R22" s="68">
        <v>14290.313506941266</v>
      </c>
      <c r="S22" s="67">
        <f>R22/$R$12*100</f>
        <v>1.8376680576417239</v>
      </c>
      <c r="V22" s="35"/>
      <c r="X22" s="1"/>
    </row>
    <row r="23" spans="2:24" ht="10.15" customHeight="1" x14ac:dyDescent="0.3">
      <c r="B23" s="6"/>
      <c r="C23" s="57"/>
      <c r="D23" s="57"/>
      <c r="E23" s="27"/>
      <c r="F23" s="58"/>
      <c r="G23" s="43"/>
      <c r="H23" s="6"/>
      <c r="I23" s="42"/>
      <c r="J23" s="44"/>
      <c r="K23" s="33"/>
      <c r="L23" s="48"/>
      <c r="M23" s="44"/>
      <c r="O23" s="59"/>
      <c r="P23" s="59"/>
      <c r="R23" s="77"/>
      <c r="S23" s="60"/>
      <c r="W23" s="69"/>
      <c r="X23" s="1"/>
    </row>
    <row r="24" spans="2:24" ht="30" customHeight="1" x14ac:dyDescent="0.3">
      <c r="B24" s="6"/>
      <c r="C24" s="136" t="s">
        <v>8</v>
      </c>
      <c r="D24" s="136"/>
      <c r="E24" s="34"/>
      <c r="F24" s="65">
        <f>F26+F28+F30+F32</f>
        <v>181802.32704545453</v>
      </c>
      <c r="G24" s="49">
        <f>F24/$F$12*100</f>
        <v>21.185767374833432</v>
      </c>
      <c r="H24" s="50"/>
      <c r="I24" s="65">
        <f>I26+I28+I30+I32</f>
        <v>103912.98266905488</v>
      </c>
      <c r="J24" s="51">
        <f>I24/$I$12*100</f>
        <v>13.647243307421355</v>
      </c>
      <c r="K24" s="39"/>
      <c r="L24" s="65">
        <f>L26+L28+L30+L32</f>
        <v>138052.3965279781</v>
      </c>
      <c r="M24" s="51">
        <f>L24/$L$12*100</f>
        <v>19.352676401431768</v>
      </c>
      <c r="N24" s="46"/>
      <c r="O24" s="65">
        <f>O26+O28+O30+O32</f>
        <v>81171.359491730502</v>
      </c>
      <c r="P24" s="67">
        <f>O24/$O$12*100</f>
        <v>11.369263983674326</v>
      </c>
      <c r="R24" s="65">
        <f>R26+R28+R30+R32</f>
        <v>57626.912446969698</v>
      </c>
      <c r="S24" s="67">
        <f>R24/$R$12*100</f>
        <v>7.4105537441760028</v>
      </c>
      <c r="W24" s="82"/>
    </row>
    <row r="25" spans="2:24" ht="10.15" customHeight="1" x14ac:dyDescent="0.3">
      <c r="B25" s="6"/>
      <c r="C25" s="57"/>
      <c r="D25" s="57"/>
      <c r="E25" s="27"/>
      <c r="F25" s="46"/>
      <c r="G25" s="43"/>
      <c r="H25" s="6"/>
      <c r="I25" s="42"/>
      <c r="J25" s="44"/>
      <c r="K25" s="33"/>
      <c r="L25" s="42"/>
      <c r="M25" s="44"/>
      <c r="O25" s="46"/>
      <c r="P25" s="46"/>
      <c r="R25" s="77"/>
      <c r="S25" s="60"/>
      <c r="X25" s="1"/>
    </row>
    <row r="26" spans="2:24" ht="54.95" customHeight="1" x14ac:dyDescent="0.3">
      <c r="B26" s="6"/>
      <c r="C26" s="6"/>
      <c r="D26" s="57" t="s">
        <v>12</v>
      </c>
      <c r="E26" s="28"/>
      <c r="F26" s="47">
        <v>5672.0550000000003</v>
      </c>
      <c r="G26" s="43">
        <f>F26/$F$12*100</f>
        <v>0.66097524558756904</v>
      </c>
      <c r="H26" s="41"/>
      <c r="I26" s="47">
        <v>4278.0460000000003</v>
      </c>
      <c r="J26" s="44">
        <f>I26/$I$12*100</f>
        <v>0.56185024375907189</v>
      </c>
      <c r="K26" s="39"/>
      <c r="L26" s="45">
        <v>7626.5025999999998</v>
      </c>
      <c r="M26" s="44">
        <f>L26/$L$12*100</f>
        <v>1.0691102842431739</v>
      </c>
      <c r="N26" s="46"/>
      <c r="O26" s="70">
        <v>16130.8</v>
      </c>
      <c r="P26" s="62">
        <f>O26/$O$12*100</f>
        <v>2.2593600084588652</v>
      </c>
      <c r="R26" s="83">
        <v>37839.925000000003</v>
      </c>
      <c r="S26" s="62">
        <f>R26/$R$12*100</f>
        <v>4.8660389040647747</v>
      </c>
      <c r="X26" s="1"/>
    </row>
    <row r="27" spans="2:24" ht="12.75" customHeight="1" x14ac:dyDescent="0.3">
      <c r="B27" s="6"/>
      <c r="C27" s="6"/>
      <c r="D27" s="57"/>
      <c r="E27" s="27"/>
      <c r="F27" s="63"/>
      <c r="G27" s="43"/>
      <c r="H27" s="6"/>
      <c r="I27" s="42"/>
      <c r="J27" s="44"/>
      <c r="K27" s="33"/>
      <c r="L27" s="42"/>
      <c r="M27" s="44"/>
      <c r="O27" s="46"/>
      <c r="P27" s="46"/>
      <c r="R27" s="77"/>
      <c r="V27" s="2"/>
    </row>
    <row r="28" spans="2:24" ht="65.099999999999994" customHeight="1" x14ac:dyDescent="0.3">
      <c r="B28" s="6"/>
      <c r="C28" s="6"/>
      <c r="D28" s="39" t="s">
        <v>9</v>
      </c>
      <c r="E28" s="28"/>
      <c r="F28" s="47">
        <v>62966.108999999997</v>
      </c>
      <c r="G28" s="43">
        <f>F28/$F$12*100</f>
        <v>7.3375592020826028</v>
      </c>
      <c r="H28" s="41"/>
      <c r="I28" s="47">
        <v>27672.154999999999</v>
      </c>
      <c r="J28" s="44">
        <f>I28/$I$12*100</f>
        <v>3.634277666039313</v>
      </c>
      <c r="K28" s="39"/>
      <c r="L28" s="45">
        <v>36860.2745</v>
      </c>
      <c r="M28" s="44">
        <f>L28/$L$12*100</f>
        <v>5.167204499212577</v>
      </c>
      <c r="N28" s="46"/>
      <c r="O28" s="71">
        <v>54514.222000000002</v>
      </c>
      <c r="P28" s="62">
        <f>O28/$O$12*100</f>
        <v>7.635532836502124</v>
      </c>
      <c r="R28" s="83">
        <v>8793.3690000000006</v>
      </c>
      <c r="S28" s="62">
        <f>R28/$R$12*100</f>
        <v>1.1307864815217568</v>
      </c>
      <c r="V28" s="2"/>
    </row>
    <row r="29" spans="2:24" ht="12.75" customHeight="1" x14ac:dyDescent="0.3">
      <c r="B29" s="6"/>
      <c r="C29" s="6"/>
      <c r="D29" s="57"/>
      <c r="E29" s="27"/>
      <c r="F29" s="63"/>
      <c r="G29" s="43"/>
      <c r="H29" s="6"/>
      <c r="I29" s="42"/>
      <c r="J29" s="44"/>
      <c r="K29" s="33"/>
      <c r="L29" s="42"/>
      <c r="M29" s="44"/>
      <c r="O29" s="46"/>
      <c r="P29" s="46"/>
      <c r="R29" s="77"/>
      <c r="W29" s="63"/>
    </row>
    <row r="30" spans="2:24" ht="27.95" customHeight="1" x14ac:dyDescent="0.3">
      <c r="B30" s="6"/>
      <c r="C30" s="6"/>
      <c r="D30" s="40" t="s">
        <v>10</v>
      </c>
      <c r="E30" s="27"/>
      <c r="F30" s="47">
        <v>67089.587499999994</v>
      </c>
      <c r="G30" s="43">
        <f>F30/$F$12*100</f>
        <v>7.818075913259162</v>
      </c>
      <c r="H30" s="41"/>
      <c r="I30" s="47">
        <v>50717.552499999998</v>
      </c>
      <c r="J30" s="44">
        <f>I30/$I$12*100</f>
        <v>6.6609076281527884</v>
      </c>
      <c r="K30" s="39"/>
      <c r="L30" s="45">
        <v>65882.223673913046</v>
      </c>
      <c r="M30" s="44">
        <f>L30/$L$12*100</f>
        <v>9.2356046503661506</v>
      </c>
      <c r="N30" s="46"/>
      <c r="O30" s="71">
        <v>4784.0494917305004</v>
      </c>
      <c r="P30" s="62">
        <f>O30/$O$12*100</f>
        <v>0.67007774568551171</v>
      </c>
      <c r="R30" s="83">
        <v>6121.9802499999996</v>
      </c>
      <c r="S30" s="62">
        <f>R30/$R$12*100</f>
        <v>0.7872582745979595</v>
      </c>
      <c r="V30" s="2"/>
    </row>
    <row r="31" spans="2:24" ht="12.75" customHeight="1" x14ac:dyDescent="0.3">
      <c r="B31" s="6"/>
      <c r="C31" s="6"/>
      <c r="D31" s="57"/>
      <c r="E31" s="27"/>
      <c r="F31" s="63"/>
      <c r="G31" s="43"/>
      <c r="H31" s="6"/>
      <c r="I31" s="42"/>
      <c r="J31" s="44"/>
      <c r="K31" s="33"/>
      <c r="L31" s="42"/>
      <c r="M31" s="44"/>
      <c r="O31" s="46"/>
      <c r="P31" s="46"/>
      <c r="R31" s="77"/>
      <c r="V31" s="2"/>
      <c r="W31" s="63"/>
    </row>
    <row r="32" spans="2:24" ht="27.95" customHeight="1" x14ac:dyDescent="0.3">
      <c r="B32" s="6"/>
      <c r="C32" s="6"/>
      <c r="D32" s="39" t="s">
        <v>11</v>
      </c>
      <c r="E32" s="28"/>
      <c r="F32" s="47">
        <v>46074.575545454543</v>
      </c>
      <c r="G32" s="43">
        <f>F32/$F$12*100</f>
        <v>5.3691570139041005</v>
      </c>
      <c r="H32" s="41"/>
      <c r="I32" s="47">
        <v>21245.229169054888</v>
      </c>
      <c r="J32" s="44">
        <f>I32/$I$12*100</f>
        <v>2.7902077694701819</v>
      </c>
      <c r="K32" s="39"/>
      <c r="L32" s="47">
        <v>27683.395754065041</v>
      </c>
      <c r="M32" s="44">
        <f>L32/$L$12*100</f>
        <v>3.880756967609865</v>
      </c>
      <c r="N32" s="46"/>
      <c r="O32" s="71">
        <v>5742.2880000000005</v>
      </c>
      <c r="P32" s="62">
        <f>O32/$O$12*100</f>
        <v>0.8042933930278251</v>
      </c>
      <c r="R32" s="83">
        <v>4871.6381969696968</v>
      </c>
      <c r="S32" s="62">
        <f>R32/$R$12*100</f>
        <v>0.62647008399151205</v>
      </c>
      <c r="V32" s="2"/>
    </row>
    <row r="33" spans="2:23" ht="32.25" customHeight="1" x14ac:dyDescent="0.3">
      <c r="B33" s="84"/>
      <c r="C33" s="84"/>
      <c r="D33" s="107"/>
      <c r="E33" s="108"/>
      <c r="F33" s="84"/>
      <c r="G33" s="84"/>
      <c r="H33" s="84"/>
      <c r="I33" s="84"/>
      <c r="J33" s="84"/>
      <c r="K33" s="84"/>
      <c r="L33" s="84"/>
      <c r="M33" s="85"/>
      <c r="N33" s="85"/>
      <c r="O33" s="85"/>
      <c r="P33" s="85"/>
      <c r="Q33" s="85"/>
      <c r="R33" s="85"/>
      <c r="S33" s="85"/>
      <c r="T33" s="85"/>
      <c r="V33" s="2"/>
      <c r="W33" s="2"/>
    </row>
    <row r="34" spans="2:23" ht="12" customHeight="1" x14ac:dyDescent="0.3"/>
    <row r="35" spans="2:23" x14ac:dyDescent="0.3">
      <c r="V35" s="2"/>
      <c r="W35" s="2"/>
    </row>
    <row r="36" spans="2:23" x14ac:dyDescent="0.3">
      <c r="V36" s="2"/>
      <c r="W36" s="2"/>
    </row>
  </sheetData>
  <mergeCells count="20">
    <mergeCell ref="C18:D18"/>
    <mergeCell ref="C20:D20"/>
    <mergeCell ref="C22:D22"/>
    <mergeCell ref="C24:D24"/>
    <mergeCell ref="C16:D16"/>
    <mergeCell ref="B2:S2"/>
    <mergeCell ref="B3:S3"/>
    <mergeCell ref="C6:D8"/>
    <mergeCell ref="E6:E8"/>
    <mergeCell ref="C12:D13"/>
    <mergeCell ref="S12:S13"/>
    <mergeCell ref="R12:R13"/>
    <mergeCell ref="P12:P13"/>
    <mergeCell ref="O12:O13"/>
    <mergeCell ref="M12:M13"/>
    <mergeCell ref="L12:L13"/>
    <mergeCell ref="J12:J13"/>
    <mergeCell ref="I12:I13"/>
    <mergeCell ref="G12:G13"/>
    <mergeCell ref="F12:F13"/>
  </mergeCells>
  <pageMargins left="7.874015748031496E-2" right="0.19685039370078741" top="0.47244094488188981" bottom="0.31496062992125984" header="0.31496062992125984" footer="0.31496062992125984"/>
  <pageSetup paperSize="9" scale="9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33313-78ED-4E7B-B3AA-20FC82D1CC8A}">
  <dimension ref="B1:X36"/>
  <sheetViews>
    <sheetView zoomScaleNormal="100" zoomScaleSheetLayoutView="100" workbookViewId="0">
      <selection activeCell="S28" sqref="S28"/>
    </sheetView>
  </sheetViews>
  <sheetFormatPr defaultColWidth="9.140625" defaultRowHeight="13.5" x14ac:dyDescent="0.3"/>
  <cols>
    <col min="1" max="1" width="9.140625" style="5" customWidth="1"/>
    <col min="2" max="2" width="1.7109375" style="5" customWidth="1"/>
    <col min="3" max="3" width="1.85546875" style="5" customWidth="1"/>
    <col min="4" max="4" width="30.140625" style="5" customWidth="1"/>
    <col min="5" max="5" width="6.140625" style="5" customWidth="1"/>
    <col min="6" max="6" width="11.7109375" style="5" customWidth="1"/>
    <col min="7" max="7" width="5.7109375" style="5" customWidth="1"/>
    <col min="8" max="8" width="4.28515625" style="5" customWidth="1"/>
    <col min="9" max="9" width="11.7109375" style="5" customWidth="1"/>
    <col min="10" max="10" width="5.7109375" style="5" customWidth="1"/>
    <col min="11" max="11" width="4.28515625" style="5" customWidth="1"/>
    <col min="12" max="12" width="11.7109375" style="5" customWidth="1"/>
    <col min="13" max="13" width="5.7109375" style="5" customWidth="1"/>
    <col min="14" max="14" width="4.28515625" style="5" customWidth="1"/>
    <col min="15" max="15" width="11.7109375" style="5" customWidth="1"/>
    <col min="16" max="16" width="5.7109375" style="5" customWidth="1"/>
    <col min="17" max="17" width="4.28515625" style="5" customWidth="1"/>
    <col min="18" max="18" width="11.7109375" style="5" customWidth="1"/>
    <col min="19" max="19" width="5.7109375" style="5" customWidth="1"/>
    <col min="20" max="20" width="0.85546875" style="5" customWidth="1"/>
    <col min="21" max="22" width="9.140625" style="5"/>
    <col min="23" max="23" width="23.140625" style="5" customWidth="1"/>
    <col min="24" max="16384" width="9.140625" style="5"/>
  </cols>
  <sheetData>
    <row r="1" spans="2:20" ht="12" customHeight="1" x14ac:dyDescent="0.3"/>
    <row r="2" spans="2:20" ht="12" customHeight="1" x14ac:dyDescent="0.3">
      <c r="B2" s="129" t="s">
        <v>17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</row>
    <row r="3" spans="2:20" ht="12" customHeight="1" x14ac:dyDescent="0.3">
      <c r="B3" s="130" t="s">
        <v>18</v>
      </c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</row>
    <row r="4" spans="2:20" ht="10.15" customHeight="1" x14ac:dyDescent="0.3"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10"/>
      <c r="M4" s="110"/>
      <c r="N4" s="110"/>
      <c r="O4" s="110"/>
      <c r="P4" s="110"/>
      <c r="Q4" s="110"/>
      <c r="R4" s="110"/>
      <c r="S4" s="110"/>
      <c r="T4" s="110"/>
    </row>
    <row r="5" spans="2:20" ht="9" customHeight="1" x14ac:dyDescent="0.3">
      <c r="B5" s="6"/>
      <c r="C5" s="6"/>
      <c r="D5" s="6"/>
      <c r="E5" s="6"/>
      <c r="F5" s="7"/>
      <c r="G5" s="7"/>
      <c r="H5" s="7"/>
      <c r="I5" s="7"/>
      <c r="J5" s="7"/>
      <c r="K5" s="7"/>
    </row>
    <row r="6" spans="2:20" ht="12" customHeight="1" x14ac:dyDescent="0.3">
      <c r="B6" s="6"/>
      <c r="C6" s="131" t="s">
        <v>2</v>
      </c>
      <c r="D6" s="131"/>
      <c r="E6" s="128"/>
      <c r="F6" s="7">
        <v>2019</v>
      </c>
      <c r="G6" s="7"/>
      <c r="I6" s="7">
        <v>2020</v>
      </c>
      <c r="J6" s="7"/>
      <c r="K6" s="7"/>
      <c r="L6" s="7">
        <v>2021</v>
      </c>
      <c r="M6" s="7"/>
      <c r="O6" s="7">
        <v>2022</v>
      </c>
      <c r="P6" s="7"/>
      <c r="R6" s="7">
        <v>2024</v>
      </c>
      <c r="S6" s="7"/>
    </row>
    <row r="7" spans="2:20" ht="6.75" customHeight="1" x14ac:dyDescent="0.3">
      <c r="B7" s="6"/>
      <c r="C7" s="131"/>
      <c r="D7" s="131"/>
      <c r="E7" s="128"/>
      <c r="F7" s="7"/>
      <c r="G7" s="7"/>
      <c r="I7" s="7"/>
      <c r="J7" s="7"/>
      <c r="K7" s="7"/>
      <c r="L7" s="7"/>
      <c r="M7" s="7"/>
      <c r="O7" s="7"/>
      <c r="P7" s="7"/>
      <c r="R7" s="7"/>
      <c r="S7" s="7"/>
    </row>
    <row r="8" spans="2:20" ht="5.25" customHeight="1" x14ac:dyDescent="0.3">
      <c r="B8" s="6"/>
      <c r="C8" s="131"/>
      <c r="D8" s="131"/>
      <c r="E8" s="128"/>
      <c r="F8" s="7"/>
      <c r="G8" s="7"/>
      <c r="I8" s="7"/>
      <c r="J8" s="7"/>
      <c r="K8" s="7"/>
      <c r="L8" s="7"/>
      <c r="M8" s="7"/>
      <c r="O8" s="7"/>
      <c r="P8" s="7"/>
      <c r="R8" s="7"/>
      <c r="S8" s="7"/>
    </row>
    <row r="9" spans="2:20" ht="12" customHeight="1" x14ac:dyDescent="0.3">
      <c r="C9" s="55"/>
      <c r="D9" s="55"/>
      <c r="E9" s="9"/>
      <c r="F9" s="9" t="s">
        <v>0</v>
      </c>
      <c r="G9" s="58" t="s">
        <v>1</v>
      </c>
      <c r="I9" s="9" t="s">
        <v>0</v>
      </c>
      <c r="J9" s="58" t="s">
        <v>1</v>
      </c>
      <c r="L9" s="9" t="s">
        <v>0</v>
      </c>
      <c r="M9" s="58" t="s">
        <v>1</v>
      </c>
      <c r="O9" s="9" t="s">
        <v>0</v>
      </c>
      <c r="P9" s="58" t="s">
        <v>1</v>
      </c>
      <c r="R9" s="9" t="s">
        <v>0</v>
      </c>
      <c r="S9" s="58" t="s">
        <v>1</v>
      </c>
    </row>
    <row r="10" spans="2:20" ht="5.25" customHeight="1" x14ac:dyDescent="0.3">
      <c r="B10" s="110"/>
      <c r="C10" s="111"/>
      <c r="D10" s="111"/>
      <c r="E10" s="112"/>
      <c r="F10" s="113"/>
      <c r="G10" s="113"/>
      <c r="H10" s="110"/>
      <c r="I10" s="113"/>
      <c r="J10" s="113"/>
      <c r="K10" s="110"/>
      <c r="L10" s="113"/>
      <c r="M10" s="113"/>
      <c r="N10" s="110"/>
      <c r="O10" s="110"/>
      <c r="P10" s="110"/>
      <c r="Q10" s="110"/>
      <c r="R10" s="110"/>
      <c r="S10" s="110"/>
      <c r="T10" s="110"/>
    </row>
    <row r="11" spans="2:20" ht="5.25" customHeight="1" x14ac:dyDescent="0.3">
      <c r="C11" s="55"/>
      <c r="D11" s="55"/>
      <c r="E11" s="9"/>
      <c r="F11" s="11"/>
      <c r="G11" s="11"/>
    </row>
    <row r="12" spans="2:20" ht="18" customHeight="1" x14ac:dyDescent="0.3">
      <c r="B12" s="6"/>
      <c r="C12" s="132" t="s">
        <v>3</v>
      </c>
      <c r="D12" s="132"/>
      <c r="E12" s="12"/>
      <c r="F12" s="133">
        <f>F16+F18+F20+F22+F24</f>
        <v>2027124.9309045956</v>
      </c>
      <c r="G12" s="134">
        <f>F12/$F$12*100</f>
        <v>100</v>
      </c>
      <c r="H12" s="6"/>
      <c r="I12" s="133">
        <f>I16+I18+I20+I22+I24</f>
        <v>2211380.3869355274</v>
      </c>
      <c r="J12" s="134">
        <f>I12/$I$12*100</f>
        <v>100</v>
      </c>
      <c r="K12" s="6"/>
      <c r="L12" s="133">
        <f>L16+L18+L20+L22+L24</f>
        <v>2402589.4360668464</v>
      </c>
      <c r="M12" s="134">
        <f>L12/L12*100</f>
        <v>100</v>
      </c>
      <c r="O12" s="133">
        <f>O16+O18+O20+O22+O24</f>
        <v>2974909.088</v>
      </c>
      <c r="P12" s="134">
        <f>O12/O12*100</f>
        <v>100</v>
      </c>
      <c r="R12" s="133">
        <f>R16+R18+R20+R22+R24</f>
        <v>2999102.515429663</v>
      </c>
      <c r="S12" s="134">
        <f>R12/R12*100</f>
        <v>100</v>
      </c>
    </row>
    <row r="13" spans="2:20" ht="12" customHeight="1" x14ac:dyDescent="0.3">
      <c r="B13" s="6"/>
      <c r="C13" s="132"/>
      <c r="D13" s="132"/>
      <c r="E13" s="13"/>
      <c r="F13" s="133"/>
      <c r="G13" s="134"/>
      <c r="H13" s="6"/>
      <c r="I13" s="133"/>
      <c r="J13" s="134"/>
      <c r="K13" s="6"/>
      <c r="L13" s="133"/>
      <c r="M13" s="134"/>
      <c r="O13" s="133"/>
      <c r="P13" s="134"/>
      <c r="R13" s="133"/>
      <c r="S13" s="134"/>
    </row>
    <row r="14" spans="2:20" ht="5.25" customHeight="1" x14ac:dyDescent="0.3">
      <c r="B14" s="109"/>
      <c r="C14" s="114"/>
      <c r="D14" s="114"/>
      <c r="E14" s="115"/>
      <c r="F14" s="116"/>
      <c r="G14" s="117"/>
      <c r="H14" s="109"/>
      <c r="I14" s="118"/>
      <c r="J14" s="109"/>
      <c r="K14" s="109"/>
      <c r="L14" s="118"/>
      <c r="M14" s="109"/>
      <c r="N14" s="110"/>
      <c r="O14" s="110"/>
      <c r="P14" s="110"/>
      <c r="Q14" s="110"/>
      <c r="R14" s="110"/>
      <c r="S14" s="110"/>
      <c r="T14" s="110"/>
    </row>
    <row r="15" spans="2:20" ht="9.9499999999999993" customHeight="1" x14ac:dyDescent="0.3">
      <c r="B15" s="6"/>
      <c r="C15" s="15"/>
      <c r="D15" s="15"/>
      <c r="E15" s="16"/>
      <c r="F15" s="17"/>
      <c r="G15" s="18"/>
      <c r="H15" s="18"/>
      <c r="I15" s="14"/>
      <c r="J15" s="6"/>
      <c r="K15" s="6"/>
      <c r="L15" s="14"/>
      <c r="M15" s="6"/>
    </row>
    <row r="16" spans="2:20" ht="30" customHeight="1" x14ac:dyDescent="0.3">
      <c r="B16" s="6"/>
      <c r="C16" s="137" t="s">
        <v>4</v>
      </c>
      <c r="D16" s="137"/>
      <c r="E16" s="19"/>
      <c r="F16" s="48">
        <v>28876.461175511253</v>
      </c>
      <c r="G16" s="49">
        <f>F16/$F$12*100</f>
        <v>1.4245032822237187</v>
      </c>
      <c r="H16" s="50"/>
      <c r="I16" s="48">
        <v>23488.979661446589</v>
      </c>
      <c r="J16" s="51">
        <f>I16/$I$12*100</f>
        <v>1.0621863068070798</v>
      </c>
      <c r="K16" s="7"/>
      <c r="L16" s="52">
        <v>34206.471002143335</v>
      </c>
      <c r="M16" s="51">
        <f>L16/$L$12*100</f>
        <v>1.4237335138766347</v>
      </c>
      <c r="N16" s="53"/>
      <c r="O16" s="69">
        <v>35084.927000000003</v>
      </c>
      <c r="P16" s="67">
        <f>O16/$O$12*100</f>
        <v>1.1793613170070762</v>
      </c>
      <c r="Q16" s="46"/>
      <c r="R16" s="68">
        <v>37190.146981448939</v>
      </c>
      <c r="S16" s="67">
        <f>R16/$R$12*100</f>
        <v>1.2400425390634215</v>
      </c>
    </row>
    <row r="17" spans="2:24" ht="9" customHeight="1" x14ac:dyDescent="0.3">
      <c r="B17" s="6"/>
      <c r="C17" s="56"/>
      <c r="D17" s="56"/>
      <c r="E17" s="27"/>
      <c r="F17" s="61"/>
      <c r="G17" s="49"/>
      <c r="H17" s="50"/>
      <c r="I17" s="48"/>
      <c r="J17" s="51"/>
      <c r="K17" s="7"/>
      <c r="L17" s="48"/>
      <c r="M17" s="51"/>
      <c r="N17" s="46"/>
      <c r="O17" s="74"/>
      <c r="P17" s="59"/>
      <c r="Q17" s="46"/>
      <c r="R17" s="81"/>
      <c r="S17" s="67"/>
      <c r="U17" s="4"/>
      <c r="V17" s="63"/>
      <c r="W17" s="63"/>
      <c r="X17" s="1"/>
    </row>
    <row r="18" spans="2:24" ht="30" customHeight="1" x14ac:dyDescent="0.3">
      <c r="B18" s="6"/>
      <c r="C18" s="136" t="s">
        <v>5</v>
      </c>
      <c r="D18" s="136"/>
      <c r="E18" s="28"/>
      <c r="F18" s="48">
        <v>92756.351500000004</v>
      </c>
      <c r="G18" s="49">
        <f>F18/$F$12*100</f>
        <v>4.5757590016224547</v>
      </c>
      <c r="H18" s="50"/>
      <c r="I18" s="48">
        <v>89518.690738095233</v>
      </c>
      <c r="J18" s="51">
        <f>I18/$I$12*100</f>
        <v>4.0480910144160172</v>
      </c>
      <c r="K18" s="7"/>
      <c r="L18" s="52">
        <v>97496.569336904766</v>
      </c>
      <c r="M18" s="51">
        <f>L18/$L$12*100</f>
        <v>4.0579787737896371</v>
      </c>
      <c r="N18" s="46"/>
      <c r="O18" s="35">
        <v>128328.93399999999</v>
      </c>
      <c r="P18" s="67">
        <f>O18/$O$12*100</f>
        <v>4.3137094346057534</v>
      </c>
      <c r="Q18" s="46"/>
      <c r="R18" s="68">
        <v>155345.64086666668</v>
      </c>
      <c r="S18" s="67">
        <f>R18/$R$12*100</f>
        <v>5.1797376070824726</v>
      </c>
      <c r="U18" s="4"/>
      <c r="X18" s="1"/>
    </row>
    <row r="19" spans="2:24" ht="9" customHeight="1" x14ac:dyDescent="0.3">
      <c r="B19" s="6"/>
      <c r="C19" s="57"/>
      <c r="D19" s="57"/>
      <c r="E19" s="27"/>
      <c r="F19" s="46"/>
      <c r="G19" s="49"/>
      <c r="H19" s="50"/>
      <c r="I19" s="48"/>
      <c r="J19" s="51"/>
      <c r="K19" s="7"/>
      <c r="L19" s="48"/>
      <c r="M19" s="51"/>
      <c r="N19" s="46"/>
      <c r="O19" s="74"/>
      <c r="P19" s="59"/>
      <c r="Q19" s="46"/>
      <c r="R19" s="81"/>
      <c r="S19" s="67"/>
      <c r="V19" s="63"/>
      <c r="W19" s="63"/>
    </row>
    <row r="20" spans="2:24" ht="30" customHeight="1" x14ac:dyDescent="0.3">
      <c r="B20" s="6"/>
      <c r="C20" s="136" t="s">
        <v>6</v>
      </c>
      <c r="D20" s="136"/>
      <c r="E20" s="28"/>
      <c r="F20" s="48">
        <v>1542606.7545858305</v>
      </c>
      <c r="G20" s="49">
        <f>F20/$F$12*100</f>
        <v>76.098257737743324</v>
      </c>
      <c r="H20" s="50"/>
      <c r="I20" s="48">
        <v>1771573.824120478</v>
      </c>
      <c r="J20" s="51">
        <f>I20/$I$12*100</f>
        <v>80.111672988810312</v>
      </c>
      <c r="K20" s="7"/>
      <c r="L20" s="52">
        <v>1958840.4124731189</v>
      </c>
      <c r="M20" s="51">
        <f>L20/$L$12*100</f>
        <v>81.530384803482448</v>
      </c>
      <c r="N20" s="46"/>
      <c r="O20" s="69">
        <v>2361321.8130000001</v>
      </c>
      <c r="P20" s="67">
        <f>O20/$O$12*100</f>
        <v>79.374587362180264</v>
      </c>
      <c r="Q20" s="46"/>
      <c r="R20" s="68">
        <v>2326650.9477946479</v>
      </c>
      <c r="S20" s="67">
        <f>R20/$R$12*100</f>
        <v>77.578240017624836</v>
      </c>
      <c r="U20" s="4"/>
      <c r="X20" s="1"/>
    </row>
    <row r="21" spans="2:24" ht="12.75" customHeight="1" x14ac:dyDescent="0.3">
      <c r="B21" s="6"/>
      <c r="C21" s="39"/>
      <c r="D21" s="39" t="s">
        <v>19</v>
      </c>
      <c r="E21" s="27"/>
      <c r="F21" s="61"/>
      <c r="G21" s="49"/>
      <c r="H21" s="50"/>
      <c r="I21" s="48"/>
      <c r="J21" s="51"/>
      <c r="K21" s="7"/>
      <c r="L21" s="48"/>
      <c r="M21" s="51"/>
      <c r="N21" s="46"/>
      <c r="O21" s="73"/>
      <c r="P21" s="59"/>
      <c r="Q21" s="46"/>
      <c r="R21" s="81"/>
      <c r="S21" s="67"/>
      <c r="U21" s="4"/>
      <c r="V21" s="63"/>
      <c r="W21" s="63"/>
      <c r="X21" s="1"/>
    </row>
    <row r="22" spans="2:24" ht="30" customHeight="1" x14ac:dyDescent="0.3">
      <c r="B22" s="6"/>
      <c r="C22" s="136" t="s">
        <v>7</v>
      </c>
      <c r="D22" s="136"/>
      <c r="E22" s="28"/>
      <c r="F22" s="48">
        <v>130881.71666666667</v>
      </c>
      <c r="G22" s="49">
        <f>F22/$F$12*100</f>
        <v>6.4565195105296871</v>
      </c>
      <c r="H22" s="50"/>
      <c r="I22" s="48">
        <v>63992.037953594758</v>
      </c>
      <c r="J22" s="51">
        <f>I22/$I$12*100</f>
        <v>2.8937598583965571</v>
      </c>
      <c r="K22" s="7"/>
      <c r="L22" s="52">
        <v>63658.375967586864</v>
      </c>
      <c r="M22" s="51">
        <f>L22/$L$12*100</f>
        <v>2.6495736230239428</v>
      </c>
      <c r="N22" s="46"/>
      <c r="O22" s="35">
        <v>117945.647</v>
      </c>
      <c r="P22" s="67">
        <f>O22/$O$12*100</f>
        <v>3.964680718337299</v>
      </c>
      <c r="Q22" s="46"/>
      <c r="R22" s="68">
        <v>122411.65177124334</v>
      </c>
      <c r="S22" s="67">
        <f>R22/$R$12*100</f>
        <v>4.081609452876811</v>
      </c>
      <c r="X22" s="1"/>
    </row>
    <row r="23" spans="2:24" ht="10.15" customHeight="1" x14ac:dyDescent="0.3">
      <c r="B23" s="6"/>
      <c r="C23" s="57"/>
      <c r="D23" s="57"/>
      <c r="E23" s="27"/>
      <c r="F23" s="61"/>
      <c r="G23" s="43"/>
      <c r="H23" s="41"/>
      <c r="I23" s="42"/>
      <c r="J23" s="44"/>
      <c r="K23" s="39"/>
      <c r="L23" s="48"/>
      <c r="M23" s="44"/>
      <c r="N23" s="46"/>
      <c r="O23" s="74"/>
      <c r="P23" s="59"/>
      <c r="Q23" s="46"/>
      <c r="R23" s="81"/>
      <c r="S23" s="67"/>
      <c r="U23" s="1"/>
      <c r="V23" s="4"/>
      <c r="W23" s="69"/>
      <c r="X23" s="1"/>
    </row>
    <row r="24" spans="2:24" ht="30" customHeight="1" x14ac:dyDescent="0.3">
      <c r="B24" s="6"/>
      <c r="C24" s="136" t="s">
        <v>8</v>
      </c>
      <c r="D24" s="136"/>
      <c r="E24" s="34"/>
      <c r="F24" s="65">
        <f>F26+F28+F30+F32</f>
        <v>232003.6469765873</v>
      </c>
      <c r="G24" s="49">
        <f>F24/$F$12*100</f>
        <v>11.444960467880817</v>
      </c>
      <c r="H24" s="50"/>
      <c r="I24" s="65">
        <f>I26+I28+I30+I32</f>
        <v>262806.85446191323</v>
      </c>
      <c r="J24" s="51">
        <f>I24/$I$12*100</f>
        <v>11.884289831570047</v>
      </c>
      <c r="K24" s="39"/>
      <c r="L24" s="65">
        <f>L26+L28+L30+L32</f>
        <v>248387.60728709283</v>
      </c>
      <c r="M24" s="51">
        <f>L24/$L$12*100</f>
        <v>10.338329285827346</v>
      </c>
      <c r="N24" s="46"/>
      <c r="O24" s="65">
        <f>O26+O28+O30+O32</f>
        <v>332227.76699999999</v>
      </c>
      <c r="P24" s="67">
        <f>O24/$O$12*100</f>
        <v>11.16766116786961</v>
      </c>
      <c r="Q24" s="46"/>
      <c r="R24" s="65">
        <f>R26+R28+R30+R32</f>
        <v>357504.12801565661</v>
      </c>
      <c r="S24" s="67">
        <f>R24/$R$12*100</f>
        <v>11.920370383352473</v>
      </c>
      <c r="V24" s="4"/>
      <c r="W24" s="37"/>
    </row>
    <row r="25" spans="2:24" ht="10.15" customHeight="1" x14ac:dyDescent="0.3">
      <c r="B25" s="6"/>
      <c r="C25" s="57"/>
      <c r="D25" s="57"/>
      <c r="E25" s="27"/>
      <c r="F25" s="46"/>
      <c r="G25" s="43"/>
      <c r="H25" s="41"/>
      <c r="I25" s="42"/>
      <c r="J25" s="44"/>
      <c r="K25" s="39"/>
      <c r="L25" s="42"/>
      <c r="M25" s="44"/>
      <c r="N25" s="46"/>
      <c r="O25" s="75"/>
      <c r="P25" s="46"/>
      <c r="Q25" s="46"/>
      <c r="R25" s="76"/>
      <c r="S25" s="46"/>
      <c r="U25" s="63"/>
      <c r="W25" s="63"/>
      <c r="X25" s="1"/>
    </row>
    <row r="26" spans="2:24" ht="54.95" customHeight="1" x14ac:dyDescent="0.3">
      <c r="B26" s="6"/>
      <c r="C26" s="6"/>
      <c r="D26" s="57" t="s">
        <v>12</v>
      </c>
      <c r="E26" s="28"/>
      <c r="F26" s="42">
        <v>19011.541000000001</v>
      </c>
      <c r="G26" s="43">
        <f>F26/$F$12*100</f>
        <v>0.93785739152821657</v>
      </c>
      <c r="H26" s="41"/>
      <c r="I26" s="42">
        <v>14407.331</v>
      </c>
      <c r="J26" s="44">
        <f>I26/$I$12*100</f>
        <v>0.6515084914886714</v>
      </c>
      <c r="K26" s="39"/>
      <c r="L26" s="72">
        <v>13511.630466666667</v>
      </c>
      <c r="M26" s="44">
        <f>L26/$L$12*100</f>
        <v>0.56237783550675446</v>
      </c>
      <c r="N26" s="46"/>
      <c r="O26" s="70">
        <v>11774.532999999999</v>
      </c>
      <c r="P26" s="62">
        <f>O26/$O$12*100</f>
        <v>0.395794716803124</v>
      </c>
      <c r="Q26" s="46"/>
      <c r="R26" s="83">
        <v>67339.810200000007</v>
      </c>
      <c r="S26" s="62">
        <f>R26/$R$12*100</f>
        <v>2.2453320569588016</v>
      </c>
      <c r="X26" s="1"/>
    </row>
    <row r="27" spans="2:24" ht="12.75" customHeight="1" x14ac:dyDescent="0.3">
      <c r="B27" s="6"/>
      <c r="C27" s="6"/>
      <c r="D27" s="57"/>
      <c r="E27" s="27"/>
      <c r="F27" s="42"/>
      <c r="G27" s="43"/>
      <c r="H27" s="41"/>
      <c r="I27" s="46"/>
      <c r="J27" s="44"/>
      <c r="K27" s="39"/>
      <c r="L27" s="46"/>
      <c r="M27" s="44"/>
      <c r="N27" s="46"/>
      <c r="O27" s="75"/>
      <c r="P27" s="46"/>
      <c r="Q27" s="46"/>
      <c r="R27" s="76"/>
      <c r="S27" s="46"/>
      <c r="U27" s="63"/>
      <c r="V27" s="2"/>
      <c r="W27" s="63"/>
    </row>
    <row r="28" spans="2:24" ht="65.099999999999994" customHeight="1" x14ac:dyDescent="0.3">
      <c r="B28" s="6"/>
      <c r="C28" s="6"/>
      <c r="D28" s="39" t="s">
        <v>9</v>
      </c>
      <c r="E28" s="28"/>
      <c r="F28" s="42">
        <v>121273.735</v>
      </c>
      <c r="G28" s="43">
        <f>F28/$F$12*100</f>
        <v>5.9825486407432287</v>
      </c>
      <c r="H28" s="41"/>
      <c r="I28" s="42">
        <v>167438.41759999999</v>
      </c>
      <c r="J28" s="44">
        <f>I28/$I$12*100</f>
        <v>7.5716696498349485</v>
      </c>
      <c r="K28" s="39"/>
      <c r="L28" s="72">
        <v>134767.45829999997</v>
      </c>
      <c r="M28" s="44">
        <f>L28/$L$12*100</f>
        <v>5.6092587554459881</v>
      </c>
      <c r="N28" s="46"/>
      <c r="O28" s="38">
        <v>173846.954</v>
      </c>
      <c r="P28" s="62">
        <f>O28/$O$12*100</f>
        <v>5.8437736703031646</v>
      </c>
      <c r="Q28" s="46"/>
      <c r="R28" s="83">
        <v>154906.37260000003</v>
      </c>
      <c r="S28" s="62">
        <f>R28/$R$12*100</f>
        <v>5.1650909498106152</v>
      </c>
      <c r="V28" s="2"/>
    </row>
    <row r="29" spans="2:24" ht="12.75" customHeight="1" x14ac:dyDescent="0.3">
      <c r="B29" s="6"/>
      <c r="C29" s="6"/>
      <c r="D29" s="57"/>
      <c r="E29" s="27"/>
      <c r="F29" s="42"/>
      <c r="G29" s="43"/>
      <c r="H29" s="41"/>
      <c r="I29" s="46"/>
      <c r="J29" s="44"/>
      <c r="K29" s="39"/>
      <c r="L29" s="46"/>
      <c r="M29" s="44"/>
      <c r="N29" s="46"/>
      <c r="O29" s="75"/>
      <c r="P29" s="46"/>
      <c r="Q29" s="46"/>
      <c r="R29" s="76"/>
      <c r="S29" s="46"/>
      <c r="U29" s="63"/>
      <c r="W29" s="63"/>
    </row>
    <row r="30" spans="2:24" ht="27.95" customHeight="1" x14ac:dyDescent="0.3">
      <c r="B30" s="6"/>
      <c r="C30" s="6"/>
      <c r="D30" s="40" t="s">
        <v>10</v>
      </c>
      <c r="E30" s="27"/>
      <c r="F30" s="42">
        <v>50148.052000000003</v>
      </c>
      <c r="G30" s="43">
        <f>F30/$F$12*100</f>
        <v>2.4738510801907831</v>
      </c>
      <c r="H30" s="41"/>
      <c r="I30" s="42">
        <v>37807.41453373016</v>
      </c>
      <c r="J30" s="44">
        <f>I30/$I$12*100</f>
        <v>1.709674859969373</v>
      </c>
      <c r="K30" s="39"/>
      <c r="L30" s="45">
        <v>41749.148322981375</v>
      </c>
      <c r="M30" s="44">
        <f>L30/$L$12*100</f>
        <v>1.7376730162988949</v>
      </c>
      <c r="N30" s="46"/>
      <c r="O30" s="71">
        <v>65338.572</v>
      </c>
      <c r="P30" s="62">
        <f>O30/$O$12*100</f>
        <v>2.196321637644612</v>
      </c>
      <c r="Q30" s="46"/>
      <c r="R30" s="83">
        <v>58946.510150000009</v>
      </c>
      <c r="S30" s="62">
        <f>R30/$R$12*100</f>
        <v>1.9654716651643069</v>
      </c>
      <c r="V30" s="2"/>
    </row>
    <row r="31" spans="2:24" ht="12.75" customHeight="1" x14ac:dyDescent="0.3">
      <c r="B31" s="6"/>
      <c r="C31" s="6"/>
      <c r="D31" s="57"/>
      <c r="E31" s="27"/>
      <c r="F31" s="42"/>
      <c r="G31" s="43"/>
      <c r="H31" s="41"/>
      <c r="I31" s="46"/>
      <c r="J31" s="44"/>
      <c r="K31" s="39"/>
      <c r="L31" s="46"/>
      <c r="M31" s="44"/>
      <c r="N31" s="46"/>
      <c r="O31" s="75"/>
      <c r="P31" s="46"/>
      <c r="Q31" s="46"/>
      <c r="R31" s="76"/>
      <c r="S31" s="46"/>
      <c r="U31" s="1"/>
      <c r="V31" s="2"/>
      <c r="W31" s="63"/>
    </row>
    <row r="32" spans="2:24" ht="27.95" customHeight="1" x14ac:dyDescent="0.3">
      <c r="B32" s="6"/>
      <c r="C32" s="6"/>
      <c r="D32" s="39" t="s">
        <v>11</v>
      </c>
      <c r="E32" s="28"/>
      <c r="F32" s="42">
        <v>41570.318976587281</v>
      </c>
      <c r="G32" s="43">
        <f>F32/$F$12*100</f>
        <v>2.0507033554185883</v>
      </c>
      <c r="H32" s="41"/>
      <c r="I32" s="42">
        <v>43153.6913281831</v>
      </c>
      <c r="J32" s="44">
        <f>I32/$I$12*100</f>
        <v>1.9514368302770535</v>
      </c>
      <c r="K32" s="39"/>
      <c r="L32" s="47">
        <v>58359.370197444834</v>
      </c>
      <c r="M32" s="44">
        <f>L32/$L$12*100</f>
        <v>2.4290196785757083</v>
      </c>
      <c r="N32" s="46"/>
      <c r="O32" s="38">
        <v>81267.707999999999</v>
      </c>
      <c r="P32" s="62">
        <f>O32/$O$12*100</f>
        <v>2.7317711431187099</v>
      </c>
      <c r="Q32" s="46"/>
      <c r="R32" s="83">
        <v>76311.43506565658</v>
      </c>
      <c r="S32" s="62">
        <f>R32/$R$12*100</f>
        <v>2.5444757114187513</v>
      </c>
      <c r="U32" s="3"/>
      <c r="V32" s="2"/>
    </row>
    <row r="33" spans="2:23" ht="32.25" customHeight="1" x14ac:dyDescent="0.3">
      <c r="B33" s="109"/>
      <c r="C33" s="109"/>
      <c r="D33" s="119"/>
      <c r="E33" s="120"/>
      <c r="F33" s="109"/>
      <c r="G33" s="109"/>
      <c r="H33" s="109"/>
      <c r="I33" s="109"/>
      <c r="J33" s="109"/>
      <c r="K33" s="109"/>
      <c r="L33" s="109"/>
      <c r="M33" s="110"/>
      <c r="N33" s="110"/>
      <c r="O33" s="110"/>
      <c r="P33" s="110"/>
      <c r="Q33" s="110"/>
      <c r="R33" s="110"/>
      <c r="S33" s="110"/>
      <c r="T33" s="110"/>
      <c r="V33" s="2"/>
      <c r="W33" s="2"/>
    </row>
    <row r="34" spans="2:23" ht="12" customHeight="1" x14ac:dyDescent="0.3"/>
    <row r="35" spans="2:23" x14ac:dyDescent="0.3">
      <c r="V35" s="2"/>
      <c r="W35" s="2"/>
    </row>
    <row r="36" spans="2:23" x14ac:dyDescent="0.3">
      <c r="V36" s="2"/>
      <c r="W36" s="2"/>
    </row>
  </sheetData>
  <mergeCells count="20">
    <mergeCell ref="C18:D18"/>
    <mergeCell ref="C20:D20"/>
    <mergeCell ref="C22:D22"/>
    <mergeCell ref="C24:D24"/>
    <mergeCell ref="C16:D16"/>
    <mergeCell ref="B2:S2"/>
    <mergeCell ref="B3:S3"/>
    <mergeCell ref="C6:D8"/>
    <mergeCell ref="E6:E8"/>
    <mergeCell ref="C12:D13"/>
    <mergeCell ref="S12:S13"/>
    <mergeCell ref="R12:R13"/>
    <mergeCell ref="P12:P13"/>
    <mergeCell ref="O12:O13"/>
    <mergeCell ref="M12:M13"/>
    <mergeCell ref="L12:L13"/>
    <mergeCell ref="J12:J13"/>
    <mergeCell ref="G12:G13"/>
    <mergeCell ref="I12:I13"/>
    <mergeCell ref="F12:F13"/>
  </mergeCells>
  <pageMargins left="7.874015748031496E-2" right="0.19685039370078741" top="0.47244094488188981" bottom="0.31496062992125984" header="0.31496062992125984" footer="0.31496062992125984"/>
  <pageSetup paperSize="9" scale="9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EC8A1-0ADD-4D53-976B-4B9AD3B5B4A7}">
  <dimension ref="B1:S39"/>
  <sheetViews>
    <sheetView zoomScale="115" zoomScaleNormal="115" zoomScaleSheetLayoutView="100" workbookViewId="0">
      <selection activeCell="S28" sqref="S28"/>
    </sheetView>
  </sheetViews>
  <sheetFormatPr defaultColWidth="8.85546875" defaultRowHeight="13.5" x14ac:dyDescent="0.3"/>
  <cols>
    <col min="1" max="1" width="9.140625" style="6" customWidth="1"/>
    <col min="2" max="2" width="1.7109375" style="6" customWidth="1"/>
    <col min="3" max="3" width="2" style="6" customWidth="1"/>
    <col min="4" max="4" width="31.28515625" style="6" customWidth="1"/>
    <col min="5" max="5" width="12.42578125" style="6" customWidth="1"/>
    <col min="6" max="6" width="6.85546875" style="6" customWidth="1"/>
    <col min="7" max="7" width="2.7109375" style="6" customWidth="1"/>
    <col min="8" max="8" width="14.42578125" style="6" customWidth="1"/>
    <col min="9" max="9" width="2.7109375" style="6" customWidth="1"/>
    <col min="10" max="10" width="14.85546875" style="6" customWidth="1"/>
    <col min="11" max="11" width="2.7109375" style="6" customWidth="1"/>
    <col min="12" max="12" width="15.42578125" style="6" customWidth="1"/>
    <col min="13" max="13" width="2.7109375" style="6" customWidth="1"/>
    <col min="14" max="14" width="14.85546875" style="6" customWidth="1"/>
    <col min="15" max="15" width="2.7109375" style="6" customWidth="1"/>
    <col min="16" max="16" width="16.7109375" style="6" customWidth="1"/>
    <col min="17" max="17" width="0.85546875" style="6" customWidth="1"/>
    <col min="18" max="18" width="5.28515625" style="6" customWidth="1"/>
    <col min="19" max="19" width="13.140625" style="138" customWidth="1"/>
    <col min="20" max="22" width="13.140625" style="6" customWidth="1"/>
    <col min="23" max="16384" width="8.85546875" style="6"/>
  </cols>
  <sheetData>
    <row r="1" spans="2:19" ht="9" customHeight="1" x14ac:dyDescent="0.3"/>
    <row r="2" spans="2:19" ht="12" customHeight="1" x14ac:dyDescent="0.3">
      <c r="B2" s="129" t="s">
        <v>20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</row>
    <row r="3" spans="2:19" ht="12" customHeight="1" x14ac:dyDescent="0.3">
      <c r="B3" s="130" t="s">
        <v>21</v>
      </c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</row>
    <row r="4" spans="2:19" ht="7.9" customHeight="1" x14ac:dyDescent="0.3"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</row>
    <row r="5" spans="2:19" ht="6" customHeight="1" x14ac:dyDescent="0.3"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</row>
    <row r="6" spans="2:19" ht="12" customHeight="1" x14ac:dyDescent="0.3">
      <c r="B6" s="139"/>
      <c r="C6" s="140" t="s">
        <v>22</v>
      </c>
      <c r="D6" s="140"/>
      <c r="E6" s="141" t="s">
        <v>23</v>
      </c>
      <c r="F6" s="142"/>
      <c r="G6" s="142"/>
      <c r="H6" s="143" t="s">
        <v>24</v>
      </c>
      <c r="I6" s="144"/>
      <c r="J6" s="143" t="s">
        <v>25</v>
      </c>
      <c r="K6" s="144"/>
      <c r="L6" s="143" t="s">
        <v>26</v>
      </c>
      <c r="M6" s="144"/>
      <c r="N6" s="143" t="s">
        <v>27</v>
      </c>
      <c r="O6" s="144"/>
      <c r="P6" s="143" t="s">
        <v>28</v>
      </c>
      <c r="Q6" s="144"/>
    </row>
    <row r="7" spans="2:19" ht="12" customHeight="1" x14ac:dyDescent="0.3">
      <c r="B7" s="139"/>
      <c r="C7" s="140"/>
      <c r="D7" s="140"/>
      <c r="E7" s="141"/>
      <c r="F7" s="142"/>
      <c r="G7" s="142"/>
      <c r="H7" s="143"/>
      <c r="I7" s="144"/>
      <c r="J7" s="143"/>
      <c r="K7" s="144"/>
      <c r="L7" s="143"/>
      <c r="M7" s="144"/>
      <c r="N7" s="143"/>
      <c r="O7" s="144"/>
      <c r="P7" s="143"/>
      <c r="Q7" s="144"/>
    </row>
    <row r="8" spans="2:19" ht="12" customHeight="1" x14ac:dyDescent="0.3">
      <c r="B8" s="139"/>
      <c r="C8" s="145"/>
      <c r="D8" s="145"/>
      <c r="E8" s="146"/>
      <c r="F8" s="142"/>
      <c r="G8" s="142"/>
      <c r="H8" s="143"/>
      <c r="I8" s="144"/>
      <c r="J8" s="143"/>
      <c r="K8" s="144"/>
      <c r="L8" s="143"/>
      <c r="M8" s="144"/>
      <c r="N8" s="143"/>
      <c r="O8" s="144"/>
      <c r="P8" s="143"/>
      <c r="Q8" s="144"/>
    </row>
    <row r="9" spans="2:19" ht="12" customHeight="1" x14ac:dyDescent="0.3">
      <c r="B9" s="139"/>
      <c r="C9" s="145"/>
      <c r="D9" s="145"/>
      <c r="E9" s="146"/>
      <c r="F9" s="142"/>
      <c r="G9" s="142"/>
      <c r="H9" s="143"/>
      <c r="I9" s="144"/>
      <c r="J9" s="143"/>
      <c r="K9" s="144"/>
      <c r="L9" s="143"/>
      <c r="M9" s="144"/>
      <c r="N9" s="143"/>
      <c r="O9" s="144"/>
      <c r="P9" s="143"/>
      <c r="Q9" s="144"/>
    </row>
    <row r="10" spans="2:19" ht="12" customHeight="1" x14ac:dyDescent="0.3">
      <c r="B10" s="139"/>
      <c r="C10" s="145"/>
      <c r="D10" s="145"/>
      <c r="E10" s="146"/>
      <c r="F10" s="142"/>
      <c r="G10" s="142"/>
      <c r="H10" s="143"/>
      <c r="I10" s="144"/>
      <c r="J10" s="143"/>
      <c r="K10" s="144"/>
      <c r="L10" s="143"/>
      <c r="M10" s="144"/>
      <c r="N10" s="143"/>
      <c r="O10" s="144"/>
      <c r="P10" s="143"/>
      <c r="Q10" s="144"/>
    </row>
    <row r="11" spans="2:19" ht="12" customHeight="1" x14ac:dyDescent="0.3">
      <c r="B11" s="139"/>
      <c r="C11" s="145"/>
      <c r="D11" s="145"/>
      <c r="E11" s="146"/>
      <c r="F11" s="142"/>
      <c r="G11" s="142"/>
      <c r="H11" s="143"/>
      <c r="I11" s="144"/>
      <c r="J11" s="143"/>
      <c r="K11" s="144"/>
      <c r="L11" s="143"/>
      <c r="M11" s="144"/>
      <c r="N11" s="143"/>
      <c r="O11" s="144"/>
      <c r="P11" s="143"/>
      <c r="Q11" s="144"/>
    </row>
    <row r="12" spans="2:19" ht="12" customHeight="1" x14ac:dyDescent="0.3">
      <c r="B12" s="139"/>
      <c r="C12" s="145"/>
      <c r="D12" s="145"/>
      <c r="E12" s="146"/>
      <c r="F12" s="142"/>
      <c r="G12" s="142"/>
      <c r="H12" s="144"/>
      <c r="I12" s="144"/>
      <c r="J12" s="143"/>
      <c r="K12" s="144"/>
      <c r="L12" s="143"/>
      <c r="M12" s="144"/>
      <c r="N12" s="143"/>
      <c r="O12" s="144"/>
      <c r="P12" s="143"/>
      <c r="Q12" s="144"/>
    </row>
    <row r="13" spans="2:19" ht="12" customHeight="1" x14ac:dyDescent="0.3">
      <c r="B13" s="139"/>
      <c r="C13" s="145"/>
      <c r="D13" s="145"/>
      <c r="E13" s="146"/>
      <c r="F13" s="142"/>
      <c r="G13" s="142"/>
      <c r="H13" s="144"/>
      <c r="I13" s="144"/>
      <c r="J13" s="143"/>
      <c r="K13" s="144"/>
      <c r="L13" s="143"/>
      <c r="M13" s="144"/>
      <c r="N13" s="143"/>
      <c r="O13" s="144"/>
      <c r="P13" s="143"/>
      <c r="Q13" s="144"/>
    </row>
    <row r="14" spans="2:19" ht="16.5" customHeight="1" x14ac:dyDescent="0.3">
      <c r="B14" s="139"/>
      <c r="C14" s="147"/>
      <c r="D14" s="147"/>
      <c r="E14" s="148" t="s">
        <v>29</v>
      </c>
      <c r="F14" s="148" t="s">
        <v>1</v>
      </c>
      <c r="G14" s="149"/>
      <c r="H14" s="148" t="s">
        <v>29</v>
      </c>
      <c r="I14" s="148"/>
      <c r="J14" s="148" t="s">
        <v>29</v>
      </c>
      <c r="K14" s="148"/>
      <c r="L14" s="148" t="s">
        <v>29</v>
      </c>
      <c r="M14" s="148"/>
      <c r="N14" s="148" t="s">
        <v>29</v>
      </c>
      <c r="O14" s="148"/>
      <c r="P14" s="148" t="s">
        <v>29</v>
      </c>
      <c r="Q14" s="150"/>
    </row>
    <row r="15" spans="2:19" ht="6" customHeight="1" x14ac:dyDescent="0.3">
      <c r="B15" s="151"/>
      <c r="C15" s="152"/>
      <c r="D15" s="152"/>
      <c r="E15" s="153"/>
      <c r="F15" s="154"/>
      <c r="G15" s="154"/>
      <c r="H15" s="153"/>
      <c r="I15" s="153"/>
      <c r="J15" s="153"/>
      <c r="K15" s="153"/>
      <c r="L15" s="153"/>
      <c r="M15" s="153"/>
      <c r="N15" s="153"/>
      <c r="O15" s="153"/>
      <c r="P15" s="153"/>
      <c r="Q15" s="154"/>
    </row>
    <row r="16" spans="2:19" ht="6" customHeight="1" x14ac:dyDescent="0.3">
      <c r="C16" s="155"/>
      <c r="D16" s="155"/>
      <c r="E16" s="9"/>
      <c r="F16" s="156"/>
      <c r="G16" s="156"/>
      <c r="H16" s="9"/>
      <c r="I16" s="9"/>
      <c r="J16" s="9"/>
      <c r="K16" s="9"/>
      <c r="L16" s="9"/>
      <c r="M16" s="9"/>
      <c r="N16" s="9"/>
      <c r="O16" s="9"/>
      <c r="P16" s="9"/>
      <c r="Q16" s="156"/>
      <c r="S16" s="157"/>
    </row>
    <row r="17" spans="2:19" ht="10.9" customHeight="1" x14ac:dyDescent="0.3">
      <c r="C17" s="132" t="s">
        <v>3</v>
      </c>
      <c r="D17" s="132"/>
      <c r="E17" s="158">
        <f>E22+E23+E24+E25+E26+E27+E28+E29+E30+E31+E32+E33+E34+E35+E36+E37</f>
        <v>3776735.5295921899</v>
      </c>
      <c r="F17" s="159">
        <f>E17/E17*100</f>
        <v>100</v>
      </c>
      <c r="G17" s="160"/>
      <c r="H17" s="158">
        <f>H22+H23+H24+H25+H26+H27+H28+H29+H30+H31+H32+H33+H34+H35+H36+H37</f>
        <v>2503011.8130997792</v>
      </c>
      <c r="I17" s="161"/>
      <c r="J17" s="158">
        <f>J22+J23+J24+J25+J26+J27+J28+J29+J30+J31+J32+J33+J34+J35+J36+J37</f>
        <v>6628.1221135531141</v>
      </c>
      <c r="K17" s="161"/>
      <c r="L17" s="158">
        <f>L22+L23+L24+L25+L26+L27+L28+L29+L30+L31+L32+L33+L34+L35+L36+L37</f>
        <v>149484.41313846232</v>
      </c>
      <c r="M17" s="161"/>
      <c r="N17" s="158">
        <f>N22+N23+N24+N25+N26+N27+N28+N29+N30+N31+N32+N33+N34+N35+N36+N37</f>
        <v>1073374.6914618944</v>
      </c>
      <c r="O17" s="161"/>
      <c r="P17" s="158">
        <f>P22+P23+P24+P25+P26+P27+P28+P29+P30+P31+P32+P33+P34+P35+P36+P37</f>
        <v>44236.489778501731</v>
      </c>
      <c r="Q17" s="162"/>
    </row>
    <row r="18" spans="2:19" ht="10.9" customHeight="1" x14ac:dyDescent="0.3">
      <c r="C18" s="132"/>
      <c r="D18" s="132"/>
      <c r="Q18" s="162"/>
    </row>
    <row r="19" spans="2:19" ht="12" customHeight="1" x14ac:dyDescent="0.3">
      <c r="C19" s="39" t="s">
        <v>1</v>
      </c>
      <c r="D19" s="39"/>
      <c r="E19" s="163">
        <f>E17/E17*100</f>
        <v>100</v>
      </c>
      <c r="F19" s="164"/>
      <c r="G19" s="9"/>
      <c r="H19" s="163">
        <f>H17/$E$17*100</f>
        <v>66.27447946745832</v>
      </c>
      <c r="I19" s="163"/>
      <c r="J19" s="163">
        <f>J17/$E$17*100</f>
        <v>0.17549870944415363</v>
      </c>
      <c r="K19" s="163"/>
      <c r="L19" s="163">
        <f>L17/$E$17*100</f>
        <v>3.958032326256204</v>
      </c>
      <c r="M19" s="163"/>
      <c r="N19" s="163">
        <f>N17/$E$17*100</f>
        <v>28.420700444910342</v>
      </c>
      <c r="O19" s="163"/>
      <c r="P19" s="163">
        <f>P17/$E$17*100</f>
        <v>1.1712890519310035</v>
      </c>
      <c r="Q19" s="9"/>
    </row>
    <row r="20" spans="2:19" ht="6" customHeight="1" x14ac:dyDescent="0.3">
      <c r="B20" s="84"/>
      <c r="C20" s="165"/>
      <c r="D20" s="165"/>
      <c r="E20" s="166"/>
      <c r="F20" s="167"/>
      <c r="G20" s="87"/>
      <c r="H20" s="166"/>
      <c r="I20" s="166"/>
      <c r="J20" s="166"/>
      <c r="K20" s="166"/>
      <c r="L20" s="166"/>
      <c r="M20" s="166"/>
      <c r="N20" s="166"/>
      <c r="O20" s="166"/>
      <c r="P20" s="166"/>
      <c r="Q20" s="87"/>
    </row>
    <row r="21" spans="2:19" ht="6" customHeight="1" x14ac:dyDescent="0.3">
      <c r="C21" s="39"/>
      <c r="D21" s="39"/>
      <c r="E21" s="163"/>
      <c r="F21" s="9"/>
      <c r="G21" s="9"/>
      <c r="H21" s="168"/>
      <c r="I21" s="168"/>
      <c r="J21" s="168"/>
      <c r="K21" s="168"/>
      <c r="L21" s="169"/>
      <c r="M21" s="169"/>
      <c r="N21" s="169"/>
      <c r="O21" s="169"/>
      <c r="P21" s="169"/>
      <c r="Q21" s="9"/>
    </row>
    <row r="22" spans="2:19" ht="21.95" customHeight="1" x14ac:dyDescent="0.3">
      <c r="C22" s="170" t="s">
        <v>30</v>
      </c>
      <c r="D22" s="170"/>
      <c r="E22" s="171">
        <f t="shared" ref="E22:E37" si="0">H22+J22+L22+N22+P22</f>
        <v>837020.17361666623</v>
      </c>
      <c r="F22" s="159">
        <f>E22/$E$17*100</f>
        <v>22.162530763890882</v>
      </c>
      <c r="G22" s="172"/>
      <c r="H22" s="173">
        <v>596448.44818974321</v>
      </c>
      <c r="I22" s="174"/>
      <c r="J22" s="173">
        <v>2478.213923076923</v>
      </c>
      <c r="K22" s="174"/>
      <c r="L22" s="173">
        <v>13638.920551282052</v>
      </c>
      <c r="M22" s="175"/>
      <c r="N22" s="173">
        <v>214405.42839358974</v>
      </c>
      <c r="O22" s="175"/>
      <c r="P22" s="173">
        <v>10049.16255897436</v>
      </c>
      <c r="Q22" s="176"/>
      <c r="S22" s="177"/>
    </row>
    <row r="23" spans="2:19" ht="21.95" customHeight="1" x14ac:dyDescent="0.3">
      <c r="C23" s="178" t="s">
        <v>31</v>
      </c>
      <c r="D23" s="122"/>
      <c r="E23" s="171">
        <f t="shared" si="0"/>
        <v>297918.20050000004</v>
      </c>
      <c r="F23" s="159">
        <f>E23/$E$17*100</f>
        <v>7.8882462953970487</v>
      </c>
      <c r="G23" s="179"/>
      <c r="H23" s="173">
        <v>223066.67908333335</v>
      </c>
      <c r="I23" s="174"/>
      <c r="J23" s="173">
        <v>8.8010000000000002</v>
      </c>
      <c r="K23" s="174"/>
      <c r="L23" s="173">
        <v>16480.914250000002</v>
      </c>
      <c r="M23" s="180"/>
      <c r="N23" s="173">
        <v>54445.696166666661</v>
      </c>
      <c r="O23" s="180"/>
      <c r="P23" s="173">
        <v>3916.11</v>
      </c>
      <c r="Q23" s="181"/>
      <c r="R23" s="182"/>
      <c r="S23" s="6"/>
    </row>
    <row r="24" spans="2:19" ht="21.95" customHeight="1" x14ac:dyDescent="0.3">
      <c r="C24" s="178" t="s">
        <v>32</v>
      </c>
      <c r="D24" s="122"/>
      <c r="E24" s="171">
        <f t="shared" si="0"/>
        <v>22028.076666666668</v>
      </c>
      <c r="F24" s="159">
        <f t="shared" ref="F24:F37" si="1">E24/$E$17*100</f>
        <v>0.58325706139781652</v>
      </c>
      <c r="G24" s="179"/>
      <c r="H24" s="173">
        <v>14778.692571428574</v>
      </c>
      <c r="I24" s="174"/>
      <c r="J24" s="173">
        <v>75.024000000000001</v>
      </c>
      <c r="K24" s="174"/>
      <c r="L24" s="173">
        <v>1097.9615714285717</v>
      </c>
      <c r="M24" s="180"/>
      <c r="N24" s="173">
        <v>5976.6905238095242</v>
      </c>
      <c r="O24" s="180"/>
      <c r="P24" s="173">
        <v>99.707999999999998</v>
      </c>
      <c r="Q24" s="181"/>
      <c r="R24" s="182"/>
      <c r="S24" s="6"/>
    </row>
    <row r="25" spans="2:19" ht="21.95" customHeight="1" x14ac:dyDescent="0.3">
      <c r="C25" s="178" t="s">
        <v>33</v>
      </c>
      <c r="D25" s="122"/>
      <c r="E25" s="171">
        <f t="shared" si="0"/>
        <v>371105.42399999994</v>
      </c>
      <c r="F25" s="159">
        <f t="shared" si="1"/>
        <v>9.8260897828890794</v>
      </c>
      <c r="G25" s="179"/>
      <c r="H25" s="173">
        <v>337632.99040000001</v>
      </c>
      <c r="I25" s="174"/>
      <c r="J25" s="173">
        <v>0</v>
      </c>
      <c r="K25" s="174"/>
      <c r="L25" s="173">
        <v>1736.2838000000002</v>
      </c>
      <c r="M25" s="180"/>
      <c r="N25" s="173">
        <v>31310.630799999995</v>
      </c>
      <c r="O25" s="180"/>
      <c r="P25" s="173">
        <v>425.51900000000001</v>
      </c>
      <c r="Q25" s="181"/>
      <c r="R25" s="182"/>
      <c r="S25" s="6"/>
    </row>
    <row r="26" spans="2:19" ht="21.95" customHeight="1" x14ac:dyDescent="0.3">
      <c r="C26" s="178" t="s">
        <v>34</v>
      </c>
      <c r="D26" s="122"/>
      <c r="E26" s="171">
        <f t="shared" si="0"/>
        <v>97213.624571794891</v>
      </c>
      <c r="F26" s="159">
        <f t="shared" si="1"/>
        <v>2.5740119690692764</v>
      </c>
      <c r="G26" s="179"/>
      <c r="H26" s="173">
        <v>49044.618361538465</v>
      </c>
      <c r="I26" s="174"/>
      <c r="J26" s="173">
        <v>15.856999999999999</v>
      </c>
      <c r="K26" s="174"/>
      <c r="L26" s="173">
        <v>4429.5602230769227</v>
      </c>
      <c r="M26" s="180"/>
      <c r="N26" s="173">
        <v>43465.780987179489</v>
      </c>
      <c r="O26" s="180"/>
      <c r="P26" s="173">
        <v>257.80799999999999</v>
      </c>
      <c r="Q26" s="181"/>
      <c r="R26" s="182"/>
      <c r="S26" s="6"/>
    </row>
    <row r="27" spans="2:19" ht="21.95" customHeight="1" x14ac:dyDescent="0.3">
      <c r="C27" s="178" t="s">
        <v>35</v>
      </c>
      <c r="D27" s="122"/>
      <c r="E27" s="171">
        <f t="shared" si="0"/>
        <v>340058.56854545441</v>
      </c>
      <c r="F27" s="159">
        <f t="shared" si="1"/>
        <v>9.0040344599446662</v>
      </c>
      <c r="G27" s="179"/>
      <c r="H27" s="173">
        <v>294632.56806060596</v>
      </c>
      <c r="I27" s="174"/>
      <c r="J27" s="173">
        <v>2.2999999999999998</v>
      </c>
      <c r="K27" s="174"/>
      <c r="L27" s="173">
        <v>910.46683838383831</v>
      </c>
      <c r="M27" s="180"/>
      <c r="N27" s="173">
        <v>43568.196868686871</v>
      </c>
      <c r="O27" s="180"/>
      <c r="P27" s="173">
        <v>945.03677777777773</v>
      </c>
      <c r="Q27" s="181"/>
      <c r="R27" s="182"/>
      <c r="S27" s="6"/>
    </row>
    <row r="28" spans="2:19" ht="21.95" customHeight="1" x14ac:dyDescent="0.3">
      <c r="C28" s="178" t="s">
        <v>36</v>
      </c>
      <c r="D28" s="122"/>
      <c r="E28" s="171">
        <f t="shared" si="0"/>
        <v>181154.64397435897</v>
      </c>
      <c r="F28" s="159">
        <f t="shared" si="1"/>
        <v>4.7965933159720073</v>
      </c>
      <c r="G28" s="179"/>
      <c r="H28" s="173">
        <v>106625.41320512821</v>
      </c>
      <c r="I28" s="174"/>
      <c r="J28" s="173">
        <v>0</v>
      </c>
      <c r="K28" s="174"/>
      <c r="L28" s="173">
        <v>4519.3018461538468</v>
      </c>
      <c r="M28" s="179"/>
      <c r="N28" s="173">
        <v>65610.763025641034</v>
      </c>
      <c r="O28" s="179"/>
      <c r="P28" s="173">
        <v>4399.1658974358979</v>
      </c>
      <c r="Q28" s="183"/>
      <c r="S28" s="6"/>
    </row>
    <row r="29" spans="2:19" ht="21.95" customHeight="1" x14ac:dyDescent="0.3">
      <c r="C29" s="178" t="s">
        <v>37</v>
      </c>
      <c r="D29" s="184"/>
      <c r="E29" s="171">
        <f t="shared" si="0"/>
        <v>127930.01168333332</v>
      </c>
      <c r="F29" s="159">
        <f t="shared" si="1"/>
        <v>3.3873171865213223</v>
      </c>
      <c r="G29" s="174"/>
      <c r="H29" s="173">
        <v>92181.480083333328</v>
      </c>
      <c r="I29" s="174"/>
      <c r="J29" s="173">
        <v>0</v>
      </c>
      <c r="K29" s="174"/>
      <c r="L29" s="173">
        <v>4586.1995999999999</v>
      </c>
      <c r="M29" s="174"/>
      <c r="N29" s="173">
        <v>31044.909549999997</v>
      </c>
      <c r="O29" s="174"/>
      <c r="P29" s="173">
        <v>117.42245</v>
      </c>
      <c r="Q29" s="176"/>
      <c r="S29" s="6"/>
    </row>
    <row r="30" spans="2:19" ht="21.95" customHeight="1" x14ac:dyDescent="0.3">
      <c r="C30" s="178" t="s">
        <v>38</v>
      </c>
      <c r="D30" s="184"/>
      <c r="E30" s="171">
        <f t="shared" si="0"/>
        <v>10516.387000000001</v>
      </c>
      <c r="F30" s="159">
        <f t="shared" si="1"/>
        <v>0.27845177184370001</v>
      </c>
      <c r="G30" s="174"/>
      <c r="H30" s="173">
        <v>7563.2110000000002</v>
      </c>
      <c r="I30" s="174"/>
      <c r="J30" s="173">
        <v>0</v>
      </c>
      <c r="K30" s="174"/>
      <c r="L30" s="173">
        <v>80.230999999999995</v>
      </c>
      <c r="M30" s="174"/>
      <c r="N30" s="173">
        <v>2786.194</v>
      </c>
      <c r="O30" s="174"/>
      <c r="P30" s="173">
        <v>86.751000000000005</v>
      </c>
      <c r="Q30" s="176"/>
      <c r="S30" s="6"/>
    </row>
    <row r="31" spans="2:19" ht="21.95" customHeight="1" x14ac:dyDescent="0.3">
      <c r="C31" s="178" t="s">
        <v>39</v>
      </c>
      <c r="D31" s="184"/>
      <c r="E31" s="171">
        <f t="shared" si="0"/>
        <v>671874.99458466622</v>
      </c>
      <c r="F31" s="159">
        <f t="shared" si="1"/>
        <v>17.789834350863721</v>
      </c>
      <c r="G31" s="174"/>
      <c r="H31" s="173">
        <v>343382.03621692758</v>
      </c>
      <c r="I31" s="174"/>
      <c r="J31" s="173">
        <v>10.311</v>
      </c>
      <c r="K31" s="174"/>
      <c r="L31" s="173">
        <v>15292.54118537799</v>
      </c>
      <c r="M31" s="174"/>
      <c r="N31" s="173">
        <v>312181.40329788957</v>
      </c>
      <c r="O31" s="174"/>
      <c r="P31" s="173">
        <v>1008.7028844711416</v>
      </c>
      <c r="Q31" s="176"/>
      <c r="S31" s="6"/>
    </row>
    <row r="32" spans="2:19" ht="21.95" customHeight="1" x14ac:dyDescent="0.3">
      <c r="C32" s="178" t="s">
        <v>40</v>
      </c>
      <c r="E32" s="171">
        <f t="shared" si="0"/>
        <v>120504.42616666666</v>
      </c>
      <c r="F32" s="159">
        <f t="shared" si="1"/>
        <v>3.1907033262580256</v>
      </c>
      <c r="G32" s="174"/>
      <c r="H32" s="173">
        <v>74959.703666666654</v>
      </c>
      <c r="I32" s="174"/>
      <c r="J32" s="173">
        <v>200.25833333333333</v>
      </c>
      <c r="K32" s="174"/>
      <c r="L32" s="173">
        <v>1027.8889999999999</v>
      </c>
      <c r="M32" s="174"/>
      <c r="N32" s="173">
        <v>43386.908499999998</v>
      </c>
      <c r="O32" s="174"/>
      <c r="P32" s="173">
        <v>929.66666666666663</v>
      </c>
      <c r="S32" s="6"/>
    </row>
    <row r="33" spans="2:19" ht="21.95" customHeight="1" x14ac:dyDescent="0.3">
      <c r="C33" s="178" t="s">
        <v>41</v>
      </c>
      <c r="E33" s="171">
        <f t="shared" si="0"/>
        <v>142170.16415611285</v>
      </c>
      <c r="F33" s="159">
        <f t="shared" si="1"/>
        <v>3.7643664228578988</v>
      </c>
      <c r="G33" s="174"/>
      <c r="H33" s="173">
        <v>62848.111759113308</v>
      </c>
      <c r="I33" s="174"/>
      <c r="J33" s="173">
        <v>2424.7048571428572</v>
      </c>
      <c r="K33" s="174"/>
      <c r="L33" s="173">
        <v>7985.83134285714</v>
      </c>
      <c r="M33" s="174"/>
      <c r="N33" s="173">
        <v>53777.292889117765</v>
      </c>
      <c r="O33" s="174"/>
      <c r="P33" s="173">
        <v>15134.223307881772</v>
      </c>
      <c r="S33" s="6"/>
    </row>
    <row r="34" spans="2:19" ht="21.95" customHeight="1" x14ac:dyDescent="0.3">
      <c r="C34" s="178" t="s">
        <v>42</v>
      </c>
      <c r="E34" s="171">
        <f t="shared" si="0"/>
        <v>284054.64820980385</v>
      </c>
      <c r="F34" s="159">
        <f t="shared" si="1"/>
        <v>7.5211686384742942</v>
      </c>
      <c r="G34" s="174"/>
      <c r="H34" s="173">
        <v>172532.39750196078</v>
      </c>
      <c r="I34" s="174"/>
      <c r="J34" s="173">
        <v>51.451999999999998</v>
      </c>
      <c r="K34" s="174"/>
      <c r="L34" s="173">
        <v>5928.4060549019623</v>
      </c>
      <c r="M34" s="174"/>
      <c r="N34" s="173">
        <v>105050.34241764706</v>
      </c>
      <c r="O34" s="174"/>
      <c r="P34" s="173">
        <v>492.05023529411767</v>
      </c>
      <c r="S34" s="6"/>
    </row>
    <row r="35" spans="2:19" ht="21.95" customHeight="1" x14ac:dyDescent="0.3">
      <c r="C35" s="178" t="s">
        <v>43</v>
      </c>
      <c r="E35" s="171">
        <f t="shared" si="0"/>
        <v>269692.79291666666</v>
      </c>
      <c r="F35" s="159">
        <f t="shared" si="1"/>
        <v>7.1408969678580583</v>
      </c>
      <c r="G35" s="174"/>
      <c r="H35" s="173">
        <v>126621.799</v>
      </c>
      <c r="I35" s="174"/>
      <c r="J35" s="173">
        <v>1361.2</v>
      </c>
      <c r="K35" s="174"/>
      <c r="L35" s="173">
        <v>71680.405874999997</v>
      </c>
      <c r="M35" s="174"/>
      <c r="N35" s="173">
        <v>63656.225041666665</v>
      </c>
      <c r="O35" s="174"/>
      <c r="P35" s="173">
        <v>6373.1629999999996</v>
      </c>
      <c r="S35" s="6"/>
    </row>
    <row r="36" spans="2:19" ht="21.95" customHeight="1" x14ac:dyDescent="0.3">
      <c r="C36" s="178" t="s">
        <v>44</v>
      </c>
      <c r="E36" s="171">
        <f t="shared" si="0"/>
        <v>3138.9250000000002</v>
      </c>
      <c r="F36" s="159">
        <f>E36/$E$17*100</f>
        <v>8.311212091514758E-2</v>
      </c>
      <c r="G36" s="174"/>
      <c r="H36" s="173">
        <v>689.26599999999996</v>
      </c>
      <c r="I36" s="174"/>
      <c r="J36" s="173">
        <v>0</v>
      </c>
      <c r="K36" s="174"/>
      <c r="L36" s="173">
        <v>89</v>
      </c>
      <c r="M36" s="174"/>
      <c r="N36" s="173">
        <v>2358.6590000000001</v>
      </c>
      <c r="O36" s="174"/>
      <c r="P36" s="173">
        <v>2</v>
      </c>
      <c r="S36" s="6"/>
    </row>
    <row r="37" spans="2:19" ht="21.95" customHeight="1" x14ac:dyDescent="0.3">
      <c r="C37" s="178" t="s">
        <v>45</v>
      </c>
      <c r="E37" s="171">
        <f t="shared" si="0"/>
        <v>354.46800000000002</v>
      </c>
      <c r="F37" s="159">
        <f t="shared" si="1"/>
        <v>9.3855658470815735E-3</v>
      </c>
      <c r="G37" s="174"/>
      <c r="H37" s="173">
        <v>4.3979999999999997</v>
      </c>
      <c r="I37" s="174"/>
      <c r="J37" s="173">
        <v>0</v>
      </c>
      <c r="K37" s="174"/>
      <c r="L37" s="173">
        <v>0.5</v>
      </c>
      <c r="M37" s="174"/>
      <c r="N37" s="173">
        <v>349.57</v>
      </c>
      <c r="O37" s="174"/>
      <c r="P37" s="173">
        <v>0</v>
      </c>
      <c r="S37" s="6"/>
    </row>
    <row r="38" spans="2:19" ht="27.75" customHeight="1" x14ac:dyDescent="0.3">
      <c r="B38" s="84"/>
      <c r="C38" s="84"/>
      <c r="D38" s="84"/>
      <c r="E38" s="185"/>
      <c r="F38" s="186"/>
      <c r="G38" s="186"/>
      <c r="H38" s="185"/>
      <c r="I38" s="186"/>
      <c r="J38" s="185"/>
      <c r="K38" s="186"/>
      <c r="L38" s="185"/>
      <c r="M38" s="186"/>
      <c r="N38" s="185"/>
      <c r="O38" s="186"/>
      <c r="P38" s="185"/>
      <c r="Q38" s="84"/>
      <c r="S38" s="6"/>
    </row>
    <row r="39" spans="2:19" x14ac:dyDescent="0.3">
      <c r="E39" s="187"/>
      <c r="F39" s="187"/>
      <c r="G39" s="187"/>
      <c r="H39" s="187"/>
      <c r="I39" s="187"/>
      <c r="J39" s="187"/>
      <c r="K39" s="187"/>
      <c r="L39" s="187"/>
      <c r="M39" s="187"/>
      <c r="N39" s="187"/>
      <c r="O39" s="187"/>
      <c r="P39" s="187"/>
      <c r="S39" s="6"/>
    </row>
  </sheetData>
  <mergeCells count="11">
    <mergeCell ref="C17:D18"/>
    <mergeCell ref="C22:D22"/>
    <mergeCell ref="B2:Q2"/>
    <mergeCell ref="B3:Q3"/>
    <mergeCell ref="C6:D7"/>
    <mergeCell ref="E6:E7"/>
    <mergeCell ref="H6:H11"/>
    <mergeCell ref="J6:J13"/>
    <mergeCell ref="L6:L13"/>
    <mergeCell ref="N6:N13"/>
    <mergeCell ref="P6:P13"/>
  </mergeCells>
  <pageMargins left="7.874015748031496E-2" right="0.19685039370078741" top="0.47244094488188981" bottom="0.31496062992125984" header="0.31496062992125984" footer="0.31496062992125984"/>
  <pageSetup paperSize="9" scale="9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BAA32-22E5-42CC-9C23-234045BB2937}">
  <dimension ref="B1:S39"/>
  <sheetViews>
    <sheetView zoomScale="115" zoomScaleNormal="115" zoomScaleSheetLayoutView="100" workbookViewId="0">
      <selection activeCell="S28" sqref="S28"/>
    </sheetView>
  </sheetViews>
  <sheetFormatPr defaultColWidth="8.85546875" defaultRowHeight="13.5" x14ac:dyDescent="0.3"/>
  <cols>
    <col min="1" max="1" width="9.140625" style="6" customWidth="1"/>
    <col min="2" max="2" width="1.7109375" style="6" customWidth="1"/>
    <col min="3" max="3" width="2" style="6" customWidth="1"/>
    <col min="4" max="4" width="31.28515625" style="6" customWidth="1"/>
    <col min="5" max="5" width="12.42578125" style="6" customWidth="1"/>
    <col min="6" max="6" width="6.85546875" style="6" customWidth="1"/>
    <col min="7" max="7" width="2.7109375" style="6" customWidth="1"/>
    <col min="8" max="8" width="14.42578125" style="6" customWidth="1"/>
    <col min="9" max="9" width="2.7109375" style="6" customWidth="1"/>
    <col min="10" max="10" width="14.85546875" style="6" customWidth="1"/>
    <col min="11" max="11" width="2.7109375" style="6" customWidth="1"/>
    <col min="12" max="12" width="15.42578125" style="6" customWidth="1"/>
    <col min="13" max="13" width="2.7109375" style="6" customWidth="1"/>
    <col min="14" max="14" width="14.85546875" style="6" customWidth="1"/>
    <col min="15" max="15" width="2.7109375" style="6" customWidth="1"/>
    <col min="16" max="16" width="16.7109375" style="6" customWidth="1"/>
    <col min="17" max="17" width="0.85546875" style="6" customWidth="1"/>
    <col min="18" max="18" width="5.28515625" style="6" customWidth="1"/>
    <col min="19" max="19" width="13.140625" style="138" customWidth="1"/>
    <col min="20" max="22" width="13.140625" style="6" customWidth="1"/>
    <col min="23" max="16384" width="8.85546875" style="6"/>
  </cols>
  <sheetData>
    <row r="1" spans="2:19" ht="9" customHeight="1" x14ac:dyDescent="0.3"/>
    <row r="2" spans="2:19" ht="12" customHeight="1" x14ac:dyDescent="0.3">
      <c r="B2" s="129" t="s">
        <v>46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</row>
    <row r="3" spans="2:19" ht="12" customHeight="1" x14ac:dyDescent="0.3">
      <c r="B3" s="130" t="s">
        <v>47</v>
      </c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</row>
    <row r="4" spans="2:19" ht="7.9" customHeight="1" x14ac:dyDescent="0.3"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</row>
    <row r="5" spans="2:19" ht="6" customHeight="1" x14ac:dyDescent="0.3"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</row>
    <row r="6" spans="2:19" ht="12" customHeight="1" x14ac:dyDescent="0.3">
      <c r="B6" s="139"/>
      <c r="C6" s="140" t="s">
        <v>22</v>
      </c>
      <c r="D6" s="140"/>
      <c r="E6" s="141" t="s">
        <v>23</v>
      </c>
      <c r="F6" s="142"/>
      <c r="G6" s="142"/>
      <c r="H6" s="143" t="s">
        <v>24</v>
      </c>
      <c r="I6" s="144"/>
      <c r="J6" s="143" t="s">
        <v>25</v>
      </c>
      <c r="K6" s="144"/>
      <c r="L6" s="143" t="s">
        <v>26</v>
      </c>
      <c r="M6" s="144"/>
      <c r="N6" s="143" t="s">
        <v>27</v>
      </c>
      <c r="O6" s="144"/>
      <c r="P6" s="143" t="s">
        <v>28</v>
      </c>
      <c r="Q6" s="144"/>
    </row>
    <row r="7" spans="2:19" ht="12" customHeight="1" x14ac:dyDescent="0.3">
      <c r="B7" s="139"/>
      <c r="C7" s="140"/>
      <c r="D7" s="140"/>
      <c r="E7" s="141"/>
      <c r="F7" s="142"/>
      <c r="G7" s="142"/>
      <c r="H7" s="143"/>
      <c r="I7" s="144"/>
      <c r="J7" s="143"/>
      <c r="K7" s="144"/>
      <c r="L7" s="143"/>
      <c r="M7" s="144"/>
      <c r="N7" s="143"/>
      <c r="O7" s="144"/>
      <c r="P7" s="143"/>
      <c r="Q7" s="144"/>
    </row>
    <row r="8" spans="2:19" ht="12" customHeight="1" x14ac:dyDescent="0.3">
      <c r="B8" s="139"/>
      <c r="C8" s="145"/>
      <c r="D8" s="145"/>
      <c r="E8" s="146"/>
      <c r="F8" s="142"/>
      <c r="G8" s="142"/>
      <c r="H8" s="143"/>
      <c r="I8" s="144"/>
      <c r="J8" s="143"/>
      <c r="K8" s="144"/>
      <c r="L8" s="143"/>
      <c r="M8" s="144"/>
      <c r="N8" s="143"/>
      <c r="O8" s="144"/>
      <c r="P8" s="143"/>
      <c r="Q8" s="144"/>
    </row>
    <row r="9" spans="2:19" ht="12" customHeight="1" x14ac:dyDescent="0.3">
      <c r="B9" s="139"/>
      <c r="C9" s="145"/>
      <c r="D9" s="145"/>
      <c r="E9" s="146"/>
      <c r="F9" s="142"/>
      <c r="G9" s="142"/>
      <c r="H9" s="143"/>
      <c r="I9" s="144"/>
      <c r="J9" s="143"/>
      <c r="K9" s="144"/>
      <c r="L9" s="143"/>
      <c r="M9" s="144"/>
      <c r="N9" s="143"/>
      <c r="O9" s="144"/>
      <c r="P9" s="143"/>
      <c r="Q9" s="144"/>
    </row>
    <row r="10" spans="2:19" ht="12" customHeight="1" x14ac:dyDescent="0.3">
      <c r="B10" s="139"/>
      <c r="C10" s="145"/>
      <c r="D10" s="145"/>
      <c r="E10" s="146"/>
      <c r="F10" s="142"/>
      <c r="G10" s="142"/>
      <c r="H10" s="143"/>
      <c r="I10" s="144"/>
      <c r="J10" s="143"/>
      <c r="K10" s="144"/>
      <c r="L10" s="143"/>
      <c r="M10" s="144"/>
      <c r="N10" s="143"/>
      <c r="O10" s="144"/>
      <c r="P10" s="143"/>
      <c r="Q10" s="144"/>
    </row>
    <row r="11" spans="2:19" ht="12" customHeight="1" x14ac:dyDescent="0.3">
      <c r="B11" s="139"/>
      <c r="C11" s="145"/>
      <c r="D11" s="145"/>
      <c r="E11" s="146"/>
      <c r="F11" s="142"/>
      <c r="G11" s="142"/>
      <c r="H11" s="143"/>
      <c r="I11" s="144"/>
      <c r="J11" s="143"/>
      <c r="K11" s="144"/>
      <c r="L11" s="143"/>
      <c r="M11" s="144"/>
      <c r="N11" s="143"/>
      <c r="O11" s="144"/>
      <c r="P11" s="143"/>
      <c r="Q11" s="144"/>
    </row>
    <row r="12" spans="2:19" ht="12" customHeight="1" x14ac:dyDescent="0.3">
      <c r="B12" s="139"/>
      <c r="C12" s="145"/>
      <c r="D12" s="145"/>
      <c r="E12" s="146"/>
      <c r="F12" s="142"/>
      <c r="G12" s="142"/>
      <c r="H12" s="144"/>
      <c r="I12" s="144"/>
      <c r="J12" s="143"/>
      <c r="K12" s="144"/>
      <c r="L12" s="143"/>
      <c r="M12" s="144"/>
      <c r="N12" s="143"/>
      <c r="O12" s="144"/>
      <c r="P12" s="143"/>
      <c r="Q12" s="144"/>
    </row>
    <row r="13" spans="2:19" ht="12" customHeight="1" x14ac:dyDescent="0.3">
      <c r="B13" s="139"/>
      <c r="C13" s="145"/>
      <c r="D13" s="145"/>
      <c r="E13" s="146"/>
      <c r="F13" s="142"/>
      <c r="G13" s="142"/>
      <c r="H13" s="144"/>
      <c r="I13" s="144"/>
      <c r="J13" s="143"/>
      <c r="K13" s="144"/>
      <c r="L13" s="143"/>
      <c r="M13" s="144"/>
      <c r="N13" s="143"/>
      <c r="O13" s="144"/>
      <c r="P13" s="143"/>
      <c r="Q13" s="144"/>
    </row>
    <row r="14" spans="2:19" ht="16.5" customHeight="1" x14ac:dyDescent="0.3">
      <c r="B14" s="139"/>
      <c r="C14" s="147"/>
      <c r="D14" s="147"/>
      <c r="E14" s="148" t="s">
        <v>29</v>
      </c>
      <c r="F14" s="148" t="s">
        <v>1</v>
      </c>
      <c r="G14" s="149"/>
      <c r="H14" s="148" t="s">
        <v>29</v>
      </c>
      <c r="I14" s="148"/>
      <c r="J14" s="148" t="s">
        <v>29</v>
      </c>
      <c r="K14" s="148"/>
      <c r="L14" s="148" t="s">
        <v>29</v>
      </c>
      <c r="M14" s="148"/>
      <c r="N14" s="148" t="s">
        <v>29</v>
      </c>
      <c r="O14" s="148"/>
      <c r="P14" s="148" t="s">
        <v>29</v>
      </c>
      <c r="Q14" s="150"/>
    </row>
    <row r="15" spans="2:19" ht="6" customHeight="1" x14ac:dyDescent="0.3">
      <c r="B15" s="151"/>
      <c r="C15" s="152"/>
      <c r="D15" s="152"/>
      <c r="E15" s="153"/>
      <c r="F15" s="154"/>
      <c r="G15" s="154"/>
      <c r="H15" s="153"/>
      <c r="I15" s="153"/>
      <c r="J15" s="153"/>
      <c r="K15" s="153"/>
      <c r="L15" s="153"/>
      <c r="M15" s="153"/>
      <c r="N15" s="153"/>
      <c r="O15" s="153"/>
      <c r="P15" s="153"/>
      <c r="Q15" s="154"/>
    </row>
    <row r="16" spans="2:19" ht="6" customHeight="1" x14ac:dyDescent="0.3">
      <c r="C16" s="155"/>
      <c r="D16" s="155"/>
      <c r="E16" s="9"/>
      <c r="F16" s="156"/>
      <c r="G16" s="156"/>
      <c r="H16" s="9"/>
      <c r="I16" s="9"/>
      <c r="J16" s="9"/>
      <c r="K16" s="9"/>
      <c r="L16" s="9"/>
      <c r="M16" s="9"/>
      <c r="N16" s="9"/>
      <c r="O16" s="9"/>
      <c r="P16" s="9"/>
      <c r="Q16" s="156"/>
      <c r="S16" s="157"/>
    </row>
    <row r="17" spans="2:19" ht="10.9" customHeight="1" x14ac:dyDescent="0.3">
      <c r="C17" s="132" t="s">
        <v>3</v>
      </c>
      <c r="D17" s="132"/>
      <c r="E17" s="158">
        <f>E22+E23+E24+E25+E26+E27+E28+E29+E30+E31+E32+E33+E34+E35+E36+E37</f>
        <v>777633.01416252519</v>
      </c>
      <c r="F17" s="159">
        <f>E17/E17*100</f>
        <v>100</v>
      </c>
      <c r="G17" s="160"/>
      <c r="H17" s="158">
        <f>H22+H23+H24+H25+H26+H27+H28+H29+H30+H31+H32+H33+H34+H35+H36+H37</f>
        <v>737412.03363421059</v>
      </c>
      <c r="I17" s="161"/>
      <c r="J17" s="158">
        <f>J22+J23+J24+J25+J26+J27+J28+J29+J30+J31+J32+J33+J34+J35+J36+J37</f>
        <v>2298.3462857142858</v>
      </c>
      <c r="K17" s="161"/>
      <c r="L17" s="158">
        <f>L22+L23+L24+L25+L26+L27+L28+L29+L30+L31+L32+L33+L34+L35+L36+L37</f>
        <v>8640.4112824074073</v>
      </c>
      <c r="M17" s="161"/>
      <c r="N17" s="158">
        <f>N22+N23+N24+N25+N26+N27+N28+N29+N30+N31+N32+N33+N34+N35+N36+N37</f>
        <v>29168.331367600058</v>
      </c>
      <c r="O17" s="161"/>
      <c r="P17" s="158">
        <f>P22+P23+P24+P25+P26+P27+P28+P29+P30+P31+P32+P33+P34+P35+P36+P37</f>
        <v>113.8915925925926</v>
      </c>
      <c r="Q17" s="162"/>
    </row>
    <row r="18" spans="2:19" ht="10.9" customHeight="1" x14ac:dyDescent="0.3">
      <c r="C18" s="132"/>
      <c r="D18" s="132"/>
      <c r="Q18" s="162"/>
    </row>
    <row r="19" spans="2:19" ht="12" customHeight="1" x14ac:dyDescent="0.3">
      <c r="C19" s="39" t="s">
        <v>1</v>
      </c>
      <c r="D19" s="39"/>
      <c r="E19" s="163">
        <f>E17/E17*100</f>
        <v>100</v>
      </c>
      <c r="F19" s="164"/>
      <c r="G19" s="9"/>
      <c r="H19" s="163">
        <f>H17/$E$17*100</f>
        <v>94.82776839514321</v>
      </c>
      <c r="I19" s="163"/>
      <c r="J19" s="163">
        <f>J17/$E$17*100</f>
        <v>0.29555667568840277</v>
      </c>
      <c r="K19" s="163"/>
      <c r="L19" s="163">
        <f>L17/$E$17*100</f>
        <v>1.111116828252557</v>
      </c>
      <c r="M19" s="163"/>
      <c r="N19" s="163">
        <f>N17/$E$17*100</f>
        <v>3.7509121701851873</v>
      </c>
      <c r="O19" s="163"/>
      <c r="P19" s="163">
        <f>P17/$E$17*100</f>
        <v>1.4645930730609293E-2</v>
      </c>
      <c r="Q19" s="9"/>
    </row>
    <row r="20" spans="2:19" ht="6" customHeight="1" x14ac:dyDescent="0.3">
      <c r="B20" s="84"/>
      <c r="C20" s="165"/>
      <c r="D20" s="165"/>
      <c r="E20" s="166"/>
      <c r="F20" s="167"/>
      <c r="G20" s="87"/>
      <c r="H20" s="166"/>
      <c r="I20" s="166"/>
      <c r="J20" s="166"/>
      <c r="K20" s="166"/>
      <c r="L20" s="166"/>
      <c r="M20" s="166"/>
      <c r="N20" s="166"/>
      <c r="O20" s="166"/>
      <c r="P20" s="166"/>
      <c r="Q20" s="87"/>
    </row>
    <row r="21" spans="2:19" ht="6" customHeight="1" x14ac:dyDescent="0.3">
      <c r="C21" s="39"/>
      <c r="D21" s="39"/>
      <c r="E21" s="163"/>
      <c r="F21" s="9"/>
      <c r="G21" s="9"/>
      <c r="H21" s="168"/>
      <c r="I21" s="168"/>
      <c r="J21" s="168"/>
      <c r="K21" s="168"/>
      <c r="L21" s="169"/>
      <c r="M21" s="169"/>
      <c r="N21" s="169"/>
      <c r="O21" s="169"/>
      <c r="P21" s="169"/>
      <c r="Q21" s="9"/>
    </row>
    <row r="22" spans="2:19" ht="21.95" customHeight="1" x14ac:dyDescent="0.3">
      <c r="C22" s="170" t="s">
        <v>30</v>
      </c>
      <c r="D22" s="170"/>
      <c r="E22" s="171">
        <f t="shared" ref="E22:F37" si="0">H22+J22+L22+N22+P22</f>
        <v>79487.192369230761</v>
      </c>
      <c r="F22" s="159">
        <f>E22/$E$17*100</f>
        <v>10.221684383453651</v>
      </c>
      <c r="G22" s="172"/>
      <c r="H22" s="173">
        <v>73674.982599999988</v>
      </c>
      <c r="I22" s="174"/>
      <c r="J22" s="173">
        <v>2182.5680000000002</v>
      </c>
      <c r="K22" s="174"/>
      <c r="L22" s="173">
        <v>1400</v>
      </c>
      <c r="M22" s="175"/>
      <c r="N22" s="173">
        <v>2229.6417692307696</v>
      </c>
      <c r="O22" s="175"/>
      <c r="P22" s="173">
        <v>0</v>
      </c>
      <c r="Q22" s="176"/>
      <c r="S22" s="177"/>
    </row>
    <row r="23" spans="2:19" ht="21.95" customHeight="1" x14ac:dyDescent="0.3">
      <c r="C23" s="178" t="s">
        <v>31</v>
      </c>
      <c r="D23" s="122"/>
      <c r="E23" s="171">
        <f t="shared" si="0"/>
        <v>157716.8805</v>
      </c>
      <c r="F23" s="159">
        <f>E23/$E$17*100</f>
        <v>20.281659552463033</v>
      </c>
      <c r="G23" s="179"/>
      <c r="H23" s="173">
        <v>157665.68049999999</v>
      </c>
      <c r="I23" s="174"/>
      <c r="J23" s="173">
        <v>0</v>
      </c>
      <c r="K23" s="174"/>
      <c r="L23" s="173">
        <v>0</v>
      </c>
      <c r="M23" s="180"/>
      <c r="N23" s="173">
        <v>51.2</v>
      </c>
      <c r="O23" s="180"/>
      <c r="P23" s="173">
        <v>0</v>
      </c>
      <c r="Q23" s="181"/>
      <c r="R23" s="182"/>
      <c r="S23" s="6"/>
    </row>
    <row r="24" spans="2:19" ht="21.95" customHeight="1" x14ac:dyDescent="0.3">
      <c r="C24" s="178" t="s">
        <v>32</v>
      </c>
      <c r="D24" s="122"/>
      <c r="E24" s="171">
        <f t="shared" si="0"/>
        <v>2932.0479999999998</v>
      </c>
      <c r="F24" s="159">
        <f t="shared" ref="F24:F35" si="1">E24/$E$17*100</f>
        <v>0.3770477778850066</v>
      </c>
      <c r="G24" s="179"/>
      <c r="H24" s="173">
        <v>2920.857</v>
      </c>
      <c r="I24" s="174"/>
      <c r="J24" s="173">
        <v>0</v>
      </c>
      <c r="K24" s="174"/>
      <c r="L24" s="173">
        <v>0</v>
      </c>
      <c r="M24" s="180"/>
      <c r="N24" s="173">
        <v>11.191000000000001</v>
      </c>
      <c r="O24" s="180"/>
      <c r="P24" s="173">
        <v>0</v>
      </c>
      <c r="Q24" s="181"/>
      <c r="R24" s="182"/>
      <c r="S24" s="6"/>
    </row>
    <row r="25" spans="2:19" ht="21.95" customHeight="1" x14ac:dyDescent="0.3">
      <c r="C25" s="178" t="s">
        <v>33</v>
      </c>
      <c r="D25" s="122"/>
      <c r="E25" s="171">
        <f t="shared" si="0"/>
        <v>249373.93100000001</v>
      </c>
      <c r="F25" s="159">
        <f t="shared" si="1"/>
        <v>32.068331264017154</v>
      </c>
      <c r="G25" s="179"/>
      <c r="H25" s="173">
        <v>249373.93100000001</v>
      </c>
      <c r="I25" s="174"/>
      <c r="J25" s="173">
        <v>0</v>
      </c>
      <c r="K25" s="174"/>
      <c r="L25" s="173">
        <v>0</v>
      </c>
      <c r="M25" s="180"/>
      <c r="N25" s="173">
        <v>0</v>
      </c>
      <c r="O25" s="180"/>
      <c r="P25" s="173">
        <v>0</v>
      </c>
      <c r="Q25" s="181"/>
      <c r="R25" s="182"/>
      <c r="S25" s="6"/>
    </row>
    <row r="26" spans="2:19" ht="21.95" customHeight="1" x14ac:dyDescent="0.3">
      <c r="C26" s="178" t="s">
        <v>34</v>
      </c>
      <c r="D26" s="122"/>
      <c r="E26" s="171">
        <f t="shared" si="0"/>
        <v>5426.3840384615378</v>
      </c>
      <c r="F26" s="159">
        <f t="shared" si="1"/>
        <v>0.69780782703850386</v>
      </c>
      <c r="G26" s="179"/>
      <c r="H26" s="173">
        <v>5095.4501153846149</v>
      </c>
      <c r="I26" s="174"/>
      <c r="J26" s="173">
        <v>15.856999999999999</v>
      </c>
      <c r="K26" s="174"/>
      <c r="L26" s="173">
        <v>5</v>
      </c>
      <c r="M26" s="180"/>
      <c r="N26" s="173">
        <v>310.07692307692309</v>
      </c>
      <c r="O26" s="180"/>
      <c r="P26" s="173">
        <v>0</v>
      </c>
      <c r="Q26" s="181"/>
      <c r="R26" s="182"/>
      <c r="S26" s="6"/>
    </row>
    <row r="27" spans="2:19" ht="21.95" customHeight="1" x14ac:dyDescent="0.3">
      <c r="C27" s="178" t="s">
        <v>35</v>
      </c>
      <c r="D27" s="122"/>
      <c r="E27" s="171">
        <f t="shared" si="0"/>
        <v>5034.2382222222213</v>
      </c>
      <c r="F27" s="159">
        <f t="shared" si="1"/>
        <v>0.64737969331765877</v>
      </c>
      <c r="G27" s="179"/>
      <c r="H27" s="173">
        <v>4214.3276666666661</v>
      </c>
      <c r="I27" s="174"/>
      <c r="J27" s="173">
        <v>0</v>
      </c>
      <c r="K27" s="174"/>
      <c r="L27" s="173">
        <v>0</v>
      </c>
      <c r="M27" s="180"/>
      <c r="N27" s="173">
        <v>819.91055555555545</v>
      </c>
      <c r="O27" s="180"/>
      <c r="P27" s="173">
        <v>0</v>
      </c>
      <c r="Q27" s="181"/>
      <c r="R27" s="182"/>
      <c r="S27" s="6"/>
    </row>
    <row r="28" spans="2:19" ht="21.95" customHeight="1" x14ac:dyDescent="0.3">
      <c r="C28" s="178" t="s">
        <v>36</v>
      </c>
      <c r="D28" s="122"/>
      <c r="E28" s="171">
        <f t="shared" si="0"/>
        <v>21384.116717948717</v>
      </c>
      <c r="F28" s="159">
        <f t="shared" si="1"/>
        <v>2.7498982590108292</v>
      </c>
      <c r="G28" s="179"/>
      <c r="H28" s="173">
        <v>20747.122743589745</v>
      </c>
      <c r="I28" s="174"/>
      <c r="J28" s="173">
        <v>0</v>
      </c>
      <c r="K28" s="174"/>
      <c r="L28" s="173">
        <v>33</v>
      </c>
      <c r="M28" s="179"/>
      <c r="N28" s="173">
        <v>494.76997435897437</v>
      </c>
      <c r="O28" s="179"/>
      <c r="P28" s="173">
        <v>109.224</v>
      </c>
      <c r="Q28" s="183"/>
      <c r="S28" s="6"/>
    </row>
    <row r="29" spans="2:19" ht="21.95" customHeight="1" x14ac:dyDescent="0.3">
      <c r="C29" s="178" t="s">
        <v>37</v>
      </c>
      <c r="D29" s="184"/>
      <c r="E29" s="171">
        <f t="shared" si="0"/>
        <v>34230.458749999998</v>
      </c>
      <c r="F29" s="159">
        <f t="shared" si="1"/>
        <v>4.4018782801890968</v>
      </c>
      <c r="G29" s="174"/>
      <c r="H29" s="173">
        <v>33698.602749999998</v>
      </c>
      <c r="I29" s="174"/>
      <c r="J29" s="173">
        <v>0</v>
      </c>
      <c r="K29" s="174"/>
      <c r="L29" s="173">
        <v>0</v>
      </c>
      <c r="M29" s="174"/>
      <c r="N29" s="173">
        <v>531.85599999999999</v>
      </c>
      <c r="O29" s="174"/>
      <c r="P29" s="173">
        <v>0</v>
      </c>
      <c r="Q29" s="176"/>
      <c r="S29" s="6"/>
    </row>
    <row r="30" spans="2:19" ht="21.95" customHeight="1" x14ac:dyDescent="0.3">
      <c r="C30" s="178" t="s">
        <v>38</v>
      </c>
      <c r="D30" s="184"/>
      <c r="E30" s="171">
        <f t="shared" si="0"/>
        <v>1598.634</v>
      </c>
      <c r="F30" s="159">
        <f t="shared" si="1"/>
        <v>0.20557692007478037</v>
      </c>
      <c r="G30" s="174"/>
      <c r="H30" s="173">
        <v>1595.434</v>
      </c>
      <c r="I30" s="174"/>
      <c r="J30" s="173">
        <v>0</v>
      </c>
      <c r="K30" s="174"/>
      <c r="L30" s="173">
        <v>0</v>
      </c>
      <c r="M30" s="174"/>
      <c r="N30" s="173">
        <v>3.2</v>
      </c>
      <c r="O30" s="174"/>
      <c r="P30" s="173">
        <v>0</v>
      </c>
      <c r="Q30" s="176"/>
      <c r="S30" s="6"/>
    </row>
    <row r="31" spans="2:19" ht="21.95" customHeight="1" x14ac:dyDescent="0.3">
      <c r="C31" s="178" t="s">
        <v>39</v>
      </c>
      <c r="D31" s="184"/>
      <c r="E31" s="171">
        <f t="shared" si="0"/>
        <v>46773.201638422746</v>
      </c>
      <c r="F31" s="159">
        <f t="shared" si="1"/>
        <v>6.0148168591832896</v>
      </c>
      <c r="G31" s="174"/>
      <c r="H31" s="173">
        <v>41295.665668052367</v>
      </c>
      <c r="I31" s="174"/>
      <c r="J31" s="173">
        <v>4.5609999999999999</v>
      </c>
      <c r="K31" s="174"/>
      <c r="L31" s="173">
        <v>475.58328240740735</v>
      </c>
      <c r="M31" s="174"/>
      <c r="N31" s="173">
        <v>4992.7240953703713</v>
      </c>
      <c r="O31" s="174"/>
      <c r="P31" s="173">
        <v>4.6675925925925927</v>
      </c>
      <c r="Q31" s="176"/>
      <c r="S31" s="6"/>
    </row>
    <row r="32" spans="2:19" ht="21.95" customHeight="1" x14ac:dyDescent="0.3">
      <c r="C32" s="178" t="s">
        <v>40</v>
      </c>
      <c r="E32" s="171">
        <f t="shared" si="0"/>
        <v>8851.0413333333308</v>
      </c>
      <c r="F32" s="159">
        <f t="shared" si="1"/>
        <v>1.138202876181317</v>
      </c>
      <c r="G32" s="174"/>
      <c r="H32" s="173">
        <v>8843.3693333333322</v>
      </c>
      <c r="I32" s="174"/>
      <c r="J32" s="173">
        <v>0.872</v>
      </c>
      <c r="K32" s="174"/>
      <c r="L32" s="173">
        <v>0</v>
      </c>
      <c r="M32" s="174"/>
      <c r="N32" s="173">
        <v>6.8</v>
      </c>
      <c r="O32" s="174"/>
      <c r="P32" s="173">
        <v>0</v>
      </c>
      <c r="S32" s="6"/>
    </row>
    <row r="33" spans="2:19" ht="21.95" customHeight="1" x14ac:dyDescent="0.3">
      <c r="C33" s="178" t="s">
        <v>41</v>
      </c>
      <c r="E33" s="171">
        <f t="shared" si="0"/>
        <v>13309.851634572326</v>
      </c>
      <c r="F33" s="159">
        <f t="shared" si="1"/>
        <v>1.7115852069251998</v>
      </c>
      <c r="G33" s="174"/>
      <c r="H33" s="173">
        <v>12731.689965517242</v>
      </c>
      <c r="I33" s="174"/>
      <c r="J33" s="173">
        <v>94.488285714285709</v>
      </c>
      <c r="K33" s="174"/>
      <c r="L33" s="173">
        <v>0.5</v>
      </c>
      <c r="M33" s="174"/>
      <c r="N33" s="173">
        <v>483.1733833407971</v>
      </c>
      <c r="O33" s="174"/>
      <c r="P33" s="173">
        <v>0</v>
      </c>
      <c r="S33" s="6"/>
    </row>
    <row r="34" spans="2:19" ht="21.95" customHeight="1" x14ac:dyDescent="0.3">
      <c r="C34" s="178" t="s">
        <v>42</v>
      </c>
      <c r="E34" s="171">
        <f t="shared" si="0"/>
        <v>96261.89933333332</v>
      </c>
      <c r="F34" s="159">
        <f t="shared" si="1"/>
        <v>12.378833920394049</v>
      </c>
      <c r="G34" s="174"/>
      <c r="H34" s="173">
        <v>81657.362666666653</v>
      </c>
      <c r="I34" s="174"/>
      <c r="J34" s="173">
        <v>0</v>
      </c>
      <c r="K34" s="174"/>
      <c r="L34" s="173">
        <v>108</v>
      </c>
      <c r="M34" s="174"/>
      <c r="N34" s="173">
        <v>14496.536666666667</v>
      </c>
      <c r="O34" s="174"/>
      <c r="P34" s="173">
        <v>0</v>
      </c>
      <c r="S34" s="6"/>
    </row>
    <row r="35" spans="2:19" ht="21.95" customHeight="1" x14ac:dyDescent="0.3">
      <c r="C35" s="178" t="s">
        <v>43</v>
      </c>
      <c r="E35" s="171">
        <f t="shared" si="0"/>
        <v>55044.026624999999</v>
      </c>
      <c r="F35" s="159">
        <f t="shared" si="1"/>
        <v>7.0784066034387525</v>
      </c>
      <c r="G35" s="174"/>
      <c r="H35" s="173">
        <v>43768.447625000001</v>
      </c>
      <c r="I35" s="174"/>
      <c r="J35" s="173">
        <v>0</v>
      </c>
      <c r="K35" s="174"/>
      <c r="L35" s="173">
        <v>6618.3280000000004</v>
      </c>
      <c r="M35" s="174"/>
      <c r="N35" s="173">
        <v>4657.2510000000002</v>
      </c>
      <c r="O35" s="174"/>
      <c r="P35" s="173">
        <v>0</v>
      </c>
      <c r="S35" s="6"/>
    </row>
    <row r="36" spans="2:19" ht="21.95" customHeight="1" x14ac:dyDescent="0.3">
      <c r="C36" s="178" t="s">
        <v>44</v>
      </c>
      <c r="E36" s="171">
        <f t="shared" si="0"/>
        <v>209.11</v>
      </c>
      <c r="F36" s="159">
        <f>E36/$E$17*100</f>
        <v>2.6890576427648433E-2</v>
      </c>
      <c r="G36" s="174"/>
      <c r="H36" s="173">
        <v>129.11000000000001</v>
      </c>
      <c r="I36" s="174"/>
      <c r="J36" s="173">
        <v>0</v>
      </c>
      <c r="K36" s="174"/>
      <c r="L36" s="173">
        <v>0</v>
      </c>
      <c r="M36" s="174"/>
      <c r="N36" s="173">
        <v>80</v>
      </c>
      <c r="O36" s="174"/>
      <c r="P36" s="173">
        <v>0</v>
      </c>
      <c r="S36" s="6"/>
    </row>
    <row r="37" spans="2:19" ht="21.95" customHeight="1" x14ac:dyDescent="0.3">
      <c r="C37" s="178" t="s">
        <v>45</v>
      </c>
      <c r="E37" s="171">
        <f t="shared" si="0"/>
        <v>0</v>
      </c>
      <c r="F37" s="171">
        <f t="shared" si="0"/>
        <v>0</v>
      </c>
      <c r="G37" s="174"/>
      <c r="H37" s="173">
        <v>0</v>
      </c>
      <c r="I37" s="174"/>
      <c r="J37" s="173">
        <v>0</v>
      </c>
      <c r="K37" s="174"/>
      <c r="L37" s="173">
        <v>0</v>
      </c>
      <c r="M37" s="174"/>
      <c r="N37" s="173">
        <v>0</v>
      </c>
      <c r="O37" s="174"/>
      <c r="P37" s="173">
        <v>0</v>
      </c>
      <c r="S37" s="6"/>
    </row>
    <row r="38" spans="2:19" ht="27.75" customHeight="1" x14ac:dyDescent="0.3">
      <c r="B38" s="84"/>
      <c r="C38" s="84"/>
      <c r="D38" s="84"/>
      <c r="E38" s="188"/>
      <c r="F38" s="186"/>
      <c r="G38" s="186"/>
      <c r="H38" s="185"/>
      <c r="I38" s="186"/>
      <c r="J38" s="185"/>
      <c r="K38" s="186"/>
      <c r="L38" s="185"/>
      <c r="M38" s="186"/>
      <c r="N38" s="185"/>
      <c r="O38" s="186"/>
      <c r="P38" s="185"/>
      <c r="Q38" s="84"/>
      <c r="S38" s="6"/>
    </row>
    <row r="39" spans="2:19" x14ac:dyDescent="0.3">
      <c r="E39" s="187"/>
      <c r="F39" s="187"/>
      <c r="G39" s="187"/>
      <c r="H39" s="187"/>
      <c r="I39" s="187"/>
      <c r="J39" s="187"/>
      <c r="K39" s="187"/>
      <c r="L39" s="187"/>
      <c r="M39" s="187"/>
      <c r="N39" s="187"/>
      <c r="O39" s="187"/>
      <c r="P39" s="187"/>
      <c r="S39" s="6"/>
    </row>
  </sheetData>
  <mergeCells count="11">
    <mergeCell ref="C17:D18"/>
    <mergeCell ref="C22:D22"/>
    <mergeCell ref="B2:Q2"/>
    <mergeCell ref="B3:Q3"/>
    <mergeCell ref="C6:D7"/>
    <mergeCell ref="E6:E7"/>
    <mergeCell ref="H6:H11"/>
    <mergeCell ref="J6:J13"/>
    <mergeCell ref="L6:L13"/>
    <mergeCell ref="N6:N13"/>
    <mergeCell ref="P6:P13"/>
  </mergeCells>
  <pageMargins left="7.874015748031496E-2" right="0.19685039370078741" top="0.47244094488188981" bottom="0.31496062992125984" header="0.31496062992125984" footer="0.31496062992125984"/>
  <pageSetup paperSize="9" scale="9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2F9D0-27CE-41C4-BA0B-4B624E3C1E52}">
  <dimension ref="B1:S39"/>
  <sheetViews>
    <sheetView topLeftCell="A18" zoomScale="115" zoomScaleNormal="115" zoomScaleSheetLayoutView="100" workbookViewId="0">
      <selection activeCell="S28" sqref="S28"/>
    </sheetView>
  </sheetViews>
  <sheetFormatPr defaultColWidth="8.85546875" defaultRowHeight="13.5" x14ac:dyDescent="0.3"/>
  <cols>
    <col min="1" max="1" width="9.140625" style="6" customWidth="1"/>
    <col min="2" max="2" width="1.7109375" style="6" customWidth="1"/>
    <col min="3" max="3" width="2" style="6" customWidth="1"/>
    <col min="4" max="4" width="31.28515625" style="6" customWidth="1"/>
    <col min="5" max="5" width="12.42578125" style="6" customWidth="1"/>
    <col min="6" max="6" width="6.85546875" style="6" customWidth="1"/>
    <col min="7" max="7" width="2.7109375" style="6" customWidth="1"/>
    <col min="8" max="8" width="14.42578125" style="6" customWidth="1"/>
    <col min="9" max="9" width="2.7109375" style="6" customWidth="1"/>
    <col min="10" max="10" width="14.85546875" style="6" customWidth="1"/>
    <col min="11" max="11" width="2.7109375" style="6" customWidth="1"/>
    <col min="12" max="12" width="15.42578125" style="6" customWidth="1"/>
    <col min="13" max="13" width="2.7109375" style="6" customWidth="1"/>
    <col min="14" max="14" width="14.85546875" style="6" customWidth="1"/>
    <col min="15" max="15" width="2.7109375" style="6" customWidth="1"/>
    <col min="16" max="16" width="16.7109375" style="6" customWidth="1"/>
    <col min="17" max="17" width="0.85546875" style="6" customWidth="1"/>
    <col min="18" max="18" width="5.28515625" style="6" customWidth="1"/>
    <col min="19" max="19" width="13.140625" style="138" customWidth="1"/>
    <col min="20" max="22" width="13.140625" style="6" customWidth="1"/>
    <col min="23" max="16384" width="8.85546875" style="6"/>
  </cols>
  <sheetData>
    <row r="1" spans="2:19" ht="9" customHeight="1" x14ac:dyDescent="0.3"/>
    <row r="2" spans="2:19" ht="12" customHeight="1" x14ac:dyDescent="0.3">
      <c r="B2" s="129" t="s">
        <v>48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</row>
    <row r="3" spans="2:19" ht="12" customHeight="1" x14ac:dyDescent="0.3">
      <c r="B3" s="130" t="s">
        <v>49</v>
      </c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</row>
    <row r="4" spans="2:19" ht="7.9" customHeight="1" x14ac:dyDescent="0.3"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</row>
    <row r="5" spans="2:19" ht="6" customHeight="1" x14ac:dyDescent="0.3"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</row>
    <row r="6" spans="2:19" ht="12" customHeight="1" x14ac:dyDescent="0.3">
      <c r="B6" s="139"/>
      <c r="C6" s="140" t="s">
        <v>22</v>
      </c>
      <c r="D6" s="140"/>
      <c r="E6" s="141" t="s">
        <v>23</v>
      </c>
      <c r="F6" s="142"/>
      <c r="G6" s="142"/>
      <c r="H6" s="143" t="s">
        <v>24</v>
      </c>
      <c r="I6" s="144"/>
      <c r="J6" s="143" t="s">
        <v>25</v>
      </c>
      <c r="K6" s="144"/>
      <c r="L6" s="143" t="s">
        <v>26</v>
      </c>
      <c r="M6" s="144"/>
      <c r="N6" s="143" t="s">
        <v>27</v>
      </c>
      <c r="O6" s="144"/>
      <c r="P6" s="143" t="s">
        <v>28</v>
      </c>
      <c r="Q6" s="144"/>
    </row>
    <row r="7" spans="2:19" ht="12" customHeight="1" x14ac:dyDescent="0.3">
      <c r="B7" s="139"/>
      <c r="C7" s="140"/>
      <c r="D7" s="140"/>
      <c r="E7" s="141"/>
      <c r="F7" s="142"/>
      <c r="G7" s="142"/>
      <c r="H7" s="143"/>
      <c r="I7" s="144"/>
      <c r="J7" s="143"/>
      <c r="K7" s="144"/>
      <c r="L7" s="143"/>
      <c r="M7" s="144"/>
      <c r="N7" s="143"/>
      <c r="O7" s="144"/>
      <c r="P7" s="143"/>
      <c r="Q7" s="144"/>
    </row>
    <row r="8" spans="2:19" ht="12" customHeight="1" x14ac:dyDescent="0.3">
      <c r="B8" s="139"/>
      <c r="C8" s="145"/>
      <c r="D8" s="145"/>
      <c r="E8" s="146"/>
      <c r="F8" s="142"/>
      <c r="G8" s="142"/>
      <c r="H8" s="143"/>
      <c r="I8" s="144"/>
      <c r="J8" s="143"/>
      <c r="K8" s="144"/>
      <c r="L8" s="143"/>
      <c r="M8" s="144"/>
      <c r="N8" s="143"/>
      <c r="O8" s="144"/>
      <c r="P8" s="143"/>
      <c r="Q8" s="144"/>
    </row>
    <row r="9" spans="2:19" ht="12" customHeight="1" x14ac:dyDescent="0.3">
      <c r="B9" s="139"/>
      <c r="C9" s="145"/>
      <c r="D9" s="145"/>
      <c r="E9" s="146"/>
      <c r="F9" s="142"/>
      <c r="G9" s="142"/>
      <c r="H9" s="143"/>
      <c r="I9" s="144"/>
      <c r="J9" s="143"/>
      <c r="K9" s="144"/>
      <c r="L9" s="143"/>
      <c r="M9" s="144"/>
      <c r="N9" s="143"/>
      <c r="O9" s="144"/>
      <c r="P9" s="143"/>
      <c r="Q9" s="144"/>
    </row>
    <row r="10" spans="2:19" ht="12" customHeight="1" x14ac:dyDescent="0.3">
      <c r="B10" s="139"/>
      <c r="C10" s="145"/>
      <c r="D10" s="145"/>
      <c r="E10" s="146"/>
      <c r="F10" s="142"/>
      <c r="G10" s="142"/>
      <c r="H10" s="143"/>
      <c r="I10" s="144"/>
      <c r="J10" s="143"/>
      <c r="K10" s="144"/>
      <c r="L10" s="143"/>
      <c r="M10" s="144"/>
      <c r="N10" s="143"/>
      <c r="O10" s="144"/>
      <c r="P10" s="143"/>
      <c r="Q10" s="144"/>
    </row>
    <row r="11" spans="2:19" ht="12" customHeight="1" x14ac:dyDescent="0.3">
      <c r="B11" s="139"/>
      <c r="C11" s="145"/>
      <c r="D11" s="145"/>
      <c r="E11" s="146"/>
      <c r="F11" s="142"/>
      <c r="G11" s="142"/>
      <c r="H11" s="143"/>
      <c r="I11" s="144"/>
      <c r="J11" s="143"/>
      <c r="K11" s="144"/>
      <c r="L11" s="143"/>
      <c r="M11" s="144"/>
      <c r="N11" s="143"/>
      <c r="O11" s="144"/>
      <c r="P11" s="143"/>
      <c r="Q11" s="144"/>
    </row>
    <row r="12" spans="2:19" ht="12" customHeight="1" x14ac:dyDescent="0.3">
      <c r="B12" s="139"/>
      <c r="C12" s="145"/>
      <c r="D12" s="145"/>
      <c r="E12" s="146"/>
      <c r="F12" s="142"/>
      <c r="G12" s="142"/>
      <c r="H12" s="144"/>
      <c r="I12" s="144"/>
      <c r="J12" s="143"/>
      <c r="K12" s="144"/>
      <c r="L12" s="143"/>
      <c r="M12" s="144"/>
      <c r="N12" s="143"/>
      <c r="O12" s="144"/>
      <c r="P12" s="143"/>
      <c r="Q12" s="144"/>
    </row>
    <row r="13" spans="2:19" ht="12" customHeight="1" x14ac:dyDescent="0.3">
      <c r="B13" s="139"/>
      <c r="C13" s="145"/>
      <c r="D13" s="145"/>
      <c r="E13" s="146"/>
      <c r="F13" s="142"/>
      <c r="G13" s="142"/>
      <c r="H13" s="144"/>
      <c r="I13" s="144"/>
      <c r="J13" s="143"/>
      <c r="K13" s="144"/>
      <c r="L13" s="143"/>
      <c r="M13" s="144"/>
      <c r="N13" s="143"/>
      <c r="O13" s="144"/>
      <c r="P13" s="143"/>
      <c r="Q13" s="144"/>
    </row>
    <row r="14" spans="2:19" ht="16.5" customHeight="1" x14ac:dyDescent="0.3">
      <c r="B14" s="189"/>
      <c r="C14" s="190"/>
      <c r="D14" s="190"/>
      <c r="E14" s="191" t="s">
        <v>29</v>
      </c>
      <c r="F14" s="191" t="s">
        <v>1</v>
      </c>
      <c r="G14" s="192"/>
      <c r="H14" s="191" t="s">
        <v>29</v>
      </c>
      <c r="I14" s="191"/>
      <c r="J14" s="191" t="s">
        <v>29</v>
      </c>
      <c r="K14" s="191"/>
      <c r="L14" s="191" t="s">
        <v>29</v>
      </c>
      <c r="M14" s="191"/>
      <c r="N14" s="191" t="s">
        <v>29</v>
      </c>
      <c r="O14" s="191"/>
      <c r="P14" s="191" t="s">
        <v>29</v>
      </c>
      <c r="Q14" s="193"/>
    </row>
    <row r="15" spans="2:19" ht="6" customHeight="1" x14ac:dyDescent="0.3">
      <c r="B15" s="194"/>
      <c r="C15" s="195"/>
      <c r="D15" s="195"/>
      <c r="E15" s="196"/>
      <c r="F15" s="197"/>
      <c r="G15" s="197"/>
      <c r="H15" s="196"/>
      <c r="I15" s="196"/>
      <c r="J15" s="196"/>
      <c r="K15" s="196"/>
      <c r="L15" s="196"/>
      <c r="M15" s="196"/>
      <c r="N15" s="196"/>
      <c r="O15" s="196"/>
      <c r="P15" s="196"/>
      <c r="Q15" s="197"/>
    </row>
    <row r="16" spans="2:19" ht="6" customHeight="1" x14ac:dyDescent="0.3">
      <c r="C16" s="155"/>
      <c r="D16" s="155"/>
      <c r="E16" s="9"/>
      <c r="F16" s="156"/>
      <c r="G16" s="156"/>
      <c r="H16" s="9"/>
      <c r="I16" s="9"/>
      <c r="J16" s="9"/>
      <c r="K16" s="9"/>
      <c r="L16" s="9"/>
      <c r="M16" s="9"/>
      <c r="N16" s="9"/>
      <c r="O16" s="9"/>
      <c r="P16" s="9"/>
      <c r="Q16" s="156"/>
      <c r="S16" s="157"/>
    </row>
    <row r="17" spans="2:19" ht="10.9" customHeight="1" x14ac:dyDescent="0.3">
      <c r="C17" s="132" t="s">
        <v>3</v>
      </c>
      <c r="D17" s="132"/>
      <c r="E17" s="158">
        <f>E22+E23+E24+E25+E26+E27+E28+E29+E30+E31+E32+E33+E34+E35+E36+E37</f>
        <v>2999102.5154296663</v>
      </c>
      <c r="F17" s="159">
        <f>E17/E17*100</f>
        <v>100</v>
      </c>
      <c r="G17" s="160"/>
      <c r="H17" s="158">
        <f>H22+H23+H24+H25+H26+H27+H28+H29+H30+H31+H32+H33+H34+H35+H36+H37</f>
        <v>1765599.779465569</v>
      </c>
      <c r="I17" s="161"/>
      <c r="J17" s="158">
        <f>J22+J23+J24+J25+J26+J27+J28+J29+J30+J31+J32+J33+J34+J35+J36+J37</f>
        <v>4329.7758278388283</v>
      </c>
      <c r="K17" s="161"/>
      <c r="L17" s="158">
        <f>L22+L23+L24+L25+L26+L27+L28+L29+L30+L31+L32+L33+L34+L35+L36+L37</f>
        <v>140844.00185605494</v>
      </c>
      <c r="M17" s="161"/>
      <c r="N17" s="158">
        <f>N22+N23+N24+N25+N26+N27+N28+N29+N30+N31+N32+N33+N34+N35+N36+N37</f>
        <v>1044206.3600942945</v>
      </c>
      <c r="O17" s="161"/>
      <c r="P17" s="158">
        <f>P22+P23+P24+P25+P26+P27+P28+P29+P30+P31+P32+P33+P34+P35+P36+P37</f>
        <v>44122.598185909141</v>
      </c>
      <c r="Q17" s="162"/>
    </row>
    <row r="18" spans="2:19" ht="10.9" customHeight="1" x14ac:dyDescent="0.3">
      <c r="C18" s="132"/>
      <c r="D18" s="132"/>
      <c r="Q18" s="162"/>
    </row>
    <row r="19" spans="2:19" ht="12" customHeight="1" x14ac:dyDescent="0.3">
      <c r="C19" s="39" t="s">
        <v>1</v>
      </c>
      <c r="D19" s="39"/>
      <c r="E19" s="163">
        <f>E17/E17*100</f>
        <v>100</v>
      </c>
      <c r="F19" s="164"/>
      <c r="G19" s="9"/>
      <c r="H19" s="163">
        <f>H17/$E$17*100</f>
        <v>58.870937901654905</v>
      </c>
      <c r="I19" s="163"/>
      <c r="J19" s="163">
        <f>J17/$E$17*100</f>
        <v>0.14436905059307462</v>
      </c>
      <c r="K19" s="163"/>
      <c r="L19" s="163">
        <f>L17/$E$17*100</f>
        <v>4.6962049857064301</v>
      </c>
      <c r="M19" s="163"/>
      <c r="N19" s="163">
        <f>N17/$E$17*100</f>
        <v>34.817294664723939</v>
      </c>
      <c r="O19" s="163"/>
      <c r="P19" s="163">
        <f>P17/$E$17*100</f>
        <v>1.4711933973216624</v>
      </c>
      <c r="Q19" s="9"/>
    </row>
    <row r="20" spans="2:19" ht="6" customHeight="1" x14ac:dyDescent="0.3">
      <c r="B20" s="109"/>
      <c r="C20" s="198"/>
      <c r="D20" s="198"/>
      <c r="E20" s="199"/>
      <c r="F20" s="200"/>
      <c r="G20" s="112"/>
      <c r="H20" s="199"/>
      <c r="I20" s="199"/>
      <c r="J20" s="199"/>
      <c r="K20" s="199"/>
      <c r="L20" s="199"/>
      <c r="M20" s="199"/>
      <c r="N20" s="199"/>
      <c r="O20" s="199"/>
      <c r="P20" s="199"/>
      <c r="Q20" s="112"/>
    </row>
    <row r="21" spans="2:19" ht="6" customHeight="1" x14ac:dyDescent="0.3">
      <c r="C21" s="39"/>
      <c r="D21" s="39"/>
      <c r="E21" s="163"/>
      <c r="F21" s="9"/>
      <c r="G21" s="9"/>
      <c r="H21" s="168"/>
      <c r="I21" s="168"/>
      <c r="J21" s="168"/>
      <c r="K21" s="168"/>
      <c r="L21" s="169"/>
      <c r="M21" s="169"/>
      <c r="N21" s="169"/>
      <c r="O21" s="169"/>
      <c r="P21" s="169"/>
      <c r="Q21" s="9"/>
    </row>
    <row r="22" spans="2:19" ht="21.95" customHeight="1" x14ac:dyDescent="0.3">
      <c r="C22" s="170" t="s">
        <v>30</v>
      </c>
      <c r="D22" s="170"/>
      <c r="E22" s="171">
        <f t="shared" ref="E22:E37" si="0">H22+J22+L22+N22+P22</f>
        <v>757532.98124743591</v>
      </c>
      <c r="F22" s="159">
        <f>E22/$E$17*100</f>
        <v>25.258655792861685</v>
      </c>
      <c r="G22" s="172"/>
      <c r="H22" s="173">
        <v>522773.46558974363</v>
      </c>
      <c r="I22" s="174"/>
      <c r="J22" s="173">
        <v>295.64592307692311</v>
      </c>
      <c r="K22" s="174"/>
      <c r="L22" s="173">
        <v>12238.920551282052</v>
      </c>
      <c r="M22" s="175"/>
      <c r="N22" s="173">
        <v>212175.78662435903</v>
      </c>
      <c r="O22" s="175"/>
      <c r="P22" s="173">
        <v>10049.16255897436</v>
      </c>
      <c r="Q22" s="176"/>
      <c r="S22" s="177"/>
    </row>
    <row r="23" spans="2:19" ht="21.95" customHeight="1" x14ac:dyDescent="0.3">
      <c r="C23" s="178" t="s">
        <v>31</v>
      </c>
      <c r="D23" s="122"/>
      <c r="E23" s="171">
        <f t="shared" si="0"/>
        <v>140201.32</v>
      </c>
      <c r="F23" s="159">
        <f>E23/$E$17*100</f>
        <v>4.6747758463973037</v>
      </c>
      <c r="G23" s="179"/>
      <c r="H23" s="173">
        <v>65400.998583333334</v>
      </c>
      <c r="I23" s="174"/>
      <c r="J23" s="173">
        <v>8.8010000000000002</v>
      </c>
      <c r="K23" s="174"/>
      <c r="L23" s="173">
        <v>16480.914250000002</v>
      </c>
      <c r="M23" s="180"/>
      <c r="N23" s="173">
        <v>54394.496166666664</v>
      </c>
      <c r="O23" s="180"/>
      <c r="P23" s="173">
        <v>3916.11</v>
      </c>
      <c r="Q23" s="181"/>
      <c r="R23" s="182"/>
      <c r="S23" s="6"/>
    </row>
    <row r="24" spans="2:19" ht="21.95" customHeight="1" x14ac:dyDescent="0.3">
      <c r="C24" s="178" t="s">
        <v>32</v>
      </c>
      <c r="D24" s="122"/>
      <c r="E24" s="171">
        <f t="shared" si="0"/>
        <v>19096.028666666669</v>
      </c>
      <c r="F24" s="159">
        <f t="shared" ref="F24:F37" si="1">E24/$E$17*100</f>
        <v>0.63672477244182757</v>
      </c>
      <c r="G24" s="179"/>
      <c r="H24" s="173">
        <v>11857.835571428574</v>
      </c>
      <c r="I24" s="174"/>
      <c r="J24" s="173">
        <v>75.024000000000001</v>
      </c>
      <c r="K24" s="174"/>
      <c r="L24" s="173">
        <v>1097.9615714285717</v>
      </c>
      <c r="M24" s="180"/>
      <c r="N24" s="173">
        <v>5965.4995238095244</v>
      </c>
      <c r="O24" s="180"/>
      <c r="P24" s="173">
        <v>99.707999999999998</v>
      </c>
      <c r="Q24" s="181"/>
      <c r="R24" s="182"/>
      <c r="S24" s="6"/>
    </row>
    <row r="25" spans="2:19" ht="21.95" customHeight="1" x14ac:dyDescent="0.3">
      <c r="C25" s="178" t="s">
        <v>33</v>
      </c>
      <c r="D25" s="122"/>
      <c r="E25" s="171">
        <f t="shared" si="0"/>
        <v>121731.493</v>
      </c>
      <c r="F25" s="159">
        <f t="shared" si="1"/>
        <v>4.0589307092278624</v>
      </c>
      <c r="G25" s="179"/>
      <c r="H25" s="173">
        <v>88259.059399999998</v>
      </c>
      <c r="I25" s="174"/>
      <c r="J25" s="173">
        <v>0</v>
      </c>
      <c r="K25" s="174"/>
      <c r="L25" s="173">
        <v>1736.2838000000002</v>
      </c>
      <c r="M25" s="180"/>
      <c r="N25" s="173">
        <v>31310.630799999995</v>
      </c>
      <c r="O25" s="180"/>
      <c r="P25" s="173">
        <v>425.51900000000001</v>
      </c>
      <c r="Q25" s="181"/>
      <c r="R25" s="182"/>
      <c r="S25" s="6"/>
    </row>
    <row r="26" spans="2:19" ht="21.95" customHeight="1" x14ac:dyDescent="0.3">
      <c r="C26" s="178" t="s">
        <v>34</v>
      </c>
      <c r="D26" s="122"/>
      <c r="E26" s="171">
        <f t="shared" si="0"/>
        <v>91787.240533333345</v>
      </c>
      <c r="F26" s="159">
        <f t="shared" si="1"/>
        <v>3.0604902653747215</v>
      </c>
      <c r="G26" s="179"/>
      <c r="H26" s="173">
        <v>43949.168246153844</v>
      </c>
      <c r="I26" s="174"/>
      <c r="J26" s="173">
        <v>0</v>
      </c>
      <c r="K26" s="174"/>
      <c r="L26" s="173">
        <v>4424.5602230769227</v>
      </c>
      <c r="M26" s="180"/>
      <c r="N26" s="173">
        <v>43155.704064102567</v>
      </c>
      <c r="O26" s="180"/>
      <c r="P26" s="173">
        <v>257.80799999999999</v>
      </c>
      <c r="Q26" s="181"/>
      <c r="R26" s="182"/>
      <c r="S26" s="6"/>
    </row>
    <row r="27" spans="2:19" ht="21.95" customHeight="1" x14ac:dyDescent="0.3">
      <c r="C27" s="178" t="s">
        <v>35</v>
      </c>
      <c r="D27" s="122"/>
      <c r="E27" s="171">
        <f t="shared" si="0"/>
        <v>335024.33032323222</v>
      </c>
      <c r="F27" s="159">
        <f t="shared" si="1"/>
        <v>11.170819556837822</v>
      </c>
      <c r="G27" s="179"/>
      <c r="H27" s="173">
        <v>290418.24039393931</v>
      </c>
      <c r="I27" s="174"/>
      <c r="J27" s="173">
        <v>2.2999999999999998</v>
      </c>
      <c r="K27" s="174"/>
      <c r="L27" s="173">
        <v>910.46683838383831</v>
      </c>
      <c r="M27" s="180"/>
      <c r="N27" s="173">
        <v>42748.286313131313</v>
      </c>
      <c r="O27" s="180"/>
      <c r="P27" s="173">
        <v>945.03677777777773</v>
      </c>
      <c r="Q27" s="181"/>
      <c r="R27" s="182"/>
      <c r="S27" s="6"/>
    </row>
    <row r="28" spans="2:19" ht="21.95" customHeight="1" x14ac:dyDescent="0.3">
      <c r="C28" s="178" t="s">
        <v>36</v>
      </c>
      <c r="D28" s="122"/>
      <c r="E28" s="171">
        <f t="shared" si="0"/>
        <v>159770.52725641028</v>
      </c>
      <c r="F28" s="159">
        <f t="shared" si="1"/>
        <v>5.3272779584702112</v>
      </c>
      <c r="G28" s="179"/>
      <c r="H28" s="173">
        <v>85878.290461538461</v>
      </c>
      <c r="I28" s="174"/>
      <c r="J28" s="173">
        <v>0</v>
      </c>
      <c r="K28" s="174"/>
      <c r="L28" s="173">
        <v>4486.3018461538468</v>
      </c>
      <c r="M28" s="179"/>
      <c r="N28" s="173">
        <v>65115.993051282065</v>
      </c>
      <c r="O28" s="179"/>
      <c r="P28" s="173">
        <v>4289.9418974358978</v>
      </c>
      <c r="Q28" s="183"/>
      <c r="S28" s="6"/>
    </row>
    <row r="29" spans="2:19" ht="21.95" customHeight="1" x14ac:dyDescent="0.3">
      <c r="C29" s="178" t="s">
        <v>37</v>
      </c>
      <c r="D29" s="184"/>
      <c r="E29" s="171">
        <f t="shared" si="0"/>
        <v>93699.552933333325</v>
      </c>
      <c r="F29" s="159">
        <f t="shared" si="1"/>
        <v>3.1242530874243712</v>
      </c>
      <c r="G29" s="174"/>
      <c r="H29" s="173">
        <v>58482.87733333333</v>
      </c>
      <c r="I29" s="174"/>
      <c r="J29" s="173">
        <v>0</v>
      </c>
      <c r="K29" s="174"/>
      <c r="L29" s="173">
        <v>4586.1995999999999</v>
      </c>
      <c r="M29" s="174"/>
      <c r="N29" s="173">
        <v>30513.053549999997</v>
      </c>
      <c r="O29" s="174"/>
      <c r="P29" s="173">
        <v>117.42245</v>
      </c>
      <c r="Q29" s="176"/>
      <c r="S29" s="6"/>
    </row>
    <row r="30" spans="2:19" ht="21.95" customHeight="1" x14ac:dyDescent="0.3">
      <c r="C30" s="178" t="s">
        <v>38</v>
      </c>
      <c r="D30" s="184"/>
      <c r="E30" s="171">
        <f t="shared" si="0"/>
        <v>8917.7530000000006</v>
      </c>
      <c r="F30" s="159">
        <f t="shared" si="1"/>
        <v>0.29734738823098877</v>
      </c>
      <c r="G30" s="174"/>
      <c r="H30" s="173">
        <v>5967.777</v>
      </c>
      <c r="I30" s="174"/>
      <c r="J30" s="173">
        <v>0</v>
      </c>
      <c r="K30" s="174"/>
      <c r="L30" s="173">
        <v>80.230999999999995</v>
      </c>
      <c r="M30" s="174"/>
      <c r="N30" s="173">
        <v>2782.9940000000001</v>
      </c>
      <c r="O30" s="174"/>
      <c r="P30" s="173">
        <v>86.751000000000005</v>
      </c>
      <c r="Q30" s="176"/>
      <c r="S30" s="6"/>
    </row>
    <row r="31" spans="2:19" ht="21.95" customHeight="1" x14ac:dyDescent="0.3">
      <c r="C31" s="178" t="s">
        <v>39</v>
      </c>
      <c r="D31" s="184"/>
      <c r="E31" s="171">
        <f t="shared" si="0"/>
        <v>625101.79294624343</v>
      </c>
      <c r="F31" s="159">
        <f t="shared" si="1"/>
        <v>20.842961843759724</v>
      </c>
      <c r="G31" s="174"/>
      <c r="H31" s="173">
        <v>302086.3705488749</v>
      </c>
      <c r="I31" s="174"/>
      <c r="J31" s="173">
        <v>5.75</v>
      </c>
      <c r="K31" s="174"/>
      <c r="L31" s="173">
        <v>14816.957902970586</v>
      </c>
      <c r="M31" s="174"/>
      <c r="N31" s="173">
        <v>307188.67920251936</v>
      </c>
      <c r="O31" s="174"/>
      <c r="P31" s="173">
        <v>1004.0352918785491</v>
      </c>
      <c r="Q31" s="176"/>
      <c r="S31" s="6"/>
    </row>
    <row r="32" spans="2:19" ht="21.95" customHeight="1" x14ac:dyDescent="0.3">
      <c r="C32" s="178" t="s">
        <v>40</v>
      </c>
      <c r="E32" s="171">
        <f t="shared" si="0"/>
        <v>111653.38483333333</v>
      </c>
      <c r="F32" s="159">
        <f t="shared" si="1"/>
        <v>3.7228932408580011</v>
      </c>
      <c r="G32" s="174"/>
      <c r="H32" s="173">
        <v>66116.334333333332</v>
      </c>
      <c r="I32" s="174"/>
      <c r="J32" s="173">
        <v>199.38633333333331</v>
      </c>
      <c r="K32" s="174"/>
      <c r="L32" s="173">
        <v>1027.8889999999999</v>
      </c>
      <c r="M32" s="174"/>
      <c r="N32" s="173">
        <v>43380.108500000002</v>
      </c>
      <c r="O32" s="174"/>
      <c r="P32" s="173">
        <v>929.66666666666663</v>
      </c>
      <c r="S32" s="6"/>
    </row>
    <row r="33" spans="2:19" ht="21.95" customHeight="1" x14ac:dyDescent="0.3">
      <c r="C33" s="178" t="s">
        <v>41</v>
      </c>
      <c r="E33" s="171">
        <f t="shared" si="0"/>
        <v>128860.3125215405</v>
      </c>
      <c r="F33" s="159">
        <f t="shared" si="1"/>
        <v>4.2966291368362688</v>
      </c>
      <c r="G33" s="174"/>
      <c r="H33" s="173">
        <v>50116.421793596062</v>
      </c>
      <c r="I33" s="174"/>
      <c r="J33" s="173">
        <v>2330.2165714285716</v>
      </c>
      <c r="K33" s="174"/>
      <c r="L33" s="173">
        <v>7985.33134285714</v>
      </c>
      <c r="M33" s="174"/>
      <c r="N33" s="173">
        <v>53294.119505776958</v>
      </c>
      <c r="O33" s="174"/>
      <c r="P33" s="173">
        <v>15134.223307881772</v>
      </c>
      <c r="S33" s="6"/>
    </row>
    <row r="34" spans="2:19" ht="21.95" customHeight="1" x14ac:dyDescent="0.3">
      <c r="C34" s="178" t="s">
        <v>42</v>
      </c>
      <c r="E34" s="171">
        <f t="shared" si="0"/>
        <v>187792.74887647061</v>
      </c>
      <c r="F34" s="159">
        <f t="shared" si="1"/>
        <v>6.2616315351116461</v>
      </c>
      <c r="G34" s="174"/>
      <c r="H34" s="173">
        <v>90875.034835294122</v>
      </c>
      <c r="I34" s="174"/>
      <c r="J34" s="173">
        <v>51.451999999999998</v>
      </c>
      <c r="K34" s="174"/>
      <c r="L34" s="173">
        <v>5820.4060549019623</v>
      </c>
      <c r="M34" s="174"/>
      <c r="N34" s="173">
        <v>90553.805750980391</v>
      </c>
      <c r="O34" s="174"/>
      <c r="P34" s="173">
        <v>492.05023529411767</v>
      </c>
      <c r="S34" s="6"/>
    </row>
    <row r="35" spans="2:19" ht="21.95" customHeight="1" x14ac:dyDescent="0.3">
      <c r="C35" s="178" t="s">
        <v>43</v>
      </c>
      <c r="E35" s="171">
        <f t="shared" si="0"/>
        <v>214648.76629166666</v>
      </c>
      <c r="F35" s="159">
        <f t="shared" si="1"/>
        <v>7.1571000053299274</v>
      </c>
      <c r="G35" s="174"/>
      <c r="H35" s="173">
        <v>82853.351374999998</v>
      </c>
      <c r="I35" s="174"/>
      <c r="J35" s="173">
        <v>1361.2</v>
      </c>
      <c r="K35" s="174"/>
      <c r="L35" s="173">
        <v>65062.077875000003</v>
      </c>
      <c r="M35" s="174"/>
      <c r="N35" s="173">
        <v>58998.974041666661</v>
      </c>
      <c r="O35" s="174"/>
      <c r="P35" s="173">
        <v>6373.1629999999996</v>
      </c>
      <c r="S35" s="6"/>
    </row>
    <row r="36" spans="2:19" ht="21.95" customHeight="1" x14ac:dyDescent="0.3">
      <c r="C36" s="178" t="s">
        <v>44</v>
      </c>
      <c r="E36" s="171">
        <f t="shared" si="0"/>
        <v>2929.8150000000001</v>
      </c>
      <c r="F36" s="159">
        <f>E36/$E$17*100</f>
        <v>9.7689725006957967E-2</v>
      </c>
      <c r="G36" s="174"/>
      <c r="H36" s="173">
        <v>560.15599999999995</v>
      </c>
      <c r="I36" s="174"/>
      <c r="J36" s="173">
        <v>0</v>
      </c>
      <c r="K36" s="174"/>
      <c r="L36" s="173">
        <v>89</v>
      </c>
      <c r="M36" s="174"/>
      <c r="N36" s="173">
        <v>2278.6590000000001</v>
      </c>
      <c r="O36" s="174"/>
      <c r="P36" s="173">
        <v>2</v>
      </c>
      <c r="S36" s="6"/>
    </row>
    <row r="37" spans="2:19" ht="21.95" customHeight="1" x14ac:dyDescent="0.3">
      <c r="C37" s="178" t="s">
        <v>45</v>
      </c>
      <c r="E37" s="171">
        <f t="shared" si="0"/>
        <v>354.46800000000002</v>
      </c>
      <c r="F37" s="159">
        <f t="shared" si="1"/>
        <v>1.1819135830680904E-2</v>
      </c>
      <c r="G37" s="174"/>
      <c r="H37" s="173">
        <v>4.3979999999999997</v>
      </c>
      <c r="I37" s="174"/>
      <c r="J37" s="173">
        <v>0</v>
      </c>
      <c r="K37" s="174"/>
      <c r="L37" s="173">
        <v>0.5</v>
      </c>
      <c r="M37" s="174"/>
      <c r="N37" s="173">
        <v>349.57</v>
      </c>
      <c r="O37" s="174"/>
      <c r="P37" s="173">
        <v>0</v>
      </c>
      <c r="S37" s="6"/>
    </row>
    <row r="38" spans="2:19" ht="27.75" customHeight="1" x14ac:dyDescent="0.3">
      <c r="B38" s="109"/>
      <c r="C38" s="109"/>
      <c r="D38" s="109"/>
      <c r="E38" s="201"/>
      <c r="F38" s="202"/>
      <c r="G38" s="202"/>
      <c r="H38" s="201"/>
      <c r="I38" s="202"/>
      <c r="J38" s="201"/>
      <c r="K38" s="202"/>
      <c r="L38" s="201"/>
      <c r="M38" s="202"/>
      <c r="N38" s="201"/>
      <c r="O38" s="202"/>
      <c r="P38" s="201"/>
      <c r="Q38" s="109"/>
      <c r="S38" s="6"/>
    </row>
    <row r="39" spans="2:19" x14ac:dyDescent="0.3">
      <c r="E39" s="187"/>
      <c r="F39" s="187"/>
      <c r="G39" s="187"/>
      <c r="H39" s="187"/>
      <c r="I39" s="187"/>
      <c r="J39" s="187"/>
      <c r="K39" s="187"/>
      <c r="L39" s="187"/>
      <c r="M39" s="187"/>
      <c r="N39" s="187"/>
      <c r="O39" s="187"/>
      <c r="P39" s="187"/>
      <c r="S39" s="6"/>
    </row>
  </sheetData>
  <mergeCells count="11">
    <mergeCell ref="C17:D18"/>
    <mergeCell ref="C22:D22"/>
    <mergeCell ref="B2:Q2"/>
    <mergeCell ref="B3:Q3"/>
    <mergeCell ref="C6:D7"/>
    <mergeCell ref="E6:E7"/>
    <mergeCell ref="H6:H11"/>
    <mergeCell ref="J6:J13"/>
    <mergeCell ref="L6:L13"/>
    <mergeCell ref="N6:N13"/>
    <mergeCell ref="P6:P13"/>
  </mergeCells>
  <pageMargins left="7.874015748031496E-2" right="0.19685039370078741" top="0.47244094488188981" bottom="0.31496062992125984" header="0.31496062992125984" footer="0.31496062992125984"/>
  <pageSetup paperSize="9" scale="9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BE6B4-1FFE-46DF-A3DE-10296B9461BF}">
  <dimension ref="B1:S75"/>
  <sheetViews>
    <sheetView topLeftCell="A22" zoomScaleNormal="100" zoomScaleSheetLayoutView="85" workbookViewId="0">
      <selection activeCell="S28" sqref="S28"/>
    </sheetView>
  </sheetViews>
  <sheetFormatPr defaultColWidth="8.85546875" defaultRowHeight="13.5" x14ac:dyDescent="0.3"/>
  <cols>
    <col min="1" max="1" width="9.140625" style="6" customWidth="1"/>
    <col min="2" max="2" width="1.140625" style="6" customWidth="1"/>
    <col min="3" max="3" width="2" style="6" customWidth="1"/>
    <col min="4" max="4" width="32" style="6" customWidth="1"/>
    <col min="5" max="5" width="6" style="6" customWidth="1"/>
    <col min="6" max="6" width="10.7109375" style="6" customWidth="1"/>
    <col min="7" max="7" width="5.85546875" style="6" customWidth="1"/>
    <col min="8" max="8" width="2.7109375" style="6" customWidth="1"/>
    <col min="9" max="9" width="13.5703125" style="6" customWidth="1"/>
    <col min="10" max="10" width="2.7109375" style="6" customWidth="1"/>
    <col min="11" max="11" width="13.7109375" style="6" customWidth="1"/>
    <col min="12" max="12" width="2.7109375" style="6" customWidth="1"/>
    <col min="13" max="13" width="15.42578125" style="6" customWidth="1"/>
    <col min="14" max="14" width="2.7109375" style="6" customWidth="1"/>
    <col min="15" max="15" width="13.28515625" style="6" customWidth="1"/>
    <col min="16" max="16" width="2.7109375" style="6" customWidth="1"/>
    <col min="17" max="17" width="16.7109375" style="6" customWidth="1"/>
    <col min="18" max="18" width="0.85546875" style="6" customWidth="1"/>
    <col min="19" max="19" width="5.28515625" style="6" customWidth="1"/>
    <col min="20" max="16384" width="8.85546875" style="6"/>
  </cols>
  <sheetData>
    <row r="1" spans="2:18" ht="10.5" customHeight="1" x14ac:dyDescent="0.3"/>
    <row r="2" spans="2:18" ht="12" customHeight="1" x14ac:dyDescent="0.3">
      <c r="B2" s="129" t="s">
        <v>50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</row>
    <row r="3" spans="2:18" ht="12" customHeight="1" x14ac:dyDescent="0.3">
      <c r="B3" s="130" t="s">
        <v>51</v>
      </c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</row>
    <row r="4" spans="2:18" ht="10.15" customHeight="1" x14ac:dyDescent="0.3"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</row>
    <row r="5" spans="2:18" ht="6" customHeight="1" x14ac:dyDescent="0.3"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</row>
    <row r="6" spans="2:18" ht="12" customHeight="1" x14ac:dyDescent="0.3">
      <c r="B6" s="139"/>
      <c r="C6" s="140" t="s">
        <v>2</v>
      </c>
      <c r="D6" s="140"/>
      <c r="E6" s="145"/>
      <c r="F6" s="141" t="s">
        <v>23</v>
      </c>
      <c r="G6" s="142"/>
      <c r="H6" s="142"/>
      <c r="I6" s="143" t="s">
        <v>24</v>
      </c>
      <c r="J6" s="144"/>
      <c r="K6" s="143" t="s">
        <v>25</v>
      </c>
      <c r="L6" s="144"/>
      <c r="M6" s="143" t="s">
        <v>26</v>
      </c>
      <c r="N6" s="144"/>
      <c r="O6" s="143" t="s">
        <v>52</v>
      </c>
      <c r="P6" s="144"/>
      <c r="Q6" s="143" t="s">
        <v>53</v>
      </c>
      <c r="R6" s="144"/>
    </row>
    <row r="7" spans="2:18" ht="12" customHeight="1" x14ac:dyDescent="0.3">
      <c r="B7" s="139"/>
      <c r="C7" s="140"/>
      <c r="D7" s="140"/>
      <c r="E7" s="145"/>
      <c r="F7" s="141"/>
      <c r="G7" s="142"/>
      <c r="H7" s="142"/>
      <c r="I7" s="143"/>
      <c r="J7" s="144"/>
      <c r="K7" s="143"/>
      <c r="L7" s="144"/>
      <c r="M7" s="143"/>
      <c r="N7" s="144"/>
      <c r="O7" s="143"/>
      <c r="P7" s="144"/>
      <c r="Q7" s="143"/>
      <c r="R7" s="144"/>
    </row>
    <row r="8" spans="2:18" ht="12" customHeight="1" x14ac:dyDescent="0.3">
      <c r="B8" s="139"/>
      <c r="C8" s="145"/>
      <c r="D8" s="145"/>
      <c r="E8" s="145"/>
      <c r="F8" s="146"/>
      <c r="G8" s="142"/>
      <c r="H8" s="142"/>
      <c r="I8" s="143"/>
      <c r="J8" s="144"/>
      <c r="K8" s="143"/>
      <c r="L8" s="144"/>
      <c r="M8" s="143"/>
      <c r="N8" s="144"/>
      <c r="O8" s="143"/>
      <c r="P8" s="144"/>
      <c r="Q8" s="143"/>
      <c r="R8" s="144"/>
    </row>
    <row r="9" spans="2:18" ht="12" customHeight="1" x14ac:dyDescent="0.3">
      <c r="B9" s="139"/>
      <c r="C9" s="145"/>
      <c r="D9" s="145"/>
      <c r="E9" s="145"/>
      <c r="F9" s="146"/>
      <c r="G9" s="142"/>
      <c r="H9" s="142"/>
      <c r="I9" s="143"/>
      <c r="J9" s="144"/>
      <c r="K9" s="143"/>
      <c r="L9" s="144"/>
      <c r="M9" s="143"/>
      <c r="N9" s="144"/>
      <c r="O9" s="143"/>
      <c r="P9" s="144"/>
      <c r="Q9" s="143"/>
      <c r="R9" s="144"/>
    </row>
    <row r="10" spans="2:18" ht="12" customHeight="1" x14ac:dyDescent="0.3">
      <c r="B10" s="139"/>
      <c r="C10" s="145"/>
      <c r="D10" s="145"/>
      <c r="E10" s="145"/>
      <c r="F10" s="146"/>
      <c r="G10" s="142"/>
      <c r="H10" s="142"/>
      <c r="I10" s="143"/>
      <c r="J10" s="144"/>
      <c r="K10" s="143"/>
      <c r="L10" s="144"/>
      <c r="M10" s="143"/>
      <c r="N10" s="144"/>
      <c r="O10" s="143"/>
      <c r="P10" s="144"/>
      <c r="Q10" s="143"/>
      <c r="R10" s="144"/>
    </row>
    <row r="11" spans="2:18" ht="12" customHeight="1" x14ac:dyDescent="0.3">
      <c r="B11" s="139"/>
      <c r="C11" s="145"/>
      <c r="D11" s="145"/>
      <c r="E11" s="145"/>
      <c r="F11" s="146"/>
      <c r="G11" s="142"/>
      <c r="H11" s="142"/>
      <c r="I11" s="143"/>
      <c r="J11" s="144"/>
      <c r="K11" s="143"/>
      <c r="L11" s="144"/>
      <c r="M11" s="143"/>
      <c r="N11" s="144"/>
      <c r="O11" s="143"/>
      <c r="P11" s="144"/>
      <c r="Q11" s="143"/>
      <c r="R11" s="144"/>
    </row>
    <row r="12" spans="2:18" ht="18" customHeight="1" x14ac:dyDescent="0.3">
      <c r="B12" s="139"/>
      <c r="C12" s="145"/>
      <c r="D12" s="145"/>
      <c r="E12" s="145"/>
      <c r="F12" s="146"/>
      <c r="G12" s="142"/>
      <c r="H12" s="142"/>
      <c r="I12" s="144"/>
      <c r="J12" s="144"/>
      <c r="K12" s="143"/>
      <c r="L12" s="144"/>
      <c r="M12" s="143"/>
      <c r="N12" s="144"/>
      <c r="O12" s="143"/>
      <c r="P12" s="144"/>
      <c r="Q12" s="143"/>
      <c r="R12" s="144"/>
    </row>
    <row r="13" spans="2:18" ht="16.5" customHeight="1" x14ac:dyDescent="0.3">
      <c r="B13" s="139"/>
      <c r="C13" s="147"/>
      <c r="D13" s="147"/>
      <c r="E13" s="147"/>
      <c r="F13" s="148" t="s">
        <v>29</v>
      </c>
      <c r="G13" s="148" t="s">
        <v>1</v>
      </c>
      <c r="H13" s="149"/>
      <c r="I13" s="148" t="s">
        <v>29</v>
      </c>
      <c r="J13" s="148"/>
      <c r="K13" s="148" t="s">
        <v>29</v>
      </c>
      <c r="L13" s="148"/>
      <c r="M13" s="148" t="s">
        <v>29</v>
      </c>
      <c r="N13" s="148"/>
      <c r="O13" s="148" t="s">
        <v>29</v>
      </c>
      <c r="P13" s="148"/>
      <c r="Q13" s="148" t="s">
        <v>29</v>
      </c>
      <c r="R13" s="150"/>
    </row>
    <row r="14" spans="2:18" ht="6" customHeight="1" x14ac:dyDescent="0.3">
      <c r="B14" s="151"/>
      <c r="C14" s="152"/>
      <c r="D14" s="152"/>
      <c r="E14" s="152"/>
      <c r="F14" s="153"/>
      <c r="G14" s="154"/>
      <c r="H14" s="154"/>
      <c r="I14" s="153"/>
      <c r="J14" s="153"/>
      <c r="K14" s="153"/>
      <c r="L14" s="153"/>
      <c r="M14" s="153"/>
      <c r="N14" s="153"/>
      <c r="O14" s="153"/>
      <c r="P14" s="153"/>
      <c r="Q14" s="153"/>
      <c r="R14" s="154"/>
    </row>
    <row r="15" spans="2:18" ht="6" customHeight="1" x14ac:dyDescent="0.3">
      <c r="C15" s="155"/>
      <c r="D15" s="155"/>
      <c r="E15" s="155"/>
      <c r="F15" s="9"/>
      <c r="G15" s="156"/>
      <c r="H15" s="156"/>
      <c r="I15" s="9"/>
      <c r="J15" s="9"/>
      <c r="K15" s="9"/>
      <c r="L15" s="9"/>
      <c r="M15" s="9"/>
      <c r="N15" s="9"/>
      <c r="O15" s="9"/>
      <c r="P15" s="9"/>
      <c r="Q15" s="9"/>
      <c r="R15" s="156"/>
    </row>
    <row r="16" spans="2:18" ht="10.9" customHeight="1" x14ac:dyDescent="0.3">
      <c r="C16" s="132" t="s">
        <v>3</v>
      </c>
      <c r="D16" s="132"/>
      <c r="E16" s="125"/>
      <c r="F16" s="203">
        <f>F21+F23+F25+F27+F29</f>
        <v>3776735.5295921923</v>
      </c>
      <c r="G16" s="159">
        <f>F16/F16*100</f>
        <v>100</v>
      </c>
      <c r="H16" s="204"/>
      <c r="I16" s="203">
        <f>I21+I23+I25+I27+I29</f>
        <v>2503011.8130997806</v>
      </c>
      <c r="J16" s="203"/>
      <c r="K16" s="203">
        <f>K21+K23+K25+K27+K29</f>
        <v>6628.1221135531123</v>
      </c>
      <c r="L16" s="203"/>
      <c r="M16" s="203">
        <f>M21+M23+M25+M27+M29</f>
        <v>149484.41313846235</v>
      </c>
      <c r="N16" s="203"/>
      <c r="O16" s="203">
        <f>O21+O23+O25+O27+O29</f>
        <v>1073374.6914618947</v>
      </c>
      <c r="P16" s="203"/>
      <c r="Q16" s="203">
        <f>Q21+Q23+Q25+Q27+Q29</f>
        <v>44236.489778501738</v>
      </c>
      <c r="R16" s="205"/>
    </row>
    <row r="17" spans="2:19" ht="10.9" customHeight="1" x14ac:dyDescent="0.3">
      <c r="C17" s="132"/>
      <c r="D17" s="132"/>
      <c r="E17" s="125"/>
      <c r="F17" s="206"/>
      <c r="G17" s="174"/>
      <c r="H17" s="174"/>
      <c r="I17" s="174"/>
      <c r="J17" s="174"/>
      <c r="K17" s="174"/>
      <c r="L17" s="174"/>
      <c r="M17" s="174"/>
      <c r="N17" s="174"/>
      <c r="O17" s="174"/>
      <c r="P17" s="174"/>
      <c r="Q17" s="174"/>
      <c r="R17" s="162"/>
    </row>
    <row r="18" spans="2:19" ht="10.9" customHeight="1" x14ac:dyDescent="0.3">
      <c r="C18" s="39" t="s">
        <v>1</v>
      </c>
      <c r="D18" s="39"/>
      <c r="E18" s="39"/>
      <c r="F18" s="207">
        <f>F16/F16*100</f>
        <v>100</v>
      </c>
      <c r="G18" s="159"/>
      <c r="H18" s="208"/>
      <c r="I18" s="207">
        <f>I16/F16*100</f>
        <v>66.27447946745832</v>
      </c>
      <c r="J18" s="207"/>
      <c r="K18" s="207">
        <f>K16/F16*100</f>
        <v>0.17549870944415347</v>
      </c>
      <c r="L18" s="207"/>
      <c r="M18" s="207">
        <f>M16/F16*100</f>
        <v>3.9580323262562023</v>
      </c>
      <c r="N18" s="207"/>
      <c r="O18" s="207">
        <f>O16/F16*100</f>
        <v>28.420700444910331</v>
      </c>
      <c r="P18" s="207"/>
      <c r="Q18" s="207">
        <f>Q16/F16*100</f>
        <v>1.1712890519310031</v>
      </c>
      <c r="R18" s="9"/>
    </row>
    <row r="19" spans="2:19" ht="6" customHeight="1" x14ac:dyDescent="0.3">
      <c r="B19" s="84"/>
      <c r="C19" s="165"/>
      <c r="D19" s="165"/>
      <c r="E19" s="165"/>
      <c r="F19" s="209"/>
      <c r="G19" s="210"/>
      <c r="H19" s="211"/>
      <c r="I19" s="209"/>
      <c r="J19" s="209"/>
      <c r="K19" s="209"/>
      <c r="L19" s="209"/>
      <c r="M19" s="209"/>
      <c r="N19" s="209"/>
      <c r="O19" s="209"/>
      <c r="P19" s="209"/>
      <c r="Q19" s="209"/>
      <c r="R19" s="87"/>
    </row>
    <row r="20" spans="2:19" ht="9.9499999999999993" customHeight="1" x14ac:dyDescent="0.3">
      <c r="C20" s="39"/>
      <c r="D20" s="39"/>
      <c r="E20" s="39"/>
      <c r="F20" s="163"/>
      <c r="G20" s="9"/>
      <c r="H20" s="9"/>
      <c r="I20" s="212"/>
      <c r="J20" s="212"/>
      <c r="K20" s="212"/>
      <c r="L20" s="212"/>
      <c r="M20" s="169"/>
      <c r="N20" s="169"/>
      <c r="O20" s="169"/>
      <c r="P20" s="169"/>
      <c r="Q20" s="169"/>
      <c r="R20" s="9"/>
    </row>
    <row r="21" spans="2:19" ht="30" customHeight="1" x14ac:dyDescent="0.3">
      <c r="C21" s="137" t="s">
        <v>4</v>
      </c>
      <c r="D21" s="137"/>
      <c r="E21" s="122"/>
      <c r="F21" s="213">
        <f>I21+K21+M21+O21+Q21</f>
        <v>48785.256838591798</v>
      </c>
      <c r="G21" s="49">
        <f>F21/$F$16*100</f>
        <v>1.2917308203431332</v>
      </c>
      <c r="H21" s="214"/>
      <c r="I21" s="68">
        <v>25852.736314947801</v>
      </c>
      <c r="J21" s="123"/>
      <c r="K21" s="68">
        <v>4892.053857142856</v>
      </c>
      <c r="L21" s="123"/>
      <c r="M21" s="68">
        <v>7027.8369964604044</v>
      </c>
      <c r="N21" s="215"/>
      <c r="O21" s="68">
        <v>10524.823006175196</v>
      </c>
      <c r="P21" s="215"/>
      <c r="Q21" s="68">
        <v>487.80666386554623</v>
      </c>
      <c r="R21" s="216"/>
    </row>
    <row r="22" spans="2:19" ht="6.95" customHeight="1" x14ac:dyDescent="0.3">
      <c r="C22" s="122"/>
      <c r="D22" s="122"/>
      <c r="E22" s="122"/>
      <c r="F22" s="213"/>
      <c r="G22" s="49"/>
      <c r="H22" s="214"/>
      <c r="I22" s="123"/>
      <c r="J22" s="123"/>
      <c r="K22" s="123"/>
      <c r="L22" s="123"/>
      <c r="M22" s="123"/>
      <c r="N22" s="123"/>
      <c r="O22" s="123"/>
      <c r="P22" s="123"/>
      <c r="Q22" s="123"/>
      <c r="R22" s="217"/>
      <c r="S22" s="218"/>
    </row>
    <row r="23" spans="2:19" ht="30" customHeight="1" x14ac:dyDescent="0.3">
      <c r="C23" s="137" t="s">
        <v>54</v>
      </c>
      <c r="D23" s="137"/>
      <c r="E23" s="219"/>
      <c r="F23" s="213">
        <f>I23+K23+M23+O23+Q23</f>
        <v>222285.71219999998</v>
      </c>
      <c r="G23" s="49">
        <f>F23/$F$16*100</f>
        <v>5.88565734768307</v>
      </c>
      <c r="H23" s="214"/>
      <c r="I23" s="68">
        <v>127883.3391</v>
      </c>
      <c r="J23" s="123"/>
      <c r="K23" s="68">
        <v>53.333333333333329</v>
      </c>
      <c r="L23" s="123"/>
      <c r="M23" s="68">
        <v>2137.9261333333334</v>
      </c>
      <c r="N23" s="123"/>
      <c r="O23" s="68">
        <v>82048.324466666672</v>
      </c>
      <c r="P23" s="123"/>
      <c r="Q23" s="68">
        <v>10162.789166666666</v>
      </c>
      <c r="R23" s="216"/>
    </row>
    <row r="24" spans="2:19" ht="6.95" customHeight="1" x14ac:dyDescent="0.3">
      <c r="C24" s="122"/>
      <c r="D24" s="122"/>
      <c r="E24" s="122"/>
      <c r="F24" s="213"/>
      <c r="G24" s="49"/>
      <c r="H24" s="214"/>
      <c r="I24" s="123"/>
      <c r="J24" s="123"/>
      <c r="K24" s="123"/>
      <c r="L24" s="123"/>
      <c r="M24" s="123"/>
      <c r="N24" s="123"/>
      <c r="O24" s="123"/>
      <c r="P24" s="123"/>
      <c r="Q24" s="123"/>
      <c r="R24" s="217"/>
      <c r="S24" s="218"/>
    </row>
    <row r="25" spans="2:19" ht="30" customHeight="1" x14ac:dyDescent="0.3">
      <c r="C25" s="131" t="s">
        <v>55</v>
      </c>
      <c r="D25" s="131"/>
      <c r="E25" s="220"/>
      <c r="F25" s="213">
        <f>I25+K25+M25+O25+Q25</f>
        <v>2953831.5548127899</v>
      </c>
      <c r="G25" s="49">
        <f>F25/$F$16*100</f>
        <v>78.211236441322683</v>
      </c>
      <c r="H25" s="214"/>
      <c r="I25" s="68">
        <v>2098626.4412799426</v>
      </c>
      <c r="J25" s="123"/>
      <c r="K25" s="68">
        <v>290.93392307692312</v>
      </c>
      <c r="L25" s="123"/>
      <c r="M25" s="68">
        <v>55738.509301994331</v>
      </c>
      <c r="N25" s="123"/>
      <c r="O25" s="68">
        <v>773867.19374149991</v>
      </c>
      <c r="P25" s="123"/>
      <c r="Q25" s="68">
        <v>25308.47656627616</v>
      </c>
      <c r="R25" s="216"/>
    </row>
    <row r="26" spans="2:19" ht="6.95" customHeight="1" x14ac:dyDescent="0.3">
      <c r="C26" s="121"/>
      <c r="D26" s="121"/>
      <c r="E26" s="121"/>
      <c r="F26" s="213"/>
      <c r="G26" s="49"/>
      <c r="H26" s="123"/>
      <c r="I26" s="123"/>
      <c r="J26" s="123"/>
      <c r="K26" s="123"/>
      <c r="L26" s="123"/>
      <c r="M26" s="123"/>
      <c r="N26" s="123"/>
      <c r="O26" s="123"/>
      <c r="P26" s="123"/>
      <c r="Q26" s="123"/>
      <c r="R26" s="217"/>
      <c r="S26" s="218"/>
    </row>
    <row r="27" spans="2:19" ht="30" customHeight="1" x14ac:dyDescent="0.3">
      <c r="C27" s="137" t="s">
        <v>56</v>
      </c>
      <c r="D27" s="137"/>
      <c r="E27" s="219"/>
      <c r="F27" s="213">
        <f>I27+K27+M27+O27+Q27</f>
        <v>136701.96527818462</v>
      </c>
      <c r="G27" s="49">
        <f t="shared" ref="G27:G37" si="0">F27/$F$16*100</f>
        <v>3.6195800369676809</v>
      </c>
      <c r="H27" s="221"/>
      <c r="I27" s="68">
        <v>96536.846230816227</v>
      </c>
      <c r="J27" s="123"/>
      <c r="K27" s="68">
        <v>0</v>
      </c>
      <c r="L27" s="123"/>
      <c r="M27" s="68">
        <v>6303.2427566742972</v>
      </c>
      <c r="N27" s="123"/>
      <c r="O27" s="68">
        <v>32018.385109000727</v>
      </c>
      <c r="P27" s="123"/>
      <c r="Q27" s="68">
        <v>1843.4911816933636</v>
      </c>
      <c r="R27" s="222"/>
    </row>
    <row r="28" spans="2:19" ht="6.95" customHeight="1" x14ac:dyDescent="0.3">
      <c r="C28" s="184"/>
      <c r="D28" s="184"/>
      <c r="E28" s="184"/>
      <c r="F28" s="223"/>
      <c r="G28" s="43"/>
      <c r="H28" s="224"/>
      <c r="I28" s="63"/>
      <c r="J28" s="63"/>
      <c r="K28" s="63"/>
      <c r="L28" s="63"/>
      <c r="M28" s="63"/>
      <c r="N28" s="63"/>
      <c r="O28" s="63"/>
      <c r="P28" s="63"/>
      <c r="Q28" s="63"/>
      <c r="R28" s="217"/>
      <c r="S28" s="218"/>
    </row>
    <row r="29" spans="2:19" ht="30" customHeight="1" x14ac:dyDescent="0.3">
      <c r="C29" s="136" t="s">
        <v>57</v>
      </c>
      <c r="D29" s="136"/>
      <c r="E29" s="121"/>
      <c r="F29" s="213">
        <f>I29+K29+M29+O29+Q29</f>
        <v>415131.04046262626</v>
      </c>
      <c r="G29" s="49">
        <f t="shared" si="0"/>
        <v>10.991795353683441</v>
      </c>
      <c r="H29" s="225"/>
      <c r="I29" s="226">
        <f>I31+I33+I35+I37</f>
        <v>154112.4501740741</v>
      </c>
      <c r="J29" s="123"/>
      <c r="K29" s="226">
        <f>K31+K33+K35+K37</f>
        <v>1391.8009999999999</v>
      </c>
      <c r="L29" s="123"/>
      <c r="M29" s="226">
        <f>M31+M33+M35+M37</f>
        <v>78276.897949999999</v>
      </c>
      <c r="N29" s="123"/>
      <c r="O29" s="226">
        <f>O31+O33+O35+O37</f>
        <v>174915.96513855219</v>
      </c>
      <c r="P29" s="226"/>
      <c r="Q29" s="226">
        <f>Q31+Q33+Q35+Q37</f>
        <v>6433.9261999999999</v>
      </c>
      <c r="R29" s="222"/>
      <c r="S29" s="227"/>
    </row>
    <row r="30" spans="2:19" ht="6.95" customHeight="1" x14ac:dyDescent="0.3">
      <c r="C30" s="228"/>
      <c r="D30" s="228"/>
      <c r="E30" s="229"/>
      <c r="F30" s="223"/>
      <c r="G30" s="43"/>
      <c r="H30" s="224"/>
      <c r="I30" s="63"/>
      <c r="J30" s="63"/>
      <c r="K30" s="63"/>
      <c r="L30" s="63"/>
      <c r="M30" s="63"/>
      <c r="N30" s="63"/>
      <c r="O30" s="63"/>
      <c r="P30" s="63"/>
      <c r="Q30" s="63"/>
      <c r="R30" s="222"/>
    </row>
    <row r="31" spans="2:19" ht="54" customHeight="1" x14ac:dyDescent="0.3">
      <c r="D31" s="7" t="s">
        <v>58</v>
      </c>
      <c r="E31" s="124"/>
      <c r="F31" s="223">
        <f>I31+K31+M31+O31+Q31</f>
        <v>105179.73520000001</v>
      </c>
      <c r="G31" s="43">
        <f t="shared" si="0"/>
        <v>2.7849377955082071</v>
      </c>
      <c r="H31" s="230"/>
      <c r="I31" s="83">
        <v>33511.208200000001</v>
      </c>
      <c r="J31" s="123"/>
      <c r="K31" s="83">
        <v>1325</v>
      </c>
      <c r="L31" s="123"/>
      <c r="M31" s="83">
        <v>67673.609200000006</v>
      </c>
      <c r="N31" s="123"/>
      <c r="O31" s="83">
        <v>2228.4928</v>
      </c>
      <c r="P31" s="123"/>
      <c r="Q31" s="83">
        <v>441.42500000000001</v>
      </c>
      <c r="R31" s="216"/>
    </row>
    <row r="32" spans="2:19" ht="6.95" customHeight="1" x14ac:dyDescent="0.3">
      <c r="D32" s="50"/>
      <c r="E32" s="124"/>
      <c r="F32" s="223"/>
      <c r="G32" s="43"/>
      <c r="H32" s="230"/>
      <c r="I32" s="63"/>
      <c r="J32" s="63"/>
      <c r="K32" s="63"/>
      <c r="L32" s="63"/>
      <c r="M32" s="63"/>
      <c r="N32" s="63"/>
      <c r="O32" s="63"/>
      <c r="P32" s="63"/>
      <c r="Q32" s="63"/>
      <c r="R32" s="216"/>
    </row>
    <row r="33" spans="2:19" ht="54" customHeight="1" x14ac:dyDescent="0.3">
      <c r="D33" s="39" t="s">
        <v>59</v>
      </c>
      <c r="E33" s="121"/>
      <c r="F33" s="223">
        <f>I33+K33+M33+O33+Q33</f>
        <v>163699.74160000001</v>
      </c>
      <c r="G33" s="43">
        <f t="shared" si="0"/>
        <v>4.3344242750743032</v>
      </c>
      <c r="H33" s="224"/>
      <c r="I33" s="83">
        <v>81693.253200000006</v>
      </c>
      <c r="J33" s="123"/>
      <c r="K33" s="83">
        <v>0</v>
      </c>
      <c r="L33" s="123"/>
      <c r="M33" s="83">
        <v>2503.078</v>
      </c>
      <c r="N33" s="215"/>
      <c r="O33" s="83">
        <v>74575.317200000005</v>
      </c>
      <c r="P33" s="215"/>
      <c r="Q33" s="83">
        <v>4928.0932000000003</v>
      </c>
      <c r="R33" s="222"/>
    </row>
    <row r="34" spans="2:19" ht="6.95" customHeight="1" x14ac:dyDescent="0.3">
      <c r="C34" s="229"/>
      <c r="D34" s="229"/>
      <c r="E34" s="229"/>
      <c r="F34" s="223"/>
      <c r="G34" s="43"/>
      <c r="H34" s="224"/>
      <c r="I34" s="63"/>
      <c r="J34" s="63"/>
      <c r="K34" s="63"/>
      <c r="L34" s="63"/>
      <c r="M34" s="63"/>
      <c r="N34" s="63"/>
      <c r="O34" s="63"/>
      <c r="P34" s="63"/>
      <c r="Q34" s="63"/>
      <c r="R34" s="231"/>
      <c r="S34" s="218"/>
    </row>
    <row r="35" spans="2:19" ht="27.95" customHeight="1" x14ac:dyDescent="0.3">
      <c r="C35" s="229"/>
      <c r="D35" s="232" t="s">
        <v>10</v>
      </c>
      <c r="E35" s="40"/>
      <c r="F35" s="223">
        <f>I35+K35+M35+O35+Q35</f>
        <v>65068.490399999995</v>
      </c>
      <c r="G35" s="43">
        <f t="shared" si="0"/>
        <v>1.7228765395448808</v>
      </c>
      <c r="H35" s="224"/>
      <c r="I35" s="83">
        <v>18244.703200000004</v>
      </c>
      <c r="J35" s="123"/>
      <c r="K35" s="83">
        <v>22.311</v>
      </c>
      <c r="L35" s="123"/>
      <c r="M35" s="83">
        <v>6051.9187499999998</v>
      </c>
      <c r="N35" s="123"/>
      <c r="O35" s="83">
        <v>40318.928449999992</v>
      </c>
      <c r="P35" s="123"/>
      <c r="Q35" s="83">
        <v>430.62900000000002</v>
      </c>
      <c r="R35" s="231"/>
      <c r="S35" s="218"/>
    </row>
    <row r="36" spans="2:19" ht="6.95" customHeight="1" x14ac:dyDescent="0.3">
      <c r="C36" s="229"/>
      <c r="D36" s="233"/>
      <c r="E36" s="40"/>
      <c r="F36" s="223"/>
      <c r="G36" s="43"/>
      <c r="H36" s="224"/>
      <c r="I36" s="63"/>
      <c r="J36" s="63"/>
      <c r="K36" s="63"/>
      <c r="L36" s="63"/>
      <c r="M36" s="63"/>
      <c r="N36" s="63"/>
      <c r="O36" s="63"/>
      <c r="P36" s="63"/>
      <c r="Q36" s="63"/>
      <c r="R36" s="231"/>
      <c r="S36" s="218"/>
    </row>
    <row r="37" spans="2:19" ht="12" customHeight="1" x14ac:dyDescent="0.3">
      <c r="C37" s="229"/>
      <c r="D37" s="131" t="s">
        <v>60</v>
      </c>
      <c r="E37" s="124"/>
      <c r="F37" s="223">
        <f>I37+K37+M37+O37+Q37</f>
        <v>81183.073262626262</v>
      </c>
      <c r="G37" s="43">
        <f t="shared" si="0"/>
        <v>2.1495567435560496</v>
      </c>
      <c r="H37" s="224"/>
      <c r="I37" s="83">
        <v>20663.285574074074</v>
      </c>
      <c r="J37" s="123"/>
      <c r="K37" s="83">
        <v>44.489999999999995</v>
      </c>
      <c r="L37" s="123"/>
      <c r="M37" s="83">
        <v>2048.2919999999999</v>
      </c>
      <c r="N37" s="215"/>
      <c r="O37" s="83">
        <v>57793.226688552189</v>
      </c>
      <c r="P37" s="215"/>
      <c r="Q37" s="83">
        <v>633.779</v>
      </c>
      <c r="R37" s="231"/>
      <c r="S37" s="218"/>
    </row>
    <row r="38" spans="2:19" ht="12" customHeight="1" x14ac:dyDescent="0.3">
      <c r="C38" s="229"/>
      <c r="D38" s="131"/>
      <c r="E38" s="124"/>
      <c r="F38" s="234"/>
      <c r="G38" s="164"/>
      <c r="H38" s="231"/>
      <c r="I38" s="235"/>
      <c r="J38" s="174"/>
      <c r="K38" s="235"/>
      <c r="L38" s="174"/>
      <c r="M38" s="235"/>
      <c r="N38" s="180"/>
      <c r="O38" s="235"/>
      <c r="P38" s="180"/>
      <c r="Q38" s="235"/>
      <c r="R38" s="181"/>
      <c r="S38" s="218"/>
    </row>
    <row r="39" spans="2:19" ht="12" customHeight="1" x14ac:dyDescent="0.3">
      <c r="B39" s="84"/>
      <c r="C39" s="236"/>
      <c r="D39" s="236"/>
      <c r="E39" s="236"/>
      <c r="F39" s="166"/>
      <c r="G39" s="167"/>
      <c r="H39" s="237"/>
      <c r="I39" s="238"/>
      <c r="J39" s="84"/>
      <c r="K39" s="84"/>
      <c r="L39" s="84"/>
      <c r="M39" s="238"/>
      <c r="N39" s="238"/>
      <c r="O39" s="238"/>
      <c r="P39" s="238"/>
      <c r="Q39" s="238"/>
      <c r="R39" s="239"/>
      <c r="S39" s="218"/>
    </row>
    <row r="40" spans="2:19" ht="8.25" customHeight="1" x14ac:dyDescent="0.3">
      <c r="C40" s="229"/>
      <c r="D40" s="229"/>
      <c r="E40" s="229"/>
      <c r="F40" s="163"/>
      <c r="G40" s="164"/>
      <c r="H40" s="222"/>
      <c r="I40" s="240"/>
      <c r="M40" s="240"/>
      <c r="N40" s="240"/>
      <c r="O40" s="240"/>
      <c r="P40" s="240"/>
      <c r="Q40" s="240"/>
      <c r="R40" s="181"/>
      <c r="S40" s="218"/>
    </row>
    <row r="41" spans="2:19" ht="11.1" customHeight="1" x14ac:dyDescent="0.3">
      <c r="D41" s="121"/>
      <c r="E41" s="121"/>
      <c r="F41" s="234"/>
      <c r="G41" s="241"/>
      <c r="H41" s="216"/>
      <c r="I41" s="242"/>
      <c r="J41" s="174"/>
      <c r="K41" s="174"/>
      <c r="L41" s="174"/>
      <c r="M41" s="242"/>
      <c r="N41" s="242"/>
      <c r="O41" s="242"/>
      <c r="P41" s="242"/>
      <c r="Q41" s="242"/>
      <c r="R41" s="243"/>
      <c r="S41" s="218"/>
    </row>
    <row r="42" spans="2:19" ht="12" customHeight="1" x14ac:dyDescent="0.3">
      <c r="D42" s="220"/>
      <c r="E42" s="220"/>
      <c r="F42" s="244"/>
      <c r="G42" s="245"/>
      <c r="H42" s="246"/>
      <c r="I42" s="247"/>
      <c r="J42" s="247"/>
      <c r="K42" s="247"/>
      <c r="L42" s="247"/>
      <c r="M42" s="247"/>
      <c r="N42" s="247"/>
      <c r="O42" s="248"/>
      <c r="P42" s="248"/>
      <c r="Q42" s="249"/>
      <c r="R42" s="176"/>
    </row>
    <row r="43" spans="2:19" ht="12" customHeight="1" x14ac:dyDescent="0.3">
      <c r="D43" s="229"/>
      <c r="E43" s="229"/>
      <c r="F43" s="163"/>
      <c r="G43" s="241"/>
      <c r="H43" s="216"/>
      <c r="I43" s="242"/>
      <c r="J43" s="174"/>
      <c r="K43" s="247"/>
      <c r="L43" s="174"/>
      <c r="M43" s="247"/>
      <c r="N43" s="175"/>
      <c r="O43" s="242"/>
      <c r="P43" s="175"/>
      <c r="Q43" s="247"/>
      <c r="R43" s="176"/>
    </row>
    <row r="44" spans="2:19" ht="11.1" customHeight="1" x14ac:dyDescent="0.3">
      <c r="D44" s="121"/>
      <c r="E44" s="121"/>
      <c r="F44" s="234"/>
      <c r="G44" s="241"/>
      <c r="H44" s="216"/>
      <c r="I44" s="242"/>
      <c r="J44" s="174"/>
      <c r="K44" s="174"/>
      <c r="L44" s="174"/>
      <c r="M44" s="242"/>
      <c r="N44" s="242"/>
      <c r="O44" s="242"/>
      <c r="P44" s="242"/>
      <c r="Q44" s="242"/>
      <c r="R44" s="243"/>
      <c r="S44" s="218"/>
    </row>
    <row r="45" spans="2:19" ht="12" customHeight="1" x14ac:dyDescent="0.3">
      <c r="D45" s="219"/>
      <c r="E45" s="219"/>
      <c r="F45" s="244"/>
      <c r="G45" s="245"/>
      <c r="H45" s="246"/>
      <c r="I45" s="247"/>
      <c r="J45" s="247"/>
      <c r="K45" s="247"/>
      <c r="L45" s="247"/>
      <c r="M45" s="247"/>
      <c r="N45" s="247"/>
      <c r="O45" s="247"/>
      <c r="P45" s="247"/>
      <c r="Q45" s="250"/>
      <c r="R45" s="176"/>
    </row>
    <row r="46" spans="2:19" ht="12" customHeight="1" x14ac:dyDescent="0.3">
      <c r="D46" s="184"/>
      <c r="E46" s="184"/>
      <c r="F46" s="163"/>
      <c r="G46" s="241"/>
      <c r="H46" s="216"/>
      <c r="I46" s="242"/>
      <c r="J46" s="174"/>
      <c r="K46" s="242"/>
      <c r="L46" s="174"/>
      <c r="M46" s="242"/>
      <c r="N46" s="175"/>
      <c r="O46" s="242"/>
      <c r="P46" s="175"/>
      <c r="Q46" s="242"/>
      <c r="R46" s="176"/>
    </row>
    <row r="47" spans="2:19" ht="11.1" customHeight="1" x14ac:dyDescent="0.3">
      <c r="D47" s="122"/>
      <c r="E47" s="122"/>
      <c r="F47" s="234"/>
      <c r="G47" s="241"/>
      <c r="H47" s="216"/>
      <c r="I47" s="242"/>
      <c r="J47" s="174"/>
      <c r="K47" s="174"/>
      <c r="L47" s="174"/>
      <c r="M47" s="242"/>
      <c r="N47" s="242"/>
      <c r="O47" s="242"/>
      <c r="P47" s="242"/>
      <c r="Q47" s="242"/>
      <c r="R47" s="243"/>
      <c r="S47" s="218"/>
    </row>
    <row r="48" spans="2:19" ht="12" customHeight="1" x14ac:dyDescent="0.3">
      <c r="D48" s="219"/>
      <c r="E48" s="219"/>
      <c r="F48" s="244"/>
      <c r="G48" s="245"/>
      <c r="H48" s="251"/>
      <c r="I48" s="247"/>
      <c r="J48" s="247"/>
      <c r="K48" s="247"/>
      <c r="L48" s="247"/>
      <c r="M48" s="247"/>
      <c r="N48" s="247"/>
      <c r="O48" s="247"/>
      <c r="P48" s="247"/>
      <c r="Q48" s="250"/>
      <c r="R48" s="183"/>
    </row>
    <row r="49" spans="4:19" ht="12" customHeight="1" x14ac:dyDescent="0.3">
      <c r="D49" s="184"/>
      <c r="E49" s="184"/>
      <c r="F49" s="163"/>
      <c r="G49" s="241"/>
      <c r="H49" s="222"/>
      <c r="I49" s="252"/>
      <c r="J49" s="174"/>
      <c r="K49" s="247"/>
      <c r="L49" s="174"/>
      <c r="M49" s="252"/>
      <c r="N49" s="252"/>
      <c r="O49" s="252"/>
      <c r="P49" s="252"/>
      <c r="Q49" s="250"/>
      <c r="R49" s="183"/>
    </row>
    <row r="50" spans="4:19" ht="11.1" customHeight="1" x14ac:dyDescent="0.3">
      <c r="D50" s="122"/>
      <c r="E50" s="122"/>
      <c r="F50" s="234"/>
      <c r="G50" s="241"/>
      <c r="H50" s="222"/>
      <c r="I50" s="180"/>
      <c r="J50" s="174"/>
      <c r="K50" s="174"/>
      <c r="L50" s="174"/>
      <c r="M50" s="180"/>
      <c r="N50" s="180"/>
      <c r="O50" s="180"/>
      <c r="P50" s="180"/>
      <c r="Q50" s="180"/>
      <c r="R50" s="181"/>
      <c r="S50" s="182"/>
    </row>
    <row r="51" spans="4:19" ht="12" customHeight="1" x14ac:dyDescent="0.3">
      <c r="D51" s="220"/>
      <c r="E51" s="220"/>
      <c r="F51" s="244"/>
      <c r="G51" s="245"/>
      <c r="H51" s="251"/>
      <c r="I51" s="247"/>
      <c r="J51" s="247"/>
      <c r="K51" s="247"/>
      <c r="L51" s="247"/>
      <c r="M51" s="247"/>
      <c r="N51" s="247"/>
      <c r="O51" s="248"/>
      <c r="P51" s="248"/>
      <c r="Q51" s="249"/>
      <c r="R51" s="181"/>
      <c r="S51" s="182"/>
    </row>
    <row r="52" spans="4:19" ht="12" customHeight="1" x14ac:dyDescent="0.3">
      <c r="D52" s="229"/>
      <c r="E52" s="229"/>
      <c r="F52" s="163"/>
      <c r="G52" s="241"/>
      <c r="H52" s="222"/>
      <c r="I52" s="252"/>
      <c r="J52" s="174"/>
      <c r="K52" s="247"/>
      <c r="L52" s="174"/>
      <c r="M52" s="247"/>
      <c r="N52" s="179"/>
      <c r="O52" s="252"/>
      <c r="P52" s="252"/>
      <c r="Q52" s="252"/>
      <c r="R52" s="181"/>
      <c r="S52" s="182"/>
    </row>
    <row r="53" spans="4:19" ht="11.1" customHeight="1" x14ac:dyDescent="0.3">
      <c r="D53" s="41"/>
      <c r="E53" s="41"/>
      <c r="F53" s="234"/>
      <c r="G53" s="241"/>
      <c r="H53" s="222"/>
      <c r="I53" s="242"/>
      <c r="J53" s="174"/>
      <c r="K53" s="174"/>
      <c r="L53" s="174"/>
      <c r="M53" s="253"/>
      <c r="N53" s="242"/>
      <c r="O53" s="242"/>
      <c r="P53" s="242"/>
      <c r="Q53" s="242"/>
      <c r="R53" s="181"/>
      <c r="S53" s="182"/>
    </row>
    <row r="54" spans="4:19" ht="12" customHeight="1" x14ac:dyDescent="0.3">
      <c r="D54" s="219"/>
      <c r="E54" s="219"/>
      <c r="F54" s="244"/>
      <c r="G54" s="245"/>
      <c r="H54" s="246"/>
      <c r="I54" s="247"/>
      <c r="J54" s="247"/>
      <c r="K54" s="247"/>
      <c r="L54" s="247"/>
      <c r="M54" s="247"/>
      <c r="N54" s="247"/>
      <c r="O54" s="248"/>
      <c r="P54" s="248"/>
      <c r="Q54" s="249"/>
      <c r="R54" s="181"/>
      <c r="S54" s="182"/>
    </row>
    <row r="55" spans="4:19" ht="12" customHeight="1" x14ac:dyDescent="0.3">
      <c r="D55" s="184"/>
      <c r="E55" s="184"/>
      <c r="F55" s="163"/>
      <c r="G55" s="241"/>
      <c r="H55" s="216"/>
      <c r="I55" s="175"/>
      <c r="J55" s="174"/>
      <c r="K55" s="247"/>
      <c r="L55" s="174"/>
      <c r="M55" s="175"/>
      <c r="N55" s="172"/>
      <c r="O55" s="175"/>
      <c r="P55" s="175"/>
      <c r="Q55" s="247"/>
      <c r="R55" s="181"/>
      <c r="S55" s="182"/>
    </row>
    <row r="56" spans="4:19" ht="12" customHeight="1" x14ac:dyDescent="0.3">
      <c r="D56" s="122"/>
      <c r="E56" s="122"/>
      <c r="F56" s="234"/>
      <c r="G56" s="241"/>
      <c r="H56" s="222"/>
      <c r="I56" s="180"/>
      <c r="J56" s="174"/>
      <c r="K56" s="174"/>
      <c r="L56" s="174"/>
      <c r="M56" s="254"/>
      <c r="N56" s="180"/>
      <c r="O56" s="180"/>
      <c r="P56" s="180"/>
      <c r="Q56" s="180"/>
      <c r="R56" s="181"/>
      <c r="S56" s="182"/>
    </row>
    <row r="57" spans="4:19" ht="12" customHeight="1" x14ac:dyDescent="0.3">
      <c r="D57" s="219"/>
      <c r="E57" s="219"/>
      <c r="F57" s="244"/>
      <c r="G57" s="245"/>
      <c r="H57" s="246"/>
      <c r="I57" s="247"/>
      <c r="J57" s="247"/>
      <c r="K57" s="247"/>
      <c r="L57" s="247"/>
      <c r="M57" s="247"/>
      <c r="N57" s="247"/>
      <c r="O57" s="247"/>
      <c r="P57" s="247"/>
      <c r="Q57" s="250"/>
      <c r="R57" s="181"/>
      <c r="S57" s="182"/>
    </row>
    <row r="58" spans="4:19" ht="12" customHeight="1" x14ac:dyDescent="0.3">
      <c r="D58" s="184"/>
      <c r="E58" s="184"/>
      <c r="F58" s="163"/>
      <c r="G58" s="241"/>
      <c r="H58" s="216"/>
      <c r="I58" s="175"/>
      <c r="J58" s="174"/>
      <c r="K58" s="247"/>
      <c r="L58" s="174"/>
      <c r="M58" s="247"/>
      <c r="N58" s="172"/>
      <c r="O58" s="175"/>
      <c r="P58" s="175"/>
      <c r="Q58" s="247"/>
      <c r="R58" s="181"/>
      <c r="S58" s="182"/>
    </row>
    <row r="59" spans="4:19" ht="12" customHeight="1" x14ac:dyDescent="0.3">
      <c r="D59" s="122"/>
      <c r="E59" s="122"/>
      <c r="F59" s="234"/>
      <c r="G59" s="241"/>
      <c r="H59" s="222"/>
      <c r="I59" s="180"/>
      <c r="J59" s="174"/>
      <c r="K59" s="174"/>
      <c r="L59" s="174"/>
      <c r="M59" s="180"/>
      <c r="N59" s="180"/>
      <c r="O59" s="180"/>
      <c r="P59" s="180"/>
      <c r="Q59" s="180"/>
      <c r="R59" s="181"/>
      <c r="S59" s="182"/>
    </row>
    <row r="60" spans="4:19" ht="12" customHeight="1" x14ac:dyDescent="0.3">
      <c r="D60" s="219"/>
      <c r="E60" s="219"/>
      <c r="F60" s="244"/>
      <c r="G60" s="245"/>
      <c r="H60" s="231"/>
      <c r="I60" s="250"/>
      <c r="J60" s="250"/>
      <c r="K60" s="250"/>
      <c r="L60" s="250"/>
      <c r="M60" s="250"/>
      <c r="N60" s="250"/>
      <c r="O60" s="250"/>
      <c r="P60" s="250"/>
      <c r="Q60" s="250"/>
      <c r="R60" s="181"/>
      <c r="S60" s="182"/>
    </row>
    <row r="61" spans="4:19" ht="12" customHeight="1" x14ac:dyDescent="0.3">
      <c r="D61" s="184"/>
      <c r="E61" s="184"/>
      <c r="F61" s="163"/>
      <c r="G61" s="255"/>
      <c r="H61" s="231"/>
      <c r="I61" s="242"/>
      <c r="J61" s="256"/>
      <c r="K61" s="247"/>
      <c r="L61" s="256"/>
      <c r="M61" s="242"/>
      <c r="N61" s="257"/>
      <c r="O61" s="242"/>
      <c r="P61" s="257"/>
      <c r="Q61" s="247"/>
      <c r="R61" s="181"/>
      <c r="S61" s="182"/>
    </row>
    <row r="62" spans="4:19" ht="12" customHeight="1" x14ac:dyDescent="0.3">
      <c r="D62" s="184"/>
      <c r="E62" s="184"/>
      <c r="F62" s="258"/>
      <c r="G62" s="255"/>
      <c r="H62" s="231"/>
      <c r="I62" s="257"/>
      <c r="J62" s="256"/>
      <c r="K62" s="256"/>
      <c r="L62" s="256"/>
      <c r="M62" s="257"/>
      <c r="N62" s="257"/>
      <c r="O62" s="257"/>
      <c r="P62" s="257"/>
      <c r="Q62" s="257"/>
      <c r="R62" s="181"/>
      <c r="S62" s="182"/>
    </row>
    <row r="63" spans="4:19" ht="12" customHeight="1" x14ac:dyDescent="0.3">
      <c r="D63" s="259"/>
      <c r="E63" s="259"/>
      <c r="F63" s="244"/>
      <c r="G63" s="245"/>
      <c r="I63" s="247"/>
      <c r="J63" s="247"/>
      <c r="K63" s="247"/>
      <c r="L63" s="247"/>
      <c r="M63" s="247"/>
      <c r="N63" s="247"/>
      <c r="O63" s="247"/>
      <c r="P63" s="247"/>
      <c r="Q63" s="250"/>
      <c r="R63" s="176"/>
    </row>
    <row r="64" spans="4:19" ht="12" customHeight="1" x14ac:dyDescent="0.3">
      <c r="D64" s="184"/>
      <c r="E64" s="184"/>
      <c r="F64" s="163"/>
      <c r="G64" s="241"/>
      <c r="H64" s="217"/>
      <c r="I64" s="247"/>
      <c r="J64" s="174"/>
      <c r="K64" s="247"/>
      <c r="L64" s="174"/>
      <c r="M64" s="247"/>
      <c r="N64" s="242"/>
      <c r="O64" s="242"/>
      <c r="P64" s="242"/>
      <c r="Q64" s="247"/>
      <c r="R64" s="243"/>
      <c r="S64" s="218"/>
    </row>
    <row r="65" spans="3:19" ht="12" customHeight="1" x14ac:dyDescent="0.3">
      <c r="D65" s="184"/>
      <c r="E65" s="184"/>
      <c r="F65" s="244"/>
      <c r="G65" s="255"/>
      <c r="H65" s="231"/>
      <c r="I65" s="260"/>
      <c r="J65" s="174"/>
      <c r="K65" s="174"/>
      <c r="L65" s="174"/>
      <c r="M65" s="261"/>
      <c r="N65" s="180"/>
      <c r="O65" s="262"/>
      <c r="P65" s="180"/>
      <c r="Q65" s="263"/>
      <c r="R65" s="181"/>
      <c r="S65" s="182"/>
    </row>
    <row r="66" spans="3:19" ht="12" customHeight="1" x14ac:dyDescent="0.3">
      <c r="D66" s="219"/>
      <c r="E66" s="219"/>
      <c r="F66" s="244"/>
      <c r="G66" s="245"/>
      <c r="I66" s="247"/>
      <c r="J66" s="247"/>
      <c r="K66" s="247"/>
      <c r="L66" s="247"/>
      <c r="M66" s="247"/>
      <c r="N66" s="247"/>
      <c r="O66" s="248"/>
      <c r="P66" s="248"/>
      <c r="Q66" s="249"/>
      <c r="R66" s="181"/>
      <c r="S66" s="182"/>
    </row>
    <row r="67" spans="3:19" ht="12" customHeight="1" x14ac:dyDescent="0.3">
      <c r="D67" s="122"/>
      <c r="E67" s="122"/>
      <c r="F67" s="163"/>
      <c r="G67" s="164"/>
      <c r="H67" s="222"/>
      <c r="I67" s="240"/>
      <c r="M67" s="240"/>
      <c r="N67" s="240"/>
      <c r="O67" s="240"/>
      <c r="P67" s="240"/>
      <c r="Q67" s="240"/>
      <c r="R67" s="181"/>
      <c r="S67" s="182"/>
    </row>
    <row r="68" spans="3:19" ht="12" customHeight="1" x14ac:dyDescent="0.3">
      <c r="D68" s="122"/>
      <c r="E68" s="122"/>
      <c r="F68" s="163"/>
      <c r="G68" s="164"/>
      <c r="H68" s="222"/>
      <c r="I68" s="240"/>
      <c r="M68" s="240"/>
      <c r="N68" s="240"/>
      <c r="O68" s="240"/>
      <c r="P68" s="240"/>
      <c r="Q68" s="240"/>
      <c r="R68" s="181"/>
      <c r="S68" s="182"/>
    </row>
    <row r="69" spans="3:19" ht="12" customHeight="1" x14ac:dyDescent="0.3">
      <c r="D69" s="122"/>
      <c r="E69" s="122"/>
      <c r="F69" s="163"/>
      <c r="G69" s="164"/>
      <c r="H69" s="222"/>
      <c r="I69" s="240"/>
      <c r="M69" s="240"/>
      <c r="N69" s="240"/>
      <c r="O69" s="240"/>
      <c r="P69" s="240"/>
      <c r="Q69" s="240"/>
      <c r="R69" s="181"/>
      <c r="S69" s="182"/>
    </row>
    <row r="70" spans="3:19" ht="12" customHeight="1" x14ac:dyDescent="0.3">
      <c r="D70" s="122"/>
      <c r="E70" s="122"/>
      <c r="F70" s="163"/>
      <c r="G70" s="164"/>
      <c r="H70" s="222"/>
      <c r="I70" s="240"/>
      <c r="M70" s="240"/>
      <c r="N70" s="240"/>
      <c r="O70" s="240"/>
      <c r="P70" s="240"/>
      <c r="Q70" s="240"/>
      <c r="R70" s="181"/>
      <c r="S70" s="182"/>
    </row>
    <row r="71" spans="3:19" ht="12" customHeight="1" x14ac:dyDescent="0.3">
      <c r="D71" s="122"/>
      <c r="E71" s="122"/>
      <c r="F71" s="163"/>
      <c r="G71" s="164"/>
      <c r="H71" s="222"/>
      <c r="I71" s="240"/>
      <c r="M71" s="240"/>
      <c r="N71" s="240"/>
      <c r="O71" s="240"/>
      <c r="P71" s="240"/>
      <c r="Q71" s="240"/>
      <c r="R71" s="181"/>
      <c r="S71" s="182"/>
    </row>
    <row r="72" spans="3:19" ht="12" customHeight="1" x14ac:dyDescent="0.3">
      <c r="D72" s="122"/>
      <c r="E72" s="122"/>
      <c r="F72" s="163"/>
      <c r="G72" s="164"/>
      <c r="H72" s="222"/>
      <c r="I72" s="222"/>
      <c r="M72" s="222"/>
      <c r="N72" s="222"/>
      <c r="O72" s="222"/>
      <c r="P72" s="222"/>
      <c r="Q72" s="222"/>
      <c r="R72" s="183"/>
    </row>
    <row r="73" spans="3:19" ht="12" customHeight="1" x14ac:dyDescent="0.3">
      <c r="C73" s="184"/>
      <c r="D73" s="184"/>
      <c r="E73" s="184"/>
      <c r="F73" s="264"/>
      <c r="R73" s="176"/>
    </row>
    <row r="74" spans="3:19" ht="12.75" customHeight="1" x14ac:dyDescent="0.3">
      <c r="C74" s="184"/>
      <c r="D74" s="184"/>
      <c r="E74" s="184"/>
      <c r="F74" s="264"/>
      <c r="R74" s="176"/>
    </row>
    <row r="75" spans="3:19" ht="18" customHeight="1" x14ac:dyDescent="0.3">
      <c r="C75" s="184"/>
      <c r="D75" s="184"/>
      <c r="E75" s="184"/>
      <c r="F75" s="264"/>
      <c r="R75" s="176"/>
    </row>
  </sheetData>
  <mergeCells count="17">
    <mergeCell ref="C30:D30"/>
    <mergeCell ref="D37:D38"/>
    <mergeCell ref="C16:D17"/>
    <mergeCell ref="C21:D21"/>
    <mergeCell ref="C23:D23"/>
    <mergeCell ref="C25:D25"/>
    <mergeCell ref="C27:D27"/>
    <mergeCell ref="C29:D29"/>
    <mergeCell ref="B2:R2"/>
    <mergeCell ref="B3:R3"/>
    <mergeCell ref="C6:D7"/>
    <mergeCell ref="F6:F7"/>
    <mergeCell ref="I6:I11"/>
    <mergeCell ref="K6:K12"/>
    <mergeCell ref="M6:M12"/>
    <mergeCell ref="O6:O12"/>
    <mergeCell ref="Q6:Q12"/>
  </mergeCells>
  <pageMargins left="0" right="0.19685039370078741" top="0.47244094488188981" bottom="0.31496062992125984" header="0.31496062992125984" footer="0.31496062992125984"/>
  <pageSetup paperSize="9" scale="9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0AC26-EDDC-4727-9AC3-12E48F36F2E6}">
  <dimension ref="B1:S78"/>
  <sheetViews>
    <sheetView topLeftCell="A30" zoomScaleNormal="100" zoomScaleSheetLayoutView="85" workbookViewId="0">
      <selection activeCell="S28" sqref="S28"/>
    </sheetView>
  </sheetViews>
  <sheetFormatPr defaultColWidth="8.85546875" defaultRowHeight="13.5" x14ac:dyDescent="0.3"/>
  <cols>
    <col min="1" max="1" width="9.140625" style="6" customWidth="1"/>
    <col min="2" max="2" width="1.140625" style="6" customWidth="1"/>
    <col min="3" max="3" width="2" style="6" customWidth="1"/>
    <col min="4" max="4" width="32" style="6" customWidth="1"/>
    <col min="5" max="5" width="6" style="6" customWidth="1"/>
    <col min="6" max="6" width="10.7109375" style="6" customWidth="1"/>
    <col min="7" max="7" width="5.85546875" style="6" customWidth="1"/>
    <col min="8" max="8" width="2.7109375" style="6" customWidth="1"/>
    <col min="9" max="9" width="13.5703125" style="6" customWidth="1"/>
    <col min="10" max="10" width="2.7109375" style="6" customWidth="1"/>
    <col min="11" max="11" width="13.7109375" style="6" customWidth="1"/>
    <col min="12" max="12" width="2.7109375" style="6" customWidth="1"/>
    <col min="13" max="13" width="15.42578125" style="6" customWidth="1"/>
    <col min="14" max="14" width="2.7109375" style="6" customWidth="1"/>
    <col min="15" max="15" width="13.28515625" style="6" customWidth="1"/>
    <col min="16" max="16" width="2.7109375" style="6" customWidth="1"/>
    <col min="17" max="17" width="16.7109375" style="6" customWidth="1"/>
    <col min="18" max="18" width="0.85546875" style="6" customWidth="1"/>
    <col min="19" max="19" width="5.28515625" style="6" customWidth="1"/>
    <col min="20" max="16384" width="8.85546875" style="6"/>
  </cols>
  <sheetData>
    <row r="1" spans="2:18" ht="10.5" customHeight="1" x14ac:dyDescent="0.3"/>
    <row r="2" spans="2:18" ht="12" customHeight="1" x14ac:dyDescent="0.3">
      <c r="B2" s="129" t="s">
        <v>61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</row>
    <row r="3" spans="2:18" ht="12" customHeight="1" x14ac:dyDescent="0.3">
      <c r="B3" s="130" t="s">
        <v>62</v>
      </c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</row>
    <row r="4" spans="2:18" ht="10.15" customHeight="1" x14ac:dyDescent="0.3"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</row>
    <row r="5" spans="2:18" ht="6" customHeight="1" x14ac:dyDescent="0.3"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</row>
    <row r="6" spans="2:18" ht="12" customHeight="1" x14ac:dyDescent="0.3">
      <c r="B6" s="139"/>
      <c r="C6" s="140" t="s">
        <v>2</v>
      </c>
      <c r="D6" s="140"/>
      <c r="E6" s="145"/>
      <c r="F6" s="141" t="s">
        <v>23</v>
      </c>
      <c r="G6" s="142"/>
      <c r="H6" s="142"/>
      <c r="I6" s="143" t="s">
        <v>24</v>
      </c>
      <c r="J6" s="144"/>
      <c r="K6" s="143" t="s">
        <v>25</v>
      </c>
      <c r="L6" s="144"/>
      <c r="M6" s="143" t="s">
        <v>26</v>
      </c>
      <c r="N6" s="144"/>
      <c r="O6" s="143" t="s">
        <v>52</v>
      </c>
      <c r="P6" s="144"/>
      <c r="Q6" s="143" t="s">
        <v>53</v>
      </c>
      <c r="R6" s="144"/>
    </row>
    <row r="7" spans="2:18" ht="12" customHeight="1" x14ac:dyDescent="0.3">
      <c r="B7" s="139"/>
      <c r="C7" s="140"/>
      <c r="D7" s="140"/>
      <c r="E7" s="145"/>
      <c r="F7" s="141"/>
      <c r="G7" s="142"/>
      <c r="H7" s="142"/>
      <c r="I7" s="143"/>
      <c r="J7" s="144"/>
      <c r="K7" s="143"/>
      <c r="L7" s="144"/>
      <c r="M7" s="143"/>
      <c r="N7" s="144"/>
      <c r="O7" s="143"/>
      <c r="P7" s="144"/>
      <c r="Q7" s="143"/>
      <c r="R7" s="144"/>
    </row>
    <row r="8" spans="2:18" ht="12" customHeight="1" x14ac:dyDescent="0.3">
      <c r="B8" s="139"/>
      <c r="C8" s="145"/>
      <c r="D8" s="145"/>
      <c r="E8" s="145"/>
      <c r="F8" s="146"/>
      <c r="G8" s="142"/>
      <c r="H8" s="142"/>
      <c r="I8" s="143"/>
      <c r="J8" s="144"/>
      <c r="K8" s="143"/>
      <c r="L8" s="144"/>
      <c r="M8" s="143"/>
      <c r="N8" s="144"/>
      <c r="O8" s="143"/>
      <c r="P8" s="144"/>
      <c r="Q8" s="143"/>
      <c r="R8" s="144"/>
    </row>
    <row r="9" spans="2:18" ht="12" customHeight="1" x14ac:dyDescent="0.3">
      <c r="B9" s="139"/>
      <c r="C9" s="145"/>
      <c r="D9" s="145"/>
      <c r="E9" s="145"/>
      <c r="F9" s="146"/>
      <c r="G9" s="142"/>
      <c r="H9" s="142"/>
      <c r="I9" s="143"/>
      <c r="J9" s="144"/>
      <c r="K9" s="143"/>
      <c r="L9" s="144"/>
      <c r="M9" s="143"/>
      <c r="N9" s="144"/>
      <c r="O9" s="143"/>
      <c r="P9" s="144"/>
      <c r="Q9" s="143"/>
      <c r="R9" s="144"/>
    </row>
    <row r="10" spans="2:18" ht="12" customHeight="1" x14ac:dyDescent="0.3">
      <c r="B10" s="139"/>
      <c r="C10" s="145"/>
      <c r="D10" s="145"/>
      <c r="E10" s="145"/>
      <c r="F10" s="146"/>
      <c r="G10" s="142"/>
      <c r="H10" s="142"/>
      <c r="I10" s="143"/>
      <c r="J10" s="144"/>
      <c r="K10" s="143"/>
      <c r="L10" s="144"/>
      <c r="M10" s="143"/>
      <c r="N10" s="144"/>
      <c r="O10" s="143"/>
      <c r="P10" s="144"/>
      <c r="Q10" s="143"/>
      <c r="R10" s="144"/>
    </row>
    <row r="11" spans="2:18" ht="12" customHeight="1" x14ac:dyDescent="0.3">
      <c r="B11" s="139"/>
      <c r="C11" s="145"/>
      <c r="D11" s="145"/>
      <c r="E11" s="145"/>
      <c r="F11" s="146"/>
      <c r="G11" s="142"/>
      <c r="H11" s="142"/>
      <c r="I11" s="143"/>
      <c r="J11" s="144"/>
      <c r="K11" s="143"/>
      <c r="L11" s="144"/>
      <c r="M11" s="143"/>
      <c r="N11" s="144"/>
      <c r="O11" s="143"/>
      <c r="P11" s="144"/>
      <c r="Q11" s="143"/>
      <c r="R11" s="144"/>
    </row>
    <row r="12" spans="2:18" ht="18" customHeight="1" x14ac:dyDescent="0.3">
      <c r="B12" s="139"/>
      <c r="C12" s="145"/>
      <c r="D12" s="145"/>
      <c r="E12" s="145"/>
      <c r="F12" s="146"/>
      <c r="G12" s="142"/>
      <c r="H12" s="142"/>
      <c r="I12" s="144"/>
      <c r="J12" s="144"/>
      <c r="K12" s="143"/>
      <c r="L12" s="144"/>
      <c r="M12" s="143"/>
      <c r="N12" s="144"/>
      <c r="O12" s="143"/>
      <c r="P12" s="144"/>
      <c r="Q12" s="143"/>
      <c r="R12" s="144"/>
    </row>
    <row r="13" spans="2:18" ht="16.5" customHeight="1" x14ac:dyDescent="0.3">
      <c r="B13" s="139"/>
      <c r="C13" s="147"/>
      <c r="D13" s="147"/>
      <c r="E13" s="147"/>
      <c r="F13" s="148" t="s">
        <v>29</v>
      </c>
      <c r="G13" s="148" t="s">
        <v>1</v>
      </c>
      <c r="H13" s="149"/>
      <c r="I13" s="148" t="s">
        <v>29</v>
      </c>
      <c r="J13" s="148"/>
      <c r="K13" s="148" t="s">
        <v>29</v>
      </c>
      <c r="L13" s="148"/>
      <c r="M13" s="148" t="s">
        <v>29</v>
      </c>
      <c r="N13" s="148"/>
      <c r="O13" s="148" t="s">
        <v>29</v>
      </c>
      <c r="P13" s="148"/>
      <c r="Q13" s="148" t="s">
        <v>29</v>
      </c>
      <c r="R13" s="150"/>
    </row>
    <row r="14" spans="2:18" ht="6" customHeight="1" x14ac:dyDescent="0.3">
      <c r="B14" s="151"/>
      <c r="C14" s="152"/>
      <c r="D14" s="152"/>
      <c r="E14" s="152"/>
      <c r="F14" s="153"/>
      <c r="G14" s="154"/>
      <c r="H14" s="154"/>
      <c r="I14" s="153"/>
      <c r="J14" s="153"/>
      <c r="K14" s="153"/>
      <c r="L14" s="153"/>
      <c r="M14" s="153"/>
      <c r="N14" s="153"/>
      <c r="O14" s="153"/>
      <c r="P14" s="153"/>
      <c r="Q14" s="153"/>
      <c r="R14" s="154"/>
    </row>
    <row r="15" spans="2:18" ht="6" customHeight="1" x14ac:dyDescent="0.3">
      <c r="C15" s="155"/>
      <c r="D15" s="155"/>
      <c r="E15" s="155"/>
      <c r="F15" s="9"/>
      <c r="G15" s="156"/>
      <c r="H15" s="156"/>
      <c r="I15" s="9"/>
      <c r="J15" s="9"/>
      <c r="K15" s="9"/>
      <c r="L15" s="9"/>
      <c r="M15" s="9"/>
      <c r="N15" s="9"/>
      <c r="O15" s="9"/>
      <c r="P15" s="9"/>
      <c r="Q15" s="9"/>
      <c r="R15" s="156"/>
    </row>
    <row r="16" spans="2:18" ht="10.9" customHeight="1" x14ac:dyDescent="0.3">
      <c r="C16" s="132" t="s">
        <v>3</v>
      </c>
      <c r="D16" s="132"/>
      <c r="E16" s="125"/>
      <c r="F16" s="203">
        <f>F21+F23+F25+F27+F29</f>
        <v>777633.01416252472</v>
      </c>
      <c r="G16" s="159">
        <f>F16/F16*100</f>
        <v>100</v>
      </c>
      <c r="H16" s="204"/>
      <c r="I16" s="203">
        <f>I21+I23+I25+I27+I29</f>
        <v>737412.03363421059</v>
      </c>
      <c r="J16" s="203"/>
      <c r="K16" s="203">
        <f>K21+K23+K25+K27+K29</f>
        <v>2298.3462857142858</v>
      </c>
      <c r="L16" s="203"/>
      <c r="M16" s="203">
        <f>M21+M23+M25+M27+M29</f>
        <v>8640.4112824074073</v>
      </c>
      <c r="N16" s="203"/>
      <c r="O16" s="203">
        <f>O21+O23+O25+O27+O29</f>
        <v>29168.331367600054</v>
      </c>
      <c r="P16" s="203"/>
      <c r="Q16" s="203">
        <f>Q21+Q23+Q25+Q27+Q29</f>
        <v>113.8915925925926</v>
      </c>
      <c r="R16" s="205"/>
    </row>
    <row r="17" spans="2:19" ht="10.9" customHeight="1" x14ac:dyDescent="0.3">
      <c r="C17" s="132"/>
      <c r="D17" s="132"/>
      <c r="E17" s="125"/>
      <c r="F17" s="206"/>
      <c r="G17" s="174"/>
      <c r="H17" s="174"/>
      <c r="I17" s="174"/>
      <c r="J17" s="174"/>
      <c r="K17" s="174"/>
      <c r="L17" s="174"/>
      <c r="M17" s="174"/>
      <c r="N17" s="174"/>
      <c r="O17" s="174"/>
      <c r="P17" s="174"/>
      <c r="Q17" s="174"/>
      <c r="R17" s="162"/>
    </row>
    <row r="18" spans="2:19" ht="10.9" customHeight="1" x14ac:dyDescent="0.3">
      <c r="C18" s="39" t="s">
        <v>1</v>
      </c>
      <c r="D18" s="39"/>
      <c r="E18" s="39"/>
      <c r="F18" s="207">
        <f>F16/F16*100</f>
        <v>100</v>
      </c>
      <c r="G18" s="159"/>
      <c r="H18" s="208"/>
      <c r="I18" s="207">
        <f>I16/F16*100</f>
        <v>94.827768395143266</v>
      </c>
      <c r="J18" s="207"/>
      <c r="K18" s="207">
        <f>K16/F16*100</f>
        <v>0.29555667568840294</v>
      </c>
      <c r="L18" s="207"/>
      <c r="M18" s="207">
        <f>M16/F16*100</f>
        <v>1.1111168282525576</v>
      </c>
      <c r="N18" s="207"/>
      <c r="O18" s="207">
        <f>O16/F16*100</f>
        <v>3.7509121701851891</v>
      </c>
      <c r="P18" s="207"/>
      <c r="Q18" s="207">
        <f>Q16/F16*100</f>
        <v>1.4645930730609302E-2</v>
      </c>
      <c r="R18" s="9"/>
    </row>
    <row r="19" spans="2:19" ht="6" customHeight="1" x14ac:dyDescent="0.3">
      <c r="B19" s="84"/>
      <c r="C19" s="165"/>
      <c r="D19" s="165"/>
      <c r="E19" s="165"/>
      <c r="F19" s="209"/>
      <c r="G19" s="210"/>
      <c r="H19" s="211"/>
      <c r="I19" s="209"/>
      <c r="J19" s="209"/>
      <c r="K19" s="209"/>
      <c r="L19" s="209"/>
      <c r="M19" s="209"/>
      <c r="N19" s="209"/>
      <c r="O19" s="209"/>
      <c r="P19" s="209"/>
      <c r="Q19" s="209"/>
      <c r="R19" s="87"/>
    </row>
    <row r="20" spans="2:19" ht="9.9499999999999993" customHeight="1" x14ac:dyDescent="0.3">
      <c r="C20" s="39"/>
      <c r="D20" s="39"/>
      <c r="E20" s="39"/>
      <c r="F20" s="163"/>
      <c r="G20" s="9"/>
      <c r="H20" s="9"/>
      <c r="I20" s="212"/>
      <c r="J20" s="212"/>
      <c r="K20" s="212"/>
      <c r="L20" s="212"/>
      <c r="M20" s="169"/>
      <c r="N20" s="169"/>
      <c r="O20" s="169"/>
      <c r="P20" s="169"/>
      <c r="Q20" s="169"/>
      <c r="R20" s="9"/>
    </row>
    <row r="21" spans="2:19" ht="30" customHeight="1" x14ac:dyDescent="0.3">
      <c r="C21" s="137" t="s">
        <v>4</v>
      </c>
      <c r="D21" s="137"/>
      <c r="E21" s="122"/>
      <c r="F21" s="213">
        <f>I21+K21+M21+O21+Q21</f>
        <v>11595.109857142857</v>
      </c>
      <c r="G21" s="49">
        <f>F21/$F$16*100</f>
        <v>1.4910773650254885</v>
      </c>
      <c r="H21" s="214"/>
      <c r="I21" s="68">
        <v>9009.9850000000006</v>
      </c>
      <c r="J21" s="123"/>
      <c r="K21" s="68">
        <v>2277.9282857142857</v>
      </c>
      <c r="L21" s="123"/>
      <c r="M21" s="68">
        <v>0.5</v>
      </c>
      <c r="N21" s="215"/>
      <c r="O21" s="68">
        <v>306.69657142857142</v>
      </c>
      <c r="P21" s="215"/>
      <c r="Q21" s="68">
        <v>0</v>
      </c>
      <c r="R21" s="216"/>
    </row>
    <row r="22" spans="2:19" ht="6.95" customHeight="1" x14ac:dyDescent="0.3">
      <c r="C22" s="122"/>
      <c r="D22" s="122"/>
      <c r="E22" s="122"/>
      <c r="F22" s="213"/>
      <c r="G22" s="49"/>
      <c r="H22" s="214"/>
      <c r="I22" s="123"/>
      <c r="J22" s="123"/>
      <c r="K22" s="123"/>
      <c r="L22" s="123"/>
      <c r="M22" s="123"/>
      <c r="N22" s="123"/>
      <c r="O22" s="123"/>
      <c r="P22" s="123"/>
      <c r="Q22" s="123"/>
      <c r="R22" s="217"/>
      <c r="S22" s="218"/>
    </row>
    <row r="23" spans="2:19" ht="30" customHeight="1" x14ac:dyDescent="0.3">
      <c r="C23" s="137" t="s">
        <v>54</v>
      </c>
      <c r="D23" s="137"/>
      <c r="E23" s="219"/>
      <c r="F23" s="213">
        <f>I23+K23+M23+O23+Q23</f>
        <v>66940.071333333326</v>
      </c>
      <c r="G23" s="49">
        <f>F23/$F$16*100</f>
        <v>8.6081827949942085</v>
      </c>
      <c r="H23" s="214"/>
      <c r="I23" s="68">
        <v>52854.071333333333</v>
      </c>
      <c r="J23" s="123"/>
      <c r="K23" s="68">
        <v>0</v>
      </c>
      <c r="L23" s="123"/>
      <c r="M23" s="68">
        <v>86</v>
      </c>
      <c r="N23" s="123"/>
      <c r="O23" s="68">
        <v>14000</v>
      </c>
      <c r="P23" s="123"/>
      <c r="Q23" s="68">
        <v>0</v>
      </c>
      <c r="R23" s="216"/>
    </row>
    <row r="24" spans="2:19" ht="6.95" customHeight="1" x14ac:dyDescent="0.3">
      <c r="C24" s="122"/>
      <c r="D24" s="122"/>
      <c r="E24" s="122"/>
      <c r="F24" s="213"/>
      <c r="G24" s="49"/>
      <c r="H24" s="214"/>
      <c r="I24" s="123"/>
      <c r="J24" s="123"/>
      <c r="K24" s="123"/>
      <c r="L24" s="123"/>
      <c r="M24" s="123"/>
      <c r="N24" s="123"/>
      <c r="O24" s="123"/>
      <c r="P24" s="123"/>
      <c r="Q24" s="123"/>
      <c r="R24" s="217"/>
      <c r="S24" s="218"/>
    </row>
    <row r="25" spans="2:19" ht="30" customHeight="1" x14ac:dyDescent="0.3">
      <c r="C25" s="131" t="s">
        <v>55</v>
      </c>
      <c r="D25" s="131"/>
      <c r="E25" s="220"/>
      <c r="F25" s="213">
        <f>I25+K25+M25+O25+Q25</f>
        <v>627180.60701813758</v>
      </c>
      <c r="G25" s="49">
        <f>F25/$F$16*100</f>
        <v>80.652518038162583</v>
      </c>
      <c r="H25" s="214"/>
      <c r="I25" s="68">
        <v>620786.7120439359</v>
      </c>
      <c r="J25" s="123"/>
      <c r="K25" s="68">
        <v>15.856999999999999</v>
      </c>
      <c r="L25" s="123"/>
      <c r="M25" s="68">
        <v>469.20328240740736</v>
      </c>
      <c r="N25" s="123"/>
      <c r="O25" s="68">
        <v>5794.9430992017878</v>
      </c>
      <c r="P25" s="123"/>
      <c r="Q25" s="68">
        <v>113.8915925925926</v>
      </c>
      <c r="R25" s="216"/>
    </row>
    <row r="26" spans="2:19" ht="6.95" customHeight="1" x14ac:dyDescent="0.3">
      <c r="C26" s="121"/>
      <c r="D26" s="121"/>
      <c r="E26" s="121"/>
      <c r="F26" s="213"/>
      <c r="G26" s="49"/>
      <c r="H26" s="123"/>
      <c r="I26" s="123"/>
      <c r="J26" s="123"/>
      <c r="K26" s="123"/>
      <c r="L26" s="123"/>
      <c r="M26" s="123"/>
      <c r="N26" s="123"/>
      <c r="O26" s="123"/>
      <c r="P26" s="123"/>
      <c r="Q26" s="123"/>
      <c r="R26" s="217"/>
      <c r="S26" s="218"/>
    </row>
    <row r="27" spans="2:19" ht="30" customHeight="1" x14ac:dyDescent="0.3">
      <c r="C27" s="137" t="s">
        <v>56</v>
      </c>
      <c r="D27" s="137"/>
      <c r="E27" s="219"/>
      <c r="F27" s="213">
        <f>I27+K27+M27+O27+Q27</f>
        <v>14290.313506941266</v>
      </c>
      <c r="G27" s="49">
        <f t="shared" ref="G27:G37" si="0">F27/$F$16*100</f>
        <v>1.8376680576417246</v>
      </c>
      <c r="H27" s="221"/>
      <c r="I27" s="68">
        <v>14190.500173607932</v>
      </c>
      <c r="J27" s="123"/>
      <c r="K27" s="68">
        <v>0</v>
      </c>
      <c r="L27" s="123"/>
      <c r="M27" s="68">
        <v>65.98</v>
      </c>
      <c r="N27" s="123"/>
      <c r="O27" s="68">
        <v>33.833333333333329</v>
      </c>
      <c r="P27" s="123"/>
      <c r="Q27" s="68">
        <v>0</v>
      </c>
      <c r="R27" s="222"/>
    </row>
    <row r="28" spans="2:19" ht="6.95" customHeight="1" x14ac:dyDescent="0.3">
      <c r="C28" s="184"/>
      <c r="D28" s="184"/>
      <c r="E28" s="184"/>
      <c r="F28" s="223"/>
      <c r="G28" s="43"/>
      <c r="H28" s="224"/>
      <c r="I28" s="123"/>
      <c r="J28" s="123"/>
      <c r="K28" s="123"/>
      <c r="L28" s="123"/>
      <c r="M28" s="123"/>
      <c r="N28" s="123"/>
      <c r="O28" s="123"/>
      <c r="P28" s="123"/>
      <c r="Q28" s="123"/>
      <c r="R28" s="217"/>
      <c r="S28" s="218"/>
    </row>
    <row r="29" spans="2:19" ht="30" customHeight="1" x14ac:dyDescent="0.3">
      <c r="C29" s="136" t="s">
        <v>57</v>
      </c>
      <c r="D29" s="136"/>
      <c r="E29" s="121"/>
      <c r="F29" s="213">
        <f>I29+K29+M29+O29+Q29</f>
        <v>57626.912446969698</v>
      </c>
      <c r="G29" s="49">
        <f t="shared" si="0"/>
        <v>7.4105537441760045</v>
      </c>
      <c r="H29" s="225"/>
      <c r="I29" s="226">
        <f>I31+I33+I35+I37</f>
        <v>40570.765083333332</v>
      </c>
      <c r="J29" s="123"/>
      <c r="K29" s="226">
        <f>K31+K33+K35+K37</f>
        <v>4.5609999999999999</v>
      </c>
      <c r="L29" s="123"/>
      <c r="M29" s="226">
        <f>M31+M33+M35+M37</f>
        <v>8018.7280000000001</v>
      </c>
      <c r="N29" s="123"/>
      <c r="O29" s="226">
        <f>O31+O33+O35+O37</f>
        <v>9032.8583636363637</v>
      </c>
      <c r="P29" s="226"/>
      <c r="Q29" s="226">
        <f>Q31+Q33+Q35+Q37</f>
        <v>0</v>
      </c>
      <c r="R29" s="222"/>
      <c r="S29" s="227"/>
    </row>
    <row r="30" spans="2:19" ht="6.95" customHeight="1" x14ac:dyDescent="0.3">
      <c r="C30" s="228"/>
      <c r="D30" s="228"/>
      <c r="E30" s="229"/>
      <c r="F30" s="223"/>
      <c r="G30" s="43"/>
      <c r="H30" s="224"/>
      <c r="I30" s="63"/>
      <c r="J30" s="63"/>
      <c r="K30" s="63"/>
      <c r="L30" s="63"/>
      <c r="M30" s="63"/>
      <c r="N30" s="63"/>
      <c r="O30" s="63"/>
      <c r="P30" s="63"/>
      <c r="Q30" s="63"/>
      <c r="R30" s="222"/>
    </row>
    <row r="31" spans="2:19" ht="54" customHeight="1" x14ac:dyDescent="0.3">
      <c r="D31" s="7" t="s">
        <v>58</v>
      </c>
      <c r="E31" s="124"/>
      <c r="F31" s="223">
        <f>I31+K31+M31+O31+Q31</f>
        <v>37839.925000000003</v>
      </c>
      <c r="G31" s="43">
        <f t="shared" si="0"/>
        <v>4.8660389040647765</v>
      </c>
      <c r="H31" s="230"/>
      <c r="I31" s="83">
        <v>31271.197</v>
      </c>
      <c r="J31" s="123"/>
      <c r="K31" s="83">
        <v>0</v>
      </c>
      <c r="L31" s="123"/>
      <c r="M31" s="83">
        <v>6568.7280000000001</v>
      </c>
      <c r="N31" s="123"/>
      <c r="O31" s="83">
        <v>0</v>
      </c>
      <c r="P31" s="123"/>
      <c r="Q31" s="83">
        <v>0</v>
      </c>
      <c r="R31" s="216"/>
    </row>
    <row r="32" spans="2:19" ht="6.95" customHeight="1" x14ac:dyDescent="0.3">
      <c r="D32" s="50"/>
      <c r="E32" s="124"/>
      <c r="F32" s="223"/>
      <c r="G32" s="43"/>
      <c r="H32" s="230"/>
      <c r="I32" s="63"/>
      <c r="J32" s="63"/>
      <c r="K32" s="63"/>
      <c r="L32" s="63"/>
      <c r="M32" s="63"/>
      <c r="N32" s="63"/>
      <c r="O32" s="63"/>
      <c r="P32" s="63"/>
      <c r="Q32" s="63"/>
      <c r="R32" s="216"/>
    </row>
    <row r="33" spans="2:19" ht="54" customHeight="1" x14ac:dyDescent="0.3">
      <c r="D33" s="39" t="s">
        <v>59</v>
      </c>
      <c r="E33" s="121"/>
      <c r="F33" s="223">
        <f>I33+K33+M33+O33+Q33</f>
        <v>8793.3689999999988</v>
      </c>
      <c r="G33" s="43">
        <f t="shared" si="0"/>
        <v>1.130786481521757</v>
      </c>
      <c r="H33" s="224"/>
      <c r="I33" s="83">
        <v>5036.4179999999997</v>
      </c>
      <c r="J33" s="123"/>
      <c r="K33" s="83">
        <v>0</v>
      </c>
      <c r="L33" s="123"/>
      <c r="M33" s="83">
        <v>0</v>
      </c>
      <c r="N33" s="215"/>
      <c r="O33" s="83">
        <v>3756.951</v>
      </c>
      <c r="P33" s="215"/>
      <c r="Q33" s="83">
        <v>0</v>
      </c>
      <c r="R33" s="222"/>
    </row>
    <row r="34" spans="2:19" ht="6.95" customHeight="1" x14ac:dyDescent="0.3">
      <c r="C34" s="229"/>
      <c r="D34" s="229"/>
      <c r="E34" s="229"/>
      <c r="F34" s="223"/>
      <c r="G34" s="43"/>
      <c r="H34" s="224"/>
      <c r="I34" s="63"/>
      <c r="J34" s="63"/>
      <c r="K34" s="63"/>
      <c r="L34" s="63"/>
      <c r="M34" s="63"/>
      <c r="N34" s="63"/>
      <c r="O34" s="63"/>
      <c r="P34" s="63"/>
      <c r="Q34" s="63"/>
      <c r="R34" s="231"/>
      <c r="S34" s="218"/>
    </row>
    <row r="35" spans="2:19" ht="27.95" customHeight="1" x14ac:dyDescent="0.3">
      <c r="C35" s="229"/>
      <c r="D35" s="232" t="s">
        <v>10</v>
      </c>
      <c r="E35" s="40"/>
      <c r="F35" s="223">
        <f>I35+K35+M35+O35+Q35</f>
        <v>6121.9802499999996</v>
      </c>
      <c r="G35" s="43">
        <f t="shared" si="0"/>
        <v>0.78725827459795972</v>
      </c>
      <c r="H35" s="224"/>
      <c r="I35" s="83">
        <v>1712.4192499999999</v>
      </c>
      <c r="J35" s="123"/>
      <c r="K35" s="83">
        <v>4.5609999999999999</v>
      </c>
      <c r="L35" s="123"/>
      <c r="M35" s="83">
        <v>1405</v>
      </c>
      <c r="N35" s="123"/>
      <c r="O35" s="83">
        <v>3000</v>
      </c>
      <c r="P35" s="123"/>
      <c r="Q35" s="83">
        <v>0</v>
      </c>
      <c r="R35" s="231"/>
      <c r="S35" s="218"/>
    </row>
    <row r="36" spans="2:19" ht="6.95" customHeight="1" x14ac:dyDescent="0.3">
      <c r="C36" s="229"/>
      <c r="D36" s="233"/>
      <c r="E36" s="40"/>
      <c r="F36" s="223"/>
      <c r="G36" s="43"/>
      <c r="H36" s="224"/>
      <c r="I36" s="63"/>
      <c r="J36" s="63"/>
      <c r="K36" s="63"/>
      <c r="L36" s="63"/>
      <c r="M36" s="63"/>
      <c r="N36" s="63"/>
      <c r="O36" s="63"/>
      <c r="P36" s="63"/>
      <c r="Q36" s="63"/>
      <c r="R36" s="231"/>
      <c r="S36" s="218"/>
    </row>
    <row r="37" spans="2:19" ht="12" customHeight="1" x14ac:dyDescent="0.3">
      <c r="C37" s="229"/>
      <c r="D37" s="131" t="s">
        <v>60</v>
      </c>
      <c r="E37" s="124"/>
      <c r="F37" s="223">
        <f>I37+K37+M37+O37+Q37</f>
        <v>4871.6381969696977</v>
      </c>
      <c r="G37" s="43">
        <f t="shared" si="0"/>
        <v>0.62647008399151238</v>
      </c>
      <c r="H37" s="224"/>
      <c r="I37" s="83">
        <v>2550.7308333333335</v>
      </c>
      <c r="J37" s="123"/>
      <c r="K37" s="83">
        <v>0</v>
      </c>
      <c r="L37" s="123"/>
      <c r="M37" s="83">
        <v>45</v>
      </c>
      <c r="N37" s="215"/>
      <c r="O37" s="83">
        <v>2275.9073636363637</v>
      </c>
      <c r="P37" s="215"/>
      <c r="Q37" s="83">
        <v>0</v>
      </c>
      <c r="R37" s="231"/>
      <c r="S37" s="218"/>
    </row>
    <row r="38" spans="2:19" ht="12" customHeight="1" x14ac:dyDescent="0.3">
      <c r="C38" s="229"/>
      <c r="D38" s="131"/>
      <c r="E38" s="124"/>
      <c r="F38" s="163"/>
      <c r="G38" s="164"/>
      <c r="H38" s="231"/>
      <c r="I38" s="235"/>
      <c r="J38" s="174"/>
      <c r="K38" s="235"/>
      <c r="L38" s="174"/>
      <c r="M38" s="235"/>
      <c r="N38" s="180"/>
      <c r="O38" s="235"/>
      <c r="P38" s="180"/>
      <c r="Q38" s="235"/>
      <c r="R38" s="181"/>
      <c r="S38" s="218"/>
    </row>
    <row r="39" spans="2:19" ht="12" customHeight="1" x14ac:dyDescent="0.3">
      <c r="B39" s="84"/>
      <c r="C39" s="236"/>
      <c r="D39" s="236"/>
      <c r="E39" s="236"/>
      <c r="F39" s="166"/>
      <c r="G39" s="167"/>
      <c r="H39" s="237"/>
      <c r="I39" s="238"/>
      <c r="J39" s="84"/>
      <c r="K39" s="84"/>
      <c r="L39" s="84"/>
      <c r="M39" s="238"/>
      <c r="N39" s="238"/>
      <c r="O39" s="238"/>
      <c r="P39" s="238"/>
      <c r="Q39" s="238"/>
      <c r="R39" s="239"/>
      <c r="S39" s="218"/>
    </row>
    <row r="40" spans="2:19" ht="8.25" customHeight="1" x14ac:dyDescent="0.3">
      <c r="C40" s="229"/>
      <c r="D40" s="229"/>
      <c r="E40" s="229"/>
      <c r="F40" s="163"/>
      <c r="G40" s="164"/>
      <c r="H40" s="222"/>
      <c r="I40" s="240"/>
      <c r="M40" s="240"/>
      <c r="N40" s="240"/>
      <c r="O40" s="240"/>
      <c r="P40" s="240"/>
      <c r="Q40" s="240"/>
      <c r="R40" s="181"/>
      <c r="S40" s="218"/>
    </row>
    <row r="41" spans="2:19" ht="12" customHeight="1" x14ac:dyDescent="0.3">
      <c r="B41" s="265"/>
      <c r="C41" s="265"/>
      <c r="D41" s="265"/>
      <c r="E41" s="265"/>
      <c r="F41" s="265"/>
      <c r="G41" s="265"/>
      <c r="H41" s="265"/>
      <c r="I41" s="265"/>
      <c r="J41" s="265"/>
      <c r="K41" s="265"/>
      <c r="L41" s="265"/>
      <c r="M41" s="265"/>
      <c r="N41" s="265"/>
      <c r="O41" s="265"/>
      <c r="P41" s="265"/>
      <c r="Q41" s="265"/>
      <c r="R41" s="265"/>
      <c r="S41" s="218"/>
    </row>
    <row r="42" spans="2:19" ht="12" customHeight="1" x14ac:dyDescent="0.3">
      <c r="B42" s="266"/>
      <c r="C42" s="266"/>
      <c r="D42" s="266"/>
      <c r="E42" s="266"/>
      <c r="F42" s="266"/>
      <c r="G42" s="266"/>
      <c r="H42" s="266"/>
      <c r="I42" s="266"/>
      <c r="J42" s="266"/>
      <c r="K42" s="266"/>
      <c r="L42" s="266"/>
      <c r="M42" s="266"/>
      <c r="N42" s="266"/>
      <c r="O42" s="266"/>
      <c r="P42" s="266"/>
      <c r="Q42" s="266"/>
      <c r="R42" s="266"/>
      <c r="S42" s="218"/>
    </row>
    <row r="43" spans="2:19" ht="12" customHeight="1" x14ac:dyDescent="0.3">
      <c r="D43" s="229"/>
      <c r="E43" s="229"/>
      <c r="F43" s="163"/>
      <c r="G43" s="241"/>
      <c r="H43" s="216"/>
      <c r="I43" s="175"/>
      <c r="J43" s="174"/>
      <c r="K43" s="247"/>
      <c r="L43" s="174"/>
      <c r="M43" s="175"/>
      <c r="N43" s="175"/>
      <c r="O43" s="175"/>
      <c r="P43" s="175"/>
      <c r="Q43" s="175"/>
      <c r="R43" s="176"/>
    </row>
    <row r="44" spans="2:19" ht="11.1" customHeight="1" x14ac:dyDescent="0.3">
      <c r="D44" s="121"/>
      <c r="E44" s="121"/>
      <c r="F44" s="234"/>
      <c r="G44" s="241"/>
      <c r="H44" s="216"/>
      <c r="I44" s="242"/>
      <c r="J44" s="174"/>
      <c r="K44" s="174"/>
      <c r="L44" s="174"/>
      <c r="M44" s="242"/>
      <c r="N44" s="242"/>
      <c r="O44" s="242"/>
      <c r="P44" s="242"/>
      <c r="Q44" s="242"/>
      <c r="R44" s="243"/>
      <c r="S44" s="218"/>
    </row>
    <row r="45" spans="2:19" ht="12" customHeight="1" x14ac:dyDescent="0.3">
      <c r="D45" s="220"/>
      <c r="E45" s="220"/>
      <c r="F45" s="244"/>
      <c r="G45" s="245"/>
      <c r="H45" s="246"/>
      <c r="I45" s="247"/>
      <c r="J45" s="247"/>
      <c r="K45" s="247"/>
      <c r="L45" s="247"/>
      <c r="M45" s="247"/>
      <c r="N45" s="247"/>
      <c r="O45" s="248"/>
      <c r="P45" s="248"/>
      <c r="Q45" s="249"/>
      <c r="R45" s="176"/>
    </row>
    <row r="46" spans="2:19" ht="12" customHeight="1" x14ac:dyDescent="0.3">
      <c r="D46" s="229"/>
      <c r="E46" s="229"/>
      <c r="F46" s="163"/>
      <c r="G46" s="241"/>
      <c r="H46" s="216"/>
      <c r="I46" s="242"/>
      <c r="J46" s="174"/>
      <c r="K46" s="247"/>
      <c r="L46" s="174"/>
      <c r="M46" s="247"/>
      <c r="N46" s="175"/>
      <c r="O46" s="242"/>
      <c r="P46" s="175"/>
      <c r="Q46" s="247"/>
      <c r="R46" s="176"/>
    </row>
    <row r="47" spans="2:19" ht="11.1" customHeight="1" x14ac:dyDescent="0.3">
      <c r="D47" s="121"/>
      <c r="E47" s="121"/>
      <c r="F47" s="234"/>
      <c r="G47" s="241"/>
      <c r="H47" s="216"/>
      <c r="I47" s="242"/>
      <c r="J47" s="174"/>
      <c r="K47" s="174"/>
      <c r="L47" s="174"/>
      <c r="M47" s="242"/>
      <c r="N47" s="242"/>
      <c r="O47" s="242"/>
      <c r="P47" s="242"/>
      <c r="Q47" s="242"/>
      <c r="R47" s="243"/>
      <c r="S47" s="218"/>
    </row>
    <row r="48" spans="2:19" ht="12" customHeight="1" x14ac:dyDescent="0.3">
      <c r="D48" s="219"/>
      <c r="E48" s="219"/>
      <c r="F48" s="244"/>
      <c r="G48" s="245"/>
      <c r="H48" s="246"/>
      <c r="I48" s="247"/>
      <c r="J48" s="247"/>
      <c r="K48" s="247"/>
      <c r="L48" s="247"/>
      <c r="M48" s="247"/>
      <c r="N48" s="247"/>
      <c r="O48" s="247"/>
      <c r="P48" s="247"/>
      <c r="Q48" s="250"/>
      <c r="R48" s="176"/>
    </row>
    <row r="49" spans="4:19" ht="12" customHeight="1" x14ac:dyDescent="0.3">
      <c r="D49" s="184"/>
      <c r="E49" s="184"/>
      <c r="F49" s="163"/>
      <c r="G49" s="241"/>
      <c r="H49" s="216"/>
      <c r="I49" s="242"/>
      <c r="J49" s="174"/>
      <c r="K49" s="242"/>
      <c r="L49" s="174"/>
      <c r="M49" s="242"/>
      <c r="N49" s="175"/>
      <c r="O49" s="242"/>
      <c r="P49" s="175"/>
      <c r="Q49" s="242"/>
      <c r="R49" s="176"/>
    </row>
    <row r="50" spans="4:19" ht="11.1" customHeight="1" x14ac:dyDescent="0.3">
      <c r="D50" s="122"/>
      <c r="E50" s="122"/>
      <c r="F50" s="234"/>
      <c r="G50" s="241"/>
      <c r="H50" s="216"/>
      <c r="I50" s="242"/>
      <c r="J50" s="174"/>
      <c r="K50" s="174"/>
      <c r="L50" s="174"/>
      <c r="M50" s="242"/>
      <c r="N50" s="242"/>
      <c r="O50" s="242"/>
      <c r="P50" s="242"/>
      <c r="Q50" s="242"/>
      <c r="R50" s="243"/>
      <c r="S50" s="218"/>
    </row>
    <row r="51" spans="4:19" ht="12" customHeight="1" x14ac:dyDescent="0.3">
      <c r="D51" s="219"/>
      <c r="E51" s="219"/>
      <c r="F51" s="244"/>
      <c r="G51" s="245"/>
      <c r="H51" s="251"/>
      <c r="I51" s="247"/>
      <c r="J51" s="247"/>
      <c r="K51" s="247"/>
      <c r="L51" s="247"/>
      <c r="M51" s="247"/>
      <c r="N51" s="247"/>
      <c r="O51" s="247"/>
      <c r="P51" s="247"/>
      <c r="Q51" s="250"/>
      <c r="R51" s="183"/>
    </row>
    <row r="52" spans="4:19" ht="12" customHeight="1" x14ac:dyDescent="0.3">
      <c r="D52" s="184"/>
      <c r="E52" s="184"/>
      <c r="F52" s="163"/>
      <c r="G52" s="241"/>
      <c r="H52" s="222"/>
      <c r="I52" s="252"/>
      <c r="J52" s="174"/>
      <c r="K52" s="247"/>
      <c r="L52" s="174"/>
      <c r="M52" s="252"/>
      <c r="N52" s="252"/>
      <c r="O52" s="252"/>
      <c r="P52" s="252"/>
      <c r="Q52" s="250"/>
      <c r="R52" s="183"/>
    </row>
    <row r="53" spans="4:19" ht="11.1" customHeight="1" x14ac:dyDescent="0.3">
      <c r="D53" s="122"/>
      <c r="E53" s="122"/>
      <c r="F53" s="234"/>
      <c r="G53" s="241"/>
      <c r="H53" s="222"/>
      <c r="I53" s="180"/>
      <c r="J53" s="174"/>
      <c r="K53" s="174"/>
      <c r="L53" s="174"/>
      <c r="M53" s="180"/>
      <c r="N53" s="180"/>
      <c r="O53" s="180"/>
      <c r="P53" s="180"/>
      <c r="Q53" s="180"/>
      <c r="R53" s="181"/>
      <c r="S53" s="182"/>
    </row>
    <row r="54" spans="4:19" ht="12" customHeight="1" x14ac:dyDescent="0.3">
      <c r="D54" s="220"/>
      <c r="E54" s="220"/>
      <c r="F54" s="244"/>
      <c r="G54" s="245"/>
      <c r="H54" s="251"/>
      <c r="I54" s="247"/>
      <c r="J54" s="247"/>
      <c r="K54" s="247"/>
      <c r="L54" s="247"/>
      <c r="M54" s="247"/>
      <c r="N54" s="247"/>
      <c r="O54" s="248"/>
      <c r="P54" s="248"/>
      <c r="Q54" s="249"/>
      <c r="R54" s="181"/>
      <c r="S54" s="182"/>
    </row>
    <row r="55" spans="4:19" ht="12" customHeight="1" x14ac:dyDescent="0.3">
      <c r="D55" s="229"/>
      <c r="E55" s="229"/>
      <c r="F55" s="163"/>
      <c r="G55" s="241"/>
      <c r="H55" s="222"/>
      <c r="I55" s="252"/>
      <c r="J55" s="174"/>
      <c r="K55" s="247"/>
      <c r="L55" s="174"/>
      <c r="M55" s="247"/>
      <c r="N55" s="179"/>
      <c r="O55" s="252"/>
      <c r="P55" s="252"/>
      <c r="Q55" s="252"/>
      <c r="R55" s="181"/>
      <c r="S55" s="182"/>
    </row>
    <row r="56" spans="4:19" ht="11.1" customHeight="1" x14ac:dyDescent="0.3">
      <c r="D56" s="41"/>
      <c r="E56" s="41"/>
      <c r="F56" s="234"/>
      <c r="G56" s="241"/>
      <c r="H56" s="222"/>
      <c r="I56" s="242"/>
      <c r="J56" s="174"/>
      <c r="K56" s="174"/>
      <c r="L56" s="174"/>
      <c r="M56" s="253"/>
      <c r="N56" s="242"/>
      <c r="O56" s="242"/>
      <c r="P56" s="242"/>
      <c r="Q56" s="242"/>
      <c r="R56" s="181"/>
      <c r="S56" s="182"/>
    </row>
    <row r="57" spans="4:19" ht="12" customHeight="1" x14ac:dyDescent="0.3">
      <c r="D57" s="219"/>
      <c r="E57" s="219"/>
      <c r="F57" s="244"/>
      <c r="G57" s="245"/>
      <c r="H57" s="246"/>
      <c r="I57" s="247"/>
      <c r="J57" s="247"/>
      <c r="K57" s="247"/>
      <c r="L57" s="247"/>
      <c r="M57" s="247"/>
      <c r="N57" s="247"/>
      <c r="O57" s="248"/>
      <c r="P57" s="248"/>
      <c r="Q57" s="249"/>
      <c r="R57" s="181"/>
      <c r="S57" s="182"/>
    </row>
    <row r="58" spans="4:19" ht="12" customHeight="1" x14ac:dyDescent="0.3">
      <c r="D58" s="184"/>
      <c r="E58" s="184"/>
      <c r="F58" s="163"/>
      <c r="G58" s="241"/>
      <c r="H58" s="216"/>
      <c r="I58" s="175"/>
      <c r="J58" s="174"/>
      <c r="K58" s="247"/>
      <c r="L58" s="174"/>
      <c r="M58" s="175"/>
      <c r="N58" s="172"/>
      <c r="O58" s="175"/>
      <c r="P58" s="175"/>
      <c r="Q58" s="247"/>
      <c r="R58" s="181"/>
      <c r="S58" s="182"/>
    </row>
    <row r="59" spans="4:19" ht="12" customHeight="1" x14ac:dyDescent="0.3">
      <c r="D59" s="122"/>
      <c r="E59" s="122"/>
      <c r="F59" s="234"/>
      <c r="G59" s="241"/>
      <c r="H59" s="222"/>
      <c r="I59" s="180"/>
      <c r="J59" s="174"/>
      <c r="K59" s="174"/>
      <c r="L59" s="174"/>
      <c r="M59" s="254"/>
      <c r="N59" s="180"/>
      <c r="O59" s="180"/>
      <c r="P59" s="180"/>
      <c r="Q59" s="180"/>
      <c r="R59" s="181"/>
      <c r="S59" s="182"/>
    </row>
    <row r="60" spans="4:19" ht="12" customHeight="1" x14ac:dyDescent="0.3">
      <c r="D60" s="219"/>
      <c r="E60" s="219"/>
      <c r="F60" s="244"/>
      <c r="G60" s="245"/>
      <c r="H60" s="246"/>
      <c r="I60" s="247"/>
      <c r="J60" s="247"/>
      <c r="K60" s="247"/>
      <c r="L60" s="247"/>
      <c r="M60" s="247"/>
      <c r="N60" s="247"/>
      <c r="O60" s="247"/>
      <c r="P60" s="247"/>
      <c r="Q60" s="250"/>
      <c r="R60" s="181"/>
      <c r="S60" s="182"/>
    </row>
    <row r="61" spans="4:19" ht="12" customHeight="1" x14ac:dyDescent="0.3">
      <c r="D61" s="184"/>
      <c r="E61" s="184"/>
      <c r="F61" s="163"/>
      <c r="G61" s="241"/>
      <c r="H61" s="216"/>
      <c r="I61" s="175"/>
      <c r="J61" s="174"/>
      <c r="K61" s="247"/>
      <c r="L61" s="174"/>
      <c r="M61" s="247"/>
      <c r="N61" s="172"/>
      <c r="O61" s="175"/>
      <c r="P61" s="175"/>
      <c r="Q61" s="247"/>
      <c r="R61" s="181"/>
      <c r="S61" s="182"/>
    </row>
    <row r="62" spans="4:19" ht="12" customHeight="1" x14ac:dyDescent="0.3">
      <c r="D62" s="122"/>
      <c r="E62" s="122"/>
      <c r="F62" s="234"/>
      <c r="G62" s="241"/>
      <c r="H62" s="222"/>
      <c r="I62" s="180"/>
      <c r="J62" s="174"/>
      <c r="K62" s="174"/>
      <c r="L62" s="174"/>
      <c r="M62" s="180"/>
      <c r="N62" s="180"/>
      <c r="O62" s="180"/>
      <c r="P62" s="180"/>
      <c r="Q62" s="180"/>
      <c r="R62" s="181"/>
      <c r="S62" s="182"/>
    </row>
    <row r="63" spans="4:19" ht="12" customHeight="1" x14ac:dyDescent="0.3">
      <c r="D63" s="219"/>
      <c r="E63" s="219"/>
      <c r="F63" s="244"/>
      <c r="G63" s="245"/>
      <c r="H63" s="231"/>
      <c r="I63" s="250"/>
      <c r="J63" s="250"/>
      <c r="K63" s="250"/>
      <c r="L63" s="250"/>
      <c r="M63" s="250"/>
      <c r="N63" s="250"/>
      <c r="O63" s="250"/>
      <c r="P63" s="250"/>
      <c r="Q63" s="250"/>
      <c r="R63" s="181"/>
      <c r="S63" s="182"/>
    </row>
    <row r="64" spans="4:19" ht="12" customHeight="1" x14ac:dyDescent="0.3">
      <c r="D64" s="184"/>
      <c r="E64" s="184"/>
      <c r="F64" s="163"/>
      <c r="G64" s="255"/>
      <c r="H64" s="231"/>
      <c r="I64" s="242"/>
      <c r="J64" s="256"/>
      <c r="K64" s="247"/>
      <c r="L64" s="256"/>
      <c r="M64" s="242"/>
      <c r="N64" s="257"/>
      <c r="O64" s="242"/>
      <c r="P64" s="257"/>
      <c r="Q64" s="247"/>
      <c r="R64" s="181"/>
      <c r="S64" s="182"/>
    </row>
    <row r="65" spans="3:19" ht="12" customHeight="1" x14ac:dyDescent="0.3">
      <c r="D65" s="184"/>
      <c r="E65" s="184"/>
      <c r="F65" s="258"/>
      <c r="G65" s="255"/>
      <c r="H65" s="231"/>
      <c r="I65" s="257"/>
      <c r="J65" s="256"/>
      <c r="K65" s="256"/>
      <c r="L65" s="256"/>
      <c r="M65" s="257"/>
      <c r="N65" s="257"/>
      <c r="O65" s="257"/>
      <c r="P65" s="257"/>
      <c r="Q65" s="257"/>
      <c r="R65" s="181"/>
      <c r="S65" s="182"/>
    </row>
    <row r="66" spans="3:19" ht="12" customHeight="1" x14ac:dyDescent="0.3">
      <c r="D66" s="259"/>
      <c r="E66" s="259"/>
      <c r="F66" s="244"/>
      <c r="G66" s="245"/>
      <c r="I66" s="247"/>
      <c r="J66" s="247"/>
      <c r="K66" s="247"/>
      <c r="L66" s="247"/>
      <c r="M66" s="247"/>
      <c r="N66" s="247"/>
      <c r="O66" s="247"/>
      <c r="P66" s="247"/>
      <c r="Q66" s="250"/>
      <c r="R66" s="176"/>
    </row>
    <row r="67" spans="3:19" ht="12" customHeight="1" x14ac:dyDescent="0.3">
      <c r="D67" s="184"/>
      <c r="E67" s="184"/>
      <c r="F67" s="163"/>
      <c r="G67" s="241"/>
      <c r="H67" s="217"/>
      <c r="I67" s="247"/>
      <c r="J67" s="174"/>
      <c r="K67" s="247"/>
      <c r="L67" s="174"/>
      <c r="M67" s="247"/>
      <c r="N67" s="242"/>
      <c r="O67" s="242"/>
      <c r="P67" s="242"/>
      <c r="Q67" s="247"/>
      <c r="R67" s="243"/>
      <c r="S67" s="218"/>
    </row>
    <row r="68" spans="3:19" ht="12" customHeight="1" x14ac:dyDescent="0.3">
      <c r="D68" s="184"/>
      <c r="E68" s="184"/>
      <c r="F68" s="244"/>
      <c r="G68" s="255"/>
      <c r="H68" s="231"/>
      <c r="I68" s="260"/>
      <c r="J68" s="174"/>
      <c r="K68" s="174"/>
      <c r="L68" s="174"/>
      <c r="M68" s="261"/>
      <c r="N68" s="180"/>
      <c r="O68" s="262"/>
      <c r="P68" s="180"/>
      <c r="Q68" s="263"/>
      <c r="R68" s="181"/>
      <c r="S68" s="182"/>
    </row>
    <row r="69" spans="3:19" ht="12" customHeight="1" x14ac:dyDescent="0.3">
      <c r="D69" s="219"/>
      <c r="E69" s="219"/>
      <c r="F69" s="244"/>
      <c r="G69" s="245"/>
      <c r="I69" s="247"/>
      <c r="J69" s="247"/>
      <c r="K69" s="247"/>
      <c r="L69" s="247"/>
      <c r="M69" s="247"/>
      <c r="N69" s="247"/>
      <c r="O69" s="248"/>
      <c r="P69" s="248"/>
      <c r="Q69" s="249"/>
      <c r="R69" s="181"/>
      <c r="S69" s="182"/>
    </row>
    <row r="70" spans="3:19" ht="12" customHeight="1" x14ac:dyDescent="0.3">
      <c r="D70" s="122"/>
      <c r="E70" s="122"/>
      <c r="F70" s="163"/>
      <c r="G70" s="164"/>
      <c r="H70" s="222"/>
      <c r="I70" s="240"/>
      <c r="M70" s="240"/>
      <c r="N70" s="240"/>
      <c r="O70" s="240"/>
      <c r="P70" s="240"/>
      <c r="Q70" s="240"/>
      <c r="R70" s="181"/>
      <c r="S70" s="182"/>
    </row>
    <row r="71" spans="3:19" ht="12" customHeight="1" x14ac:dyDescent="0.3">
      <c r="D71" s="122"/>
      <c r="E71" s="122"/>
      <c r="F71" s="163"/>
      <c r="G71" s="164"/>
      <c r="H71" s="222"/>
      <c r="I71" s="240"/>
      <c r="M71" s="240"/>
      <c r="N71" s="240"/>
      <c r="O71" s="240"/>
      <c r="P71" s="240"/>
      <c r="Q71" s="240"/>
      <c r="R71" s="181"/>
      <c r="S71" s="182"/>
    </row>
    <row r="72" spans="3:19" ht="12" customHeight="1" x14ac:dyDescent="0.3">
      <c r="D72" s="122"/>
      <c r="E72" s="122"/>
      <c r="F72" s="163"/>
      <c r="G72" s="164"/>
      <c r="H72" s="222"/>
      <c r="I72" s="240"/>
      <c r="M72" s="240"/>
      <c r="N72" s="240"/>
      <c r="O72" s="240"/>
      <c r="P72" s="240"/>
      <c r="Q72" s="240"/>
      <c r="R72" s="181"/>
      <c r="S72" s="182"/>
    </row>
    <row r="73" spans="3:19" ht="12" customHeight="1" x14ac:dyDescent="0.3">
      <c r="D73" s="122"/>
      <c r="E73" s="122"/>
      <c r="F73" s="163"/>
      <c r="G73" s="164"/>
      <c r="H73" s="222"/>
      <c r="I73" s="240"/>
      <c r="M73" s="240"/>
      <c r="N73" s="240"/>
      <c r="O73" s="240"/>
      <c r="P73" s="240"/>
      <c r="Q73" s="240"/>
      <c r="R73" s="181"/>
      <c r="S73" s="182"/>
    </row>
    <row r="74" spans="3:19" ht="12" customHeight="1" x14ac:dyDescent="0.3">
      <c r="D74" s="122"/>
      <c r="E74" s="122"/>
      <c r="F74" s="163"/>
      <c r="G74" s="164"/>
      <c r="H74" s="222"/>
      <c r="I74" s="240"/>
      <c r="M74" s="240"/>
      <c r="N74" s="240"/>
      <c r="O74" s="240"/>
      <c r="P74" s="240"/>
      <c r="Q74" s="240"/>
      <c r="R74" s="181"/>
      <c r="S74" s="182"/>
    </row>
    <row r="75" spans="3:19" ht="12" customHeight="1" x14ac:dyDescent="0.3">
      <c r="D75" s="122"/>
      <c r="E75" s="122"/>
      <c r="F75" s="163"/>
      <c r="G75" s="164"/>
      <c r="H75" s="222"/>
      <c r="I75" s="222"/>
      <c r="M75" s="222"/>
      <c r="N75" s="222"/>
      <c r="O75" s="222"/>
      <c r="P75" s="222"/>
      <c r="Q75" s="222"/>
      <c r="R75" s="183"/>
    </row>
    <row r="76" spans="3:19" ht="12" customHeight="1" x14ac:dyDescent="0.3">
      <c r="C76" s="184"/>
      <c r="D76" s="184"/>
      <c r="E76" s="184"/>
      <c r="F76" s="264"/>
      <c r="R76" s="176"/>
    </row>
    <row r="77" spans="3:19" ht="12.75" customHeight="1" x14ac:dyDescent="0.3">
      <c r="C77" s="184"/>
      <c r="D77" s="184"/>
      <c r="E77" s="184"/>
      <c r="F77" s="264"/>
      <c r="R77" s="176"/>
    </row>
    <row r="78" spans="3:19" ht="18" customHeight="1" x14ac:dyDescent="0.3">
      <c r="C78" s="184"/>
      <c r="D78" s="184"/>
      <c r="E78" s="184"/>
      <c r="F78" s="264"/>
      <c r="R78" s="176"/>
    </row>
  </sheetData>
  <mergeCells count="17">
    <mergeCell ref="C30:D30"/>
    <mergeCell ref="D37:D38"/>
    <mergeCell ref="C16:D17"/>
    <mergeCell ref="C21:D21"/>
    <mergeCell ref="C23:D23"/>
    <mergeCell ref="C25:D25"/>
    <mergeCell ref="C27:D27"/>
    <mergeCell ref="C29:D29"/>
    <mergeCell ref="B2:R2"/>
    <mergeCell ref="B3:R3"/>
    <mergeCell ref="C6:D7"/>
    <mergeCell ref="F6:F7"/>
    <mergeCell ref="I6:I11"/>
    <mergeCell ref="K6:K12"/>
    <mergeCell ref="M6:M12"/>
    <mergeCell ref="O6:O12"/>
    <mergeCell ref="Q6:Q12"/>
  </mergeCells>
  <pageMargins left="0" right="0.19685039370078741" top="0.47244094488188981" bottom="0.31496062992125984" header="0.31496062992125984" footer="0.31496062992125984"/>
  <pageSetup paperSize="9" scale="9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F103F-8284-4C29-A2D1-E7DED1F42495}">
  <dimension ref="B1:S78"/>
  <sheetViews>
    <sheetView zoomScaleNormal="100" zoomScaleSheetLayoutView="85" workbookViewId="0">
      <selection activeCell="S28" sqref="S28"/>
    </sheetView>
  </sheetViews>
  <sheetFormatPr defaultColWidth="8.85546875" defaultRowHeight="13.5" x14ac:dyDescent="0.3"/>
  <cols>
    <col min="1" max="1" width="9.140625" style="6" customWidth="1"/>
    <col min="2" max="2" width="1.140625" style="6" customWidth="1"/>
    <col min="3" max="3" width="2" style="6" customWidth="1"/>
    <col min="4" max="4" width="32" style="6" customWidth="1"/>
    <col min="5" max="5" width="6" style="6" customWidth="1"/>
    <col min="6" max="6" width="10.7109375" style="6" customWidth="1"/>
    <col min="7" max="7" width="5.85546875" style="6" customWidth="1"/>
    <col min="8" max="8" width="2.7109375" style="6" customWidth="1"/>
    <col min="9" max="9" width="13.5703125" style="6" customWidth="1"/>
    <col min="10" max="10" width="2.7109375" style="6" customWidth="1"/>
    <col min="11" max="11" width="13.7109375" style="6" customWidth="1"/>
    <col min="12" max="12" width="2.7109375" style="6" customWidth="1"/>
    <col min="13" max="13" width="15.42578125" style="6" customWidth="1"/>
    <col min="14" max="14" width="2.7109375" style="6" customWidth="1"/>
    <col min="15" max="15" width="13.28515625" style="6" customWidth="1"/>
    <col min="16" max="16" width="2.7109375" style="6" customWidth="1"/>
    <col min="17" max="17" width="16.7109375" style="6" customWidth="1"/>
    <col min="18" max="18" width="0.85546875" style="6" customWidth="1"/>
    <col min="19" max="19" width="5.28515625" style="6" customWidth="1"/>
    <col min="20" max="16384" width="8.85546875" style="6"/>
  </cols>
  <sheetData>
    <row r="1" spans="2:18" ht="10.5" customHeight="1" x14ac:dyDescent="0.3"/>
    <row r="2" spans="2:18" ht="12" customHeight="1" x14ac:dyDescent="0.3">
      <c r="B2" s="129" t="s">
        <v>63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</row>
    <row r="3" spans="2:18" ht="12" customHeight="1" x14ac:dyDescent="0.3">
      <c r="B3" s="130" t="s">
        <v>64</v>
      </c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</row>
    <row r="4" spans="2:18" ht="10.15" customHeight="1" x14ac:dyDescent="0.3"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</row>
    <row r="5" spans="2:18" ht="6" customHeight="1" x14ac:dyDescent="0.3"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</row>
    <row r="6" spans="2:18" ht="12" customHeight="1" x14ac:dyDescent="0.3">
      <c r="B6" s="139"/>
      <c r="C6" s="140" t="s">
        <v>2</v>
      </c>
      <c r="D6" s="140"/>
      <c r="E6" s="145"/>
      <c r="F6" s="141" t="s">
        <v>23</v>
      </c>
      <c r="G6" s="142"/>
      <c r="H6" s="142"/>
      <c r="I6" s="143" t="s">
        <v>24</v>
      </c>
      <c r="J6" s="144"/>
      <c r="K6" s="143" t="s">
        <v>25</v>
      </c>
      <c r="L6" s="144"/>
      <c r="M6" s="143" t="s">
        <v>26</v>
      </c>
      <c r="N6" s="144"/>
      <c r="O6" s="143" t="s">
        <v>52</v>
      </c>
      <c r="P6" s="144"/>
      <c r="Q6" s="143" t="s">
        <v>53</v>
      </c>
      <c r="R6" s="144"/>
    </row>
    <row r="7" spans="2:18" ht="12" customHeight="1" x14ac:dyDescent="0.3">
      <c r="B7" s="139"/>
      <c r="C7" s="140"/>
      <c r="D7" s="140"/>
      <c r="E7" s="145"/>
      <c r="F7" s="141"/>
      <c r="G7" s="142"/>
      <c r="H7" s="142"/>
      <c r="I7" s="143"/>
      <c r="J7" s="144"/>
      <c r="K7" s="143"/>
      <c r="L7" s="144"/>
      <c r="M7" s="143"/>
      <c r="N7" s="144"/>
      <c r="O7" s="143"/>
      <c r="P7" s="144"/>
      <c r="Q7" s="143"/>
      <c r="R7" s="144"/>
    </row>
    <row r="8" spans="2:18" ht="12" customHeight="1" x14ac:dyDescent="0.3">
      <c r="B8" s="139"/>
      <c r="C8" s="145"/>
      <c r="D8" s="145"/>
      <c r="E8" s="145"/>
      <c r="F8" s="146"/>
      <c r="G8" s="142"/>
      <c r="H8" s="142"/>
      <c r="I8" s="143"/>
      <c r="J8" s="144"/>
      <c r="K8" s="143"/>
      <c r="L8" s="144"/>
      <c r="M8" s="143"/>
      <c r="N8" s="144"/>
      <c r="O8" s="143"/>
      <c r="P8" s="144"/>
      <c r="Q8" s="143"/>
      <c r="R8" s="144"/>
    </row>
    <row r="9" spans="2:18" ht="12" customHeight="1" x14ac:dyDescent="0.3">
      <c r="B9" s="139"/>
      <c r="C9" s="145"/>
      <c r="D9" s="145"/>
      <c r="E9" s="145"/>
      <c r="F9" s="146"/>
      <c r="G9" s="142"/>
      <c r="H9" s="142"/>
      <c r="I9" s="143"/>
      <c r="J9" s="144"/>
      <c r="K9" s="143"/>
      <c r="L9" s="144"/>
      <c r="M9" s="143"/>
      <c r="N9" s="144"/>
      <c r="O9" s="143"/>
      <c r="P9" s="144"/>
      <c r="Q9" s="143"/>
      <c r="R9" s="144"/>
    </row>
    <row r="10" spans="2:18" ht="12" customHeight="1" x14ac:dyDescent="0.3">
      <c r="B10" s="139"/>
      <c r="C10" s="145"/>
      <c r="D10" s="145"/>
      <c r="E10" s="145"/>
      <c r="F10" s="146"/>
      <c r="G10" s="142"/>
      <c r="H10" s="142"/>
      <c r="I10" s="143"/>
      <c r="J10" s="144"/>
      <c r="K10" s="143"/>
      <c r="L10" s="144"/>
      <c r="M10" s="143"/>
      <c r="N10" s="144"/>
      <c r="O10" s="143"/>
      <c r="P10" s="144"/>
      <c r="Q10" s="143"/>
      <c r="R10" s="144"/>
    </row>
    <row r="11" spans="2:18" ht="12" customHeight="1" x14ac:dyDescent="0.3">
      <c r="B11" s="139"/>
      <c r="C11" s="145"/>
      <c r="D11" s="145"/>
      <c r="E11" s="145"/>
      <c r="F11" s="146"/>
      <c r="G11" s="142"/>
      <c r="H11" s="142"/>
      <c r="I11" s="143"/>
      <c r="J11" s="144"/>
      <c r="K11" s="143"/>
      <c r="L11" s="144"/>
      <c r="M11" s="143"/>
      <c r="N11" s="144"/>
      <c r="O11" s="143"/>
      <c r="P11" s="144"/>
      <c r="Q11" s="143"/>
      <c r="R11" s="144"/>
    </row>
    <row r="12" spans="2:18" ht="18" customHeight="1" x14ac:dyDescent="0.3">
      <c r="B12" s="139"/>
      <c r="C12" s="145"/>
      <c r="D12" s="145"/>
      <c r="E12" s="145"/>
      <c r="F12" s="146"/>
      <c r="G12" s="142"/>
      <c r="H12" s="142"/>
      <c r="I12" s="144"/>
      <c r="J12" s="144"/>
      <c r="K12" s="143"/>
      <c r="L12" s="144"/>
      <c r="M12" s="143"/>
      <c r="N12" s="144"/>
      <c r="O12" s="143"/>
      <c r="P12" s="144"/>
      <c r="Q12" s="143"/>
      <c r="R12" s="144"/>
    </row>
    <row r="13" spans="2:18" ht="16.5" customHeight="1" x14ac:dyDescent="0.3">
      <c r="B13" s="139"/>
      <c r="C13" s="147"/>
      <c r="D13" s="147"/>
      <c r="E13" s="147"/>
      <c r="F13" s="148" t="s">
        <v>29</v>
      </c>
      <c r="G13" s="148" t="s">
        <v>1</v>
      </c>
      <c r="H13" s="149"/>
      <c r="I13" s="148" t="s">
        <v>29</v>
      </c>
      <c r="J13" s="148"/>
      <c r="K13" s="148" t="s">
        <v>29</v>
      </c>
      <c r="L13" s="148"/>
      <c r="M13" s="148" t="s">
        <v>29</v>
      </c>
      <c r="N13" s="148"/>
      <c r="O13" s="148" t="s">
        <v>29</v>
      </c>
      <c r="P13" s="148"/>
      <c r="Q13" s="148" t="s">
        <v>29</v>
      </c>
      <c r="R13" s="150"/>
    </row>
    <row r="14" spans="2:18" ht="6" customHeight="1" x14ac:dyDescent="0.3">
      <c r="B14" s="151"/>
      <c r="C14" s="152"/>
      <c r="D14" s="152"/>
      <c r="E14" s="152"/>
      <c r="F14" s="153"/>
      <c r="G14" s="154"/>
      <c r="H14" s="154"/>
      <c r="I14" s="153"/>
      <c r="J14" s="153"/>
      <c r="K14" s="153"/>
      <c r="L14" s="153"/>
      <c r="M14" s="153"/>
      <c r="N14" s="153"/>
      <c r="O14" s="153"/>
      <c r="P14" s="153"/>
      <c r="Q14" s="153"/>
      <c r="R14" s="154"/>
    </row>
    <row r="15" spans="2:18" ht="6" customHeight="1" x14ac:dyDescent="0.3">
      <c r="C15" s="155"/>
      <c r="D15" s="155"/>
      <c r="E15" s="155"/>
      <c r="F15" s="9"/>
      <c r="G15" s="156"/>
      <c r="H15" s="156"/>
      <c r="I15" s="9"/>
      <c r="J15" s="9"/>
      <c r="K15" s="9"/>
      <c r="L15" s="9"/>
      <c r="M15" s="9"/>
      <c r="N15" s="9"/>
      <c r="O15" s="9"/>
      <c r="P15" s="9"/>
      <c r="Q15" s="9"/>
      <c r="R15" s="156"/>
    </row>
    <row r="16" spans="2:18" ht="10.9" customHeight="1" x14ac:dyDescent="0.3">
      <c r="C16" s="132" t="s">
        <v>3</v>
      </c>
      <c r="D16" s="132"/>
      <c r="E16" s="125"/>
      <c r="F16" s="203">
        <f>F21+F23+F25+F27+F29</f>
        <v>2999102.5154296672</v>
      </c>
      <c r="G16" s="159">
        <f>F16/F16*100</f>
        <v>100</v>
      </c>
      <c r="H16" s="204"/>
      <c r="I16" s="203">
        <f>I21+I23+I25+I27+I29</f>
        <v>1765599.7794655699</v>
      </c>
      <c r="J16" s="203"/>
      <c r="K16" s="203">
        <f>K21+K23+K25+K27+K29</f>
        <v>4329.7758278388274</v>
      </c>
      <c r="L16" s="203"/>
      <c r="M16" s="203">
        <f>M21+M23+M25+M27+M29</f>
        <v>140844.00185605499</v>
      </c>
      <c r="N16" s="203"/>
      <c r="O16" s="203">
        <f>O21+O23+O25+O27+O29</f>
        <v>1044206.3600942945</v>
      </c>
      <c r="P16" s="203"/>
      <c r="Q16" s="203">
        <f>Q21+Q23+Q25+Q27+Q29</f>
        <v>44122.598185909141</v>
      </c>
      <c r="R16" s="205"/>
    </row>
    <row r="17" spans="2:19" ht="10.9" customHeight="1" x14ac:dyDescent="0.3">
      <c r="C17" s="132"/>
      <c r="D17" s="132"/>
      <c r="E17" s="125"/>
      <c r="F17" s="206"/>
      <c r="G17" s="174"/>
      <c r="H17" s="174"/>
      <c r="I17" s="174"/>
      <c r="J17" s="174"/>
      <c r="K17" s="174"/>
      <c r="L17" s="174"/>
      <c r="M17" s="174"/>
      <c r="N17" s="174"/>
      <c r="O17" s="174"/>
      <c r="P17" s="174"/>
      <c r="Q17" s="174"/>
      <c r="R17" s="162"/>
    </row>
    <row r="18" spans="2:19" ht="10.9" customHeight="1" x14ac:dyDescent="0.3">
      <c r="C18" s="39" t="s">
        <v>1</v>
      </c>
      <c r="D18" s="39"/>
      <c r="E18" s="39"/>
      <c r="F18" s="207">
        <f>F16/F16*100</f>
        <v>100</v>
      </c>
      <c r="G18" s="159"/>
      <c r="H18" s="208"/>
      <c r="I18" s="207">
        <f>I16/F16*100</f>
        <v>58.870937901654919</v>
      </c>
      <c r="J18" s="207"/>
      <c r="K18" s="207">
        <f>K16/F16*100</f>
        <v>0.14436905059307453</v>
      </c>
      <c r="L18" s="207"/>
      <c r="M18" s="207">
        <f>M16/F16*100</f>
        <v>4.6962049857064301</v>
      </c>
      <c r="N18" s="207"/>
      <c r="O18" s="207">
        <f>O16/F16*100</f>
        <v>34.817294664723924</v>
      </c>
      <c r="P18" s="207"/>
      <c r="Q18" s="207">
        <f>Q16/F16*100</f>
        <v>1.4711933973216618</v>
      </c>
      <c r="R18" s="9"/>
    </row>
    <row r="19" spans="2:19" ht="6" customHeight="1" x14ac:dyDescent="0.3">
      <c r="B19" s="84"/>
      <c r="C19" s="165"/>
      <c r="D19" s="165"/>
      <c r="E19" s="165"/>
      <c r="F19" s="209"/>
      <c r="G19" s="210"/>
      <c r="H19" s="211"/>
      <c r="I19" s="209"/>
      <c r="J19" s="209"/>
      <c r="K19" s="209"/>
      <c r="L19" s="209"/>
      <c r="M19" s="209"/>
      <c r="N19" s="209"/>
      <c r="O19" s="209"/>
      <c r="P19" s="209"/>
      <c r="Q19" s="209"/>
      <c r="R19" s="87"/>
    </row>
    <row r="20" spans="2:19" ht="9.9499999999999993" customHeight="1" x14ac:dyDescent="0.3">
      <c r="C20" s="39"/>
      <c r="D20" s="39"/>
      <c r="E20" s="39"/>
      <c r="F20" s="163"/>
      <c r="G20" s="9"/>
      <c r="H20" s="9"/>
      <c r="I20" s="212"/>
      <c r="J20" s="212"/>
      <c r="K20" s="212"/>
      <c r="L20" s="212"/>
      <c r="M20" s="169"/>
      <c r="N20" s="169"/>
      <c r="O20" s="169"/>
      <c r="P20" s="169"/>
      <c r="Q20" s="169"/>
      <c r="R20" s="9"/>
    </row>
    <row r="21" spans="2:19" ht="30" customHeight="1" x14ac:dyDescent="0.3">
      <c r="C21" s="137" t="s">
        <v>4</v>
      </c>
      <c r="D21" s="137"/>
      <c r="E21" s="122"/>
      <c r="F21" s="213">
        <f>I21+K21+M21+O21+Q21</f>
        <v>37190.146981448939</v>
      </c>
      <c r="G21" s="49">
        <f>F21/$F$16*100</f>
        <v>1.2400425390634198</v>
      </c>
      <c r="H21" s="214"/>
      <c r="I21" s="68">
        <v>16842.7513149478</v>
      </c>
      <c r="J21" s="123"/>
      <c r="K21" s="68">
        <v>2614.1255714285712</v>
      </c>
      <c r="L21" s="123"/>
      <c r="M21" s="68">
        <v>7027.3369964604044</v>
      </c>
      <c r="N21" s="215"/>
      <c r="O21" s="68">
        <v>10218.126434746624</v>
      </c>
      <c r="P21" s="215"/>
      <c r="Q21" s="68">
        <v>487.80666386554623</v>
      </c>
      <c r="R21" s="216"/>
    </row>
    <row r="22" spans="2:19" ht="6.95" customHeight="1" x14ac:dyDescent="0.3">
      <c r="C22" s="122"/>
      <c r="D22" s="122"/>
      <c r="E22" s="122"/>
      <c r="F22" s="213"/>
      <c r="G22" s="49"/>
      <c r="H22" s="214"/>
      <c r="I22" s="123"/>
      <c r="J22" s="123"/>
      <c r="K22" s="123"/>
      <c r="L22" s="123"/>
      <c r="M22" s="123"/>
      <c r="N22" s="123"/>
      <c r="O22" s="123"/>
      <c r="P22" s="123"/>
      <c r="Q22" s="123"/>
      <c r="R22" s="217"/>
      <c r="S22" s="218"/>
    </row>
    <row r="23" spans="2:19" ht="30" customHeight="1" x14ac:dyDescent="0.3">
      <c r="C23" s="137" t="s">
        <v>54</v>
      </c>
      <c r="D23" s="137"/>
      <c r="E23" s="219"/>
      <c r="F23" s="213">
        <f>I23+K23+M23+O23+Q23</f>
        <v>155345.64086666665</v>
      </c>
      <c r="G23" s="49">
        <f>F23/$F$16*100</f>
        <v>5.1797376070824654</v>
      </c>
      <c r="H23" s="214"/>
      <c r="I23" s="68">
        <v>75029.267766666671</v>
      </c>
      <c r="J23" s="123"/>
      <c r="K23" s="68">
        <v>53.333333333333329</v>
      </c>
      <c r="L23" s="123"/>
      <c r="M23" s="68">
        <v>2051.9261333333334</v>
      </c>
      <c r="N23" s="123"/>
      <c r="O23" s="68">
        <v>68048.324466666672</v>
      </c>
      <c r="P23" s="123"/>
      <c r="Q23" s="68">
        <v>10162.789166666666</v>
      </c>
      <c r="R23" s="216"/>
    </row>
    <row r="24" spans="2:19" ht="6.95" customHeight="1" x14ac:dyDescent="0.3">
      <c r="C24" s="122"/>
      <c r="D24" s="122"/>
      <c r="E24" s="122"/>
      <c r="F24" s="213"/>
      <c r="G24" s="49"/>
      <c r="H24" s="214"/>
      <c r="I24" s="123"/>
      <c r="J24" s="123"/>
      <c r="K24" s="123"/>
      <c r="L24" s="123"/>
      <c r="M24" s="123"/>
      <c r="N24" s="123"/>
      <c r="O24" s="123"/>
      <c r="P24" s="123"/>
      <c r="Q24" s="123"/>
      <c r="R24" s="217"/>
      <c r="S24" s="218"/>
    </row>
    <row r="25" spans="2:19" ht="30" customHeight="1" x14ac:dyDescent="0.3">
      <c r="C25" s="131" t="s">
        <v>55</v>
      </c>
      <c r="D25" s="131"/>
      <c r="E25" s="220"/>
      <c r="F25" s="213">
        <f>I25+K25+M25+O25+Q25</f>
        <v>2326650.9477946521</v>
      </c>
      <c r="G25" s="49">
        <f>F25/$F$16*100</f>
        <v>77.578240017624864</v>
      </c>
      <c r="H25" s="214"/>
      <c r="I25" s="68">
        <v>1477839.7292360065</v>
      </c>
      <c r="J25" s="123"/>
      <c r="K25" s="68">
        <v>275.07692307692309</v>
      </c>
      <c r="L25" s="123"/>
      <c r="M25" s="68">
        <v>55269.306019586926</v>
      </c>
      <c r="N25" s="123"/>
      <c r="O25" s="68">
        <v>768072.25064229802</v>
      </c>
      <c r="P25" s="123"/>
      <c r="Q25" s="68">
        <v>25194.584973683566</v>
      </c>
      <c r="R25" s="216"/>
    </row>
    <row r="26" spans="2:19" ht="6.95" customHeight="1" x14ac:dyDescent="0.3">
      <c r="C26" s="121"/>
      <c r="D26" s="121"/>
      <c r="E26" s="121"/>
      <c r="F26" s="213"/>
      <c r="G26" s="49"/>
      <c r="H26" s="123"/>
      <c r="I26" s="123"/>
      <c r="J26" s="123"/>
      <c r="K26" s="123"/>
      <c r="L26" s="123"/>
      <c r="M26" s="123"/>
      <c r="N26" s="123"/>
      <c r="O26" s="123"/>
      <c r="P26" s="123"/>
      <c r="Q26" s="123"/>
      <c r="R26" s="217"/>
      <c r="S26" s="218"/>
    </row>
    <row r="27" spans="2:19" ht="30" customHeight="1" x14ac:dyDescent="0.3">
      <c r="C27" s="137" t="s">
        <v>56</v>
      </c>
      <c r="D27" s="137"/>
      <c r="E27" s="219"/>
      <c r="F27" s="213">
        <f>I27+K27+M27+O27+Q27</f>
        <v>122411.65177124341</v>
      </c>
      <c r="G27" s="49">
        <f t="shared" ref="G27:G37" si="0">F27/$F$16*100</f>
        <v>4.0816094528768074</v>
      </c>
      <c r="H27" s="221"/>
      <c r="I27" s="68">
        <v>82346.346057208357</v>
      </c>
      <c r="J27" s="123"/>
      <c r="K27" s="267">
        <v>0</v>
      </c>
      <c r="L27" s="123"/>
      <c r="M27" s="68">
        <v>6237.2627566742976</v>
      </c>
      <c r="N27" s="123"/>
      <c r="O27" s="68">
        <v>31984.551775667394</v>
      </c>
      <c r="P27" s="123"/>
      <c r="Q27" s="68">
        <v>1843.4911816933636</v>
      </c>
      <c r="R27" s="222"/>
    </row>
    <row r="28" spans="2:19" ht="6.95" customHeight="1" x14ac:dyDescent="0.3">
      <c r="C28" s="184"/>
      <c r="D28" s="184"/>
      <c r="E28" s="184"/>
      <c r="F28" s="223"/>
      <c r="G28" s="43"/>
      <c r="H28" s="224"/>
      <c r="I28" s="63"/>
      <c r="J28" s="63"/>
      <c r="K28" s="63"/>
      <c r="L28" s="63"/>
      <c r="M28" s="63"/>
      <c r="N28" s="63"/>
      <c r="O28" s="63"/>
      <c r="P28" s="63"/>
      <c r="Q28" s="63"/>
      <c r="R28" s="217"/>
      <c r="S28" s="218"/>
    </row>
    <row r="29" spans="2:19" ht="30" customHeight="1" x14ac:dyDescent="0.3">
      <c r="C29" s="136" t="s">
        <v>57</v>
      </c>
      <c r="D29" s="136"/>
      <c r="E29" s="121"/>
      <c r="F29" s="213">
        <f>I29+K29+M29+O29+Q29</f>
        <v>357504.12801565655</v>
      </c>
      <c r="G29" s="49">
        <f t="shared" si="0"/>
        <v>11.920370383352456</v>
      </c>
      <c r="H29" s="225"/>
      <c r="I29" s="226">
        <f>I31+I33+I35+I37</f>
        <v>113541.68509074074</v>
      </c>
      <c r="J29" s="123"/>
      <c r="K29" s="226">
        <f>K31+K33+K35+K37</f>
        <v>1387.24</v>
      </c>
      <c r="L29" s="123"/>
      <c r="M29" s="226">
        <f>M31+M33+M35+M37</f>
        <v>70258.16995000001</v>
      </c>
      <c r="N29" s="123"/>
      <c r="O29" s="226">
        <f>O31+O33+O35+O37</f>
        <v>165883.10677491582</v>
      </c>
      <c r="P29" s="226"/>
      <c r="Q29" s="226">
        <f>Q31+Q33+Q35+Q37</f>
        <v>6433.9261999999999</v>
      </c>
      <c r="R29" s="222"/>
      <c r="S29" s="227"/>
    </row>
    <row r="30" spans="2:19" ht="6.95" customHeight="1" x14ac:dyDescent="0.3">
      <c r="C30" s="228"/>
      <c r="D30" s="228"/>
      <c r="E30" s="229"/>
      <c r="F30" s="223"/>
      <c r="G30" s="43"/>
      <c r="H30" s="224"/>
      <c r="I30" s="63"/>
      <c r="J30" s="63"/>
      <c r="K30" s="63"/>
      <c r="L30" s="63"/>
      <c r="M30" s="63"/>
      <c r="N30" s="63"/>
      <c r="O30" s="63"/>
      <c r="P30" s="63"/>
      <c r="Q30" s="63"/>
      <c r="R30" s="222"/>
    </row>
    <row r="31" spans="2:19" ht="54" customHeight="1" x14ac:dyDescent="0.3">
      <c r="D31" s="7" t="s">
        <v>58</v>
      </c>
      <c r="E31" s="124"/>
      <c r="F31" s="223">
        <f>I31+K31+M31+O31+Q31</f>
        <v>67339.810200000007</v>
      </c>
      <c r="G31" s="43">
        <f t="shared" si="0"/>
        <v>2.2453320569587985</v>
      </c>
      <c r="H31" s="230"/>
      <c r="I31" s="83">
        <v>2240.0112000000004</v>
      </c>
      <c r="J31" s="123"/>
      <c r="K31" s="83">
        <v>1325</v>
      </c>
      <c r="L31" s="123"/>
      <c r="M31" s="83">
        <v>61104.881200000003</v>
      </c>
      <c r="N31" s="123"/>
      <c r="O31" s="83">
        <v>2228.4928</v>
      </c>
      <c r="P31" s="123"/>
      <c r="Q31" s="83">
        <v>441.42500000000001</v>
      </c>
      <c r="R31" s="216"/>
    </row>
    <row r="32" spans="2:19" ht="6.95" customHeight="1" x14ac:dyDescent="0.3">
      <c r="D32" s="50"/>
      <c r="E32" s="124"/>
      <c r="F32" s="223"/>
      <c r="G32" s="43"/>
      <c r="H32" s="230"/>
      <c r="I32" s="63"/>
      <c r="J32" s="63"/>
      <c r="K32" s="63"/>
      <c r="L32" s="63"/>
      <c r="M32" s="63"/>
      <c r="N32" s="63"/>
      <c r="O32" s="63"/>
      <c r="P32" s="63"/>
      <c r="Q32" s="63"/>
      <c r="R32" s="216"/>
    </row>
    <row r="33" spans="2:19" ht="54" customHeight="1" x14ac:dyDescent="0.3">
      <c r="D33" s="39" t="s">
        <v>59</v>
      </c>
      <c r="E33" s="121"/>
      <c r="F33" s="223">
        <f>I33+K33+M33+O33+Q33</f>
        <v>154906.3726</v>
      </c>
      <c r="G33" s="43">
        <f t="shared" si="0"/>
        <v>5.1650909498106072</v>
      </c>
      <c r="H33" s="224"/>
      <c r="I33" s="83">
        <v>76656.835200000001</v>
      </c>
      <c r="J33" s="123"/>
      <c r="K33" s="83">
        <v>0</v>
      </c>
      <c r="L33" s="123"/>
      <c r="M33" s="83">
        <v>2503.078</v>
      </c>
      <c r="N33" s="215"/>
      <c r="O33" s="83">
        <v>70818.366200000004</v>
      </c>
      <c r="P33" s="215"/>
      <c r="Q33" s="83">
        <v>4928.0932000000003</v>
      </c>
      <c r="R33" s="222"/>
    </row>
    <row r="34" spans="2:19" ht="6.95" customHeight="1" x14ac:dyDescent="0.3">
      <c r="C34" s="229"/>
      <c r="D34" s="229"/>
      <c r="E34" s="229"/>
      <c r="F34" s="223"/>
      <c r="G34" s="43"/>
      <c r="H34" s="224"/>
      <c r="I34" s="63"/>
      <c r="J34" s="63"/>
      <c r="K34" s="63"/>
      <c r="L34" s="63"/>
      <c r="M34" s="63"/>
      <c r="N34" s="63"/>
      <c r="O34" s="63"/>
      <c r="P34" s="63"/>
      <c r="Q34" s="63"/>
      <c r="R34" s="231"/>
      <c r="S34" s="218"/>
    </row>
    <row r="35" spans="2:19" ht="27.95" customHeight="1" x14ac:dyDescent="0.3">
      <c r="C35" s="229"/>
      <c r="D35" s="232" t="s">
        <v>10</v>
      </c>
      <c r="E35" s="40"/>
      <c r="F35" s="223">
        <f>I35+K35+M35+O35+Q35</f>
        <v>58946.510149999995</v>
      </c>
      <c r="G35" s="43">
        <f t="shared" si="0"/>
        <v>1.9654716651643038</v>
      </c>
      <c r="H35" s="224"/>
      <c r="I35" s="83">
        <v>16532.283950000001</v>
      </c>
      <c r="J35" s="123"/>
      <c r="K35" s="83">
        <v>17.75</v>
      </c>
      <c r="L35" s="123"/>
      <c r="M35" s="83">
        <v>4646.9187499999998</v>
      </c>
      <c r="N35" s="123"/>
      <c r="O35" s="83">
        <v>37318.928449999992</v>
      </c>
      <c r="P35" s="123"/>
      <c r="Q35" s="83">
        <v>430.62900000000002</v>
      </c>
      <c r="R35" s="231"/>
      <c r="S35" s="218"/>
    </row>
    <row r="36" spans="2:19" ht="6.95" customHeight="1" x14ac:dyDescent="0.3">
      <c r="C36" s="229"/>
      <c r="D36" s="233"/>
      <c r="E36" s="40"/>
      <c r="F36" s="223"/>
      <c r="G36" s="43"/>
      <c r="H36" s="224"/>
      <c r="I36" s="63"/>
      <c r="J36" s="63"/>
      <c r="K36" s="63"/>
      <c r="L36" s="63"/>
      <c r="M36" s="63"/>
      <c r="N36" s="63"/>
      <c r="O36" s="63"/>
      <c r="P36" s="63"/>
      <c r="Q36" s="63"/>
      <c r="R36" s="231"/>
      <c r="S36" s="218"/>
    </row>
    <row r="37" spans="2:19" ht="12" customHeight="1" x14ac:dyDescent="0.3">
      <c r="C37" s="229"/>
      <c r="D37" s="131" t="s">
        <v>60</v>
      </c>
      <c r="E37" s="124"/>
      <c r="F37" s="223">
        <f>I37+K37+M37+O37+Q37</f>
        <v>76311.435065656566</v>
      </c>
      <c r="G37" s="43">
        <f t="shared" si="0"/>
        <v>2.5444757114187468</v>
      </c>
      <c r="H37" s="224"/>
      <c r="I37" s="83">
        <v>18112.554740740739</v>
      </c>
      <c r="J37" s="123"/>
      <c r="K37" s="83">
        <v>44.49</v>
      </c>
      <c r="L37" s="123"/>
      <c r="M37" s="83">
        <v>2003.2919999999999</v>
      </c>
      <c r="N37" s="215"/>
      <c r="O37" s="83">
        <v>55517.319324915828</v>
      </c>
      <c r="P37" s="215"/>
      <c r="Q37" s="83">
        <v>633.779</v>
      </c>
      <c r="R37" s="231"/>
      <c r="S37" s="218"/>
    </row>
    <row r="38" spans="2:19" ht="12" customHeight="1" x14ac:dyDescent="0.3">
      <c r="C38" s="229"/>
      <c r="D38" s="131"/>
      <c r="E38" s="124"/>
      <c r="F38" s="163"/>
      <c r="G38" s="164"/>
      <c r="H38" s="231"/>
      <c r="I38" s="235"/>
      <c r="J38" s="174"/>
      <c r="K38" s="235"/>
      <c r="L38" s="174"/>
      <c r="M38" s="235"/>
      <c r="N38" s="180"/>
      <c r="O38" s="235"/>
      <c r="P38" s="180"/>
      <c r="Q38" s="235"/>
      <c r="R38" s="181"/>
      <c r="S38" s="218"/>
    </row>
    <row r="39" spans="2:19" ht="12" customHeight="1" x14ac:dyDescent="0.3">
      <c r="B39" s="84"/>
      <c r="C39" s="236"/>
      <c r="D39" s="236"/>
      <c r="E39" s="236"/>
      <c r="F39" s="166"/>
      <c r="G39" s="167"/>
      <c r="H39" s="237"/>
      <c r="I39" s="238"/>
      <c r="J39" s="84"/>
      <c r="K39" s="84"/>
      <c r="L39" s="84"/>
      <c r="M39" s="238"/>
      <c r="N39" s="238"/>
      <c r="O39" s="238"/>
      <c r="P39" s="238"/>
      <c r="Q39" s="238"/>
      <c r="R39" s="239"/>
      <c r="S39" s="218"/>
    </row>
    <row r="40" spans="2:19" ht="8.25" customHeight="1" x14ac:dyDescent="0.3">
      <c r="C40" s="229"/>
      <c r="D40" s="229"/>
      <c r="E40" s="229"/>
      <c r="F40" s="163"/>
      <c r="G40" s="164"/>
      <c r="H40" s="222"/>
      <c r="I40" s="240"/>
      <c r="M40" s="240"/>
      <c r="N40" s="240"/>
      <c r="O40" s="240"/>
      <c r="P40" s="240"/>
      <c r="Q40" s="240"/>
      <c r="R40" s="181"/>
      <c r="S40" s="218"/>
    </row>
    <row r="41" spans="2:19" ht="12" customHeight="1" x14ac:dyDescent="0.3">
      <c r="B41" s="265"/>
      <c r="C41" s="265"/>
      <c r="D41" s="265"/>
      <c r="E41" s="265"/>
      <c r="F41" s="265"/>
      <c r="G41" s="265"/>
      <c r="H41" s="265"/>
      <c r="I41" s="265"/>
      <c r="J41" s="265"/>
      <c r="K41" s="265"/>
      <c r="L41" s="265"/>
      <c r="M41" s="265"/>
      <c r="N41" s="265"/>
      <c r="O41" s="265"/>
      <c r="P41" s="265"/>
      <c r="Q41" s="265"/>
      <c r="R41" s="265"/>
      <c r="S41" s="218"/>
    </row>
    <row r="42" spans="2:19" ht="12" customHeight="1" x14ac:dyDescent="0.3">
      <c r="B42" s="266"/>
      <c r="C42" s="266"/>
      <c r="D42" s="266"/>
      <c r="E42" s="266"/>
      <c r="F42" s="266"/>
      <c r="G42" s="266"/>
      <c r="H42" s="266"/>
      <c r="I42" s="266"/>
      <c r="J42" s="266"/>
      <c r="K42" s="266"/>
      <c r="L42" s="266"/>
      <c r="M42" s="266"/>
      <c r="N42" s="266"/>
      <c r="O42" s="266"/>
      <c r="P42" s="266"/>
      <c r="Q42" s="266"/>
      <c r="R42" s="266"/>
      <c r="S42" s="218"/>
    </row>
    <row r="43" spans="2:19" ht="12" customHeight="1" x14ac:dyDescent="0.3">
      <c r="D43" s="229"/>
      <c r="E43" s="229"/>
      <c r="F43" s="163"/>
      <c r="G43" s="241"/>
      <c r="H43" s="216"/>
      <c r="I43" s="175"/>
      <c r="J43" s="174"/>
      <c r="K43" s="247"/>
      <c r="L43" s="174"/>
      <c r="M43" s="175"/>
      <c r="N43" s="175"/>
      <c r="O43" s="175"/>
      <c r="P43" s="175"/>
      <c r="Q43" s="175"/>
      <c r="R43" s="176"/>
    </row>
    <row r="44" spans="2:19" ht="11.1" customHeight="1" x14ac:dyDescent="0.3">
      <c r="D44" s="121"/>
      <c r="E44" s="121"/>
      <c r="F44" s="234"/>
      <c r="G44" s="241"/>
      <c r="H44" s="216"/>
      <c r="I44" s="242"/>
      <c r="J44" s="174"/>
      <c r="K44" s="174"/>
      <c r="L44" s="174"/>
      <c r="M44" s="242"/>
      <c r="N44" s="242"/>
      <c r="O44" s="242"/>
      <c r="P44" s="242"/>
      <c r="Q44" s="242"/>
      <c r="R44" s="243"/>
      <c r="S44" s="218"/>
    </row>
    <row r="45" spans="2:19" ht="12" customHeight="1" x14ac:dyDescent="0.3">
      <c r="D45" s="220"/>
      <c r="E45" s="220"/>
      <c r="F45" s="244"/>
      <c r="G45" s="245"/>
      <c r="H45" s="246"/>
      <c r="I45" s="247"/>
      <c r="J45" s="247"/>
      <c r="K45" s="247"/>
      <c r="L45" s="247"/>
      <c r="M45" s="247"/>
      <c r="N45" s="247"/>
      <c r="O45" s="248"/>
      <c r="P45" s="248"/>
      <c r="Q45" s="249"/>
      <c r="R45" s="176"/>
    </row>
    <row r="46" spans="2:19" ht="12" customHeight="1" x14ac:dyDescent="0.3">
      <c r="D46" s="229"/>
      <c r="E46" s="229"/>
      <c r="F46" s="163"/>
      <c r="G46" s="241"/>
      <c r="H46" s="216"/>
      <c r="I46" s="242"/>
      <c r="J46" s="174"/>
      <c r="K46" s="247"/>
      <c r="L46" s="174"/>
      <c r="M46" s="247"/>
      <c r="N46" s="175"/>
      <c r="O46" s="242"/>
      <c r="P46" s="175"/>
      <c r="Q46" s="247"/>
      <c r="R46" s="176"/>
    </row>
    <row r="47" spans="2:19" ht="11.1" customHeight="1" x14ac:dyDescent="0.3">
      <c r="D47" s="121"/>
      <c r="E47" s="121"/>
      <c r="F47" s="234"/>
      <c r="G47" s="241"/>
      <c r="H47" s="216"/>
      <c r="I47" s="242"/>
      <c r="J47" s="174"/>
      <c r="K47" s="174"/>
      <c r="L47" s="174"/>
      <c r="M47" s="242"/>
      <c r="N47" s="242"/>
      <c r="O47" s="242"/>
      <c r="P47" s="242"/>
      <c r="Q47" s="242"/>
      <c r="R47" s="243"/>
      <c r="S47" s="218"/>
    </row>
    <row r="48" spans="2:19" ht="12" customHeight="1" x14ac:dyDescent="0.3">
      <c r="D48" s="219"/>
      <c r="E48" s="219"/>
      <c r="F48" s="244"/>
      <c r="G48" s="245"/>
      <c r="H48" s="246"/>
      <c r="I48" s="247"/>
      <c r="J48" s="247"/>
      <c r="K48" s="247"/>
      <c r="L48" s="247"/>
      <c r="M48" s="247"/>
      <c r="N48" s="247"/>
      <c r="O48" s="247"/>
      <c r="P48" s="247"/>
      <c r="Q48" s="250"/>
      <c r="R48" s="176"/>
    </row>
    <row r="49" spans="4:19" ht="12" customHeight="1" x14ac:dyDescent="0.3">
      <c r="D49" s="184"/>
      <c r="E49" s="184"/>
      <c r="F49" s="163"/>
      <c r="G49" s="241"/>
      <c r="H49" s="216"/>
      <c r="I49" s="242"/>
      <c r="J49" s="174"/>
      <c r="K49" s="242"/>
      <c r="L49" s="174"/>
      <c r="M49" s="242"/>
      <c r="N49" s="175"/>
      <c r="O49" s="242"/>
      <c r="P49" s="175"/>
      <c r="Q49" s="242"/>
      <c r="R49" s="176"/>
    </row>
    <row r="50" spans="4:19" ht="11.1" customHeight="1" x14ac:dyDescent="0.3">
      <c r="D50" s="122"/>
      <c r="E50" s="122"/>
      <c r="F50" s="234"/>
      <c r="G50" s="241"/>
      <c r="H50" s="216"/>
      <c r="I50" s="242"/>
      <c r="J50" s="174"/>
      <c r="K50" s="174"/>
      <c r="L50" s="174"/>
      <c r="M50" s="242"/>
      <c r="N50" s="242"/>
      <c r="O50" s="242"/>
      <c r="P50" s="242"/>
      <c r="Q50" s="242"/>
      <c r="R50" s="243"/>
      <c r="S50" s="218"/>
    </row>
    <row r="51" spans="4:19" ht="12" customHeight="1" x14ac:dyDescent="0.3">
      <c r="D51" s="219"/>
      <c r="E51" s="219"/>
      <c r="F51" s="244"/>
      <c r="G51" s="245"/>
      <c r="H51" s="251"/>
      <c r="I51" s="247"/>
      <c r="J51" s="247"/>
      <c r="K51" s="247"/>
      <c r="L51" s="247"/>
      <c r="M51" s="247"/>
      <c r="N51" s="247"/>
      <c r="O51" s="247"/>
      <c r="P51" s="247"/>
      <c r="Q51" s="250"/>
      <c r="R51" s="183"/>
    </row>
    <row r="52" spans="4:19" ht="12" customHeight="1" x14ac:dyDescent="0.3">
      <c r="D52" s="184"/>
      <c r="E52" s="184"/>
      <c r="F52" s="163"/>
      <c r="G52" s="241"/>
      <c r="H52" s="222"/>
      <c r="I52" s="252"/>
      <c r="J52" s="174"/>
      <c r="K52" s="247"/>
      <c r="L52" s="174"/>
      <c r="M52" s="252"/>
      <c r="N52" s="252"/>
      <c r="O52" s="252"/>
      <c r="P52" s="252"/>
      <c r="Q52" s="250"/>
      <c r="R52" s="183"/>
    </row>
    <row r="53" spans="4:19" ht="11.1" customHeight="1" x14ac:dyDescent="0.3">
      <c r="D53" s="122"/>
      <c r="E53" s="122"/>
      <c r="F53" s="234"/>
      <c r="G53" s="241"/>
      <c r="H53" s="222"/>
      <c r="I53" s="180"/>
      <c r="J53" s="174"/>
      <c r="K53" s="174"/>
      <c r="L53" s="174"/>
      <c r="M53" s="180"/>
      <c r="N53" s="180"/>
      <c r="O53" s="180"/>
      <c r="P53" s="180"/>
      <c r="Q53" s="180"/>
      <c r="R53" s="181"/>
      <c r="S53" s="182"/>
    </row>
    <row r="54" spans="4:19" ht="12" customHeight="1" x14ac:dyDescent="0.3">
      <c r="D54" s="220"/>
      <c r="E54" s="220"/>
      <c r="F54" s="244"/>
      <c r="G54" s="245"/>
      <c r="H54" s="251"/>
      <c r="I54" s="247"/>
      <c r="J54" s="247"/>
      <c r="K54" s="247"/>
      <c r="L54" s="247"/>
      <c r="M54" s="247"/>
      <c r="N54" s="247"/>
      <c r="O54" s="248"/>
      <c r="P54" s="248"/>
      <c r="Q54" s="249"/>
      <c r="R54" s="181"/>
      <c r="S54" s="182"/>
    </row>
    <row r="55" spans="4:19" ht="12" customHeight="1" x14ac:dyDescent="0.3">
      <c r="D55" s="229"/>
      <c r="E55" s="229"/>
      <c r="F55" s="163"/>
      <c r="G55" s="241"/>
      <c r="H55" s="222"/>
      <c r="I55" s="252"/>
      <c r="J55" s="174"/>
      <c r="K55" s="247"/>
      <c r="L55" s="174"/>
      <c r="M55" s="247"/>
      <c r="N55" s="179"/>
      <c r="O55" s="252"/>
      <c r="P55" s="252"/>
      <c r="Q55" s="252"/>
      <c r="R55" s="181"/>
      <c r="S55" s="182"/>
    </row>
    <row r="56" spans="4:19" ht="11.1" customHeight="1" x14ac:dyDescent="0.3">
      <c r="D56" s="41"/>
      <c r="E56" s="41"/>
      <c r="F56" s="234"/>
      <c r="G56" s="241"/>
      <c r="H56" s="222"/>
      <c r="I56" s="242"/>
      <c r="J56" s="174"/>
      <c r="K56" s="174"/>
      <c r="L56" s="174"/>
      <c r="M56" s="253"/>
      <c r="N56" s="242"/>
      <c r="O56" s="242"/>
      <c r="P56" s="242"/>
      <c r="Q56" s="242"/>
      <c r="R56" s="181"/>
      <c r="S56" s="182"/>
    </row>
    <row r="57" spans="4:19" ht="12" customHeight="1" x14ac:dyDescent="0.3">
      <c r="D57" s="219"/>
      <c r="E57" s="219"/>
      <c r="F57" s="244"/>
      <c r="G57" s="245"/>
      <c r="H57" s="246"/>
      <c r="I57" s="247"/>
      <c r="J57" s="247"/>
      <c r="K57" s="247"/>
      <c r="L57" s="247"/>
      <c r="M57" s="247"/>
      <c r="N57" s="247"/>
      <c r="O57" s="248"/>
      <c r="P57" s="248"/>
      <c r="Q57" s="249"/>
      <c r="R57" s="181"/>
      <c r="S57" s="182"/>
    </row>
    <row r="58" spans="4:19" ht="12" customHeight="1" x14ac:dyDescent="0.3">
      <c r="D58" s="184"/>
      <c r="E58" s="184"/>
      <c r="F58" s="163"/>
      <c r="G58" s="241"/>
      <c r="H58" s="216"/>
      <c r="I58" s="175"/>
      <c r="J58" s="174"/>
      <c r="K58" s="247"/>
      <c r="L58" s="174"/>
      <c r="M58" s="175"/>
      <c r="N58" s="172"/>
      <c r="O58" s="175"/>
      <c r="P58" s="175"/>
      <c r="Q58" s="247"/>
      <c r="R58" s="181"/>
      <c r="S58" s="182"/>
    </row>
    <row r="59" spans="4:19" ht="12" customHeight="1" x14ac:dyDescent="0.3">
      <c r="D59" s="122"/>
      <c r="E59" s="122"/>
      <c r="F59" s="234"/>
      <c r="G59" s="241"/>
      <c r="H59" s="222"/>
      <c r="I59" s="180"/>
      <c r="J59" s="174"/>
      <c r="K59" s="174"/>
      <c r="L59" s="174"/>
      <c r="M59" s="254"/>
      <c r="N59" s="180"/>
      <c r="O59" s="180"/>
      <c r="P59" s="180"/>
      <c r="Q59" s="180"/>
      <c r="R59" s="181"/>
      <c r="S59" s="182"/>
    </row>
    <row r="60" spans="4:19" ht="12" customHeight="1" x14ac:dyDescent="0.3">
      <c r="D60" s="219"/>
      <c r="E60" s="219"/>
      <c r="F60" s="244"/>
      <c r="G60" s="245"/>
      <c r="H60" s="246"/>
      <c r="I60" s="247"/>
      <c r="J60" s="247"/>
      <c r="K60" s="247"/>
      <c r="L60" s="247"/>
      <c r="M60" s="247"/>
      <c r="N60" s="247"/>
      <c r="O60" s="247"/>
      <c r="P60" s="247"/>
      <c r="Q60" s="250"/>
      <c r="R60" s="181"/>
      <c r="S60" s="182"/>
    </row>
    <row r="61" spans="4:19" ht="12" customHeight="1" x14ac:dyDescent="0.3">
      <c r="D61" s="184"/>
      <c r="E61" s="184"/>
      <c r="F61" s="163"/>
      <c r="G61" s="241"/>
      <c r="H61" s="216"/>
      <c r="I61" s="175"/>
      <c r="J61" s="174"/>
      <c r="K61" s="247"/>
      <c r="L61" s="174"/>
      <c r="M61" s="247"/>
      <c r="N61" s="172"/>
      <c r="O61" s="175"/>
      <c r="P61" s="175"/>
      <c r="Q61" s="247"/>
      <c r="R61" s="181"/>
      <c r="S61" s="182"/>
    </row>
    <row r="62" spans="4:19" ht="12" customHeight="1" x14ac:dyDescent="0.3">
      <c r="D62" s="122"/>
      <c r="E62" s="122"/>
      <c r="F62" s="234"/>
      <c r="G62" s="241"/>
      <c r="H62" s="222"/>
      <c r="I62" s="180"/>
      <c r="J62" s="174"/>
      <c r="K62" s="174"/>
      <c r="L62" s="174"/>
      <c r="M62" s="180"/>
      <c r="N62" s="180"/>
      <c r="O62" s="180"/>
      <c r="P62" s="180"/>
      <c r="Q62" s="180"/>
      <c r="R62" s="181"/>
      <c r="S62" s="182"/>
    </row>
    <row r="63" spans="4:19" ht="12" customHeight="1" x14ac:dyDescent="0.3">
      <c r="D63" s="219"/>
      <c r="E63" s="219"/>
      <c r="F63" s="244"/>
      <c r="G63" s="245"/>
      <c r="H63" s="231"/>
      <c r="I63" s="250"/>
      <c r="J63" s="250"/>
      <c r="K63" s="250"/>
      <c r="L63" s="250"/>
      <c r="M63" s="250"/>
      <c r="N63" s="250"/>
      <c r="O63" s="250"/>
      <c r="P63" s="250"/>
      <c r="Q63" s="250"/>
      <c r="R63" s="181"/>
      <c r="S63" s="182"/>
    </row>
    <row r="64" spans="4:19" ht="12" customHeight="1" x14ac:dyDescent="0.3">
      <c r="D64" s="184"/>
      <c r="E64" s="184"/>
      <c r="F64" s="163"/>
      <c r="G64" s="255"/>
      <c r="H64" s="231"/>
      <c r="I64" s="242"/>
      <c r="J64" s="256"/>
      <c r="K64" s="247"/>
      <c r="L64" s="256"/>
      <c r="M64" s="242"/>
      <c r="N64" s="257"/>
      <c r="O64" s="242"/>
      <c r="P64" s="257"/>
      <c r="Q64" s="247"/>
      <c r="R64" s="181"/>
      <c r="S64" s="182"/>
    </row>
    <row r="65" spans="3:19" ht="12" customHeight="1" x14ac:dyDescent="0.3">
      <c r="D65" s="184"/>
      <c r="E65" s="184"/>
      <c r="F65" s="258"/>
      <c r="G65" s="255"/>
      <c r="H65" s="231"/>
      <c r="I65" s="257"/>
      <c r="J65" s="256"/>
      <c r="K65" s="256"/>
      <c r="L65" s="256"/>
      <c r="M65" s="257"/>
      <c r="N65" s="257"/>
      <c r="O65" s="257"/>
      <c r="P65" s="257"/>
      <c r="Q65" s="257"/>
      <c r="R65" s="181"/>
      <c r="S65" s="182"/>
    </row>
    <row r="66" spans="3:19" ht="12" customHeight="1" x14ac:dyDescent="0.3">
      <c r="D66" s="259"/>
      <c r="E66" s="259"/>
      <c r="F66" s="244"/>
      <c r="G66" s="245"/>
      <c r="I66" s="247"/>
      <c r="J66" s="247"/>
      <c r="K66" s="247"/>
      <c r="L66" s="247"/>
      <c r="M66" s="247"/>
      <c r="N66" s="247"/>
      <c r="O66" s="247"/>
      <c r="P66" s="247"/>
      <c r="Q66" s="250"/>
      <c r="R66" s="176"/>
    </row>
    <row r="67" spans="3:19" ht="12" customHeight="1" x14ac:dyDescent="0.3">
      <c r="D67" s="184"/>
      <c r="E67" s="184"/>
      <c r="F67" s="163"/>
      <c r="G67" s="241"/>
      <c r="H67" s="217"/>
      <c r="I67" s="247"/>
      <c r="J67" s="174"/>
      <c r="K67" s="247"/>
      <c r="L67" s="174"/>
      <c r="M67" s="247"/>
      <c r="N67" s="242"/>
      <c r="O67" s="242"/>
      <c r="P67" s="242"/>
      <c r="Q67" s="247"/>
      <c r="R67" s="243"/>
      <c r="S67" s="218"/>
    </row>
    <row r="68" spans="3:19" ht="12" customHeight="1" x14ac:dyDescent="0.3">
      <c r="D68" s="184"/>
      <c r="E68" s="184"/>
      <c r="F68" s="244"/>
      <c r="G68" s="255"/>
      <c r="H68" s="231"/>
      <c r="I68" s="260"/>
      <c r="J68" s="174"/>
      <c r="K68" s="174"/>
      <c r="L68" s="174"/>
      <c r="M68" s="261"/>
      <c r="N68" s="180"/>
      <c r="O68" s="262"/>
      <c r="P68" s="180"/>
      <c r="Q68" s="263"/>
      <c r="R68" s="181"/>
      <c r="S68" s="182"/>
    </row>
    <row r="69" spans="3:19" ht="12" customHeight="1" x14ac:dyDescent="0.3">
      <c r="D69" s="219"/>
      <c r="E69" s="219"/>
      <c r="F69" s="244"/>
      <c r="G69" s="245"/>
      <c r="I69" s="247"/>
      <c r="J69" s="247"/>
      <c r="K69" s="247"/>
      <c r="L69" s="247"/>
      <c r="M69" s="247"/>
      <c r="N69" s="247"/>
      <c r="O69" s="248"/>
      <c r="P69" s="248"/>
      <c r="Q69" s="249"/>
      <c r="R69" s="181"/>
      <c r="S69" s="182"/>
    </row>
    <row r="70" spans="3:19" ht="12" customHeight="1" x14ac:dyDescent="0.3">
      <c r="D70" s="122"/>
      <c r="E70" s="122"/>
      <c r="F70" s="163"/>
      <c r="G70" s="164"/>
      <c r="H70" s="222"/>
      <c r="I70" s="240"/>
      <c r="M70" s="240"/>
      <c r="N70" s="240"/>
      <c r="O70" s="240"/>
      <c r="P70" s="240"/>
      <c r="Q70" s="240"/>
      <c r="R70" s="181"/>
      <c r="S70" s="182"/>
    </row>
    <row r="71" spans="3:19" ht="12" customHeight="1" x14ac:dyDescent="0.3">
      <c r="D71" s="122"/>
      <c r="E71" s="122"/>
      <c r="F71" s="163"/>
      <c r="G71" s="164"/>
      <c r="H71" s="222"/>
      <c r="I71" s="240"/>
      <c r="M71" s="240"/>
      <c r="N71" s="240"/>
      <c r="O71" s="240"/>
      <c r="P71" s="240"/>
      <c r="Q71" s="240"/>
      <c r="R71" s="181"/>
      <c r="S71" s="182"/>
    </row>
    <row r="72" spans="3:19" ht="12" customHeight="1" x14ac:dyDescent="0.3">
      <c r="D72" s="122"/>
      <c r="E72" s="122"/>
      <c r="F72" s="163"/>
      <c r="G72" s="164"/>
      <c r="H72" s="222"/>
      <c r="I72" s="240"/>
      <c r="M72" s="240"/>
      <c r="N72" s="240"/>
      <c r="O72" s="240"/>
      <c r="P72" s="240"/>
      <c r="Q72" s="240"/>
      <c r="R72" s="181"/>
      <c r="S72" s="182"/>
    </row>
    <row r="73" spans="3:19" ht="12" customHeight="1" x14ac:dyDescent="0.3">
      <c r="D73" s="122"/>
      <c r="E73" s="122"/>
      <c r="F73" s="163"/>
      <c r="G73" s="164"/>
      <c r="H73" s="222"/>
      <c r="I73" s="240"/>
      <c r="M73" s="240"/>
      <c r="N73" s="240"/>
      <c r="O73" s="240"/>
      <c r="P73" s="240"/>
      <c r="Q73" s="240"/>
      <c r="R73" s="181"/>
      <c r="S73" s="182"/>
    </row>
    <row r="74" spans="3:19" ht="12" customHeight="1" x14ac:dyDescent="0.3">
      <c r="D74" s="122"/>
      <c r="E74" s="122"/>
      <c r="F74" s="163"/>
      <c r="G74" s="164"/>
      <c r="H74" s="222"/>
      <c r="I74" s="240"/>
      <c r="M74" s="240"/>
      <c r="N74" s="240"/>
      <c r="O74" s="240"/>
      <c r="P74" s="240"/>
      <c r="Q74" s="240"/>
      <c r="R74" s="181"/>
      <c r="S74" s="182"/>
    </row>
    <row r="75" spans="3:19" ht="12" customHeight="1" x14ac:dyDescent="0.3">
      <c r="D75" s="122"/>
      <c r="E75" s="122"/>
      <c r="F75" s="163"/>
      <c r="G75" s="164"/>
      <c r="H75" s="222"/>
      <c r="I75" s="222"/>
      <c r="M75" s="222"/>
      <c r="N75" s="222"/>
      <c r="O75" s="222"/>
      <c r="P75" s="222"/>
      <c r="Q75" s="222"/>
      <c r="R75" s="183"/>
    </row>
    <row r="76" spans="3:19" ht="12" customHeight="1" x14ac:dyDescent="0.3">
      <c r="C76" s="184"/>
      <c r="D76" s="184"/>
      <c r="E76" s="184"/>
      <c r="F76" s="264"/>
      <c r="R76" s="176"/>
    </row>
    <row r="77" spans="3:19" ht="12.75" customHeight="1" x14ac:dyDescent="0.3">
      <c r="C77" s="184"/>
      <c r="D77" s="184"/>
      <c r="E77" s="184"/>
      <c r="F77" s="264"/>
      <c r="R77" s="176"/>
    </row>
    <row r="78" spans="3:19" ht="18" customHeight="1" x14ac:dyDescent="0.3">
      <c r="C78" s="184"/>
      <c r="D78" s="184"/>
      <c r="E78" s="184"/>
      <c r="F78" s="264"/>
      <c r="R78" s="176"/>
    </row>
  </sheetData>
  <mergeCells count="17">
    <mergeCell ref="C30:D30"/>
    <mergeCell ref="D37:D38"/>
    <mergeCell ref="C16:D17"/>
    <mergeCell ref="C21:D21"/>
    <mergeCell ref="C23:D23"/>
    <mergeCell ref="C25:D25"/>
    <mergeCell ref="C27:D27"/>
    <mergeCell ref="C29:D29"/>
    <mergeCell ref="B2:R2"/>
    <mergeCell ref="B3:R3"/>
    <mergeCell ref="C6:D7"/>
    <mergeCell ref="F6:F7"/>
    <mergeCell ref="I6:I11"/>
    <mergeCell ref="K6:K12"/>
    <mergeCell ref="M6:M12"/>
    <mergeCell ref="O6:O12"/>
    <mergeCell ref="Q6:Q12"/>
  </mergeCells>
  <pageMargins left="0" right="0.19685039370078741" top="0.47244094488188981" bottom="0.31496062992125984" header="0.31496062992125984" footer="0.31496062992125984"/>
  <pageSetup paperSize="9" scale="9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EF905-5A20-44CA-A1E8-7E1EC8E12B86}">
  <dimension ref="B1:T49"/>
  <sheetViews>
    <sheetView zoomScaleNormal="100" zoomScaleSheetLayoutView="85" workbookViewId="0">
      <selection activeCell="S28" sqref="S28"/>
    </sheetView>
  </sheetViews>
  <sheetFormatPr defaultRowHeight="13.5" x14ac:dyDescent="0.3"/>
  <cols>
    <col min="1" max="1" width="9.140625" style="5" customWidth="1"/>
    <col min="2" max="2" width="1.7109375" style="5" customWidth="1"/>
    <col min="3" max="3" width="2.7109375" style="5" customWidth="1"/>
    <col min="4" max="4" width="58.140625" style="5" customWidth="1"/>
    <col min="5" max="5" width="12" style="5" customWidth="1"/>
    <col min="6" max="6" width="16.28515625" style="5" customWidth="1"/>
    <col min="7" max="7" width="1.7109375" style="5" customWidth="1"/>
    <col min="8" max="8" width="12" style="5" customWidth="1"/>
    <col min="9" max="9" width="1.7109375" style="5" customWidth="1"/>
    <col min="10" max="10" width="6.7109375" style="5" customWidth="1"/>
    <col min="11" max="11" width="10.7109375" style="5" customWidth="1"/>
    <col min="12" max="12" width="12" style="5" customWidth="1"/>
    <col min="13" max="13" width="1.7109375" style="5" customWidth="1"/>
    <col min="14" max="14" width="6.7109375" style="5" customWidth="1"/>
    <col min="15" max="15" width="0.85546875" style="5" customWidth="1"/>
    <col min="16" max="16" width="10.42578125" style="5" customWidth="1"/>
    <col min="17" max="17" width="25.7109375" style="5" customWidth="1"/>
    <col min="18" max="18" width="11.5703125" style="5" bestFit="1" customWidth="1"/>
    <col min="19" max="20" width="13.85546875" style="5" bestFit="1" customWidth="1"/>
    <col min="21" max="16384" width="9.140625" style="5"/>
  </cols>
  <sheetData>
    <row r="1" spans="2:20" ht="12" customHeight="1" x14ac:dyDescent="0.3"/>
    <row r="2" spans="2:20" ht="12" customHeight="1" x14ac:dyDescent="0.3">
      <c r="B2" s="129" t="s">
        <v>65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</row>
    <row r="3" spans="2:20" ht="12" customHeight="1" x14ac:dyDescent="0.3">
      <c r="B3" s="268" t="s">
        <v>66</v>
      </c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</row>
    <row r="4" spans="2:20" ht="12" customHeight="1" x14ac:dyDescent="0.3"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</row>
    <row r="5" spans="2:20" ht="6" customHeight="1" x14ac:dyDescent="0.3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</row>
    <row r="6" spans="2:20" ht="12" customHeight="1" x14ac:dyDescent="0.3">
      <c r="B6" s="269"/>
      <c r="C6" s="270" t="s">
        <v>67</v>
      </c>
      <c r="D6" s="270"/>
      <c r="E6" s="145"/>
      <c r="F6" s="271" t="s">
        <v>68</v>
      </c>
      <c r="G6" s="271"/>
      <c r="H6" s="271"/>
      <c r="I6" s="271"/>
      <c r="J6" s="271"/>
      <c r="K6" s="142"/>
      <c r="L6" s="272" t="s">
        <v>69</v>
      </c>
      <c r="M6" s="272"/>
      <c r="N6" s="272"/>
      <c r="O6" s="273"/>
    </row>
    <row r="7" spans="2:20" ht="12" customHeight="1" x14ac:dyDescent="0.3">
      <c r="B7" s="269"/>
      <c r="C7" s="270"/>
      <c r="D7" s="270"/>
      <c r="E7" s="145"/>
      <c r="F7" s="271"/>
      <c r="G7" s="271"/>
      <c r="H7" s="271"/>
      <c r="I7" s="271"/>
      <c r="J7" s="271"/>
      <c r="K7" s="142"/>
      <c r="L7" s="272"/>
      <c r="M7" s="272"/>
      <c r="N7" s="272"/>
      <c r="O7" s="148"/>
    </row>
    <row r="8" spans="2:20" ht="6" customHeight="1" x14ac:dyDescent="0.3">
      <c r="B8" s="269"/>
      <c r="C8" s="145"/>
      <c r="D8" s="145"/>
      <c r="E8" s="145"/>
      <c r="F8" s="274"/>
      <c r="G8" s="274"/>
      <c r="H8" s="274"/>
      <c r="I8" s="274"/>
      <c r="J8" s="274"/>
      <c r="K8" s="142"/>
      <c r="L8" s="275"/>
      <c r="M8" s="275"/>
      <c r="N8" s="275"/>
      <c r="O8" s="148"/>
    </row>
    <row r="9" spans="2:20" ht="12" customHeight="1" x14ac:dyDescent="0.3">
      <c r="B9" s="276"/>
      <c r="C9" s="277"/>
      <c r="D9" s="277"/>
      <c r="E9" s="277"/>
      <c r="F9" s="277"/>
      <c r="G9" s="277"/>
      <c r="H9" s="278" t="s">
        <v>0</v>
      </c>
      <c r="I9" s="279"/>
      <c r="J9" s="278" t="s">
        <v>70</v>
      </c>
      <c r="K9" s="280"/>
      <c r="L9" s="278" t="s">
        <v>0</v>
      </c>
      <c r="M9" s="279"/>
      <c r="N9" s="278" t="s">
        <v>1</v>
      </c>
      <c r="O9" s="276"/>
    </row>
    <row r="10" spans="2:20" ht="12" customHeight="1" x14ac:dyDescent="0.3">
      <c r="B10" s="281"/>
      <c r="C10" s="282"/>
      <c r="D10" s="282"/>
      <c r="E10" s="282"/>
      <c r="F10" s="282"/>
      <c r="G10" s="282"/>
      <c r="H10" s="283"/>
      <c r="I10" s="284"/>
      <c r="J10" s="283"/>
      <c r="K10" s="285"/>
      <c r="L10" s="283"/>
      <c r="M10" s="284"/>
      <c r="N10" s="283"/>
      <c r="O10" s="281"/>
    </row>
    <row r="11" spans="2:20" ht="12" customHeight="1" x14ac:dyDescent="0.3">
      <c r="C11" s="124"/>
      <c r="D11" s="124"/>
      <c r="E11" s="124"/>
      <c r="F11" s="124"/>
      <c r="G11" s="124"/>
      <c r="H11" s="124"/>
      <c r="I11" s="124"/>
      <c r="J11" s="124"/>
      <c r="K11" s="124"/>
      <c r="L11" s="286"/>
      <c r="M11" s="286"/>
      <c r="N11" s="286"/>
    </row>
    <row r="12" spans="2:20" ht="12" customHeight="1" x14ac:dyDescent="0.3">
      <c r="C12" s="287" t="s">
        <v>71</v>
      </c>
      <c r="D12" s="287"/>
      <c r="E12" s="288"/>
      <c r="F12" s="40" t="s">
        <v>72</v>
      </c>
      <c r="G12" s="122"/>
      <c r="H12" s="171">
        <f>H16+H19+H22+H25+H28</f>
        <v>777633.01416252495</v>
      </c>
      <c r="I12" s="289"/>
      <c r="J12" s="290">
        <f>H12/L12*100</f>
        <v>20.59008389836854</v>
      </c>
      <c r="K12" s="290"/>
      <c r="L12" s="127">
        <f>H12+H13</f>
        <v>3776735.5295921881</v>
      </c>
      <c r="M12" s="127"/>
      <c r="N12" s="291">
        <f>L12/L12*100</f>
        <v>100</v>
      </c>
      <c r="P12" s="292"/>
      <c r="Q12" s="292"/>
    </row>
    <row r="13" spans="2:20" ht="12" customHeight="1" x14ac:dyDescent="0.3">
      <c r="C13" s="287"/>
      <c r="D13" s="287"/>
      <c r="E13" s="288"/>
      <c r="F13" s="40" t="s">
        <v>73</v>
      </c>
      <c r="G13" s="122"/>
      <c r="H13" s="171">
        <f>H17+H20+H23+H26+H29</f>
        <v>2999102.515429663</v>
      </c>
      <c r="I13" s="289"/>
      <c r="J13" s="290">
        <f>H13/L12*100</f>
        <v>79.409916101631467</v>
      </c>
      <c r="K13" s="290"/>
      <c r="L13" s="127"/>
      <c r="M13" s="127"/>
      <c r="N13" s="291"/>
    </row>
    <row r="14" spans="2:20" ht="12" customHeight="1" x14ac:dyDescent="0.3">
      <c r="B14" s="85"/>
      <c r="C14" s="293"/>
      <c r="D14" s="293"/>
      <c r="E14" s="293"/>
      <c r="F14" s="294"/>
      <c r="G14" s="294"/>
      <c r="H14" s="295"/>
      <c r="I14" s="295"/>
      <c r="J14" s="296"/>
      <c r="K14" s="296"/>
      <c r="L14" s="297"/>
      <c r="M14" s="297"/>
      <c r="N14" s="211"/>
      <c r="O14" s="85"/>
    </row>
    <row r="15" spans="2:20" ht="12" customHeight="1" x14ac:dyDescent="0.3">
      <c r="C15" s="298"/>
      <c r="D15" s="298"/>
      <c r="E15" s="298"/>
      <c r="F15" s="298"/>
      <c r="G15" s="298"/>
      <c r="H15" s="174"/>
      <c r="I15" s="174"/>
      <c r="J15" s="299"/>
      <c r="K15" s="299"/>
      <c r="L15" s="208"/>
      <c r="M15" s="208"/>
      <c r="N15" s="208"/>
    </row>
    <row r="16" spans="2:20" ht="12" customHeight="1" x14ac:dyDescent="0.3">
      <c r="C16" s="170" t="s">
        <v>4</v>
      </c>
      <c r="D16" s="170"/>
      <c r="E16" s="122"/>
      <c r="F16" s="40" t="s">
        <v>72</v>
      </c>
      <c r="G16" s="122"/>
      <c r="H16" s="173">
        <v>11595.109857142857</v>
      </c>
      <c r="I16" s="126"/>
      <c r="J16" s="290">
        <f>H16/L16*100</f>
        <v>23.76765155814552</v>
      </c>
      <c r="K16" s="204"/>
      <c r="L16" s="127">
        <f>H16+H17</f>
        <v>48785.256838591798</v>
      </c>
      <c r="M16" s="127"/>
      <c r="N16" s="300">
        <f>L16/$L$12*100</f>
        <v>1.2917308203431346</v>
      </c>
      <c r="O16" s="174"/>
      <c r="P16" s="301"/>
      <c r="Q16" s="177"/>
      <c r="R16" s="302"/>
      <c r="S16" s="302"/>
      <c r="T16" s="302"/>
    </row>
    <row r="17" spans="3:20" ht="12" customHeight="1" x14ac:dyDescent="0.3">
      <c r="C17" s="170"/>
      <c r="D17" s="170"/>
      <c r="E17" s="122"/>
      <c r="F17" s="40" t="s">
        <v>73</v>
      </c>
      <c r="G17" s="122"/>
      <c r="H17" s="173">
        <v>37190.146981448939</v>
      </c>
      <c r="I17" s="303"/>
      <c r="J17" s="290">
        <f>H17/L16*100</f>
        <v>76.232348441854484</v>
      </c>
      <c r="K17" s="300"/>
      <c r="L17" s="127"/>
      <c r="M17" s="127"/>
      <c r="N17" s="300"/>
      <c r="O17" s="174"/>
      <c r="P17" s="292"/>
      <c r="R17" s="304"/>
      <c r="S17" s="304"/>
      <c r="T17" s="304"/>
    </row>
    <row r="18" spans="3:20" ht="15.95" customHeight="1" x14ac:dyDescent="0.3">
      <c r="C18" s="40"/>
      <c r="D18" s="40"/>
      <c r="E18" s="122"/>
      <c r="F18" s="40"/>
      <c r="G18" s="122"/>
      <c r="H18" s="305"/>
      <c r="I18" s="303"/>
      <c r="J18" s="300"/>
      <c r="K18" s="300"/>
      <c r="L18" s="127"/>
      <c r="M18" s="127"/>
      <c r="N18" s="300"/>
      <c r="O18" s="174"/>
      <c r="P18" s="292"/>
      <c r="R18" s="304"/>
      <c r="S18" s="304"/>
      <c r="T18" s="304"/>
    </row>
    <row r="19" spans="3:20" ht="12" customHeight="1" x14ac:dyDescent="0.3">
      <c r="C19" s="306" t="s">
        <v>74</v>
      </c>
      <c r="D19" s="306"/>
      <c r="E19" s="122"/>
      <c r="F19" s="40" t="s">
        <v>72</v>
      </c>
      <c r="G19" s="122"/>
      <c r="H19" s="173">
        <v>66940.071333333341</v>
      </c>
      <c r="I19" s="303"/>
      <c r="J19" s="290">
        <f>H19/L19*100</f>
        <v>30.114428260285344</v>
      </c>
      <c r="K19" s="300"/>
      <c r="L19" s="127">
        <f>H19+H20</f>
        <v>222285.71220000001</v>
      </c>
      <c r="M19" s="127"/>
      <c r="N19" s="300">
        <f t="shared" ref="N19:N42" si="0">L19/$L$12*100</f>
        <v>5.885657347683078</v>
      </c>
      <c r="O19" s="174"/>
      <c r="P19" s="292"/>
      <c r="R19" s="304"/>
      <c r="S19" s="304"/>
      <c r="T19" s="304"/>
    </row>
    <row r="20" spans="3:20" ht="12" customHeight="1" x14ac:dyDescent="0.3">
      <c r="C20" s="306"/>
      <c r="D20" s="306"/>
      <c r="E20" s="122"/>
      <c r="F20" s="40" t="s">
        <v>73</v>
      </c>
      <c r="G20" s="122"/>
      <c r="H20" s="173">
        <v>155345.64086666668</v>
      </c>
      <c r="I20" s="126"/>
      <c r="J20" s="290">
        <f>H20/L19*100</f>
        <v>69.885571739714663</v>
      </c>
      <c r="K20" s="204"/>
      <c r="L20" s="127"/>
      <c r="M20" s="127"/>
      <c r="N20" s="300"/>
      <c r="O20" s="174"/>
      <c r="P20" s="292"/>
      <c r="R20" s="304"/>
      <c r="S20" s="304"/>
      <c r="T20" s="304"/>
    </row>
    <row r="21" spans="3:20" ht="15.95" customHeight="1" x14ac:dyDescent="0.3">
      <c r="C21" s="122"/>
      <c r="D21" s="122"/>
      <c r="E21" s="122"/>
      <c r="F21" s="122"/>
      <c r="G21" s="122"/>
      <c r="H21" s="305"/>
      <c r="I21" s="126"/>
      <c r="J21" s="204"/>
      <c r="K21" s="204"/>
      <c r="L21" s="127"/>
      <c r="M21" s="127"/>
      <c r="N21" s="300"/>
      <c r="O21" s="174"/>
      <c r="P21" s="301"/>
      <c r="R21" s="304"/>
      <c r="S21" s="304"/>
      <c r="T21" s="304"/>
    </row>
    <row r="22" spans="3:20" s="308" customFormat="1" ht="12" customHeight="1" x14ac:dyDescent="0.3">
      <c r="C22" s="287" t="s">
        <v>75</v>
      </c>
      <c r="D22" s="287"/>
      <c r="E22" s="288"/>
      <c r="F22" s="40" t="s">
        <v>72</v>
      </c>
      <c r="G22" s="122"/>
      <c r="H22" s="173">
        <v>627180.60701813782</v>
      </c>
      <c r="I22" s="126"/>
      <c r="J22" s="290">
        <f>H22/L22*100</f>
        <v>21.232781740592131</v>
      </c>
      <c r="K22" s="204"/>
      <c r="L22" s="127">
        <f>H22+H23</f>
        <v>2953831.5548127857</v>
      </c>
      <c r="M22" s="127"/>
      <c r="N22" s="300">
        <f t="shared" si="0"/>
        <v>78.211236441322669</v>
      </c>
      <c r="O22" s="174"/>
      <c r="P22" s="307"/>
      <c r="Q22" s="5"/>
      <c r="R22" s="304"/>
      <c r="S22" s="304"/>
      <c r="T22" s="304"/>
    </row>
    <row r="23" spans="3:20" s="308" customFormat="1" ht="12" customHeight="1" x14ac:dyDescent="0.3">
      <c r="C23" s="287"/>
      <c r="D23" s="287"/>
      <c r="E23" s="288"/>
      <c r="F23" s="40" t="s">
        <v>73</v>
      </c>
      <c r="G23" s="122"/>
      <c r="H23" s="173">
        <v>2326650.9477946479</v>
      </c>
      <c r="I23" s="126"/>
      <c r="J23" s="290">
        <f>H23/L22*100</f>
        <v>78.767218259407869</v>
      </c>
      <c r="K23" s="204"/>
      <c r="L23" s="127"/>
      <c r="M23" s="127"/>
      <c r="N23" s="300"/>
      <c r="O23" s="174"/>
      <c r="P23" s="307"/>
      <c r="Q23" s="5"/>
      <c r="T23" s="304"/>
    </row>
    <row r="24" spans="3:20" s="308" customFormat="1" ht="15.95" customHeight="1" x14ac:dyDescent="0.3">
      <c r="C24" s="288"/>
      <c r="D24" s="288"/>
      <c r="E24" s="288"/>
      <c r="F24" s="40"/>
      <c r="G24" s="122"/>
      <c r="H24" s="305"/>
      <c r="I24" s="126"/>
      <c r="J24" s="204"/>
      <c r="K24" s="204"/>
      <c r="L24" s="127"/>
      <c r="M24" s="127"/>
      <c r="N24" s="300"/>
      <c r="O24" s="174"/>
      <c r="P24" s="307"/>
      <c r="Q24" s="5"/>
      <c r="T24" s="304"/>
    </row>
    <row r="25" spans="3:20" ht="12" customHeight="1" x14ac:dyDescent="0.3">
      <c r="C25" s="287" t="s">
        <v>76</v>
      </c>
      <c r="D25" s="287"/>
      <c r="E25" s="288"/>
      <c r="F25" s="40" t="s">
        <v>72</v>
      </c>
      <c r="G25" s="122"/>
      <c r="H25" s="173">
        <v>14290.313506941266</v>
      </c>
      <c r="I25" s="126"/>
      <c r="J25" s="290">
        <f>H25/L25*100</f>
        <v>10.453626967147756</v>
      </c>
      <c r="K25" s="204"/>
      <c r="L25" s="127">
        <f>H25+H26</f>
        <v>136701.96527818459</v>
      </c>
      <c r="M25" s="127"/>
      <c r="N25" s="300">
        <f t="shared" si="0"/>
        <v>3.6195800369676845</v>
      </c>
      <c r="O25" s="174"/>
      <c r="P25" s="292"/>
      <c r="R25" s="304"/>
      <c r="S25" s="304"/>
      <c r="T25" s="304"/>
    </row>
    <row r="26" spans="3:20" ht="12" customHeight="1" x14ac:dyDescent="0.3">
      <c r="C26" s="287"/>
      <c r="D26" s="287"/>
      <c r="E26" s="288"/>
      <c r="F26" s="40" t="s">
        <v>73</v>
      </c>
      <c r="G26" s="122"/>
      <c r="H26" s="173">
        <v>122411.65177124334</v>
      </c>
      <c r="I26" s="126"/>
      <c r="J26" s="290">
        <f>H26/L25*100</f>
        <v>89.546373032852259</v>
      </c>
      <c r="K26" s="204"/>
      <c r="L26" s="127"/>
      <c r="M26" s="127"/>
      <c r="N26" s="300"/>
      <c r="O26" s="174"/>
      <c r="P26" s="292"/>
      <c r="R26" s="304"/>
      <c r="S26" s="304"/>
      <c r="T26" s="304"/>
    </row>
    <row r="27" spans="3:20" ht="15.95" customHeight="1" x14ac:dyDescent="0.3">
      <c r="C27" s="288"/>
      <c r="D27" s="288"/>
      <c r="E27" s="288"/>
      <c r="F27" s="40"/>
      <c r="G27" s="122"/>
      <c r="H27" s="305"/>
      <c r="I27" s="126"/>
      <c r="J27" s="204"/>
      <c r="K27" s="309"/>
      <c r="L27" s="248"/>
      <c r="M27" s="248"/>
      <c r="N27" s="172"/>
      <c r="O27" s="174"/>
      <c r="P27" s="292"/>
      <c r="T27" s="304"/>
    </row>
    <row r="28" spans="3:20" ht="12" customHeight="1" x14ac:dyDescent="0.3">
      <c r="C28" s="287" t="s">
        <v>77</v>
      </c>
      <c r="D28" s="287"/>
      <c r="E28" s="288"/>
      <c r="F28" s="40" t="s">
        <v>72</v>
      </c>
      <c r="G28" s="122"/>
      <c r="H28" s="305">
        <f>H31+H34+H39+H42</f>
        <v>57626.912446969698</v>
      </c>
      <c r="I28" s="126"/>
      <c r="J28" s="290">
        <f>H28/L28*100</f>
        <v>13.881619736926845</v>
      </c>
      <c r="K28" s="204"/>
      <c r="L28" s="127">
        <f>H28+H29</f>
        <v>415131.04046262632</v>
      </c>
      <c r="M28" s="127"/>
      <c r="N28" s="300">
        <f t="shared" si="0"/>
        <v>10.991795353683454</v>
      </c>
      <c r="O28" s="310"/>
      <c r="P28" s="292"/>
      <c r="T28" s="304"/>
    </row>
    <row r="29" spans="3:20" ht="12" customHeight="1" x14ac:dyDescent="0.3">
      <c r="C29" s="287"/>
      <c r="D29" s="287"/>
      <c r="E29" s="288"/>
      <c r="F29" s="40" t="s">
        <v>73</v>
      </c>
      <c r="G29" s="122"/>
      <c r="H29" s="305">
        <f>H32+H35+H40+H43</f>
        <v>357504.12801565661</v>
      </c>
      <c r="I29" s="126"/>
      <c r="J29" s="290">
        <f>H29/L28*100</f>
        <v>86.118380263073163</v>
      </c>
      <c r="K29" s="204"/>
      <c r="L29" s="127"/>
      <c r="M29" s="127"/>
      <c r="N29" s="172"/>
      <c r="O29" s="310"/>
      <c r="P29" s="292"/>
      <c r="R29" s="304"/>
      <c r="S29" s="304"/>
      <c r="T29" s="304"/>
    </row>
    <row r="30" spans="3:20" ht="15.95" customHeight="1" x14ac:dyDescent="0.3">
      <c r="C30" s="288"/>
      <c r="D30" s="288"/>
      <c r="E30" s="288"/>
      <c r="F30" s="40"/>
      <c r="G30" s="122"/>
      <c r="H30" s="311"/>
      <c r="I30" s="247"/>
      <c r="J30" s="309"/>
      <c r="K30" s="309"/>
      <c r="L30" s="248"/>
      <c r="M30" s="248"/>
      <c r="N30" s="172"/>
      <c r="O30" s="174"/>
      <c r="P30" s="292"/>
      <c r="R30" s="304"/>
      <c r="S30" s="304"/>
      <c r="T30" s="304"/>
    </row>
    <row r="31" spans="3:20" ht="12" customHeight="1" x14ac:dyDescent="0.3">
      <c r="D31" s="287" t="s">
        <v>78</v>
      </c>
      <c r="E31" s="288"/>
      <c r="F31" s="40" t="s">
        <v>72</v>
      </c>
      <c r="G31" s="122"/>
      <c r="H31" s="173">
        <v>37839.925000000003</v>
      </c>
      <c r="I31" s="247"/>
      <c r="J31" s="299">
        <f>H31/L31*100</f>
        <v>35.976440640440025</v>
      </c>
      <c r="K31" s="309"/>
      <c r="L31" s="248">
        <f>H31+H32</f>
        <v>105179.73520000001</v>
      </c>
      <c r="M31" s="248"/>
      <c r="N31" s="172">
        <f t="shared" si="0"/>
        <v>2.7849377955082102</v>
      </c>
      <c r="O31" s="174"/>
      <c r="P31" s="292"/>
      <c r="R31" s="304"/>
      <c r="S31" s="304"/>
      <c r="T31" s="304"/>
    </row>
    <row r="32" spans="3:20" ht="12" customHeight="1" x14ac:dyDescent="0.3">
      <c r="D32" s="287"/>
      <c r="E32" s="288"/>
      <c r="F32" s="40" t="s">
        <v>73</v>
      </c>
      <c r="G32" s="122"/>
      <c r="H32" s="173">
        <v>67339.810200000007</v>
      </c>
      <c r="I32" s="247"/>
      <c r="J32" s="299">
        <f>H32/L31*100</f>
        <v>64.023559359559982</v>
      </c>
      <c r="K32" s="309"/>
      <c r="L32" s="248"/>
      <c r="M32" s="248"/>
      <c r="N32" s="172"/>
      <c r="O32" s="174"/>
      <c r="P32" s="292"/>
      <c r="T32" s="304"/>
    </row>
    <row r="33" spans="2:20" ht="15.95" customHeight="1" x14ac:dyDescent="0.3">
      <c r="D33" s="288"/>
      <c r="E33" s="288"/>
      <c r="F33" s="122"/>
      <c r="G33" s="122"/>
      <c r="H33" s="311"/>
      <c r="I33" s="247"/>
      <c r="J33" s="309"/>
      <c r="K33" s="309"/>
      <c r="L33" s="248"/>
      <c r="M33" s="248"/>
      <c r="N33" s="172"/>
      <c r="O33" s="174"/>
      <c r="P33" s="292"/>
      <c r="T33" s="304"/>
    </row>
    <row r="34" spans="2:20" ht="12.95" customHeight="1" x14ac:dyDescent="0.3">
      <c r="D34" s="287" t="s">
        <v>79</v>
      </c>
      <c r="E34" s="288"/>
      <c r="F34" s="40" t="s">
        <v>72</v>
      </c>
      <c r="G34" s="122"/>
      <c r="H34" s="173">
        <v>8793.3690000000006</v>
      </c>
      <c r="I34" s="247"/>
      <c r="J34" s="299">
        <f>H34/L34*100</f>
        <v>5.3716450093651211</v>
      </c>
      <c r="K34" s="309"/>
      <c r="L34" s="248">
        <f>H34+H35</f>
        <v>163699.74160000004</v>
      </c>
      <c r="M34" s="248"/>
      <c r="N34" s="172">
        <f t="shared" si="0"/>
        <v>4.3344242750743085</v>
      </c>
      <c r="O34" s="174"/>
      <c r="T34" s="304"/>
    </row>
    <row r="35" spans="2:20" ht="12.95" customHeight="1" x14ac:dyDescent="0.3">
      <c r="D35" s="287"/>
      <c r="E35" s="288"/>
      <c r="F35" s="40" t="s">
        <v>73</v>
      </c>
      <c r="G35" s="122"/>
      <c r="H35" s="173">
        <v>154906.37260000003</v>
      </c>
      <c r="I35" s="247"/>
      <c r="J35" s="299">
        <f>H35/L34*100</f>
        <v>94.628354990634875</v>
      </c>
      <c r="K35" s="309"/>
      <c r="L35" s="248"/>
      <c r="M35" s="248"/>
      <c r="N35" s="172"/>
      <c r="O35" s="174"/>
      <c r="T35" s="304"/>
    </row>
    <row r="36" spans="2:20" ht="12.95" customHeight="1" x14ac:dyDescent="0.3">
      <c r="D36" s="287"/>
      <c r="E36" s="288"/>
      <c r="F36" s="40"/>
      <c r="G36" s="122"/>
      <c r="H36" s="311"/>
      <c r="I36" s="247"/>
      <c r="J36" s="309"/>
      <c r="K36" s="309"/>
      <c r="L36" s="248"/>
      <c r="M36" s="248"/>
      <c r="N36" s="172"/>
      <c r="O36" s="174"/>
      <c r="T36" s="304"/>
    </row>
    <row r="37" spans="2:20" ht="12.95" customHeight="1" x14ac:dyDescent="0.3">
      <c r="D37" s="287"/>
      <c r="E37" s="288"/>
      <c r="F37" s="40"/>
      <c r="G37" s="122"/>
      <c r="H37" s="174"/>
      <c r="I37" s="247"/>
      <c r="J37" s="309"/>
      <c r="K37" s="309"/>
      <c r="L37" s="248"/>
      <c r="M37" s="248"/>
      <c r="N37" s="172"/>
      <c r="O37" s="174"/>
    </row>
    <row r="38" spans="2:20" ht="15.95" customHeight="1" x14ac:dyDescent="0.3">
      <c r="D38" s="288"/>
      <c r="E38" s="288"/>
      <c r="F38" s="40"/>
      <c r="G38" s="122"/>
      <c r="H38" s="174"/>
      <c r="I38" s="247"/>
      <c r="J38" s="309"/>
      <c r="K38" s="309"/>
      <c r="L38" s="248"/>
      <c r="M38" s="248"/>
      <c r="N38" s="172"/>
      <c r="O38" s="174"/>
    </row>
    <row r="39" spans="2:20" ht="12" customHeight="1" x14ac:dyDescent="0.3">
      <c r="D39" s="312" t="s">
        <v>10</v>
      </c>
      <c r="F39" s="40" t="s">
        <v>72</v>
      </c>
      <c r="H39" s="173">
        <v>6121.9802499999996</v>
      </c>
      <c r="I39" s="174"/>
      <c r="J39" s="299">
        <f>H39/L39*100</f>
        <v>9.4085174135221656</v>
      </c>
      <c r="K39" s="174"/>
      <c r="L39" s="248">
        <f>H39+H40</f>
        <v>65068.49040000001</v>
      </c>
      <c r="M39" s="249"/>
      <c r="N39" s="172">
        <f t="shared" si="0"/>
        <v>1.7228765395448833</v>
      </c>
      <c r="O39" s="174"/>
    </row>
    <row r="40" spans="2:20" ht="12" customHeight="1" x14ac:dyDescent="0.3">
      <c r="D40" s="306"/>
      <c r="F40" s="40" t="s">
        <v>73</v>
      </c>
      <c r="H40" s="173">
        <v>58946.510150000009</v>
      </c>
      <c r="I40" s="174"/>
      <c r="J40" s="299">
        <f>H40/L39*100</f>
        <v>90.591482586477838</v>
      </c>
      <c r="K40" s="174"/>
      <c r="L40" s="174"/>
      <c r="M40" s="174"/>
      <c r="N40" s="172"/>
      <c r="O40" s="174"/>
    </row>
    <row r="41" spans="2:20" ht="15.95" customHeight="1" x14ac:dyDescent="0.3">
      <c r="D41" s="124"/>
      <c r="E41" s="288"/>
      <c r="F41" s="40"/>
      <c r="G41" s="122"/>
      <c r="H41" s="311"/>
      <c r="I41" s="247"/>
      <c r="J41" s="309"/>
      <c r="K41" s="309"/>
      <c r="L41" s="248"/>
      <c r="M41" s="248"/>
      <c r="N41" s="172"/>
      <c r="O41" s="174"/>
    </row>
    <row r="42" spans="2:20" ht="12" customHeight="1" x14ac:dyDescent="0.3">
      <c r="D42" s="131" t="s">
        <v>60</v>
      </c>
      <c r="E42" s="288"/>
      <c r="F42" s="40" t="s">
        <v>72</v>
      </c>
      <c r="G42" s="122"/>
      <c r="H42" s="173">
        <v>4871.6381969696977</v>
      </c>
      <c r="I42" s="248"/>
      <c r="J42" s="299">
        <f>H42/L42*100</f>
        <v>6.0008053417859735</v>
      </c>
      <c r="K42" s="313"/>
      <c r="L42" s="248">
        <f>H42+H43</f>
        <v>81183.073262626262</v>
      </c>
      <c r="M42" s="248"/>
      <c r="N42" s="172">
        <f t="shared" si="0"/>
        <v>2.1495567435560523</v>
      </c>
      <c r="O42" s="174"/>
    </row>
    <row r="43" spans="2:20" ht="12" customHeight="1" x14ac:dyDescent="0.3">
      <c r="D43" s="131"/>
      <c r="E43" s="288"/>
      <c r="F43" s="40" t="s">
        <v>73</v>
      </c>
      <c r="G43" s="122"/>
      <c r="H43" s="173">
        <v>76311.435065656566</v>
      </c>
      <c r="I43" s="250"/>
      <c r="J43" s="299">
        <f>H43/L42*100</f>
        <v>93.999194658214023</v>
      </c>
      <c r="K43" s="172"/>
      <c r="L43" s="248"/>
      <c r="M43" s="248"/>
      <c r="N43" s="172"/>
      <c r="O43" s="174"/>
    </row>
    <row r="44" spans="2:20" ht="12" customHeight="1" x14ac:dyDescent="0.3">
      <c r="D44" s="46"/>
      <c r="E44" s="288"/>
      <c r="F44" s="40"/>
      <c r="G44" s="122"/>
      <c r="H44" s="314"/>
      <c r="I44" s="315"/>
      <c r="J44" s="315"/>
      <c r="K44" s="315"/>
      <c r="L44" s="314"/>
      <c r="M44" s="248"/>
      <c r="N44" s="316"/>
      <c r="O44" s="46"/>
    </row>
    <row r="45" spans="2:20" ht="43.5" customHeight="1" x14ac:dyDescent="0.3"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</row>
    <row r="46" spans="2:20" ht="12" customHeight="1" x14ac:dyDescent="0.3"/>
    <row r="47" spans="2:20" x14ac:dyDescent="0.3">
      <c r="J47" s="317"/>
      <c r="K47" s="317"/>
    </row>
    <row r="48" spans="2:20" x14ac:dyDescent="0.3">
      <c r="J48" s="317"/>
      <c r="K48" s="317"/>
    </row>
    <row r="49" ht="14.1" customHeight="1" x14ac:dyDescent="0.3"/>
  </sheetData>
  <mergeCells count="19">
    <mergeCell ref="D31:D32"/>
    <mergeCell ref="D34:D37"/>
    <mergeCell ref="D39:D40"/>
    <mergeCell ref="D42:D43"/>
    <mergeCell ref="C12:D13"/>
    <mergeCell ref="C16:D17"/>
    <mergeCell ref="C19:D20"/>
    <mergeCell ref="C22:D23"/>
    <mergeCell ref="C25:D26"/>
    <mergeCell ref="C28:D29"/>
    <mergeCell ref="B2:O2"/>
    <mergeCell ref="B3:O3"/>
    <mergeCell ref="C6:D7"/>
    <mergeCell ref="F6:J7"/>
    <mergeCell ref="L6:N7"/>
    <mergeCell ref="H9:H10"/>
    <mergeCell ref="J9:J10"/>
    <mergeCell ref="L9:L10"/>
    <mergeCell ref="N9:N10"/>
  </mergeCells>
  <pageMargins left="7.874015748031496E-2" right="0.19685039370078741" top="0.47244094488188981" bottom="0.31496062992125984" header="0.31496062992125984" footer="0.31496062992125984"/>
  <pageSetup paperSize="9" scale="95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CA488-B023-4380-8BBC-273DA0B49E0C}">
  <dimension ref="B1:T39"/>
  <sheetViews>
    <sheetView topLeftCell="A12" zoomScaleNormal="100" zoomScaleSheetLayoutView="90" workbookViewId="0">
      <selection activeCell="S28" sqref="S28"/>
    </sheetView>
  </sheetViews>
  <sheetFormatPr defaultColWidth="8.85546875" defaultRowHeight="13.5" x14ac:dyDescent="0.3"/>
  <cols>
    <col min="1" max="1" width="9.140625" style="6" customWidth="1"/>
    <col min="2" max="2" width="1.7109375" style="6" customWidth="1"/>
    <col min="3" max="3" width="2.7109375" style="6" customWidth="1"/>
    <col min="4" max="4" width="41.42578125" style="6" customWidth="1"/>
    <col min="5" max="5" width="4.7109375" style="6" customWidth="1"/>
    <col min="6" max="6" width="12.42578125" style="6" customWidth="1"/>
    <col min="7" max="7" width="1.7109375" style="6" customWidth="1"/>
    <col min="8" max="8" width="5.7109375" style="6" customWidth="1"/>
    <col min="9" max="9" width="5.28515625" style="6" customWidth="1"/>
    <col min="10" max="10" width="12.28515625" style="6" customWidth="1"/>
    <col min="11" max="11" width="5.28515625" style="6" customWidth="1"/>
    <col min="12" max="12" width="15.5703125" style="6" customWidth="1"/>
    <col min="13" max="13" width="5.28515625" style="6" customWidth="1"/>
    <col min="14" max="14" width="12.28515625" style="6" customWidth="1"/>
    <col min="15" max="15" width="5.28515625" style="6" customWidth="1"/>
    <col min="16" max="16" width="12.28515625" style="6" customWidth="1"/>
    <col min="17" max="17" width="0.85546875" style="6" customWidth="1"/>
    <col min="18" max="18" width="8.85546875" style="6"/>
    <col min="19" max="19" width="10" style="6" bestFit="1" customWidth="1"/>
    <col min="20" max="16384" width="8.85546875" style="6"/>
  </cols>
  <sheetData>
    <row r="1" spans="2:19" ht="12" customHeight="1" x14ac:dyDescent="0.3"/>
    <row r="2" spans="2:19" ht="12" customHeight="1" x14ac:dyDescent="0.3">
      <c r="B2" s="129" t="s">
        <v>80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318"/>
    </row>
    <row r="3" spans="2:19" ht="12" customHeight="1" x14ac:dyDescent="0.3">
      <c r="B3" s="130" t="s">
        <v>81</v>
      </c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266"/>
    </row>
    <row r="4" spans="2:19" ht="10.15" customHeight="1" x14ac:dyDescent="0.3"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</row>
    <row r="5" spans="2:19" ht="6" customHeight="1" x14ac:dyDescent="0.3"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</row>
    <row r="6" spans="2:19" ht="12" customHeight="1" x14ac:dyDescent="0.3">
      <c r="B6" s="139"/>
      <c r="C6" s="140" t="s">
        <v>2</v>
      </c>
      <c r="D6" s="140"/>
      <c r="E6" s="145"/>
      <c r="F6" s="319" t="s">
        <v>82</v>
      </c>
      <c r="G6" s="319"/>
      <c r="H6" s="319"/>
      <c r="I6" s="142"/>
      <c r="J6" s="143" t="s">
        <v>83</v>
      </c>
      <c r="K6" s="144"/>
      <c r="L6" s="143" t="s">
        <v>84</v>
      </c>
      <c r="M6" s="144"/>
      <c r="N6" s="143" t="s">
        <v>85</v>
      </c>
      <c r="O6" s="273"/>
      <c r="P6" s="143" t="s">
        <v>86</v>
      </c>
    </row>
    <row r="7" spans="2:19" ht="12" customHeight="1" x14ac:dyDescent="0.3">
      <c r="B7" s="139"/>
      <c r="C7" s="140"/>
      <c r="D7" s="140"/>
      <c r="E7" s="145"/>
      <c r="F7" s="319"/>
      <c r="G7" s="319"/>
      <c r="H7" s="319"/>
      <c r="I7" s="142"/>
      <c r="J7" s="143"/>
      <c r="K7" s="144"/>
      <c r="L7" s="143"/>
      <c r="M7" s="144"/>
      <c r="N7" s="143"/>
      <c r="O7" s="148"/>
      <c r="P7" s="143"/>
    </row>
    <row r="8" spans="2:19" ht="12" customHeight="1" x14ac:dyDescent="0.3">
      <c r="B8" s="139"/>
      <c r="C8" s="145"/>
      <c r="D8" s="145"/>
      <c r="E8" s="145"/>
      <c r="F8" s="146"/>
      <c r="G8" s="146"/>
      <c r="H8" s="320"/>
      <c r="I8" s="320"/>
      <c r="J8" s="143"/>
      <c r="K8" s="144"/>
      <c r="L8" s="143"/>
      <c r="M8" s="144"/>
      <c r="N8" s="143"/>
      <c r="O8" s="148"/>
      <c r="P8" s="143"/>
    </row>
    <row r="9" spans="2:19" ht="12" customHeight="1" x14ac:dyDescent="0.3">
      <c r="B9" s="139"/>
      <c r="C9" s="145"/>
      <c r="D9" s="145"/>
      <c r="E9" s="145"/>
      <c r="F9" s="146"/>
      <c r="G9" s="146"/>
      <c r="H9" s="320"/>
      <c r="I9" s="320"/>
      <c r="J9" s="143"/>
      <c r="K9" s="144"/>
      <c r="L9" s="143"/>
      <c r="M9" s="144"/>
      <c r="N9" s="143"/>
      <c r="O9" s="148"/>
      <c r="P9" s="143"/>
    </row>
    <row r="10" spans="2:19" ht="12" customHeight="1" x14ac:dyDescent="0.3">
      <c r="B10" s="139"/>
      <c r="C10" s="145"/>
      <c r="D10" s="145"/>
      <c r="E10" s="145"/>
      <c r="F10" s="146"/>
      <c r="G10" s="146"/>
      <c r="H10" s="320"/>
      <c r="I10" s="320"/>
      <c r="J10" s="144"/>
      <c r="K10" s="144"/>
      <c r="L10" s="143"/>
      <c r="M10" s="144"/>
      <c r="N10" s="143"/>
      <c r="O10" s="148"/>
      <c r="P10" s="143"/>
    </row>
    <row r="11" spans="2:19" ht="15.75" customHeight="1" x14ac:dyDescent="0.3">
      <c r="B11" s="139"/>
      <c r="C11" s="145"/>
      <c r="D11" s="145"/>
      <c r="E11" s="145"/>
      <c r="F11" s="146"/>
      <c r="G11" s="146"/>
      <c r="H11" s="320"/>
      <c r="I11" s="320"/>
      <c r="J11" s="144"/>
      <c r="K11" s="144"/>
      <c r="L11" s="143"/>
      <c r="M11" s="144"/>
      <c r="N11" s="143"/>
      <c r="O11" s="148"/>
      <c r="P11" s="143"/>
    </row>
    <row r="12" spans="2:19" ht="12" customHeight="1" x14ac:dyDescent="0.3">
      <c r="B12" s="139"/>
      <c r="C12" s="145"/>
      <c r="D12" s="145"/>
      <c r="E12" s="145"/>
      <c r="F12" s="146"/>
      <c r="G12" s="146"/>
      <c r="H12" s="320"/>
      <c r="I12" s="320"/>
      <c r="J12" s="144"/>
      <c r="K12" s="144"/>
      <c r="L12" s="143"/>
      <c r="M12" s="144"/>
      <c r="N12" s="144"/>
      <c r="O12" s="148"/>
      <c r="P12" s="143"/>
    </row>
    <row r="13" spans="2:19" ht="12" customHeight="1" x14ac:dyDescent="0.3">
      <c r="B13" s="139"/>
      <c r="C13" s="145"/>
      <c r="D13" s="145"/>
      <c r="E13" s="145"/>
      <c r="F13" s="321" t="s">
        <v>0</v>
      </c>
      <c r="G13" s="321"/>
      <c r="H13" s="321" t="s">
        <v>1</v>
      </c>
      <c r="I13" s="321"/>
      <c r="J13" s="321" t="s">
        <v>0</v>
      </c>
      <c r="K13" s="321"/>
      <c r="L13" s="321" t="s">
        <v>0</v>
      </c>
      <c r="M13" s="321"/>
      <c r="N13" s="321" t="s">
        <v>0</v>
      </c>
      <c r="O13" s="139"/>
      <c r="P13" s="321" t="s">
        <v>0</v>
      </c>
    </row>
    <row r="14" spans="2:19" ht="6" customHeight="1" x14ac:dyDescent="0.3">
      <c r="B14" s="151"/>
      <c r="C14" s="282"/>
      <c r="D14" s="282"/>
      <c r="E14" s="282"/>
      <c r="F14" s="284"/>
      <c r="G14" s="284"/>
      <c r="H14" s="285"/>
      <c r="I14" s="285"/>
      <c r="J14" s="284"/>
      <c r="K14" s="284"/>
      <c r="L14" s="284"/>
      <c r="M14" s="284"/>
      <c r="N14" s="284"/>
      <c r="O14" s="151"/>
      <c r="P14" s="284"/>
      <c r="Q14" s="84"/>
    </row>
    <row r="15" spans="2:19" ht="6" customHeight="1" x14ac:dyDescent="0.3">
      <c r="C15" s="124"/>
      <c r="D15" s="124"/>
      <c r="E15" s="124"/>
      <c r="F15" s="286"/>
      <c r="G15" s="286"/>
      <c r="H15" s="286"/>
      <c r="I15" s="286"/>
      <c r="J15" s="286"/>
      <c r="K15" s="286"/>
      <c r="L15" s="286"/>
      <c r="M15" s="286"/>
      <c r="N15" s="286"/>
    </row>
    <row r="16" spans="2:19" ht="21.95" customHeight="1" x14ac:dyDescent="0.3">
      <c r="C16" s="132" t="s">
        <v>3</v>
      </c>
      <c r="D16" s="132"/>
      <c r="E16" s="125"/>
      <c r="F16" s="171">
        <f>F20+F22+F24+F26+F28</f>
        <v>2503011.8130997792</v>
      </c>
      <c r="G16" s="127"/>
      <c r="H16" s="322">
        <f>F16/F16*100</f>
        <v>100</v>
      </c>
      <c r="I16" s="322"/>
      <c r="J16" s="171">
        <f>J20+J22+J24+J26+J28</f>
        <v>405453.41022071749</v>
      </c>
      <c r="K16" s="171"/>
      <c r="L16" s="171">
        <f>L20+L22+L24+L26+L28</f>
        <v>5170.4151860520869</v>
      </c>
      <c r="M16" s="171"/>
      <c r="N16" s="171">
        <f>N20+N22+N24+N26+N28</f>
        <v>2062577.1607142151</v>
      </c>
      <c r="O16" s="171"/>
      <c r="P16" s="171">
        <f>P20+P22+P24+P26+P28</f>
        <v>29810.826978794466</v>
      </c>
      <c r="S16" s="323"/>
    </row>
    <row r="17" spans="2:20" ht="12" customHeight="1" x14ac:dyDescent="0.3">
      <c r="C17" s="39" t="s">
        <v>1</v>
      </c>
      <c r="D17" s="39"/>
      <c r="E17" s="39"/>
      <c r="F17" s="291">
        <f>F16/F16*100</f>
        <v>100</v>
      </c>
      <c r="G17" s="291"/>
      <c r="H17" s="208"/>
      <c r="I17" s="208"/>
      <c r="J17" s="291">
        <f>J16/F16*100</f>
        <v>16.198621520631018</v>
      </c>
      <c r="K17" s="324"/>
      <c r="L17" s="291">
        <f>L16/F16*100</f>
        <v>0.20656775005983463</v>
      </c>
      <c r="M17" s="127"/>
      <c r="N17" s="291">
        <f>N16/F16*100</f>
        <v>82.403812475814036</v>
      </c>
      <c r="O17" s="174"/>
      <c r="P17" s="291">
        <f>P16/F16*100</f>
        <v>1.1909982534951025</v>
      </c>
    </row>
    <row r="18" spans="2:20" ht="6" customHeight="1" x14ac:dyDescent="0.3">
      <c r="B18" s="84"/>
      <c r="C18" s="165"/>
      <c r="D18" s="165"/>
      <c r="E18" s="165"/>
      <c r="F18" s="297"/>
      <c r="G18" s="297"/>
      <c r="H18" s="211"/>
      <c r="I18" s="211"/>
      <c r="J18" s="210"/>
      <c r="K18" s="210"/>
      <c r="L18" s="210"/>
      <c r="M18" s="210"/>
      <c r="N18" s="210"/>
      <c r="O18" s="295"/>
      <c r="P18" s="325"/>
      <c r="Q18" s="84"/>
    </row>
    <row r="19" spans="2:20" ht="9.9499999999999993" customHeight="1" x14ac:dyDescent="0.3">
      <c r="C19" s="39"/>
      <c r="D19" s="39"/>
      <c r="E19" s="39"/>
      <c r="F19" s="208"/>
      <c r="G19" s="208"/>
      <c r="H19" s="208"/>
      <c r="I19" s="208"/>
      <c r="J19" s="208"/>
      <c r="K19" s="208"/>
      <c r="L19" s="208"/>
      <c r="M19" s="208"/>
      <c r="N19" s="208"/>
      <c r="O19" s="174"/>
      <c r="P19" s="247"/>
    </row>
    <row r="20" spans="2:20" ht="30" customHeight="1" x14ac:dyDescent="0.3">
      <c r="C20" s="137" t="s">
        <v>4</v>
      </c>
      <c r="D20" s="137"/>
      <c r="E20" s="122"/>
      <c r="F20" s="35">
        <f>J20+L20+N20+P20</f>
        <v>25852.736314947797</v>
      </c>
      <c r="G20" s="54"/>
      <c r="H20" s="326">
        <f>F20/$F$16*100</f>
        <v>1.0328651339016759</v>
      </c>
      <c r="I20" s="326"/>
      <c r="J20" s="327">
        <v>3675.4901619047614</v>
      </c>
      <c r="K20" s="64"/>
      <c r="L20" s="327">
        <v>36.642857142857146</v>
      </c>
      <c r="M20" s="64"/>
      <c r="N20" s="327">
        <v>20441.225438757323</v>
      </c>
      <c r="O20" s="64"/>
      <c r="P20" s="327">
        <v>1699.3778571428572</v>
      </c>
      <c r="S20" s="323"/>
      <c r="T20" s="323"/>
    </row>
    <row r="21" spans="2:20" ht="8.1" customHeight="1" x14ac:dyDescent="0.3">
      <c r="C21" s="122"/>
      <c r="D21" s="122"/>
      <c r="E21" s="122"/>
      <c r="F21" s="35"/>
      <c r="G21" s="54"/>
      <c r="H21" s="326"/>
      <c r="I21" s="326"/>
      <c r="J21" s="64"/>
      <c r="K21" s="64"/>
      <c r="L21" s="64"/>
      <c r="M21" s="64"/>
      <c r="N21" s="64"/>
      <c r="O21" s="64"/>
      <c r="P21" s="64"/>
      <c r="T21" s="323"/>
    </row>
    <row r="22" spans="2:20" ht="30" customHeight="1" x14ac:dyDescent="0.3">
      <c r="C22" s="137" t="s">
        <v>54</v>
      </c>
      <c r="D22" s="137"/>
      <c r="E22" s="122"/>
      <c r="F22" s="35">
        <f>J22+L22+N22+P22</f>
        <v>127883.33910000001</v>
      </c>
      <c r="G22" s="54"/>
      <c r="H22" s="326">
        <f t="shared" ref="H22:H36" si="0">F22/$F$16*100</f>
        <v>5.1091784078168914</v>
      </c>
      <c r="I22" s="326"/>
      <c r="J22" s="327">
        <v>20848.192499999997</v>
      </c>
      <c r="K22" s="64"/>
      <c r="L22" s="327">
        <v>71.501999999999995</v>
      </c>
      <c r="M22" s="64"/>
      <c r="N22" s="327">
        <v>102381.84460000001</v>
      </c>
      <c r="O22" s="64"/>
      <c r="P22" s="327">
        <v>4581.8</v>
      </c>
      <c r="T22" s="323"/>
    </row>
    <row r="23" spans="2:20" ht="8.1" customHeight="1" x14ac:dyDescent="0.3">
      <c r="C23" s="259"/>
      <c r="D23" s="259"/>
      <c r="E23" s="122"/>
      <c r="F23" s="35"/>
      <c r="G23" s="54"/>
      <c r="H23" s="326"/>
      <c r="I23" s="326"/>
      <c r="J23" s="64"/>
      <c r="K23" s="64"/>
      <c r="L23" s="64"/>
      <c r="M23" s="64"/>
      <c r="N23" s="64"/>
      <c r="O23" s="64"/>
      <c r="P23" s="64"/>
      <c r="T23" s="323"/>
    </row>
    <row r="24" spans="2:20" ht="30" customHeight="1" x14ac:dyDescent="0.3">
      <c r="C24" s="136" t="s">
        <v>6</v>
      </c>
      <c r="D24" s="136"/>
      <c r="E24" s="121"/>
      <c r="F24" s="35">
        <f>J24+L24+N24+P24</f>
        <v>2098626.4412799412</v>
      </c>
      <c r="G24" s="54"/>
      <c r="H24" s="326">
        <f>F24/$F$16*100</f>
        <v>83.844048609621254</v>
      </c>
      <c r="I24" s="326"/>
      <c r="J24" s="327">
        <v>272403.65439435805</v>
      </c>
      <c r="K24" s="64"/>
      <c r="L24" s="327">
        <v>2033.7128666666667</v>
      </c>
      <c r="M24" s="64"/>
      <c r="N24" s="327">
        <v>1801446.883543489</v>
      </c>
      <c r="O24" s="64"/>
      <c r="P24" s="327">
        <v>22742.190475427353</v>
      </c>
      <c r="T24" s="323"/>
    </row>
    <row r="25" spans="2:20" ht="8.1" customHeight="1" x14ac:dyDescent="0.3">
      <c r="C25" s="39"/>
      <c r="D25" s="39"/>
      <c r="E25" s="121"/>
      <c r="F25" s="35"/>
      <c r="G25" s="54"/>
      <c r="H25" s="326"/>
      <c r="I25" s="326"/>
      <c r="J25" s="64"/>
      <c r="K25" s="64"/>
      <c r="L25" s="64"/>
      <c r="M25" s="64"/>
      <c r="N25" s="64"/>
      <c r="O25" s="64"/>
      <c r="P25" s="64"/>
      <c r="T25" s="323"/>
    </row>
    <row r="26" spans="2:20" ht="30" customHeight="1" x14ac:dyDescent="0.3">
      <c r="C26" s="136" t="s">
        <v>7</v>
      </c>
      <c r="D26" s="136"/>
      <c r="E26" s="121"/>
      <c r="F26" s="35">
        <f>J26+L26+N26+P26</f>
        <v>96536.846230816154</v>
      </c>
      <c r="G26" s="54"/>
      <c r="H26" s="326">
        <f t="shared" si="0"/>
        <v>3.8568274318794775</v>
      </c>
      <c r="I26" s="326"/>
      <c r="J26" s="327">
        <v>49130.422297787962</v>
      </c>
      <c r="K26" s="64"/>
      <c r="L26" s="327">
        <v>1528.4374622425628</v>
      </c>
      <c r="M26" s="64" t="s">
        <v>87</v>
      </c>
      <c r="N26" s="327">
        <v>45441.13402456139</v>
      </c>
      <c r="O26" s="64"/>
      <c r="P26" s="327">
        <v>436.85244622425631</v>
      </c>
      <c r="T26" s="323"/>
    </row>
    <row r="27" spans="2:20" ht="8.1" customHeight="1" x14ac:dyDescent="0.3">
      <c r="C27" s="39"/>
      <c r="D27" s="39"/>
      <c r="E27" s="121"/>
      <c r="F27" s="35"/>
      <c r="G27" s="54"/>
      <c r="H27" s="326"/>
      <c r="I27" s="326"/>
      <c r="J27" s="327"/>
      <c r="K27" s="64"/>
      <c r="L27" s="327"/>
      <c r="M27" s="64"/>
      <c r="N27" s="327"/>
      <c r="O27" s="64"/>
      <c r="P27" s="327"/>
      <c r="T27" s="323"/>
    </row>
    <row r="28" spans="2:20" ht="30" customHeight="1" x14ac:dyDescent="0.3">
      <c r="C28" s="136" t="s">
        <v>8</v>
      </c>
      <c r="D28" s="136"/>
      <c r="E28" s="121"/>
      <c r="F28" s="35">
        <f>J28+L28+N28+P28</f>
        <v>154112.45017407407</v>
      </c>
      <c r="G28" s="54"/>
      <c r="H28" s="326">
        <f t="shared" si="0"/>
        <v>6.1570804167807012</v>
      </c>
      <c r="I28" s="326"/>
      <c r="J28" s="64">
        <f>J30+J32+J34+J36</f>
        <v>59395.65086666667</v>
      </c>
      <c r="K28" s="64"/>
      <c r="L28" s="64">
        <f>L30+L32+L34+L36</f>
        <v>1500.1200000000001</v>
      </c>
      <c r="M28" s="64"/>
      <c r="N28" s="64">
        <f>N30+N32+N34+N36</f>
        <v>92866.073107407399</v>
      </c>
      <c r="O28" s="64"/>
      <c r="P28" s="64">
        <f>P30+P32+P34+P36</f>
        <v>350.6062</v>
      </c>
      <c r="S28" s="323"/>
      <c r="T28" s="323"/>
    </row>
    <row r="29" spans="2:20" ht="8.1" customHeight="1" x14ac:dyDescent="0.3">
      <c r="C29" s="39"/>
      <c r="D29" s="39"/>
      <c r="E29" s="121"/>
      <c r="F29" s="38"/>
      <c r="G29" s="97"/>
      <c r="H29" s="328"/>
      <c r="I29" s="328"/>
      <c r="J29" s="47"/>
      <c r="K29" s="47"/>
      <c r="L29" s="47"/>
      <c r="M29" s="47"/>
      <c r="N29" s="47"/>
      <c r="O29" s="47"/>
      <c r="P29" s="47"/>
    </row>
    <row r="30" spans="2:20" ht="30" customHeight="1" x14ac:dyDescent="0.3">
      <c r="D30" s="39" t="s">
        <v>88</v>
      </c>
      <c r="E30" s="121"/>
      <c r="F30" s="38">
        <f>J30+L30+N30+P30</f>
        <v>33511.208200000008</v>
      </c>
      <c r="G30" s="97"/>
      <c r="H30" s="328">
        <f t="shared" si="0"/>
        <v>1.3388353992024937</v>
      </c>
      <c r="I30" s="328"/>
      <c r="J30" s="329">
        <v>22832.671000000002</v>
      </c>
      <c r="K30" s="47"/>
      <c r="L30" s="329">
        <v>0</v>
      </c>
      <c r="M30" s="47"/>
      <c r="N30" s="329">
        <v>10678.183000000001</v>
      </c>
      <c r="O30" s="47"/>
      <c r="P30" s="329">
        <v>0.35420000000000007</v>
      </c>
    </row>
    <row r="31" spans="2:20" ht="8.1" customHeight="1" x14ac:dyDescent="0.3">
      <c r="D31" s="39"/>
      <c r="E31" s="121"/>
      <c r="F31" s="38"/>
      <c r="G31" s="97"/>
      <c r="H31" s="328"/>
      <c r="I31" s="328"/>
      <c r="J31" s="47"/>
      <c r="K31" s="47"/>
      <c r="L31" s="47"/>
      <c r="M31" s="47"/>
      <c r="N31" s="47"/>
      <c r="O31" s="47"/>
      <c r="P31" s="47"/>
    </row>
    <row r="32" spans="2:20" ht="53.25" customHeight="1" x14ac:dyDescent="0.3">
      <c r="D32" s="39" t="s">
        <v>89</v>
      </c>
      <c r="E32" s="121"/>
      <c r="F32" s="38">
        <f>J32+L32+N32+P32</f>
        <v>81693.253199999992</v>
      </c>
      <c r="G32" s="97"/>
      <c r="H32" s="328">
        <f t="shared" si="0"/>
        <v>3.2637981479931355</v>
      </c>
      <c r="I32" s="328"/>
      <c r="J32" s="329">
        <v>21377.225200000001</v>
      </c>
      <c r="K32" s="47"/>
      <c r="L32" s="329">
        <v>1119.096</v>
      </c>
      <c r="M32" s="47"/>
      <c r="N32" s="329">
        <v>59166.931999999993</v>
      </c>
      <c r="O32" s="47"/>
      <c r="P32" s="329">
        <v>30</v>
      </c>
    </row>
    <row r="33" spans="2:17" ht="8.1" customHeight="1" x14ac:dyDescent="0.3">
      <c r="D33" s="5"/>
      <c r="F33" s="38"/>
      <c r="G33" s="63"/>
      <c r="H33" s="328"/>
      <c r="I33" s="328"/>
      <c r="J33" s="47"/>
      <c r="K33" s="47"/>
      <c r="L33" s="47"/>
      <c r="M33" s="47"/>
      <c r="N33" s="47"/>
      <c r="O33" s="47"/>
      <c r="P33" s="47"/>
    </row>
    <row r="34" spans="2:17" ht="30" customHeight="1" x14ac:dyDescent="0.3">
      <c r="D34" s="232" t="s">
        <v>10</v>
      </c>
      <c r="E34" s="121"/>
      <c r="F34" s="38">
        <f>J34+L34+N34+P34</f>
        <v>18244.7032</v>
      </c>
      <c r="G34" s="63"/>
      <c r="H34" s="328">
        <f t="shared" si="0"/>
        <v>0.72890999173533266</v>
      </c>
      <c r="I34" s="328"/>
      <c r="J34" s="329">
        <v>7038.6279999999997</v>
      </c>
      <c r="K34" s="47"/>
      <c r="L34" s="329">
        <v>373.95</v>
      </c>
      <c r="M34" s="47"/>
      <c r="N34" s="329">
        <v>10673.4612</v>
      </c>
      <c r="O34" s="47"/>
      <c r="P34" s="329">
        <v>158.66399999999999</v>
      </c>
    </row>
    <row r="35" spans="2:17" ht="8.1" customHeight="1" x14ac:dyDescent="0.3">
      <c r="D35" s="232"/>
      <c r="E35" s="121"/>
      <c r="F35" s="38"/>
      <c r="G35" s="97"/>
      <c r="H35" s="328"/>
      <c r="I35" s="328"/>
      <c r="J35" s="47"/>
      <c r="K35" s="47"/>
      <c r="L35" s="47"/>
      <c r="M35" s="47"/>
      <c r="N35" s="47"/>
      <c r="O35" s="47"/>
      <c r="P35" s="47"/>
    </row>
    <row r="36" spans="2:17" ht="30" customHeight="1" x14ac:dyDescent="0.3">
      <c r="D36" s="7" t="s">
        <v>90</v>
      </c>
      <c r="E36" s="121"/>
      <c r="F36" s="38">
        <f>J36+L36+N36+P36</f>
        <v>20663.285574074074</v>
      </c>
      <c r="G36" s="97"/>
      <c r="H36" s="328">
        <f t="shared" si="0"/>
        <v>0.82553687784973961</v>
      </c>
      <c r="I36" s="328"/>
      <c r="J36" s="329">
        <v>8147.1266666666679</v>
      </c>
      <c r="K36" s="47"/>
      <c r="L36" s="329">
        <v>7.0739999999999998</v>
      </c>
      <c r="M36" s="47"/>
      <c r="N36" s="329">
        <v>12347.496907407409</v>
      </c>
      <c r="O36" s="47"/>
      <c r="P36" s="329">
        <v>161.58800000000002</v>
      </c>
    </row>
    <row r="37" spans="2:17" ht="24.75" customHeight="1" x14ac:dyDescent="0.3">
      <c r="B37" s="84"/>
      <c r="C37" s="84"/>
      <c r="D37" s="330"/>
      <c r="E37" s="330"/>
      <c r="F37" s="331"/>
      <c r="G37" s="331"/>
      <c r="H37" s="332"/>
      <c r="I37" s="332"/>
      <c r="J37" s="331"/>
      <c r="K37" s="332"/>
      <c r="L37" s="331"/>
      <c r="M37" s="332"/>
      <c r="N37" s="331"/>
      <c r="O37" s="333"/>
      <c r="P37" s="334"/>
      <c r="Q37" s="84"/>
    </row>
    <row r="38" spans="2:17" ht="12" customHeight="1" x14ac:dyDescent="0.3">
      <c r="D38" s="259"/>
      <c r="E38" s="259"/>
      <c r="F38" s="335"/>
      <c r="G38" s="335"/>
      <c r="H38" s="222"/>
      <c r="I38" s="222"/>
      <c r="J38" s="335"/>
      <c r="K38" s="222"/>
      <c r="L38" s="335"/>
      <c r="M38" s="222"/>
      <c r="N38" s="335"/>
      <c r="O38" s="41"/>
      <c r="P38" s="336"/>
    </row>
    <row r="39" spans="2:17" ht="27.75" customHeight="1" x14ac:dyDescent="0.3"/>
  </sheetData>
  <mergeCells count="14">
    <mergeCell ref="C16:D16"/>
    <mergeCell ref="C20:D20"/>
    <mergeCell ref="C22:D22"/>
    <mergeCell ref="C24:D24"/>
    <mergeCell ref="C26:D26"/>
    <mergeCell ref="C28:D28"/>
    <mergeCell ref="B2:P2"/>
    <mergeCell ref="B3:P3"/>
    <mergeCell ref="C6:D7"/>
    <mergeCell ref="F6:H7"/>
    <mergeCell ref="J6:J9"/>
    <mergeCell ref="L6:L12"/>
    <mergeCell ref="N6:N11"/>
    <mergeCell ref="P6:P12"/>
  </mergeCells>
  <pageMargins left="7.874015748031496E-2" right="0.19685039370078741" top="0.47244094488188981" bottom="0.31496062992125984" header="0.31496062992125984" footer="0.31496062992125984"/>
  <pageSetup paperSize="9" scale="95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50A12-6DFC-4745-9A86-612D5619F0E8}">
  <dimension ref="B1:T39"/>
  <sheetViews>
    <sheetView topLeftCell="A12" zoomScaleNormal="100" zoomScaleSheetLayoutView="90" workbookViewId="0">
      <selection activeCell="S28" sqref="S28"/>
    </sheetView>
  </sheetViews>
  <sheetFormatPr defaultColWidth="8.85546875" defaultRowHeight="13.5" x14ac:dyDescent="0.3"/>
  <cols>
    <col min="1" max="1" width="9.140625" style="6" customWidth="1"/>
    <col min="2" max="2" width="1.7109375" style="6" customWidth="1"/>
    <col min="3" max="3" width="2.7109375" style="6" customWidth="1"/>
    <col min="4" max="4" width="41.42578125" style="6" customWidth="1"/>
    <col min="5" max="5" width="4.7109375" style="6" customWidth="1"/>
    <col min="6" max="6" width="12.42578125" style="6" customWidth="1"/>
    <col min="7" max="7" width="1.7109375" style="6" customWidth="1"/>
    <col min="8" max="8" width="5.7109375" style="6" customWidth="1"/>
    <col min="9" max="9" width="5.28515625" style="6" customWidth="1"/>
    <col min="10" max="10" width="12.28515625" style="6" customWidth="1"/>
    <col min="11" max="11" width="5.28515625" style="6" customWidth="1"/>
    <col min="12" max="12" width="15.5703125" style="6" customWidth="1"/>
    <col min="13" max="13" width="5.28515625" style="6" customWidth="1"/>
    <col min="14" max="14" width="12.28515625" style="6" customWidth="1"/>
    <col min="15" max="15" width="5.28515625" style="6" customWidth="1"/>
    <col min="16" max="16" width="12.28515625" style="6" customWidth="1"/>
    <col min="17" max="17" width="0.85546875" style="6" customWidth="1"/>
    <col min="18" max="18" width="8.85546875" style="6"/>
    <col min="19" max="19" width="10" style="6" bestFit="1" customWidth="1"/>
    <col min="20" max="16384" width="8.85546875" style="6"/>
  </cols>
  <sheetData>
    <row r="1" spans="2:19" ht="12" customHeight="1" x14ac:dyDescent="0.3"/>
    <row r="2" spans="2:19" ht="12" customHeight="1" x14ac:dyDescent="0.3">
      <c r="B2" s="129" t="s">
        <v>91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318"/>
    </row>
    <row r="3" spans="2:19" ht="12" customHeight="1" x14ac:dyDescent="0.3">
      <c r="B3" s="130" t="s">
        <v>92</v>
      </c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266"/>
    </row>
    <row r="4" spans="2:19" ht="10.15" customHeight="1" x14ac:dyDescent="0.3"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</row>
    <row r="5" spans="2:19" ht="6" customHeight="1" x14ac:dyDescent="0.3"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</row>
    <row r="6" spans="2:19" ht="12" customHeight="1" x14ac:dyDescent="0.3">
      <c r="B6" s="139"/>
      <c r="C6" s="140" t="s">
        <v>2</v>
      </c>
      <c r="D6" s="140"/>
      <c r="E6" s="145"/>
      <c r="F6" s="319" t="s">
        <v>82</v>
      </c>
      <c r="G6" s="319"/>
      <c r="H6" s="319"/>
      <c r="I6" s="142"/>
      <c r="J6" s="143" t="s">
        <v>83</v>
      </c>
      <c r="K6" s="144"/>
      <c r="L6" s="143" t="s">
        <v>84</v>
      </c>
      <c r="M6" s="144"/>
      <c r="N6" s="143" t="s">
        <v>85</v>
      </c>
      <c r="O6" s="273"/>
      <c r="P6" s="143" t="s">
        <v>86</v>
      </c>
    </row>
    <row r="7" spans="2:19" ht="12" customHeight="1" x14ac:dyDescent="0.3">
      <c r="B7" s="139"/>
      <c r="C7" s="140"/>
      <c r="D7" s="140"/>
      <c r="E7" s="145"/>
      <c r="F7" s="319"/>
      <c r="G7" s="319"/>
      <c r="H7" s="319"/>
      <c r="I7" s="142"/>
      <c r="J7" s="143"/>
      <c r="K7" s="144"/>
      <c r="L7" s="143"/>
      <c r="M7" s="144"/>
      <c r="N7" s="143"/>
      <c r="O7" s="148"/>
      <c r="P7" s="143"/>
    </row>
    <row r="8" spans="2:19" ht="12" customHeight="1" x14ac:dyDescent="0.3">
      <c r="B8" s="139"/>
      <c r="C8" s="145"/>
      <c r="D8" s="145"/>
      <c r="E8" s="145"/>
      <c r="F8" s="146"/>
      <c r="G8" s="146"/>
      <c r="H8" s="320"/>
      <c r="I8" s="320"/>
      <c r="J8" s="143"/>
      <c r="K8" s="144"/>
      <c r="L8" s="143"/>
      <c r="M8" s="144"/>
      <c r="N8" s="143"/>
      <c r="O8" s="148"/>
      <c r="P8" s="143"/>
    </row>
    <row r="9" spans="2:19" ht="12" customHeight="1" x14ac:dyDescent="0.3">
      <c r="B9" s="139"/>
      <c r="C9" s="145"/>
      <c r="D9" s="145"/>
      <c r="E9" s="145"/>
      <c r="F9" s="146"/>
      <c r="G9" s="146"/>
      <c r="H9" s="320"/>
      <c r="I9" s="320"/>
      <c r="J9" s="143"/>
      <c r="K9" s="144"/>
      <c r="L9" s="143"/>
      <c r="M9" s="144"/>
      <c r="N9" s="143"/>
      <c r="O9" s="148"/>
      <c r="P9" s="143"/>
    </row>
    <row r="10" spans="2:19" ht="12" customHeight="1" x14ac:dyDescent="0.3">
      <c r="B10" s="139"/>
      <c r="C10" s="145"/>
      <c r="D10" s="145"/>
      <c r="E10" s="145"/>
      <c r="F10" s="146"/>
      <c r="G10" s="146"/>
      <c r="H10" s="320"/>
      <c r="I10" s="320"/>
      <c r="J10" s="144"/>
      <c r="K10" s="144"/>
      <c r="L10" s="143"/>
      <c r="M10" s="144"/>
      <c r="N10" s="143"/>
      <c r="O10" s="148"/>
      <c r="P10" s="143"/>
    </row>
    <row r="11" spans="2:19" ht="15.75" customHeight="1" x14ac:dyDescent="0.3">
      <c r="B11" s="139"/>
      <c r="C11" s="145"/>
      <c r="D11" s="145"/>
      <c r="E11" s="145"/>
      <c r="F11" s="146"/>
      <c r="G11" s="146"/>
      <c r="H11" s="320"/>
      <c r="I11" s="320"/>
      <c r="J11" s="144"/>
      <c r="K11" s="144"/>
      <c r="L11" s="143"/>
      <c r="M11" s="144"/>
      <c r="N11" s="143"/>
      <c r="O11" s="148"/>
      <c r="P11" s="143"/>
    </row>
    <row r="12" spans="2:19" ht="12" customHeight="1" x14ac:dyDescent="0.3">
      <c r="B12" s="139"/>
      <c r="C12" s="145"/>
      <c r="D12" s="145"/>
      <c r="E12" s="145"/>
      <c r="F12" s="146"/>
      <c r="G12" s="146"/>
      <c r="H12" s="320"/>
      <c r="I12" s="320"/>
      <c r="J12" s="144"/>
      <c r="K12" s="144"/>
      <c r="L12" s="143"/>
      <c r="M12" s="144"/>
      <c r="N12" s="144"/>
      <c r="O12" s="148"/>
      <c r="P12" s="143"/>
    </row>
    <row r="13" spans="2:19" ht="12" customHeight="1" x14ac:dyDescent="0.3">
      <c r="B13" s="139"/>
      <c r="C13" s="145"/>
      <c r="D13" s="145"/>
      <c r="E13" s="145"/>
      <c r="F13" s="321" t="s">
        <v>0</v>
      </c>
      <c r="G13" s="321"/>
      <c r="H13" s="321" t="s">
        <v>1</v>
      </c>
      <c r="I13" s="321"/>
      <c r="J13" s="321" t="s">
        <v>0</v>
      </c>
      <c r="K13" s="321"/>
      <c r="L13" s="321" t="s">
        <v>0</v>
      </c>
      <c r="M13" s="321"/>
      <c r="N13" s="321" t="s">
        <v>0</v>
      </c>
      <c r="O13" s="139"/>
      <c r="P13" s="321" t="s">
        <v>0</v>
      </c>
    </row>
    <row r="14" spans="2:19" ht="6" customHeight="1" x14ac:dyDescent="0.3">
      <c r="B14" s="151"/>
      <c r="C14" s="282"/>
      <c r="D14" s="282"/>
      <c r="E14" s="282"/>
      <c r="F14" s="284"/>
      <c r="G14" s="284"/>
      <c r="H14" s="285"/>
      <c r="I14" s="285"/>
      <c r="J14" s="284"/>
      <c r="K14" s="284"/>
      <c r="L14" s="284"/>
      <c r="M14" s="284"/>
      <c r="N14" s="284"/>
      <c r="O14" s="151"/>
      <c r="P14" s="284"/>
      <c r="Q14" s="84"/>
    </row>
    <row r="15" spans="2:19" ht="6" customHeight="1" x14ac:dyDescent="0.3">
      <c r="C15" s="124"/>
      <c r="D15" s="124"/>
      <c r="E15" s="124"/>
      <c r="F15" s="286"/>
      <c r="G15" s="286"/>
      <c r="H15" s="286"/>
      <c r="I15" s="286"/>
      <c r="J15" s="286"/>
      <c r="K15" s="286"/>
      <c r="L15" s="286"/>
      <c r="M15" s="286"/>
      <c r="N15" s="286"/>
    </row>
    <row r="16" spans="2:19" ht="21.95" customHeight="1" x14ac:dyDescent="0.3">
      <c r="C16" s="132" t="s">
        <v>3</v>
      </c>
      <c r="D16" s="132"/>
      <c r="E16" s="125"/>
      <c r="F16" s="171">
        <f>F20+F22+F24+F26+F28</f>
        <v>737412.0336342107</v>
      </c>
      <c r="G16" s="127"/>
      <c r="H16" s="322">
        <f>F16/F16*100</f>
        <v>100</v>
      </c>
      <c r="I16" s="322"/>
      <c r="J16" s="171">
        <f>J20+J22+J24+J26+J28</f>
        <v>51289.287621202544</v>
      </c>
      <c r="K16" s="171"/>
      <c r="L16" s="171">
        <f>L20+L22+L24+L26+L28</f>
        <v>1207.8879999999999</v>
      </c>
      <c r="M16" s="171"/>
      <c r="N16" s="171">
        <f>N20+N22+N24+N26+N28</f>
        <v>670389.71149448957</v>
      </c>
      <c r="O16" s="171"/>
      <c r="P16" s="171">
        <f>P20+P22+P24+P26+P28</f>
        <v>14525.146518518517</v>
      </c>
      <c r="S16" s="323"/>
    </row>
    <row r="17" spans="2:20" ht="12" customHeight="1" x14ac:dyDescent="0.3">
      <c r="C17" s="39" t="s">
        <v>1</v>
      </c>
      <c r="D17" s="39"/>
      <c r="E17" s="39"/>
      <c r="F17" s="291">
        <f>F16/F16*100</f>
        <v>100</v>
      </c>
      <c r="G17" s="291"/>
      <c r="H17" s="208"/>
      <c r="I17" s="208"/>
      <c r="J17" s="291">
        <f>J16/F16*100</f>
        <v>6.9553092818992859</v>
      </c>
      <c r="K17" s="324"/>
      <c r="L17" s="291">
        <f>L16/F16*100</f>
        <v>0.16380096132241398</v>
      </c>
      <c r="M17" s="127"/>
      <c r="N17" s="291">
        <f>N16/F16*100</f>
        <v>90.911143420129321</v>
      </c>
      <c r="O17" s="174"/>
      <c r="P17" s="291">
        <f>P16/F16*100</f>
        <v>1.9697463366489674</v>
      </c>
    </row>
    <row r="18" spans="2:20" ht="6" customHeight="1" x14ac:dyDescent="0.3">
      <c r="B18" s="84"/>
      <c r="C18" s="165"/>
      <c r="D18" s="165"/>
      <c r="E18" s="165"/>
      <c r="F18" s="297"/>
      <c r="G18" s="297"/>
      <c r="H18" s="211"/>
      <c r="I18" s="211"/>
      <c r="J18" s="210"/>
      <c r="K18" s="210"/>
      <c r="L18" s="210"/>
      <c r="M18" s="210"/>
      <c r="N18" s="210"/>
      <c r="O18" s="295"/>
      <c r="P18" s="325"/>
      <c r="Q18" s="84"/>
    </row>
    <row r="19" spans="2:20" ht="9.9499999999999993" customHeight="1" x14ac:dyDescent="0.3">
      <c r="C19" s="39"/>
      <c r="D19" s="39"/>
      <c r="E19" s="39"/>
      <c r="F19" s="208"/>
      <c r="G19" s="208"/>
      <c r="H19" s="208"/>
      <c r="I19" s="208"/>
      <c r="J19" s="208"/>
      <c r="K19" s="208"/>
      <c r="L19" s="208"/>
      <c r="M19" s="208"/>
      <c r="N19" s="208"/>
      <c r="O19" s="174"/>
      <c r="P19" s="247"/>
    </row>
    <row r="20" spans="2:20" ht="30" customHeight="1" x14ac:dyDescent="0.3">
      <c r="C20" s="137" t="s">
        <v>4</v>
      </c>
      <c r="D20" s="137"/>
      <c r="E20" s="122"/>
      <c r="F20" s="35">
        <f>J20+L20+N20+P20</f>
        <v>9009.9850000000006</v>
      </c>
      <c r="G20" s="54"/>
      <c r="H20" s="326">
        <f>F20/$F$16*100</f>
        <v>1.2218386179020988</v>
      </c>
      <c r="I20" s="326"/>
      <c r="J20" s="68">
        <v>1372.57</v>
      </c>
      <c r="K20" s="123"/>
      <c r="L20" s="68">
        <v>0</v>
      </c>
      <c r="M20" s="123"/>
      <c r="N20" s="68">
        <v>5983.2150000000001</v>
      </c>
      <c r="O20" s="123"/>
      <c r="P20" s="68">
        <v>1654.2</v>
      </c>
      <c r="S20" s="323"/>
      <c r="T20" s="323"/>
    </row>
    <row r="21" spans="2:20" ht="8.1" customHeight="1" x14ac:dyDescent="0.3">
      <c r="C21" s="122"/>
      <c r="D21" s="122"/>
      <c r="E21" s="122"/>
      <c r="F21" s="35"/>
      <c r="G21" s="54"/>
      <c r="H21" s="326"/>
      <c r="I21" s="326"/>
      <c r="J21" s="123"/>
      <c r="K21" s="123"/>
      <c r="L21" s="123"/>
      <c r="M21" s="123"/>
      <c r="N21" s="123"/>
      <c r="O21" s="123"/>
      <c r="P21" s="123"/>
      <c r="T21" s="323"/>
    </row>
    <row r="22" spans="2:20" ht="30" customHeight="1" x14ac:dyDescent="0.3">
      <c r="C22" s="137" t="s">
        <v>54</v>
      </c>
      <c r="D22" s="137"/>
      <c r="E22" s="122"/>
      <c r="F22" s="35">
        <f>J22+L22+N22+P22</f>
        <v>52854.071333333333</v>
      </c>
      <c r="G22" s="54"/>
      <c r="H22" s="326">
        <f t="shared" ref="H22:H36" si="0">F22/$F$16*100</f>
        <v>7.1675086549443687</v>
      </c>
      <c r="I22" s="326"/>
      <c r="J22" s="68">
        <v>775.4133333333333</v>
      </c>
      <c r="K22" s="123"/>
      <c r="L22" s="68">
        <v>0</v>
      </c>
      <c r="M22" s="123"/>
      <c r="N22" s="68">
        <v>48278.658000000003</v>
      </c>
      <c r="O22" s="123"/>
      <c r="P22" s="68">
        <v>3800</v>
      </c>
      <c r="T22" s="323"/>
    </row>
    <row r="23" spans="2:20" ht="8.1" customHeight="1" x14ac:dyDescent="0.3">
      <c r="C23" s="259"/>
      <c r="D23" s="259"/>
      <c r="E23" s="122"/>
      <c r="F23" s="35"/>
      <c r="G23" s="54"/>
      <c r="H23" s="326"/>
      <c r="I23" s="326"/>
      <c r="J23" s="123"/>
      <c r="K23" s="123"/>
      <c r="L23" s="123"/>
      <c r="M23" s="123"/>
      <c r="N23" s="123"/>
      <c r="O23" s="123"/>
      <c r="P23" s="123"/>
      <c r="T23" s="323"/>
    </row>
    <row r="24" spans="2:20" ht="30" customHeight="1" x14ac:dyDescent="0.3">
      <c r="C24" s="136" t="s">
        <v>6</v>
      </c>
      <c r="D24" s="136"/>
      <c r="E24" s="121"/>
      <c r="F24" s="35">
        <f>J24+L24+N24+P24</f>
        <v>620786.71204393602</v>
      </c>
      <c r="G24" s="54"/>
      <c r="H24" s="326">
        <f>F24/$F$16*100</f>
        <v>84.184510657426287</v>
      </c>
      <c r="I24" s="326"/>
      <c r="J24" s="68">
        <v>20708.920910104142</v>
      </c>
      <c r="K24" s="123"/>
      <c r="L24" s="68">
        <v>1207.8879999999999</v>
      </c>
      <c r="M24" s="123"/>
      <c r="N24" s="68">
        <v>589922.24761531339</v>
      </c>
      <c r="O24" s="123"/>
      <c r="P24" s="68">
        <v>8947.6555185185189</v>
      </c>
      <c r="T24" s="323"/>
    </row>
    <row r="25" spans="2:20" ht="8.1" customHeight="1" x14ac:dyDescent="0.3">
      <c r="C25" s="39"/>
      <c r="D25" s="39"/>
      <c r="E25" s="121"/>
      <c r="F25" s="35"/>
      <c r="G25" s="54"/>
      <c r="H25" s="326"/>
      <c r="I25" s="326"/>
      <c r="J25" s="123"/>
      <c r="K25" s="123"/>
      <c r="L25" s="123"/>
      <c r="M25" s="123"/>
      <c r="N25" s="123"/>
      <c r="O25" s="123"/>
      <c r="P25" s="123"/>
      <c r="T25" s="323"/>
    </row>
    <row r="26" spans="2:20" ht="30" customHeight="1" x14ac:dyDescent="0.3">
      <c r="C26" s="136" t="s">
        <v>7</v>
      </c>
      <c r="D26" s="136"/>
      <c r="E26" s="121"/>
      <c r="F26" s="35">
        <f>J26+L26+N26+P26</f>
        <v>14190.500173607932</v>
      </c>
      <c r="G26" s="54"/>
      <c r="H26" s="326">
        <f t="shared" si="0"/>
        <v>1.9243651481618014</v>
      </c>
      <c r="I26" s="326"/>
      <c r="J26" s="68">
        <v>2953.1846277650648</v>
      </c>
      <c r="K26" s="123"/>
      <c r="L26" s="68">
        <v>0</v>
      </c>
      <c r="M26" s="123"/>
      <c r="N26" s="68">
        <v>11237.315545842868</v>
      </c>
      <c r="O26" s="123"/>
      <c r="P26" s="68">
        <v>0</v>
      </c>
      <c r="T26" s="323"/>
    </row>
    <row r="27" spans="2:20" ht="8.1" customHeight="1" x14ac:dyDescent="0.3">
      <c r="C27" s="39"/>
      <c r="D27" s="39"/>
      <c r="E27" s="121"/>
      <c r="F27" s="35"/>
      <c r="G27" s="54"/>
      <c r="H27" s="326"/>
      <c r="I27" s="326"/>
      <c r="J27" s="337"/>
      <c r="K27" s="123"/>
      <c r="L27" s="337"/>
      <c r="M27" s="123"/>
      <c r="N27" s="337"/>
      <c r="O27" s="123"/>
      <c r="P27" s="337"/>
      <c r="T27" s="323"/>
    </row>
    <row r="28" spans="2:20" ht="30" customHeight="1" x14ac:dyDescent="0.3">
      <c r="C28" s="136" t="s">
        <v>8</v>
      </c>
      <c r="D28" s="136"/>
      <c r="E28" s="121"/>
      <c r="F28" s="35">
        <f>J28+L28+N28+P28</f>
        <v>40570.765083333332</v>
      </c>
      <c r="G28" s="54"/>
      <c r="H28" s="326">
        <f t="shared" si="0"/>
        <v>5.5017769215654333</v>
      </c>
      <c r="I28" s="326"/>
      <c r="J28" s="226">
        <f>J30+J32+J34+J36</f>
        <v>25479.19875</v>
      </c>
      <c r="K28" s="123"/>
      <c r="L28" s="226">
        <f>L30+L32+L34+L36</f>
        <v>0</v>
      </c>
      <c r="M28" s="123"/>
      <c r="N28" s="226">
        <f>N30+N32+N34+N36</f>
        <v>14968.275333333335</v>
      </c>
      <c r="O28" s="123"/>
      <c r="P28" s="226">
        <f>P30+P32+P34+P36</f>
        <v>123.291</v>
      </c>
      <c r="S28" s="323"/>
      <c r="T28" s="323"/>
    </row>
    <row r="29" spans="2:20" ht="8.1" customHeight="1" x14ac:dyDescent="0.3">
      <c r="C29" s="39"/>
      <c r="D29" s="39"/>
      <c r="E29" s="121"/>
      <c r="F29" s="38"/>
      <c r="G29" s="97"/>
      <c r="H29" s="328"/>
      <c r="I29" s="328"/>
      <c r="J29" s="63"/>
      <c r="K29" s="63"/>
      <c r="L29" s="63"/>
      <c r="M29" s="63"/>
      <c r="N29" s="63"/>
      <c r="O29" s="63"/>
      <c r="P29" s="63"/>
    </row>
    <row r="30" spans="2:20" ht="30" customHeight="1" x14ac:dyDescent="0.3">
      <c r="D30" s="39" t="s">
        <v>88</v>
      </c>
      <c r="E30" s="121"/>
      <c r="F30" s="38">
        <f>J30+L30+N30+P30</f>
        <v>31271.197</v>
      </c>
      <c r="G30" s="97"/>
      <c r="H30" s="328">
        <f t="shared" si="0"/>
        <v>4.2406681168308555</v>
      </c>
      <c r="I30" s="328"/>
      <c r="J30" s="83">
        <v>20943.768</v>
      </c>
      <c r="K30" s="63"/>
      <c r="L30" s="83">
        <v>0</v>
      </c>
      <c r="M30" s="63"/>
      <c r="N30" s="83">
        <v>10327.429</v>
      </c>
      <c r="O30" s="63"/>
      <c r="P30" s="83">
        <v>0</v>
      </c>
    </row>
    <row r="31" spans="2:20" ht="8.1" customHeight="1" x14ac:dyDescent="0.3">
      <c r="D31" s="39"/>
      <c r="E31" s="121"/>
      <c r="F31" s="38"/>
      <c r="G31" s="97"/>
      <c r="H31" s="328"/>
      <c r="I31" s="328"/>
      <c r="J31" s="63"/>
      <c r="K31" s="63"/>
      <c r="L31" s="63"/>
      <c r="M31" s="63"/>
      <c r="N31" s="63"/>
      <c r="O31" s="63"/>
      <c r="P31" s="63"/>
    </row>
    <row r="32" spans="2:20" ht="53.25" customHeight="1" x14ac:dyDescent="0.3">
      <c r="D32" s="39" t="s">
        <v>89</v>
      </c>
      <c r="E32" s="121"/>
      <c r="F32" s="38">
        <f>J32+L32+N32+P32</f>
        <v>5036.4179999999997</v>
      </c>
      <c r="G32" s="97"/>
      <c r="H32" s="328">
        <f t="shared" si="0"/>
        <v>0.6829855996760541</v>
      </c>
      <c r="I32" s="328"/>
      <c r="J32" s="83">
        <v>3809.7559999999999</v>
      </c>
      <c r="K32" s="63"/>
      <c r="L32" s="83">
        <v>0</v>
      </c>
      <c r="M32" s="63"/>
      <c r="N32" s="83">
        <v>1226.662</v>
      </c>
      <c r="O32" s="63"/>
      <c r="P32" s="83">
        <v>0</v>
      </c>
    </row>
    <row r="33" spans="2:17" ht="8.1" customHeight="1" x14ac:dyDescent="0.3">
      <c r="D33" s="5"/>
      <c r="F33" s="38"/>
      <c r="G33" s="63"/>
      <c r="H33" s="328"/>
      <c r="I33" s="328"/>
      <c r="J33" s="63"/>
      <c r="K33" s="63"/>
      <c r="L33" s="63"/>
      <c r="M33" s="63"/>
      <c r="N33" s="63"/>
      <c r="O33" s="63"/>
      <c r="P33" s="63"/>
    </row>
    <row r="34" spans="2:17" ht="30" customHeight="1" x14ac:dyDescent="0.3">
      <c r="D34" s="232" t="s">
        <v>10</v>
      </c>
      <c r="E34" s="121"/>
      <c r="F34" s="38">
        <f>J34+L34+N34+P34</f>
        <v>1712.4192499999999</v>
      </c>
      <c r="G34" s="63"/>
      <c r="H34" s="328">
        <f t="shared" si="0"/>
        <v>0.23222013906670749</v>
      </c>
      <c r="I34" s="328"/>
      <c r="J34" s="83">
        <v>686.12474999999995</v>
      </c>
      <c r="K34" s="63"/>
      <c r="L34" s="83">
        <v>0</v>
      </c>
      <c r="M34" s="63"/>
      <c r="N34" s="83">
        <v>911.00350000000003</v>
      </c>
      <c r="O34" s="63"/>
      <c r="P34" s="83">
        <v>115.291</v>
      </c>
    </row>
    <row r="35" spans="2:17" ht="8.1" customHeight="1" x14ac:dyDescent="0.3">
      <c r="D35" s="232"/>
      <c r="E35" s="121"/>
      <c r="F35" s="38"/>
      <c r="G35" s="97"/>
      <c r="H35" s="328"/>
      <c r="I35" s="328"/>
      <c r="J35" s="63"/>
      <c r="K35" s="63"/>
      <c r="L35" s="63"/>
      <c r="M35" s="63"/>
      <c r="N35" s="63"/>
      <c r="O35" s="63"/>
      <c r="P35" s="63"/>
    </row>
    <row r="36" spans="2:17" ht="30" customHeight="1" x14ac:dyDescent="0.3">
      <c r="D36" s="7" t="s">
        <v>90</v>
      </c>
      <c r="E36" s="121"/>
      <c r="F36" s="38">
        <f>J36+L36+N36+P36</f>
        <v>2550.7308333333335</v>
      </c>
      <c r="G36" s="97"/>
      <c r="H36" s="328">
        <f t="shared" si="0"/>
        <v>0.34590306599181564</v>
      </c>
      <c r="I36" s="328"/>
      <c r="J36" s="83">
        <v>39.549999999999997</v>
      </c>
      <c r="K36" s="63"/>
      <c r="L36" s="83">
        <v>0</v>
      </c>
      <c r="M36" s="63"/>
      <c r="N36" s="83">
        <v>2503.1808333333333</v>
      </c>
      <c r="O36" s="63"/>
      <c r="P36" s="83">
        <v>8</v>
      </c>
    </row>
    <row r="37" spans="2:17" ht="24.75" customHeight="1" x14ac:dyDescent="0.3">
      <c r="B37" s="84"/>
      <c r="C37" s="84"/>
      <c r="D37" s="330"/>
      <c r="E37" s="330"/>
      <c r="F37" s="331"/>
      <c r="G37" s="331"/>
      <c r="H37" s="332"/>
      <c r="I37" s="332"/>
      <c r="J37" s="331"/>
      <c r="K37" s="332"/>
      <c r="L37" s="331"/>
      <c r="M37" s="332"/>
      <c r="N37" s="331"/>
      <c r="O37" s="333"/>
      <c r="P37" s="334"/>
      <c r="Q37" s="84"/>
    </row>
    <row r="38" spans="2:17" ht="12" customHeight="1" x14ac:dyDescent="0.3">
      <c r="D38" s="259"/>
      <c r="E38" s="259"/>
      <c r="F38" s="335"/>
      <c r="G38" s="335"/>
      <c r="H38" s="222"/>
      <c r="I38" s="222"/>
      <c r="J38" s="335"/>
      <c r="K38" s="222"/>
      <c r="L38" s="335"/>
      <c r="M38" s="222"/>
      <c r="N38" s="335"/>
      <c r="O38" s="41"/>
      <c r="P38" s="336"/>
    </row>
    <row r="39" spans="2:17" ht="27.75" customHeight="1" x14ac:dyDescent="0.3"/>
  </sheetData>
  <mergeCells count="14">
    <mergeCell ref="C16:D16"/>
    <mergeCell ref="C20:D20"/>
    <mergeCell ref="C22:D22"/>
    <mergeCell ref="C24:D24"/>
    <mergeCell ref="C26:D26"/>
    <mergeCell ref="C28:D28"/>
    <mergeCell ref="B2:P2"/>
    <mergeCell ref="B3:P3"/>
    <mergeCell ref="C6:D7"/>
    <mergeCell ref="F6:H7"/>
    <mergeCell ref="J6:J9"/>
    <mergeCell ref="L6:L12"/>
    <mergeCell ref="N6:N11"/>
    <mergeCell ref="P6:P12"/>
  </mergeCells>
  <pageMargins left="7.874015748031496E-2" right="0.19685039370078741" top="0.47244094488188981" bottom="0.31496062992125984" header="0.31496062992125984" footer="0.31496062992125984"/>
  <pageSetup paperSize="9" scale="9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8F769-5D69-4DCA-B3E4-BD40798034DA}">
  <dimension ref="B1:T39"/>
  <sheetViews>
    <sheetView topLeftCell="A12" zoomScaleNormal="100" zoomScaleSheetLayoutView="90" workbookViewId="0">
      <selection activeCell="S28" sqref="S28"/>
    </sheetView>
  </sheetViews>
  <sheetFormatPr defaultColWidth="8.85546875" defaultRowHeight="13.5" x14ac:dyDescent="0.3"/>
  <cols>
    <col min="1" max="1" width="9.140625" style="6" customWidth="1"/>
    <col min="2" max="2" width="1.7109375" style="6" customWidth="1"/>
    <col min="3" max="3" width="2.7109375" style="6" customWidth="1"/>
    <col min="4" max="4" width="41.42578125" style="6" customWidth="1"/>
    <col min="5" max="5" width="4.5703125" style="6" customWidth="1"/>
    <col min="6" max="6" width="12.42578125" style="6" customWidth="1"/>
    <col min="7" max="7" width="1.7109375" style="6" customWidth="1"/>
    <col min="8" max="8" width="5.7109375" style="6" customWidth="1"/>
    <col min="9" max="9" width="5.28515625" style="6" customWidth="1"/>
    <col min="10" max="10" width="12.28515625" style="6" customWidth="1"/>
    <col min="11" max="11" width="5.28515625" style="6" customWidth="1"/>
    <col min="12" max="12" width="15.5703125" style="6" customWidth="1"/>
    <col min="13" max="13" width="5.28515625" style="6" customWidth="1"/>
    <col min="14" max="14" width="12.28515625" style="6" customWidth="1"/>
    <col min="15" max="15" width="5.28515625" style="6" customWidth="1"/>
    <col min="16" max="16" width="12.28515625" style="6" customWidth="1"/>
    <col min="17" max="17" width="0.85546875" style="6" customWidth="1"/>
    <col min="18" max="18" width="8.85546875" style="6"/>
    <col min="19" max="19" width="10" style="6" bestFit="1" customWidth="1"/>
    <col min="20" max="16384" width="8.85546875" style="6"/>
  </cols>
  <sheetData>
    <row r="1" spans="2:19" ht="12" customHeight="1" x14ac:dyDescent="0.3"/>
    <row r="2" spans="2:19" ht="12" customHeight="1" x14ac:dyDescent="0.3">
      <c r="B2" s="129" t="s">
        <v>93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318"/>
    </row>
    <row r="3" spans="2:19" ht="12" customHeight="1" x14ac:dyDescent="0.3">
      <c r="B3" s="130" t="s">
        <v>94</v>
      </c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266"/>
    </row>
    <row r="4" spans="2:19" ht="10.15" customHeight="1" x14ac:dyDescent="0.3"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</row>
    <row r="5" spans="2:19" ht="6" customHeight="1" x14ac:dyDescent="0.3"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</row>
    <row r="6" spans="2:19" ht="12" customHeight="1" x14ac:dyDescent="0.3">
      <c r="B6" s="139"/>
      <c r="C6" s="140" t="s">
        <v>2</v>
      </c>
      <c r="D6" s="140"/>
      <c r="E6" s="145"/>
      <c r="F6" s="319" t="s">
        <v>82</v>
      </c>
      <c r="G6" s="319"/>
      <c r="H6" s="319"/>
      <c r="I6" s="142"/>
      <c r="J6" s="143" t="s">
        <v>83</v>
      </c>
      <c r="K6" s="144"/>
      <c r="L6" s="143" t="s">
        <v>84</v>
      </c>
      <c r="M6" s="144"/>
      <c r="N6" s="143" t="s">
        <v>85</v>
      </c>
      <c r="O6" s="273"/>
      <c r="P6" s="143" t="s">
        <v>86</v>
      </c>
    </row>
    <row r="7" spans="2:19" ht="12" customHeight="1" x14ac:dyDescent="0.3">
      <c r="B7" s="139"/>
      <c r="C7" s="140"/>
      <c r="D7" s="140"/>
      <c r="E7" s="145"/>
      <c r="F7" s="319"/>
      <c r="G7" s="319"/>
      <c r="H7" s="319"/>
      <c r="I7" s="142"/>
      <c r="J7" s="143"/>
      <c r="K7" s="144"/>
      <c r="L7" s="143"/>
      <c r="M7" s="144"/>
      <c r="N7" s="143"/>
      <c r="O7" s="148"/>
      <c r="P7" s="143"/>
    </row>
    <row r="8" spans="2:19" ht="12" customHeight="1" x14ac:dyDescent="0.3">
      <c r="B8" s="139"/>
      <c r="C8" s="145"/>
      <c r="D8" s="145"/>
      <c r="E8" s="145"/>
      <c r="F8" s="146"/>
      <c r="G8" s="146"/>
      <c r="H8" s="320"/>
      <c r="I8" s="320"/>
      <c r="J8" s="143"/>
      <c r="K8" s="144"/>
      <c r="L8" s="143"/>
      <c r="M8" s="144"/>
      <c r="N8" s="143"/>
      <c r="O8" s="148"/>
      <c r="P8" s="143"/>
    </row>
    <row r="9" spans="2:19" ht="12" customHeight="1" x14ac:dyDescent="0.3">
      <c r="B9" s="139"/>
      <c r="C9" s="145"/>
      <c r="D9" s="145"/>
      <c r="E9" s="145"/>
      <c r="F9" s="146"/>
      <c r="G9" s="146"/>
      <c r="H9" s="320"/>
      <c r="I9" s="320"/>
      <c r="J9" s="143"/>
      <c r="K9" s="144"/>
      <c r="L9" s="143"/>
      <c r="M9" s="144"/>
      <c r="N9" s="143"/>
      <c r="O9" s="148"/>
      <c r="P9" s="143"/>
    </row>
    <row r="10" spans="2:19" ht="12" customHeight="1" x14ac:dyDescent="0.3">
      <c r="B10" s="139"/>
      <c r="C10" s="145"/>
      <c r="D10" s="145"/>
      <c r="E10" s="145"/>
      <c r="F10" s="146"/>
      <c r="G10" s="146"/>
      <c r="H10" s="320"/>
      <c r="I10" s="320"/>
      <c r="J10" s="144"/>
      <c r="K10" s="144"/>
      <c r="L10" s="143"/>
      <c r="M10" s="144"/>
      <c r="N10" s="143"/>
      <c r="O10" s="148"/>
      <c r="P10" s="143"/>
    </row>
    <row r="11" spans="2:19" ht="15.75" customHeight="1" x14ac:dyDescent="0.3">
      <c r="B11" s="139"/>
      <c r="C11" s="145"/>
      <c r="D11" s="145"/>
      <c r="E11" s="145"/>
      <c r="F11" s="146"/>
      <c r="G11" s="146"/>
      <c r="H11" s="320"/>
      <c r="I11" s="320"/>
      <c r="J11" s="144"/>
      <c r="K11" s="144"/>
      <c r="L11" s="143"/>
      <c r="M11" s="144"/>
      <c r="N11" s="143"/>
      <c r="O11" s="148"/>
      <c r="P11" s="143"/>
    </row>
    <row r="12" spans="2:19" ht="12" customHeight="1" x14ac:dyDescent="0.3">
      <c r="B12" s="139"/>
      <c r="C12" s="145"/>
      <c r="D12" s="145"/>
      <c r="E12" s="145"/>
      <c r="F12" s="146"/>
      <c r="G12" s="146"/>
      <c r="H12" s="320"/>
      <c r="I12" s="320"/>
      <c r="J12" s="144"/>
      <c r="K12" s="144"/>
      <c r="L12" s="143"/>
      <c r="M12" s="144"/>
      <c r="N12" s="144"/>
      <c r="O12" s="148"/>
      <c r="P12" s="143"/>
    </row>
    <row r="13" spans="2:19" ht="12" customHeight="1" x14ac:dyDescent="0.3">
      <c r="B13" s="139"/>
      <c r="C13" s="145"/>
      <c r="D13" s="145"/>
      <c r="E13" s="145"/>
      <c r="F13" s="321" t="s">
        <v>0</v>
      </c>
      <c r="G13" s="321"/>
      <c r="H13" s="321" t="s">
        <v>1</v>
      </c>
      <c r="I13" s="321"/>
      <c r="J13" s="321" t="s">
        <v>0</v>
      </c>
      <c r="K13" s="321"/>
      <c r="L13" s="321" t="s">
        <v>0</v>
      </c>
      <c r="M13" s="321"/>
      <c r="N13" s="321" t="s">
        <v>0</v>
      </c>
      <c r="O13" s="139"/>
      <c r="P13" s="321" t="s">
        <v>0</v>
      </c>
    </row>
    <row r="14" spans="2:19" ht="6" customHeight="1" x14ac:dyDescent="0.3">
      <c r="B14" s="151"/>
      <c r="C14" s="282"/>
      <c r="D14" s="282"/>
      <c r="E14" s="282"/>
      <c r="F14" s="284"/>
      <c r="G14" s="284"/>
      <c r="H14" s="285"/>
      <c r="I14" s="285"/>
      <c r="J14" s="284"/>
      <c r="K14" s="284"/>
      <c r="L14" s="284"/>
      <c r="M14" s="284"/>
      <c r="N14" s="284"/>
      <c r="O14" s="151"/>
      <c r="P14" s="284"/>
      <c r="Q14" s="84"/>
    </row>
    <row r="15" spans="2:19" ht="6" customHeight="1" x14ac:dyDescent="0.3">
      <c r="C15" s="124"/>
      <c r="D15" s="124"/>
      <c r="E15" s="124"/>
      <c r="F15" s="286"/>
      <c r="G15" s="286"/>
      <c r="H15" s="286"/>
      <c r="I15" s="286"/>
      <c r="J15" s="286"/>
      <c r="K15" s="286"/>
      <c r="L15" s="286"/>
      <c r="M15" s="286"/>
      <c r="N15" s="286"/>
    </row>
    <row r="16" spans="2:19" ht="21.95" customHeight="1" x14ac:dyDescent="0.3">
      <c r="C16" s="132" t="s">
        <v>3</v>
      </c>
      <c r="D16" s="132"/>
      <c r="E16" s="125"/>
      <c r="F16" s="171">
        <f>F20+F22+F24+F26+F28</f>
        <v>1765599.7794655685</v>
      </c>
      <c r="G16" s="127"/>
      <c r="H16" s="322">
        <f>F16/F16*100</f>
        <v>100</v>
      </c>
      <c r="I16" s="322"/>
      <c r="J16" s="171">
        <f>J20+J22+J24+J26+J28</f>
        <v>354164.1225995149</v>
      </c>
      <c r="K16" s="171"/>
      <c r="L16" s="171">
        <f>L20+L22+L24+L26+L28</f>
        <v>3962.527186052087</v>
      </c>
      <c r="M16" s="171"/>
      <c r="N16" s="171">
        <f>N20+N22+N24+N26+N28</f>
        <v>1392187.4492197258</v>
      </c>
      <c r="O16" s="171"/>
      <c r="P16" s="171">
        <f>P20+P22+P24+P26+P28</f>
        <v>15285.680460275948</v>
      </c>
      <c r="S16" s="323"/>
    </row>
    <row r="17" spans="2:20" ht="12" customHeight="1" x14ac:dyDescent="0.3">
      <c r="C17" s="39" t="s">
        <v>1</v>
      </c>
      <c r="D17" s="39"/>
      <c r="E17" s="39"/>
      <c r="F17" s="291">
        <f>F16/F16*100</f>
        <v>100</v>
      </c>
      <c r="G17" s="291"/>
      <c r="H17" s="208"/>
      <c r="I17" s="208"/>
      <c r="J17" s="291">
        <f>J16/F16*100</f>
        <v>20.059139490078394</v>
      </c>
      <c r="K17" s="324"/>
      <c r="L17" s="291">
        <f>L16/F16*100</f>
        <v>0.22442952429748883</v>
      </c>
      <c r="M17" s="127"/>
      <c r="N17" s="291">
        <f>N16/F16*100</f>
        <v>78.85068096469341</v>
      </c>
      <c r="O17" s="174"/>
      <c r="P17" s="291">
        <f>P16/F16*100</f>
        <v>0.86575002093072251</v>
      </c>
    </row>
    <row r="18" spans="2:20" ht="6" customHeight="1" x14ac:dyDescent="0.3">
      <c r="B18" s="84"/>
      <c r="C18" s="165"/>
      <c r="D18" s="165"/>
      <c r="E18" s="165"/>
      <c r="F18" s="297"/>
      <c r="G18" s="297"/>
      <c r="H18" s="211"/>
      <c r="I18" s="211"/>
      <c r="J18" s="210"/>
      <c r="K18" s="210"/>
      <c r="L18" s="210"/>
      <c r="M18" s="210"/>
      <c r="N18" s="210"/>
      <c r="O18" s="295"/>
      <c r="P18" s="325"/>
      <c r="Q18" s="84"/>
    </row>
    <row r="19" spans="2:20" ht="9.9499999999999993" customHeight="1" x14ac:dyDescent="0.3">
      <c r="C19" s="39"/>
      <c r="D19" s="39"/>
      <c r="E19" s="39"/>
      <c r="F19" s="208"/>
      <c r="G19" s="208"/>
      <c r="H19" s="208"/>
      <c r="I19" s="208"/>
      <c r="J19" s="208"/>
      <c r="K19" s="208"/>
      <c r="L19" s="208"/>
      <c r="M19" s="208"/>
      <c r="N19" s="208"/>
      <c r="O19" s="174"/>
      <c r="P19" s="247"/>
    </row>
    <row r="20" spans="2:20" ht="30" customHeight="1" x14ac:dyDescent="0.3">
      <c r="C20" s="137" t="s">
        <v>4</v>
      </c>
      <c r="D20" s="137"/>
      <c r="E20" s="122"/>
      <c r="F20" s="35">
        <f>J20+L20+N20+P20</f>
        <v>16842.7513149478</v>
      </c>
      <c r="G20" s="54"/>
      <c r="H20" s="326">
        <f>F20/$F$16*100</f>
        <v>0.95393936444905725</v>
      </c>
      <c r="I20" s="326"/>
      <c r="J20" s="68">
        <v>2302.9201619047617</v>
      </c>
      <c r="K20" s="123"/>
      <c r="L20" s="68">
        <v>36.642857142857146</v>
      </c>
      <c r="M20" s="123"/>
      <c r="N20" s="68">
        <v>14458.010438757323</v>
      </c>
      <c r="O20" s="123"/>
      <c r="P20" s="68">
        <v>45.177857142857142</v>
      </c>
      <c r="S20" s="323"/>
      <c r="T20" s="323"/>
    </row>
    <row r="21" spans="2:20" ht="8.1" customHeight="1" x14ac:dyDescent="0.3">
      <c r="C21" s="122"/>
      <c r="D21" s="122"/>
      <c r="E21" s="122"/>
      <c r="F21" s="35"/>
      <c r="G21" s="54"/>
      <c r="H21" s="326"/>
      <c r="I21" s="326"/>
      <c r="J21" s="123"/>
      <c r="K21" s="123"/>
      <c r="L21" s="123"/>
      <c r="M21" s="123"/>
      <c r="N21" s="123"/>
      <c r="O21" s="123"/>
      <c r="P21" s="123"/>
      <c r="T21" s="323"/>
    </row>
    <row r="22" spans="2:20" ht="30" customHeight="1" x14ac:dyDescent="0.3">
      <c r="C22" s="137" t="s">
        <v>54</v>
      </c>
      <c r="D22" s="137"/>
      <c r="E22" s="122"/>
      <c r="F22" s="35">
        <f>J22+L22+N22+P22</f>
        <v>75029.267766666671</v>
      </c>
      <c r="G22" s="54"/>
      <c r="H22" s="326">
        <f t="shared" ref="H22:H36" si="0">F22/$F$16*100</f>
        <v>4.2495059548193517</v>
      </c>
      <c r="I22" s="326"/>
      <c r="J22" s="68">
        <v>20072.779166666664</v>
      </c>
      <c r="K22" s="123"/>
      <c r="L22" s="68">
        <v>71.501999999999995</v>
      </c>
      <c r="M22" s="123"/>
      <c r="N22" s="68">
        <v>54103.186600000001</v>
      </c>
      <c r="O22" s="123"/>
      <c r="P22" s="68">
        <v>781.8</v>
      </c>
      <c r="T22" s="323"/>
    </row>
    <row r="23" spans="2:20" ht="8.1" customHeight="1" x14ac:dyDescent="0.3">
      <c r="C23" s="259"/>
      <c r="D23" s="259"/>
      <c r="E23" s="122"/>
      <c r="F23" s="35"/>
      <c r="G23" s="54"/>
      <c r="H23" s="326"/>
      <c r="I23" s="326"/>
      <c r="J23" s="123"/>
      <c r="K23" s="123"/>
      <c r="L23" s="123"/>
      <c r="M23" s="123"/>
      <c r="N23" s="123"/>
      <c r="O23" s="123"/>
      <c r="P23" s="123"/>
      <c r="T23" s="323"/>
    </row>
    <row r="24" spans="2:20" ht="30" customHeight="1" x14ac:dyDescent="0.3">
      <c r="C24" s="136" t="s">
        <v>6</v>
      </c>
      <c r="D24" s="136"/>
      <c r="E24" s="121"/>
      <c r="F24" s="35">
        <f>J24+L24+N24+P24</f>
        <v>1477839.7292360051</v>
      </c>
      <c r="G24" s="54"/>
      <c r="H24" s="326">
        <f>F24/$F$16*100</f>
        <v>83.701852844778571</v>
      </c>
      <c r="I24" s="326"/>
      <c r="J24" s="68">
        <v>251694.73348425393</v>
      </c>
      <c r="K24" s="123"/>
      <c r="L24" s="68">
        <v>825.82486666666671</v>
      </c>
      <c r="M24" s="123"/>
      <c r="N24" s="68">
        <v>1211524.6359281756</v>
      </c>
      <c r="O24" s="123"/>
      <c r="P24" s="68">
        <v>13794.534956908834</v>
      </c>
      <c r="T24" s="323"/>
    </row>
    <row r="25" spans="2:20" ht="8.1" customHeight="1" x14ac:dyDescent="0.3">
      <c r="C25" s="39"/>
      <c r="D25" s="39"/>
      <c r="E25" s="121"/>
      <c r="F25" s="35"/>
      <c r="G25" s="54"/>
      <c r="H25" s="326"/>
      <c r="I25" s="326"/>
      <c r="J25" s="123"/>
      <c r="K25" s="123"/>
      <c r="L25" s="123"/>
      <c r="M25" s="123"/>
      <c r="N25" s="123"/>
      <c r="O25" s="123"/>
      <c r="P25" s="123"/>
      <c r="T25" s="323"/>
    </row>
    <row r="26" spans="2:20" ht="30" customHeight="1" x14ac:dyDescent="0.3">
      <c r="C26" s="136" t="s">
        <v>7</v>
      </c>
      <c r="D26" s="136"/>
      <c r="E26" s="121"/>
      <c r="F26" s="35">
        <f>J26+L26+N26+P26</f>
        <v>82346.346057208226</v>
      </c>
      <c r="G26" s="54"/>
      <c r="H26" s="326">
        <f t="shared" si="0"/>
        <v>4.6639304679871305</v>
      </c>
      <c r="I26" s="326"/>
      <c r="J26" s="68">
        <v>46177.2376700229</v>
      </c>
      <c r="K26" s="123"/>
      <c r="L26" s="68">
        <v>1528.4374622425628</v>
      </c>
      <c r="M26" s="123"/>
      <c r="N26" s="68">
        <v>34203.818478718524</v>
      </c>
      <c r="O26" s="123"/>
      <c r="P26" s="68">
        <v>436.85244622425631</v>
      </c>
      <c r="T26" s="323"/>
    </row>
    <row r="27" spans="2:20" ht="8.1" customHeight="1" x14ac:dyDescent="0.3">
      <c r="C27" s="39"/>
      <c r="D27" s="39"/>
      <c r="E27" s="121"/>
      <c r="F27" s="35"/>
      <c r="G27" s="54"/>
      <c r="H27" s="326"/>
      <c r="I27" s="326"/>
      <c r="J27" s="337"/>
      <c r="K27" s="123"/>
      <c r="L27" s="337"/>
      <c r="M27" s="123"/>
      <c r="N27" s="337"/>
      <c r="O27" s="123"/>
      <c r="P27" s="337"/>
      <c r="T27" s="323"/>
    </row>
    <row r="28" spans="2:20" ht="30" customHeight="1" x14ac:dyDescent="0.3">
      <c r="C28" s="136" t="s">
        <v>8</v>
      </c>
      <c r="D28" s="136"/>
      <c r="E28" s="121"/>
      <c r="F28" s="35">
        <f>J28+L28+N28+P28</f>
        <v>113541.68509074075</v>
      </c>
      <c r="G28" s="54"/>
      <c r="H28" s="326">
        <f t="shared" si="0"/>
        <v>6.4307713679658942</v>
      </c>
      <c r="I28" s="326"/>
      <c r="J28" s="226">
        <f>J30+J32+J34+J36</f>
        <v>33916.452116666667</v>
      </c>
      <c r="K28" s="123"/>
      <c r="L28" s="226">
        <f>L30+L32+L34+L36</f>
        <v>1500.1200000000001</v>
      </c>
      <c r="M28" s="123"/>
      <c r="N28" s="226">
        <f>N30+N32+N34+N36</f>
        <v>77897.797774074075</v>
      </c>
      <c r="O28" s="123"/>
      <c r="P28" s="226">
        <f>P30+P32+P34+P36</f>
        <v>227.3152</v>
      </c>
      <c r="S28" s="323"/>
      <c r="T28" s="323"/>
    </row>
    <row r="29" spans="2:20" ht="8.1" customHeight="1" x14ac:dyDescent="0.3">
      <c r="C29" s="39"/>
      <c r="D29" s="39"/>
      <c r="E29" s="121"/>
      <c r="F29" s="38"/>
      <c r="G29" s="97"/>
      <c r="H29" s="328"/>
      <c r="I29" s="328"/>
      <c r="J29" s="63"/>
      <c r="K29" s="63"/>
      <c r="L29" s="63"/>
      <c r="M29" s="63"/>
      <c r="N29" s="63"/>
      <c r="O29" s="63"/>
      <c r="P29" s="63"/>
    </row>
    <row r="30" spans="2:20" ht="30" customHeight="1" x14ac:dyDescent="0.3">
      <c r="D30" s="39" t="s">
        <v>88</v>
      </c>
      <c r="E30" s="121"/>
      <c r="F30" s="38">
        <f>J30+L30+N30+P30</f>
        <v>2240.0112000000004</v>
      </c>
      <c r="G30" s="97"/>
      <c r="H30" s="328">
        <f t="shared" si="0"/>
        <v>0.12686970320522084</v>
      </c>
      <c r="I30" s="328"/>
      <c r="J30" s="83">
        <v>1888.9030000000002</v>
      </c>
      <c r="K30" s="63"/>
      <c r="L30" s="83">
        <v>0</v>
      </c>
      <c r="M30" s="63"/>
      <c r="N30" s="83">
        <v>350.75400000000002</v>
      </c>
      <c r="O30" s="63"/>
      <c r="P30" s="83">
        <v>0.35420000000000007</v>
      </c>
    </row>
    <row r="31" spans="2:20" ht="8.1" customHeight="1" x14ac:dyDescent="0.3">
      <c r="D31" s="39"/>
      <c r="E31" s="121"/>
      <c r="F31" s="38"/>
      <c r="G31" s="97"/>
      <c r="H31" s="328"/>
      <c r="I31" s="328"/>
      <c r="J31" s="63"/>
      <c r="K31" s="63"/>
      <c r="L31" s="63"/>
      <c r="M31" s="63"/>
      <c r="N31" s="63"/>
      <c r="O31" s="63"/>
      <c r="P31" s="63"/>
    </row>
    <row r="32" spans="2:20" ht="53.25" customHeight="1" x14ac:dyDescent="0.3">
      <c r="D32" s="39" t="s">
        <v>89</v>
      </c>
      <c r="E32" s="121"/>
      <c r="F32" s="38">
        <f>J32+L32+N32+P32</f>
        <v>76656.835200000001</v>
      </c>
      <c r="G32" s="97"/>
      <c r="H32" s="328">
        <f t="shared" si="0"/>
        <v>4.3416880819504486</v>
      </c>
      <c r="I32" s="328"/>
      <c r="J32" s="83">
        <v>17567.4692</v>
      </c>
      <c r="K32" s="63"/>
      <c r="L32" s="83">
        <v>1119.096</v>
      </c>
      <c r="M32" s="63"/>
      <c r="N32" s="83">
        <v>57940.27</v>
      </c>
      <c r="O32" s="63"/>
      <c r="P32" s="83">
        <v>30</v>
      </c>
    </row>
    <row r="33" spans="2:17" ht="8.1" customHeight="1" x14ac:dyDescent="0.3">
      <c r="D33" s="5"/>
      <c r="F33" s="38"/>
      <c r="G33" s="63"/>
      <c r="H33" s="328"/>
      <c r="I33" s="328"/>
      <c r="J33" s="63"/>
      <c r="K33" s="63"/>
      <c r="L33" s="63"/>
      <c r="M33" s="63"/>
      <c r="N33" s="63"/>
      <c r="O33" s="63"/>
      <c r="P33" s="63"/>
    </row>
    <row r="34" spans="2:17" ht="30" customHeight="1" x14ac:dyDescent="0.3">
      <c r="D34" s="232" t="s">
        <v>10</v>
      </c>
      <c r="E34" s="121"/>
      <c r="F34" s="38">
        <f>J34+L34+N34+P34</f>
        <v>16532.283949999997</v>
      </c>
      <c r="G34" s="63"/>
      <c r="H34" s="328">
        <f t="shared" si="0"/>
        <v>0.93635512092124162</v>
      </c>
      <c r="I34" s="328"/>
      <c r="J34" s="83">
        <v>6352.5032499999998</v>
      </c>
      <c r="K34" s="63"/>
      <c r="L34" s="83">
        <v>373.95</v>
      </c>
      <c r="M34" s="63"/>
      <c r="N34" s="83">
        <v>9762.457699999999</v>
      </c>
      <c r="O34" s="63"/>
      <c r="P34" s="83">
        <v>43.372999999999998</v>
      </c>
    </row>
    <row r="35" spans="2:17" ht="8.1" customHeight="1" x14ac:dyDescent="0.3">
      <c r="D35" s="232"/>
      <c r="E35" s="121"/>
      <c r="F35" s="38"/>
      <c r="G35" s="97"/>
      <c r="H35" s="328"/>
      <c r="I35" s="328"/>
      <c r="J35" s="63"/>
      <c r="K35" s="63"/>
      <c r="L35" s="63"/>
      <c r="M35" s="63"/>
      <c r="N35" s="63"/>
      <c r="O35" s="63"/>
      <c r="P35" s="63"/>
    </row>
    <row r="36" spans="2:17" ht="30" customHeight="1" x14ac:dyDescent="0.3">
      <c r="D36" s="7" t="s">
        <v>90</v>
      </c>
      <c r="E36" s="121"/>
      <c r="F36" s="38">
        <f>J36+L36+N36+P36</f>
        <v>18112.554740740743</v>
      </c>
      <c r="G36" s="97"/>
      <c r="H36" s="328">
        <f t="shared" si="0"/>
        <v>1.0258584618889823</v>
      </c>
      <c r="I36" s="328"/>
      <c r="J36" s="83">
        <v>8107.5766666666677</v>
      </c>
      <c r="K36" s="63"/>
      <c r="L36" s="83">
        <v>7.0739999999999998</v>
      </c>
      <c r="M36" s="63"/>
      <c r="N36" s="83">
        <v>9844.316074074075</v>
      </c>
      <c r="O36" s="63"/>
      <c r="P36" s="83">
        <v>153.58800000000002</v>
      </c>
    </row>
    <row r="37" spans="2:17" ht="24.75" customHeight="1" x14ac:dyDescent="0.3">
      <c r="B37" s="84"/>
      <c r="C37" s="84"/>
      <c r="D37" s="330"/>
      <c r="E37" s="330"/>
      <c r="F37" s="331"/>
      <c r="G37" s="331"/>
      <c r="H37" s="332"/>
      <c r="I37" s="332"/>
      <c r="J37" s="331"/>
      <c r="K37" s="332"/>
      <c r="L37" s="331"/>
      <c r="M37" s="332"/>
      <c r="N37" s="331"/>
      <c r="O37" s="333"/>
      <c r="P37" s="334"/>
      <c r="Q37" s="84"/>
    </row>
    <row r="38" spans="2:17" ht="12" customHeight="1" x14ac:dyDescent="0.3">
      <c r="D38" s="259"/>
      <c r="E38" s="259"/>
      <c r="F38" s="335"/>
      <c r="G38" s="335"/>
      <c r="H38" s="222"/>
      <c r="I38" s="222"/>
      <c r="J38" s="335"/>
      <c r="K38" s="222"/>
      <c r="L38" s="335"/>
      <c r="M38" s="222"/>
      <c r="N38" s="335"/>
      <c r="O38" s="41"/>
      <c r="P38" s="336"/>
    </row>
    <row r="39" spans="2:17" ht="27.75" customHeight="1" x14ac:dyDescent="0.3"/>
  </sheetData>
  <mergeCells count="14">
    <mergeCell ref="C16:D16"/>
    <mergeCell ref="C20:D20"/>
    <mergeCell ref="C22:D22"/>
    <mergeCell ref="C24:D24"/>
    <mergeCell ref="C26:D26"/>
    <mergeCell ref="C28:D28"/>
    <mergeCell ref="B2:P2"/>
    <mergeCell ref="B3:P3"/>
    <mergeCell ref="C6:D7"/>
    <mergeCell ref="F6:H7"/>
    <mergeCell ref="J6:J9"/>
    <mergeCell ref="L6:L12"/>
    <mergeCell ref="N6:N11"/>
    <mergeCell ref="P6:P12"/>
  </mergeCells>
  <pageMargins left="7.874015748031496E-2" right="0.19685039370078741" top="0.47244094488188981" bottom="0.31496062992125984" header="0.31496062992125984" footer="0.31496062992125984"/>
  <pageSetup paperSize="9" scale="95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01E90-0CFD-47A8-9D0F-85FD87895F1D}">
  <dimension ref="B1:T36"/>
  <sheetViews>
    <sheetView topLeftCell="A11" zoomScaleNormal="100" zoomScaleSheetLayoutView="90" workbookViewId="0">
      <selection activeCell="S28" sqref="S28"/>
    </sheetView>
  </sheetViews>
  <sheetFormatPr defaultColWidth="9.140625" defaultRowHeight="13.5" x14ac:dyDescent="0.3"/>
  <cols>
    <col min="1" max="1" width="9.140625" style="338"/>
    <col min="2" max="2" width="1.7109375" style="338" customWidth="1"/>
    <col min="3" max="3" width="2.7109375" style="338" customWidth="1"/>
    <col min="4" max="4" width="43.5703125" style="338" customWidth="1"/>
    <col min="5" max="5" width="14.7109375" style="338" customWidth="1"/>
    <col min="6" max="6" width="1.7109375" style="338" customWidth="1"/>
    <col min="7" max="8" width="5.7109375" style="338" customWidth="1"/>
    <col min="9" max="9" width="14.28515625" style="338" customWidth="1"/>
    <col min="10" max="10" width="3.7109375" style="338" customWidth="1"/>
    <col min="11" max="11" width="14.28515625" style="338" customWidth="1"/>
    <col min="12" max="12" width="3.7109375" style="338" customWidth="1"/>
    <col min="13" max="13" width="14.28515625" style="338" customWidth="1"/>
    <col min="14" max="14" width="3.7109375" style="338" customWidth="1"/>
    <col min="15" max="15" width="14.28515625" style="338" customWidth="1"/>
    <col min="16" max="16" width="0.85546875" style="338" customWidth="1"/>
    <col min="17" max="17" width="7.5703125" style="338" customWidth="1"/>
    <col min="18" max="18" width="1.28515625" style="338" customWidth="1"/>
    <col min="19" max="19" width="3.28515625" style="338" customWidth="1"/>
    <col min="20" max="20" width="10" style="338" bestFit="1" customWidth="1"/>
    <col min="21" max="16384" width="9.140625" style="338"/>
  </cols>
  <sheetData>
    <row r="1" spans="2:20" ht="12" customHeight="1" x14ac:dyDescent="0.3"/>
    <row r="2" spans="2:20" ht="12" customHeight="1" x14ac:dyDescent="0.3">
      <c r="B2" s="129" t="s">
        <v>95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318"/>
      <c r="R2" s="318"/>
    </row>
    <row r="3" spans="2:20" ht="12" customHeight="1" x14ac:dyDescent="0.3">
      <c r="B3" s="130" t="s">
        <v>96</v>
      </c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266"/>
      <c r="R3" s="266"/>
    </row>
    <row r="4" spans="2:20" ht="10.15" customHeight="1" x14ac:dyDescent="0.3">
      <c r="B4" s="339"/>
      <c r="C4" s="340"/>
      <c r="D4" s="340"/>
      <c r="E4" s="340"/>
      <c r="F4" s="340"/>
      <c r="G4" s="340"/>
      <c r="H4" s="340"/>
      <c r="I4" s="340"/>
      <c r="J4" s="340"/>
      <c r="K4" s="340"/>
      <c r="L4" s="340"/>
      <c r="M4" s="339"/>
      <c r="N4" s="339"/>
      <c r="O4" s="339"/>
      <c r="P4" s="339"/>
    </row>
    <row r="5" spans="2:20" ht="6" customHeight="1" x14ac:dyDescent="0.3">
      <c r="C5" s="341"/>
      <c r="D5" s="341"/>
      <c r="E5" s="341"/>
      <c r="F5" s="341"/>
      <c r="G5" s="341"/>
      <c r="H5" s="341"/>
      <c r="I5" s="341"/>
      <c r="J5" s="341"/>
      <c r="K5" s="341"/>
      <c r="L5" s="341"/>
    </row>
    <row r="6" spans="2:20" ht="10.9" customHeight="1" x14ac:dyDescent="0.3">
      <c r="C6" s="131" t="s">
        <v>2</v>
      </c>
      <c r="D6" s="131"/>
      <c r="E6" s="128" t="s">
        <v>23</v>
      </c>
      <c r="F6" s="123"/>
      <c r="G6" s="341"/>
      <c r="H6" s="341"/>
      <c r="I6" s="342" t="s">
        <v>97</v>
      </c>
      <c r="J6" s="342"/>
      <c r="K6" s="342"/>
      <c r="L6" s="342"/>
      <c r="M6" s="342"/>
      <c r="N6" s="342"/>
      <c r="O6" s="342"/>
    </row>
    <row r="7" spans="2:20" ht="10.5" customHeight="1" x14ac:dyDescent="0.3">
      <c r="C7" s="131"/>
      <c r="D7" s="131"/>
      <c r="E7" s="128"/>
      <c r="F7" s="123"/>
      <c r="G7" s="341"/>
      <c r="H7" s="341"/>
      <c r="I7" s="343"/>
      <c r="J7" s="343"/>
      <c r="K7" s="343"/>
      <c r="L7" s="343"/>
      <c r="M7" s="343"/>
      <c r="N7" s="343"/>
      <c r="O7" s="343"/>
    </row>
    <row r="8" spans="2:20" ht="5.25" customHeight="1" x14ac:dyDescent="0.3">
      <c r="C8" s="131"/>
      <c r="D8" s="131"/>
      <c r="E8" s="128"/>
      <c r="F8" s="123"/>
      <c r="J8" s="344"/>
      <c r="L8" s="344"/>
      <c r="N8" s="344"/>
    </row>
    <row r="9" spans="2:20" ht="51" customHeight="1" x14ac:dyDescent="0.3">
      <c r="C9" s="124"/>
      <c r="D9" s="124"/>
      <c r="E9" s="123"/>
      <c r="F9" s="123"/>
      <c r="I9" s="345" t="s">
        <v>98</v>
      </c>
      <c r="J9" s="344"/>
      <c r="K9" s="345" t="s">
        <v>99</v>
      </c>
      <c r="L9" s="344"/>
      <c r="M9" s="345" t="s">
        <v>100</v>
      </c>
      <c r="N9" s="344"/>
      <c r="O9" s="345" t="s">
        <v>101</v>
      </c>
    </row>
    <row r="10" spans="2:20" ht="9.75" customHeight="1" x14ac:dyDescent="0.3">
      <c r="C10" s="124"/>
      <c r="D10" s="124"/>
      <c r="E10" s="123"/>
      <c r="F10" s="123"/>
      <c r="I10" s="344"/>
      <c r="J10" s="344"/>
      <c r="K10" s="344"/>
      <c r="L10" s="344"/>
      <c r="M10" s="344"/>
      <c r="N10" s="344"/>
      <c r="O10" s="346"/>
    </row>
    <row r="11" spans="2:20" ht="12" customHeight="1" x14ac:dyDescent="0.3">
      <c r="C11" s="347"/>
      <c r="D11" s="347"/>
      <c r="E11" s="208" t="s">
        <v>0</v>
      </c>
      <c r="F11" s="208"/>
      <c r="G11" s="348" t="s">
        <v>1</v>
      </c>
      <c r="H11" s="348"/>
      <c r="I11" s="208" t="s">
        <v>0</v>
      </c>
      <c r="J11" s="208"/>
      <c r="K11" s="208" t="s">
        <v>0</v>
      </c>
      <c r="L11" s="208"/>
      <c r="M11" s="208" t="s">
        <v>0</v>
      </c>
      <c r="N11" s="208"/>
      <c r="O11" s="208" t="s">
        <v>0</v>
      </c>
    </row>
    <row r="12" spans="2:20" ht="6" customHeight="1" x14ac:dyDescent="0.3">
      <c r="B12" s="339"/>
      <c r="C12" s="349"/>
      <c r="D12" s="349"/>
      <c r="E12" s="211"/>
      <c r="F12" s="211"/>
      <c r="G12" s="350"/>
      <c r="H12" s="350"/>
      <c r="I12" s="211"/>
      <c r="J12" s="211"/>
      <c r="K12" s="211"/>
      <c r="L12" s="211"/>
      <c r="M12" s="211"/>
      <c r="N12" s="211"/>
      <c r="O12" s="211"/>
      <c r="P12" s="339"/>
    </row>
    <row r="13" spans="2:20" ht="6" customHeight="1" x14ac:dyDescent="0.3">
      <c r="C13" s="347"/>
      <c r="D13" s="347"/>
      <c r="E13" s="208"/>
      <c r="F13" s="208"/>
      <c r="G13" s="351"/>
      <c r="H13" s="351"/>
      <c r="I13" s="208"/>
      <c r="J13" s="208"/>
      <c r="K13" s="208"/>
      <c r="L13" s="208"/>
      <c r="M13" s="208"/>
      <c r="N13" s="208"/>
      <c r="O13" s="208"/>
    </row>
    <row r="14" spans="2:20" ht="21.95" customHeight="1" x14ac:dyDescent="0.3">
      <c r="C14" s="132" t="s">
        <v>3</v>
      </c>
      <c r="D14" s="132"/>
      <c r="E14" s="126">
        <f>E18+E20+E22+E24+E26</f>
        <v>2503011.8130997801</v>
      </c>
      <c r="F14" s="126"/>
      <c r="G14" s="352">
        <f>E14/E14*100</f>
        <v>100</v>
      </c>
      <c r="H14" s="352"/>
      <c r="I14" s="126">
        <f>I18+I20+I22+I24+I26</f>
        <v>868241.5494812578</v>
      </c>
      <c r="J14" s="126"/>
      <c r="K14" s="126">
        <f>K18+K20+K22+K24+K26</f>
        <v>1436313.7140363853</v>
      </c>
      <c r="L14" s="126"/>
      <c r="M14" s="126">
        <f>M18+M20+M22+M24+M26</f>
        <v>91270.065821112832</v>
      </c>
      <c r="N14" s="126"/>
      <c r="O14" s="126">
        <f>O18+O20+O22+O24+O26</f>
        <v>107186.48376102417</v>
      </c>
      <c r="Q14" s="353"/>
      <c r="R14" s="353"/>
      <c r="T14" s="353"/>
    </row>
    <row r="15" spans="2:20" ht="12" customHeight="1" x14ac:dyDescent="0.3">
      <c r="C15" s="125" t="s">
        <v>1</v>
      </c>
      <c r="D15" s="39"/>
      <c r="E15" s="354">
        <f>E14/E14*100</f>
        <v>100</v>
      </c>
      <c r="F15" s="354"/>
      <c r="G15" s="354"/>
      <c r="H15" s="354"/>
      <c r="I15" s="291">
        <f>I14/E14*100</f>
        <v>34.687872623581825</v>
      </c>
      <c r="J15" s="127"/>
      <c r="K15" s="291">
        <f>K14/E14*100</f>
        <v>57.383417310269323</v>
      </c>
      <c r="L15" s="127"/>
      <c r="M15" s="291">
        <f>M14/E14*100</f>
        <v>3.6464097110305747</v>
      </c>
      <c r="N15" s="127"/>
      <c r="O15" s="291">
        <f>O14/E14*100</f>
        <v>4.2823003551182719</v>
      </c>
    </row>
    <row r="16" spans="2:20" ht="6" customHeight="1" x14ac:dyDescent="0.3">
      <c r="B16" s="339"/>
      <c r="C16" s="355"/>
      <c r="D16" s="165"/>
      <c r="E16" s="356"/>
      <c r="F16" s="356"/>
      <c r="G16" s="356"/>
      <c r="H16" s="356"/>
      <c r="I16" s="296"/>
      <c r="J16" s="296"/>
      <c r="K16" s="296"/>
      <c r="L16" s="296"/>
      <c r="M16" s="296"/>
      <c r="N16" s="296"/>
      <c r="O16" s="296"/>
      <c r="P16" s="339"/>
    </row>
    <row r="17" spans="3:19" ht="9.9499999999999993" customHeight="1" x14ac:dyDescent="0.3">
      <c r="C17" s="347"/>
      <c r="D17" s="347"/>
      <c r="E17" s="354"/>
      <c r="F17" s="354"/>
      <c r="G17" s="354"/>
      <c r="H17" s="354"/>
      <c r="I17" s="313"/>
      <c r="J17" s="313"/>
      <c r="K17" s="313"/>
      <c r="L17" s="313"/>
      <c r="M17" s="313"/>
      <c r="N17" s="313"/>
      <c r="O17" s="313"/>
      <c r="P17" s="6"/>
    </row>
    <row r="18" spans="3:19" ht="30" customHeight="1" x14ac:dyDescent="0.3">
      <c r="C18" s="137" t="s">
        <v>4</v>
      </c>
      <c r="D18" s="137"/>
      <c r="E18" s="54">
        <f>I18+K18+M18+O18</f>
        <v>25852.736314947797</v>
      </c>
      <c r="F18" s="54"/>
      <c r="G18" s="357">
        <f>E18/$E$14*100</f>
        <v>1.0328651339016752</v>
      </c>
      <c r="H18" s="357"/>
      <c r="I18" s="358">
        <v>11628.382757575757</v>
      </c>
      <c r="J18" s="345"/>
      <c r="K18" s="359">
        <v>7360.2393588744599</v>
      </c>
      <c r="L18" s="345"/>
      <c r="M18" s="358">
        <v>6769.9511984975816</v>
      </c>
      <c r="N18" s="345"/>
      <c r="O18" s="358">
        <v>94.162999999999997</v>
      </c>
      <c r="P18" s="22"/>
      <c r="Q18" s="138"/>
      <c r="R18" s="138"/>
    </row>
    <row r="19" spans="3:19" ht="8.1" customHeight="1" x14ac:dyDescent="0.3">
      <c r="C19" s="122"/>
      <c r="D19" s="122"/>
      <c r="E19" s="54"/>
      <c r="F19" s="54"/>
      <c r="G19" s="357"/>
      <c r="H19" s="360"/>
      <c r="I19" s="345"/>
      <c r="J19" s="345"/>
      <c r="K19" s="345"/>
      <c r="L19" s="345"/>
      <c r="M19" s="345"/>
      <c r="N19" s="345"/>
      <c r="O19" s="345"/>
      <c r="P19" s="22"/>
      <c r="Q19" s="138"/>
      <c r="R19" s="138"/>
    </row>
    <row r="20" spans="3:19" ht="30" customHeight="1" x14ac:dyDescent="0.3">
      <c r="C20" s="137" t="s">
        <v>54</v>
      </c>
      <c r="D20" s="137"/>
      <c r="E20" s="54">
        <f>I20+K20+M20+O20</f>
        <v>127883.33909999998</v>
      </c>
      <c r="F20" s="54"/>
      <c r="G20" s="357">
        <f t="shared" ref="G20:G34" si="0">E20/$E$14*100</f>
        <v>5.1091784078168887</v>
      </c>
      <c r="H20" s="357"/>
      <c r="I20" s="358">
        <v>65009.564999999995</v>
      </c>
      <c r="J20" s="345"/>
      <c r="K20" s="359">
        <v>52956.167433333336</v>
      </c>
      <c r="L20" s="345"/>
      <c r="M20" s="358">
        <v>1977.6211666666666</v>
      </c>
      <c r="N20" s="345"/>
      <c r="O20" s="358">
        <v>7939.9854999999998</v>
      </c>
      <c r="P20" s="22"/>
      <c r="Q20" s="138"/>
      <c r="R20" s="138"/>
    </row>
    <row r="21" spans="3:19" ht="8.1" customHeight="1" x14ac:dyDescent="0.3">
      <c r="C21" s="122"/>
      <c r="D21" s="122"/>
      <c r="E21" s="54"/>
      <c r="F21" s="54"/>
      <c r="G21" s="357"/>
      <c r="H21" s="360"/>
      <c r="I21" s="345"/>
      <c r="J21" s="345"/>
      <c r="K21" s="345"/>
      <c r="L21" s="345"/>
      <c r="M21" s="345"/>
      <c r="N21" s="345"/>
      <c r="O21" s="345"/>
      <c r="P21" s="22"/>
      <c r="Q21" s="138"/>
      <c r="R21" s="138"/>
    </row>
    <row r="22" spans="3:19" ht="30" customHeight="1" x14ac:dyDescent="0.3">
      <c r="C22" s="361" t="s">
        <v>6</v>
      </c>
      <c r="D22" s="361"/>
      <c r="E22" s="54">
        <f>I22+K22+M22+O22</f>
        <v>2098626.4412799422</v>
      </c>
      <c r="F22" s="54"/>
      <c r="G22" s="357">
        <f t="shared" si="0"/>
        <v>83.844048609621268</v>
      </c>
      <c r="H22" s="357"/>
      <c r="I22" s="358">
        <v>730226.13004870107</v>
      </c>
      <c r="J22" s="345"/>
      <c r="K22" s="359">
        <v>1267390.540580401</v>
      </c>
      <c r="L22" s="345"/>
      <c r="M22" s="358">
        <v>38144.8792852392</v>
      </c>
      <c r="N22" s="345"/>
      <c r="O22" s="358">
        <v>62864.89136560083</v>
      </c>
      <c r="P22" s="22"/>
      <c r="Q22" s="138"/>
      <c r="R22" s="138"/>
    </row>
    <row r="23" spans="3:19" ht="8.1" customHeight="1" x14ac:dyDescent="0.3">
      <c r="C23" s="362"/>
      <c r="D23" s="362"/>
      <c r="E23" s="54"/>
      <c r="F23" s="54"/>
      <c r="G23" s="357"/>
      <c r="H23" s="360"/>
      <c r="I23" s="345"/>
      <c r="J23" s="345"/>
      <c r="K23" s="345"/>
      <c r="L23" s="345"/>
      <c r="M23" s="345"/>
      <c r="N23" s="345"/>
      <c r="O23" s="345"/>
      <c r="P23" s="22"/>
      <c r="Q23" s="138"/>
      <c r="R23" s="138"/>
    </row>
    <row r="24" spans="3:19" ht="30" customHeight="1" x14ac:dyDescent="0.3">
      <c r="C24" s="137" t="s">
        <v>56</v>
      </c>
      <c r="D24" s="137"/>
      <c r="E24" s="54">
        <f>I24+K24+M24+O24</f>
        <v>96536.846230816183</v>
      </c>
      <c r="F24" s="54"/>
      <c r="G24" s="357">
        <f t="shared" si="0"/>
        <v>3.8568274318794766</v>
      </c>
      <c r="H24" s="357"/>
      <c r="I24" s="358">
        <v>12487.160308314264</v>
      </c>
      <c r="J24" s="345"/>
      <c r="K24" s="359">
        <v>21655.233089702524</v>
      </c>
      <c r="L24" s="345"/>
      <c r="M24" s="358">
        <v>33824.897170709388</v>
      </c>
      <c r="N24" s="345"/>
      <c r="O24" s="358">
        <v>28569.55566209001</v>
      </c>
      <c r="P24" s="22"/>
      <c r="Q24" s="138"/>
      <c r="R24" s="138"/>
    </row>
    <row r="25" spans="3:19" ht="8.1" customHeight="1" x14ac:dyDescent="0.3">
      <c r="C25" s="122"/>
      <c r="D25" s="122"/>
      <c r="E25" s="54"/>
      <c r="F25" s="54"/>
      <c r="G25" s="357"/>
      <c r="H25" s="360"/>
      <c r="I25" s="345"/>
      <c r="J25" s="345"/>
      <c r="K25" s="345"/>
      <c r="L25" s="345"/>
      <c r="M25" s="345"/>
      <c r="N25" s="345"/>
      <c r="O25" s="345"/>
      <c r="P25" s="6"/>
      <c r="Q25" s="138"/>
      <c r="R25" s="138"/>
    </row>
    <row r="26" spans="3:19" ht="30" customHeight="1" x14ac:dyDescent="0.3">
      <c r="C26" s="136" t="s">
        <v>8</v>
      </c>
      <c r="D26" s="136"/>
      <c r="E26" s="54">
        <f>I26+K26+M26+O26</f>
        <v>154112.45017407407</v>
      </c>
      <c r="F26" s="54"/>
      <c r="G26" s="357">
        <f t="shared" si="0"/>
        <v>6.1570804167806994</v>
      </c>
      <c r="H26" s="357"/>
      <c r="I26" s="363">
        <f>I28+I30+I32+I34</f>
        <v>48890.311366666661</v>
      </c>
      <c r="J26" s="345"/>
      <c r="K26" s="363">
        <f>K28+K30+K32+K34</f>
        <v>86951.533574074085</v>
      </c>
      <c r="L26" s="345"/>
      <c r="M26" s="363">
        <f>M28+M30+M32+M34</f>
        <v>10552.717000000001</v>
      </c>
      <c r="N26" s="345"/>
      <c r="O26" s="363">
        <f>O28+O30+O32+O34</f>
        <v>7717.8882333333331</v>
      </c>
      <c r="P26" s="6"/>
      <c r="Q26" s="138"/>
      <c r="R26" s="138"/>
      <c r="S26" s="353"/>
    </row>
    <row r="27" spans="3:19" ht="8.1" customHeight="1" x14ac:dyDescent="0.3">
      <c r="C27" s="121"/>
      <c r="D27" s="121"/>
      <c r="E27" s="97"/>
      <c r="F27" s="97"/>
      <c r="G27" s="364"/>
      <c r="H27" s="360"/>
      <c r="I27" s="365"/>
      <c r="J27" s="365"/>
      <c r="K27" s="365"/>
      <c r="L27" s="365"/>
      <c r="M27" s="365"/>
      <c r="N27" s="365"/>
      <c r="O27" s="365"/>
      <c r="P27" s="6"/>
      <c r="Q27" s="138"/>
      <c r="R27" s="138"/>
    </row>
    <row r="28" spans="3:19" ht="30" customHeight="1" x14ac:dyDescent="0.3">
      <c r="D28" s="39" t="s">
        <v>88</v>
      </c>
      <c r="E28" s="97">
        <f>I28+K28+M28+O28</f>
        <v>33511.208200000001</v>
      </c>
      <c r="F28" s="97"/>
      <c r="G28" s="364">
        <f t="shared" si="0"/>
        <v>1.3388353992024931</v>
      </c>
      <c r="H28" s="364"/>
      <c r="I28" s="366">
        <v>13899.07</v>
      </c>
      <c r="J28" s="365"/>
      <c r="K28" s="367">
        <v>9000.5910000000003</v>
      </c>
      <c r="L28" s="365"/>
      <c r="M28" s="366">
        <v>8144.9059999999999</v>
      </c>
      <c r="N28" s="365"/>
      <c r="O28" s="366">
        <v>2466.6412</v>
      </c>
      <c r="P28" s="6"/>
      <c r="Q28" s="138"/>
      <c r="R28" s="138"/>
    </row>
    <row r="29" spans="3:19" ht="8.1" customHeight="1" x14ac:dyDescent="0.3">
      <c r="D29" s="41"/>
      <c r="E29" s="97"/>
      <c r="F29" s="97"/>
      <c r="G29" s="364"/>
      <c r="H29" s="368"/>
      <c r="I29" s="365"/>
      <c r="J29" s="365"/>
      <c r="K29" s="365"/>
      <c r="L29" s="365"/>
      <c r="M29" s="365"/>
      <c r="N29" s="365"/>
      <c r="O29" s="365"/>
      <c r="P29" s="6"/>
      <c r="Q29" s="138"/>
      <c r="R29" s="138"/>
    </row>
    <row r="30" spans="3:19" ht="51.75" customHeight="1" x14ac:dyDescent="0.3">
      <c r="D30" s="39" t="s">
        <v>102</v>
      </c>
      <c r="E30" s="97">
        <f>I30+K30+M30+O30</f>
        <v>81693.253200000006</v>
      </c>
      <c r="F30" s="97"/>
      <c r="G30" s="364">
        <f t="shared" si="0"/>
        <v>3.2637981479931346</v>
      </c>
      <c r="H30" s="364"/>
      <c r="I30" s="366">
        <v>17382.113300000001</v>
      </c>
      <c r="J30" s="365"/>
      <c r="K30" s="367">
        <v>63179.359499999999</v>
      </c>
      <c r="L30" s="365"/>
      <c r="M30" s="366">
        <v>695.8</v>
      </c>
      <c r="N30" s="365"/>
      <c r="O30" s="366">
        <v>435.98040000000003</v>
      </c>
      <c r="P30" s="6"/>
      <c r="Q30" s="369"/>
      <c r="R30" s="369"/>
    </row>
    <row r="31" spans="3:19" ht="8.1" customHeight="1" x14ac:dyDescent="0.3">
      <c r="D31" s="39"/>
      <c r="E31" s="97"/>
      <c r="F31" s="97"/>
      <c r="G31" s="364"/>
      <c r="H31" s="368"/>
      <c r="I31" s="365"/>
      <c r="J31" s="365"/>
      <c r="K31" s="365"/>
      <c r="L31" s="365"/>
      <c r="M31" s="365"/>
      <c r="N31" s="365"/>
      <c r="O31" s="365"/>
      <c r="P31" s="6"/>
      <c r="Q31" s="369"/>
      <c r="R31" s="369"/>
    </row>
    <row r="32" spans="3:19" ht="30" customHeight="1" x14ac:dyDescent="0.3">
      <c r="D32" s="259" t="s">
        <v>103</v>
      </c>
      <c r="E32" s="97">
        <f>I32+K32+M32+O32</f>
        <v>18244.7032</v>
      </c>
      <c r="F32" s="97"/>
      <c r="G32" s="364">
        <f t="shared" si="0"/>
        <v>0.72890999173533233</v>
      </c>
      <c r="H32" s="364"/>
      <c r="I32" s="366">
        <v>8856.5623999999989</v>
      </c>
      <c r="J32" s="365"/>
      <c r="K32" s="367">
        <v>5764.4795000000004</v>
      </c>
      <c r="L32" s="365"/>
      <c r="M32" s="366">
        <v>1279.96</v>
      </c>
      <c r="N32" s="365"/>
      <c r="O32" s="366">
        <v>2343.7012999999997</v>
      </c>
      <c r="P32" s="6"/>
      <c r="Q32" s="369"/>
      <c r="R32" s="369"/>
    </row>
    <row r="33" spans="2:18" ht="8.1" customHeight="1" x14ac:dyDescent="0.3">
      <c r="D33" s="122"/>
      <c r="E33" s="97"/>
      <c r="F33" s="97"/>
      <c r="G33" s="364"/>
      <c r="H33" s="368"/>
      <c r="I33" s="365"/>
      <c r="J33" s="365"/>
      <c r="K33" s="365"/>
      <c r="L33" s="365"/>
      <c r="M33" s="365"/>
      <c r="N33" s="365"/>
      <c r="O33" s="365"/>
      <c r="P33" s="6"/>
      <c r="Q33" s="353"/>
      <c r="R33" s="353"/>
    </row>
    <row r="34" spans="2:18" ht="30" customHeight="1" x14ac:dyDescent="0.3">
      <c r="D34" s="7" t="s">
        <v>104</v>
      </c>
      <c r="E34" s="97">
        <f>I34+K34+M34+O34</f>
        <v>20663.285574074071</v>
      </c>
      <c r="F34" s="97"/>
      <c r="G34" s="364">
        <f t="shared" si="0"/>
        <v>0.82553687784973906</v>
      </c>
      <c r="H34" s="364"/>
      <c r="I34" s="366">
        <v>8752.5656666666655</v>
      </c>
      <c r="J34" s="365"/>
      <c r="K34" s="367">
        <v>9007.1035740740735</v>
      </c>
      <c r="L34" s="365"/>
      <c r="M34" s="366">
        <v>432.05100000000004</v>
      </c>
      <c r="N34" s="365"/>
      <c r="O34" s="366">
        <v>2471.5653333333335</v>
      </c>
      <c r="P34" s="6"/>
      <c r="Q34" s="353"/>
      <c r="R34" s="353"/>
    </row>
    <row r="35" spans="2:18" ht="26.25" customHeight="1" x14ac:dyDescent="0.3">
      <c r="B35" s="339"/>
      <c r="C35" s="339"/>
      <c r="D35" s="330"/>
      <c r="E35" s="108"/>
      <c r="F35" s="108"/>
      <c r="G35" s="370"/>
      <c r="H35" s="370"/>
      <c r="I35" s="108"/>
      <c r="J35" s="108"/>
      <c r="K35" s="108"/>
      <c r="L35" s="108"/>
      <c r="M35" s="108"/>
      <c r="N35" s="108"/>
      <c r="O35" s="108"/>
      <c r="P35" s="84"/>
      <c r="Q35" s="353"/>
      <c r="R35" s="353"/>
    </row>
    <row r="36" spans="2:18" ht="12" customHeight="1" x14ac:dyDescent="0.3">
      <c r="D36" s="259"/>
      <c r="E36" s="27"/>
      <c r="F36" s="27"/>
      <c r="G36" s="371"/>
      <c r="H36" s="371"/>
      <c r="I36" s="27"/>
      <c r="J36" s="27"/>
      <c r="K36" s="27"/>
      <c r="L36" s="27"/>
      <c r="M36" s="27"/>
      <c r="N36" s="27"/>
      <c r="O36" s="27"/>
      <c r="P36" s="6"/>
      <c r="Q36" s="353"/>
      <c r="R36" s="353"/>
    </row>
  </sheetData>
  <mergeCells count="11">
    <mergeCell ref="C18:D18"/>
    <mergeCell ref="C20:D20"/>
    <mergeCell ref="C22:D22"/>
    <mergeCell ref="C24:D24"/>
    <mergeCell ref="C26:D26"/>
    <mergeCell ref="B2:P2"/>
    <mergeCell ref="B3:P3"/>
    <mergeCell ref="C6:D8"/>
    <mergeCell ref="E6:E8"/>
    <mergeCell ref="I6:O6"/>
    <mergeCell ref="C14:D14"/>
  </mergeCells>
  <pageMargins left="7.874015748031496E-2" right="0.19685039370078741" top="0.47244094488188981" bottom="0.31496062992125984" header="0.31496062992125984" footer="0.31496062992125984"/>
  <pageSetup paperSize="9" scale="95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9358C-3958-431D-AC21-B563ABC19591}">
  <dimension ref="B1:T36"/>
  <sheetViews>
    <sheetView topLeftCell="A11" zoomScaleNormal="100" zoomScaleSheetLayoutView="90" workbookViewId="0">
      <selection activeCell="S28" sqref="S28"/>
    </sheetView>
  </sheetViews>
  <sheetFormatPr defaultColWidth="9.140625" defaultRowHeight="13.5" x14ac:dyDescent="0.3"/>
  <cols>
    <col min="1" max="1" width="9.140625" style="338"/>
    <col min="2" max="2" width="1.7109375" style="338" customWidth="1"/>
    <col min="3" max="3" width="2.7109375" style="338" customWidth="1"/>
    <col min="4" max="4" width="43.5703125" style="338" customWidth="1"/>
    <col min="5" max="5" width="14.7109375" style="338" customWidth="1"/>
    <col min="6" max="6" width="1.7109375" style="338" customWidth="1"/>
    <col min="7" max="8" width="5.7109375" style="338" customWidth="1"/>
    <col min="9" max="9" width="14.28515625" style="338" customWidth="1"/>
    <col min="10" max="10" width="3.7109375" style="338" customWidth="1"/>
    <col min="11" max="11" width="14.28515625" style="338" customWidth="1"/>
    <col min="12" max="12" width="3.7109375" style="338" customWidth="1"/>
    <col min="13" max="13" width="14.28515625" style="338" customWidth="1"/>
    <col min="14" max="14" width="3.7109375" style="338" customWidth="1"/>
    <col min="15" max="15" width="14.28515625" style="338" customWidth="1"/>
    <col min="16" max="16" width="0.85546875" style="338" customWidth="1"/>
    <col min="17" max="17" width="7.5703125" style="338" customWidth="1"/>
    <col min="18" max="18" width="1.28515625" style="338" customWidth="1"/>
    <col min="19" max="19" width="3.28515625" style="338" customWidth="1"/>
    <col min="20" max="20" width="10" style="338" bestFit="1" customWidth="1"/>
    <col min="21" max="16384" width="9.140625" style="338"/>
  </cols>
  <sheetData>
    <row r="1" spans="2:20" ht="12" customHeight="1" x14ac:dyDescent="0.3"/>
    <row r="2" spans="2:20" ht="12" customHeight="1" x14ac:dyDescent="0.3">
      <c r="B2" s="129" t="s">
        <v>105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318"/>
      <c r="R2" s="318"/>
    </row>
    <row r="3" spans="2:20" ht="12" customHeight="1" x14ac:dyDescent="0.3">
      <c r="B3" s="130" t="s">
        <v>106</v>
      </c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266"/>
      <c r="R3" s="266"/>
    </row>
    <row r="4" spans="2:20" ht="10.15" customHeight="1" x14ac:dyDescent="0.3">
      <c r="B4" s="339"/>
      <c r="C4" s="340"/>
      <c r="D4" s="340"/>
      <c r="E4" s="340"/>
      <c r="F4" s="340"/>
      <c r="G4" s="340"/>
      <c r="H4" s="340"/>
      <c r="I4" s="340"/>
      <c r="J4" s="340"/>
      <c r="K4" s="340"/>
      <c r="L4" s="340"/>
      <c r="M4" s="339"/>
      <c r="N4" s="339"/>
      <c r="O4" s="339"/>
      <c r="P4" s="339"/>
    </row>
    <row r="5" spans="2:20" ht="6" customHeight="1" x14ac:dyDescent="0.3">
      <c r="C5" s="341"/>
      <c r="D5" s="341"/>
      <c r="E5" s="341"/>
      <c r="F5" s="341"/>
      <c r="G5" s="341"/>
      <c r="H5" s="341"/>
      <c r="I5" s="341"/>
      <c r="J5" s="341"/>
      <c r="K5" s="341"/>
      <c r="L5" s="341"/>
    </row>
    <row r="6" spans="2:20" ht="10.9" customHeight="1" x14ac:dyDescent="0.3">
      <c r="C6" s="131" t="s">
        <v>2</v>
      </c>
      <c r="D6" s="131"/>
      <c r="E6" s="128" t="s">
        <v>23</v>
      </c>
      <c r="F6" s="123"/>
      <c r="G6" s="341"/>
      <c r="H6" s="341"/>
      <c r="I6" s="342" t="s">
        <v>97</v>
      </c>
      <c r="J6" s="342"/>
      <c r="K6" s="342"/>
      <c r="L6" s="342"/>
      <c r="M6" s="342"/>
      <c r="N6" s="342"/>
      <c r="O6" s="342"/>
    </row>
    <row r="7" spans="2:20" ht="10.5" customHeight="1" x14ac:dyDescent="0.3">
      <c r="C7" s="131"/>
      <c r="D7" s="131"/>
      <c r="E7" s="128"/>
      <c r="F7" s="123"/>
      <c r="G7" s="341"/>
      <c r="H7" s="341"/>
      <c r="I7" s="343"/>
      <c r="J7" s="343"/>
      <c r="K7" s="343"/>
      <c r="L7" s="343"/>
      <c r="M7" s="343"/>
      <c r="N7" s="343"/>
      <c r="O7" s="343"/>
    </row>
    <row r="8" spans="2:20" ht="5.25" customHeight="1" x14ac:dyDescent="0.3">
      <c r="C8" s="131"/>
      <c r="D8" s="131"/>
      <c r="E8" s="128"/>
      <c r="F8" s="123"/>
      <c r="J8" s="344"/>
      <c r="L8" s="344"/>
      <c r="N8" s="344"/>
    </row>
    <row r="9" spans="2:20" ht="51" customHeight="1" x14ac:dyDescent="0.3">
      <c r="C9" s="124"/>
      <c r="D9" s="124"/>
      <c r="E9" s="123"/>
      <c r="F9" s="123"/>
      <c r="I9" s="345" t="s">
        <v>98</v>
      </c>
      <c r="J9" s="344"/>
      <c r="K9" s="345" t="s">
        <v>99</v>
      </c>
      <c r="L9" s="344"/>
      <c r="M9" s="345" t="s">
        <v>100</v>
      </c>
      <c r="N9" s="344"/>
      <c r="O9" s="345" t="s">
        <v>101</v>
      </c>
    </row>
    <row r="10" spans="2:20" ht="10.15" customHeight="1" x14ac:dyDescent="0.3">
      <c r="C10" s="124"/>
      <c r="D10" s="124"/>
      <c r="E10" s="123"/>
      <c r="F10" s="123"/>
      <c r="I10" s="344"/>
      <c r="J10" s="344"/>
      <c r="K10" s="344"/>
      <c r="L10" s="344"/>
      <c r="M10" s="344"/>
      <c r="N10" s="344"/>
      <c r="O10" s="346"/>
    </row>
    <row r="11" spans="2:20" ht="12" customHeight="1" x14ac:dyDescent="0.3">
      <c r="C11" s="347"/>
      <c r="D11" s="347"/>
      <c r="E11" s="208" t="s">
        <v>0</v>
      </c>
      <c r="F11" s="208"/>
      <c r="G11" s="348" t="s">
        <v>1</v>
      </c>
      <c r="H11" s="348"/>
      <c r="I11" s="208" t="s">
        <v>0</v>
      </c>
      <c r="J11" s="208"/>
      <c r="K11" s="208" t="s">
        <v>0</v>
      </c>
      <c r="L11" s="208"/>
      <c r="M11" s="208" t="s">
        <v>0</v>
      </c>
      <c r="N11" s="208"/>
      <c r="O11" s="208" t="s">
        <v>0</v>
      </c>
    </row>
    <row r="12" spans="2:20" ht="6" customHeight="1" x14ac:dyDescent="0.3">
      <c r="B12" s="339"/>
      <c r="C12" s="349"/>
      <c r="D12" s="349"/>
      <c r="E12" s="211"/>
      <c r="F12" s="211"/>
      <c r="G12" s="350"/>
      <c r="H12" s="350"/>
      <c r="I12" s="211"/>
      <c r="J12" s="211"/>
      <c r="K12" s="211"/>
      <c r="L12" s="211"/>
      <c r="M12" s="211"/>
      <c r="N12" s="211"/>
      <c r="O12" s="211"/>
      <c r="P12" s="339"/>
    </row>
    <row r="13" spans="2:20" ht="6" customHeight="1" x14ac:dyDescent="0.3">
      <c r="C13" s="347"/>
      <c r="D13" s="347"/>
      <c r="E13" s="208"/>
      <c r="F13" s="208"/>
      <c r="G13" s="351"/>
      <c r="H13" s="351"/>
      <c r="I13" s="208"/>
      <c r="J13" s="208"/>
      <c r="K13" s="208"/>
      <c r="L13" s="208"/>
      <c r="M13" s="208"/>
      <c r="N13" s="208"/>
      <c r="O13" s="208"/>
    </row>
    <row r="14" spans="2:20" ht="21.95" customHeight="1" x14ac:dyDescent="0.3">
      <c r="C14" s="132" t="s">
        <v>3</v>
      </c>
      <c r="D14" s="132"/>
      <c r="E14" s="126">
        <f>E18+E20+E22+E24+E26</f>
        <v>737412.03363421082</v>
      </c>
      <c r="F14" s="126"/>
      <c r="G14" s="352">
        <f>E14/E14*100</f>
        <v>100</v>
      </c>
      <c r="H14" s="352"/>
      <c r="I14" s="126">
        <f>I18+I20+I22+I24+I26</f>
        <v>484194.54767886858</v>
      </c>
      <c r="J14" s="126"/>
      <c r="K14" s="126">
        <f>K18+K20+K22+K24+K26</f>
        <v>222676.02501557616</v>
      </c>
      <c r="L14" s="126"/>
      <c r="M14" s="126">
        <f>M18+M20+M22+M24+M26</f>
        <v>26044.859767751666</v>
      </c>
      <c r="N14" s="126"/>
      <c r="O14" s="126">
        <f>O18+O20+O22+O24+O26</f>
        <v>4496.6011720142515</v>
      </c>
      <c r="Q14" s="353"/>
      <c r="R14" s="353"/>
      <c r="T14" s="353"/>
    </row>
    <row r="15" spans="2:20" ht="12" customHeight="1" x14ac:dyDescent="0.3">
      <c r="C15" s="125" t="s">
        <v>1</v>
      </c>
      <c r="D15" s="39"/>
      <c r="E15" s="354">
        <f>E14/E14*100</f>
        <v>100</v>
      </c>
      <c r="F15" s="354"/>
      <c r="G15" s="354"/>
      <c r="H15" s="354"/>
      <c r="I15" s="291">
        <f>I14/E14*100</f>
        <v>65.66132983924841</v>
      </c>
      <c r="J15" s="127"/>
      <c r="K15" s="291">
        <f>K14/E14*100</f>
        <v>30.196961109809251</v>
      </c>
      <c r="L15" s="127"/>
      <c r="M15" s="291">
        <f>M14/E14*100</f>
        <v>3.5319276849055425</v>
      </c>
      <c r="N15" s="127"/>
      <c r="O15" s="291">
        <f>O14/E14*100</f>
        <v>0.60978136603677469</v>
      </c>
    </row>
    <row r="16" spans="2:20" ht="6" customHeight="1" x14ac:dyDescent="0.3">
      <c r="B16" s="339"/>
      <c r="C16" s="355"/>
      <c r="D16" s="165"/>
      <c r="E16" s="356"/>
      <c r="F16" s="356"/>
      <c r="G16" s="356"/>
      <c r="H16" s="356"/>
      <c r="I16" s="296"/>
      <c r="J16" s="296"/>
      <c r="K16" s="296"/>
      <c r="L16" s="296"/>
      <c r="M16" s="296"/>
      <c r="N16" s="296"/>
      <c r="O16" s="296"/>
      <c r="P16" s="339"/>
    </row>
    <row r="17" spans="3:19" ht="9.9499999999999993" customHeight="1" x14ac:dyDescent="0.3">
      <c r="C17" s="347"/>
      <c r="D17" s="347"/>
      <c r="E17" s="354"/>
      <c r="F17" s="354"/>
      <c r="G17" s="354"/>
      <c r="H17" s="354"/>
      <c r="I17" s="313"/>
      <c r="J17" s="313"/>
      <c r="K17" s="313"/>
      <c r="L17" s="313"/>
      <c r="M17" s="313"/>
      <c r="N17" s="313"/>
      <c r="O17" s="313"/>
      <c r="P17" s="6"/>
    </row>
    <row r="18" spans="3:19" ht="30" customHeight="1" x14ac:dyDescent="0.3">
      <c r="C18" s="137" t="s">
        <v>4</v>
      </c>
      <c r="D18" s="137"/>
      <c r="E18" s="54">
        <f>I18+K18+M18+O18</f>
        <v>9009.9850000000006</v>
      </c>
      <c r="F18" s="54"/>
      <c r="G18" s="357">
        <f>E18/$E$14*100</f>
        <v>1.2218386179020986</v>
      </c>
      <c r="H18" s="357"/>
      <c r="I18" s="68">
        <v>1018.96</v>
      </c>
      <c r="J18" s="345"/>
      <c r="K18" s="68">
        <v>3346.0149999999999</v>
      </c>
      <c r="L18" s="345"/>
      <c r="M18" s="68">
        <v>4640.8100000000004</v>
      </c>
      <c r="N18" s="345"/>
      <c r="O18" s="68">
        <v>4.2</v>
      </c>
      <c r="P18" s="6"/>
      <c r="Q18" s="138"/>
      <c r="R18" s="138"/>
    </row>
    <row r="19" spans="3:19" ht="8.1" customHeight="1" x14ac:dyDescent="0.3">
      <c r="C19" s="122"/>
      <c r="D19" s="122"/>
      <c r="E19" s="54"/>
      <c r="F19" s="54"/>
      <c r="G19" s="357"/>
      <c r="H19" s="360"/>
      <c r="I19" s="345"/>
      <c r="J19" s="345"/>
      <c r="K19" s="345"/>
      <c r="L19" s="345"/>
      <c r="M19" s="345"/>
      <c r="N19" s="345"/>
      <c r="O19" s="345"/>
      <c r="P19" s="6"/>
      <c r="Q19" s="138"/>
      <c r="R19" s="138"/>
    </row>
    <row r="20" spans="3:19" ht="30" customHeight="1" x14ac:dyDescent="0.3">
      <c r="C20" s="137" t="s">
        <v>54</v>
      </c>
      <c r="D20" s="137"/>
      <c r="E20" s="54">
        <f>I20+K20+M20+O20</f>
        <v>52854.071333333333</v>
      </c>
      <c r="F20" s="54"/>
      <c r="G20" s="357">
        <f t="shared" ref="G20:G34" si="0">E20/$E$14*100</f>
        <v>7.1675086549443687</v>
      </c>
      <c r="H20" s="357"/>
      <c r="I20" s="68">
        <v>48615.416666666664</v>
      </c>
      <c r="J20" s="345"/>
      <c r="K20" s="68">
        <v>4136</v>
      </c>
      <c r="L20" s="345"/>
      <c r="M20" s="68">
        <v>82.894666666666652</v>
      </c>
      <c r="N20" s="345"/>
      <c r="O20" s="68">
        <v>19.760000000000002</v>
      </c>
      <c r="P20" s="6"/>
      <c r="Q20" s="138"/>
      <c r="R20" s="138"/>
    </row>
    <row r="21" spans="3:19" ht="8.1" customHeight="1" x14ac:dyDescent="0.3">
      <c r="C21" s="122"/>
      <c r="D21" s="122"/>
      <c r="E21" s="54"/>
      <c r="F21" s="54"/>
      <c r="G21" s="357"/>
      <c r="H21" s="360"/>
      <c r="I21" s="345"/>
      <c r="J21" s="345"/>
      <c r="K21" s="345"/>
      <c r="L21" s="345"/>
      <c r="M21" s="345"/>
      <c r="N21" s="345"/>
      <c r="O21" s="345"/>
      <c r="P21" s="6"/>
      <c r="Q21" s="138"/>
      <c r="R21" s="138"/>
    </row>
    <row r="22" spans="3:19" ht="30" customHeight="1" x14ac:dyDescent="0.3">
      <c r="C22" s="361" t="s">
        <v>6</v>
      </c>
      <c r="D22" s="361"/>
      <c r="E22" s="54">
        <f>I22+K22+M22+O22</f>
        <v>620786.71204393613</v>
      </c>
      <c r="F22" s="54"/>
      <c r="G22" s="357">
        <f t="shared" si="0"/>
        <v>84.184510657426287</v>
      </c>
      <c r="H22" s="357"/>
      <c r="I22" s="68">
        <v>417933.22244538274</v>
      </c>
      <c r="J22" s="345"/>
      <c r="K22" s="68">
        <v>199402.95343224282</v>
      </c>
      <c r="L22" s="345"/>
      <c r="M22" s="68">
        <v>1974.7558707264955</v>
      </c>
      <c r="N22" s="345"/>
      <c r="O22" s="68">
        <v>1475.7802955840457</v>
      </c>
      <c r="P22" s="6"/>
      <c r="Q22" s="138"/>
      <c r="R22" s="138"/>
    </row>
    <row r="23" spans="3:19" ht="8.1" customHeight="1" x14ac:dyDescent="0.3">
      <c r="C23" s="362"/>
      <c r="D23" s="362"/>
      <c r="E23" s="54"/>
      <c r="F23" s="54"/>
      <c r="G23" s="357"/>
      <c r="H23" s="360"/>
      <c r="I23" s="345"/>
      <c r="J23" s="345"/>
      <c r="K23" s="345"/>
      <c r="L23" s="345"/>
      <c r="M23" s="345"/>
      <c r="N23" s="345"/>
      <c r="O23" s="345"/>
      <c r="P23" s="6"/>
      <c r="Q23" s="138"/>
      <c r="R23" s="138"/>
    </row>
    <row r="24" spans="3:19" ht="30" customHeight="1" x14ac:dyDescent="0.3">
      <c r="C24" s="137" t="s">
        <v>56</v>
      </c>
      <c r="D24" s="137"/>
      <c r="E24" s="54">
        <f>I24+K24+M24+O24</f>
        <v>14190.500173607932</v>
      </c>
      <c r="F24" s="54"/>
      <c r="G24" s="357">
        <f t="shared" si="0"/>
        <v>1.9243651481618014</v>
      </c>
      <c r="H24" s="357"/>
      <c r="I24" s="68">
        <v>835.57606681922198</v>
      </c>
      <c r="J24" s="345"/>
      <c r="K24" s="68">
        <v>1777.7033333333331</v>
      </c>
      <c r="L24" s="345"/>
      <c r="M24" s="68">
        <v>10579.939897025171</v>
      </c>
      <c r="N24" s="345"/>
      <c r="O24" s="68">
        <v>997.28087643020604</v>
      </c>
      <c r="P24" s="6"/>
      <c r="Q24" s="138"/>
      <c r="R24" s="138"/>
    </row>
    <row r="25" spans="3:19" ht="8.1" customHeight="1" x14ac:dyDescent="0.3">
      <c r="C25" s="122"/>
      <c r="D25" s="122"/>
      <c r="E25" s="54"/>
      <c r="F25" s="54"/>
      <c r="G25" s="357"/>
      <c r="H25" s="360"/>
      <c r="I25" s="345"/>
      <c r="J25" s="345"/>
      <c r="K25" s="345"/>
      <c r="L25" s="345"/>
      <c r="M25" s="345"/>
      <c r="N25" s="345"/>
      <c r="O25" s="345"/>
      <c r="P25" s="6"/>
      <c r="Q25" s="138"/>
      <c r="R25" s="138"/>
    </row>
    <row r="26" spans="3:19" ht="30" customHeight="1" x14ac:dyDescent="0.3">
      <c r="C26" s="136" t="s">
        <v>8</v>
      </c>
      <c r="D26" s="136"/>
      <c r="E26" s="54">
        <f>I26+K26+M26+O26</f>
        <v>40570.765083333332</v>
      </c>
      <c r="F26" s="54"/>
      <c r="G26" s="357">
        <f t="shared" si="0"/>
        <v>5.5017769215654324</v>
      </c>
      <c r="H26" s="357"/>
      <c r="I26" s="363">
        <f>I28+I30+I32+I34</f>
        <v>15791.372499999999</v>
      </c>
      <c r="J26" s="345"/>
      <c r="K26" s="363">
        <f>K28+K30+K32+K34</f>
        <v>14013.35325</v>
      </c>
      <c r="L26" s="345"/>
      <c r="M26" s="363">
        <f>M28+M30+M32+M34</f>
        <v>8766.4593333333323</v>
      </c>
      <c r="N26" s="345"/>
      <c r="O26" s="363">
        <f>O28+O30+O32+O34</f>
        <v>1999.58</v>
      </c>
      <c r="P26" s="6"/>
      <c r="Q26" s="138"/>
      <c r="R26" s="138"/>
      <c r="S26" s="353"/>
    </row>
    <row r="27" spans="3:19" ht="8.1" customHeight="1" x14ac:dyDescent="0.3">
      <c r="C27" s="121"/>
      <c r="D27" s="121"/>
      <c r="E27" s="97"/>
      <c r="F27" s="97"/>
      <c r="G27" s="364"/>
      <c r="H27" s="360"/>
      <c r="I27" s="365"/>
      <c r="J27" s="365"/>
      <c r="K27" s="365"/>
      <c r="L27" s="365"/>
      <c r="M27" s="365"/>
      <c r="N27" s="365"/>
      <c r="O27" s="365"/>
      <c r="P27" s="6"/>
      <c r="Q27" s="138"/>
      <c r="R27" s="138"/>
    </row>
    <row r="28" spans="3:19" ht="30" customHeight="1" x14ac:dyDescent="0.3">
      <c r="D28" s="39" t="s">
        <v>88</v>
      </c>
      <c r="E28" s="97">
        <f>I28+K28+M28+O28</f>
        <v>31271.197</v>
      </c>
      <c r="F28" s="97"/>
      <c r="G28" s="364">
        <f t="shared" si="0"/>
        <v>4.2406681168308547</v>
      </c>
      <c r="H28" s="364"/>
      <c r="I28" s="83">
        <v>13174.222</v>
      </c>
      <c r="J28" s="365"/>
      <c r="K28" s="83">
        <v>8098.0730000000003</v>
      </c>
      <c r="L28" s="365"/>
      <c r="M28" s="83">
        <v>7999.3220000000001</v>
      </c>
      <c r="N28" s="365"/>
      <c r="O28" s="83">
        <v>1999.58</v>
      </c>
      <c r="P28" s="6"/>
      <c r="Q28" s="138"/>
      <c r="R28" s="138"/>
    </row>
    <row r="29" spans="3:19" ht="8.1" customHeight="1" x14ac:dyDescent="0.3">
      <c r="D29" s="41"/>
      <c r="E29" s="97"/>
      <c r="F29" s="97"/>
      <c r="G29" s="364"/>
      <c r="H29" s="368"/>
      <c r="I29" s="365"/>
      <c r="J29" s="365"/>
      <c r="K29" s="365"/>
      <c r="L29" s="365"/>
      <c r="M29" s="365"/>
      <c r="N29" s="365"/>
      <c r="O29" s="365"/>
      <c r="P29" s="6"/>
      <c r="Q29" s="138"/>
      <c r="R29" s="138"/>
    </row>
    <row r="30" spans="3:19" ht="51.75" customHeight="1" x14ac:dyDescent="0.3">
      <c r="D30" s="39" t="s">
        <v>102</v>
      </c>
      <c r="E30" s="97">
        <f>I30+K30+M30+O30</f>
        <v>5036.4179999999997</v>
      </c>
      <c r="F30" s="97"/>
      <c r="G30" s="364">
        <f t="shared" si="0"/>
        <v>0.68298559967605399</v>
      </c>
      <c r="H30" s="364"/>
      <c r="I30" s="83">
        <v>2278.85</v>
      </c>
      <c r="J30" s="365"/>
      <c r="K30" s="83">
        <v>2757.5680000000002</v>
      </c>
      <c r="L30" s="365"/>
      <c r="M30" s="83">
        <v>0</v>
      </c>
      <c r="N30" s="365"/>
      <c r="O30" s="83">
        <v>0</v>
      </c>
      <c r="P30" s="6"/>
      <c r="Q30" s="369"/>
      <c r="R30" s="369"/>
    </row>
    <row r="31" spans="3:19" ht="8.1" customHeight="1" x14ac:dyDescent="0.3">
      <c r="D31" s="39"/>
      <c r="E31" s="97"/>
      <c r="F31" s="97"/>
      <c r="G31" s="364"/>
      <c r="H31" s="368"/>
      <c r="I31" s="365"/>
      <c r="J31" s="365"/>
      <c r="K31" s="365"/>
      <c r="L31" s="365"/>
      <c r="M31" s="365"/>
      <c r="N31" s="365"/>
      <c r="O31" s="365"/>
      <c r="P31" s="6"/>
      <c r="Q31" s="369"/>
      <c r="R31" s="369"/>
    </row>
    <row r="32" spans="3:19" ht="30" customHeight="1" x14ac:dyDescent="0.3">
      <c r="D32" s="259" t="s">
        <v>103</v>
      </c>
      <c r="E32" s="97">
        <f>I32+K32+M32+O32</f>
        <v>1712.4192499999999</v>
      </c>
      <c r="F32" s="97"/>
      <c r="G32" s="364">
        <f t="shared" si="0"/>
        <v>0.23222013906670746</v>
      </c>
      <c r="H32" s="364"/>
      <c r="I32" s="83">
        <v>167.8005</v>
      </c>
      <c r="J32" s="365"/>
      <c r="K32" s="83">
        <v>986.79075</v>
      </c>
      <c r="L32" s="365"/>
      <c r="M32" s="83">
        <v>557.82799999999997</v>
      </c>
      <c r="N32" s="365"/>
      <c r="O32" s="83">
        <v>0</v>
      </c>
      <c r="P32" s="6"/>
      <c r="Q32" s="369"/>
      <c r="R32" s="369"/>
    </row>
    <row r="33" spans="2:18" ht="8.1" customHeight="1" x14ac:dyDescent="0.3">
      <c r="D33" s="122"/>
      <c r="E33" s="97"/>
      <c r="F33" s="97"/>
      <c r="G33" s="364"/>
      <c r="H33" s="368"/>
      <c r="I33" s="365"/>
      <c r="J33" s="365"/>
      <c r="K33" s="365"/>
      <c r="L33" s="365"/>
      <c r="M33" s="365"/>
      <c r="N33" s="365"/>
      <c r="O33" s="365"/>
      <c r="P33" s="6"/>
      <c r="Q33" s="353"/>
      <c r="R33" s="353"/>
    </row>
    <row r="34" spans="2:18" ht="30" customHeight="1" x14ac:dyDescent="0.3">
      <c r="D34" s="7" t="s">
        <v>104</v>
      </c>
      <c r="E34" s="97">
        <f>I34+K34+M34+O34</f>
        <v>2550.7308333333331</v>
      </c>
      <c r="F34" s="97"/>
      <c r="G34" s="364">
        <f t="shared" si="0"/>
        <v>0.34590306599181547</v>
      </c>
      <c r="H34" s="364"/>
      <c r="I34" s="83">
        <v>170.5</v>
      </c>
      <c r="J34" s="365"/>
      <c r="K34" s="83">
        <v>2170.9214999999999</v>
      </c>
      <c r="L34" s="365"/>
      <c r="M34" s="83">
        <v>209.30933333333334</v>
      </c>
      <c r="N34" s="365"/>
      <c r="O34" s="83">
        <v>0</v>
      </c>
      <c r="P34" s="6"/>
      <c r="Q34" s="353"/>
      <c r="R34" s="353"/>
    </row>
    <row r="35" spans="2:18" ht="26.25" customHeight="1" x14ac:dyDescent="0.3">
      <c r="B35" s="339"/>
      <c r="C35" s="339"/>
      <c r="D35" s="330"/>
      <c r="E35" s="108"/>
      <c r="F35" s="108"/>
      <c r="G35" s="370"/>
      <c r="H35" s="370"/>
      <c r="I35" s="108"/>
      <c r="J35" s="108"/>
      <c r="K35" s="108"/>
      <c r="L35" s="108"/>
      <c r="M35" s="108"/>
      <c r="N35" s="108"/>
      <c r="O35" s="108"/>
      <c r="P35" s="84"/>
      <c r="Q35" s="353"/>
      <c r="R35" s="353"/>
    </row>
    <row r="36" spans="2:18" ht="12" customHeight="1" x14ac:dyDescent="0.3">
      <c r="D36" s="259"/>
      <c r="E36" s="27"/>
      <c r="F36" s="27"/>
      <c r="G36" s="371"/>
      <c r="H36" s="371"/>
      <c r="I36" s="27"/>
      <c r="J36" s="27"/>
      <c r="K36" s="27"/>
      <c r="L36" s="27"/>
      <c r="M36" s="27"/>
      <c r="N36" s="27"/>
      <c r="O36" s="27"/>
      <c r="P36" s="6"/>
      <c r="Q36" s="353"/>
      <c r="R36" s="353"/>
    </row>
  </sheetData>
  <mergeCells count="11">
    <mergeCell ref="C18:D18"/>
    <mergeCell ref="C20:D20"/>
    <mergeCell ref="C22:D22"/>
    <mergeCell ref="C24:D24"/>
    <mergeCell ref="C26:D26"/>
    <mergeCell ref="B2:P2"/>
    <mergeCell ref="B3:P3"/>
    <mergeCell ref="C6:D8"/>
    <mergeCell ref="E6:E8"/>
    <mergeCell ref="I6:O6"/>
    <mergeCell ref="C14:D14"/>
  </mergeCells>
  <pageMargins left="7.874015748031496E-2" right="0.19685039370078741" top="0.47244094488188981" bottom="0.31496062992125984" header="0.31496062992125984" footer="0.31496062992125984"/>
  <pageSetup paperSize="9" scale="95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2B93C-EC0E-4F50-8FF5-2F0CEF4985B9}">
  <dimension ref="B1:T36"/>
  <sheetViews>
    <sheetView topLeftCell="A10" zoomScaleNormal="100" zoomScaleSheetLayoutView="90" workbookViewId="0">
      <selection activeCell="S28" sqref="S28"/>
    </sheetView>
  </sheetViews>
  <sheetFormatPr defaultColWidth="9.140625" defaultRowHeight="13.5" x14ac:dyDescent="0.3"/>
  <cols>
    <col min="1" max="1" width="9.140625" style="338"/>
    <col min="2" max="2" width="1.7109375" style="338" customWidth="1"/>
    <col min="3" max="3" width="2.7109375" style="338" customWidth="1"/>
    <col min="4" max="4" width="43.5703125" style="338" customWidth="1"/>
    <col min="5" max="5" width="14.7109375" style="338" customWidth="1"/>
    <col min="6" max="6" width="1.7109375" style="338" customWidth="1"/>
    <col min="7" max="8" width="5.7109375" style="338" customWidth="1"/>
    <col min="9" max="9" width="14.28515625" style="338" customWidth="1"/>
    <col min="10" max="10" width="3.7109375" style="338" customWidth="1"/>
    <col min="11" max="11" width="14.28515625" style="338" customWidth="1"/>
    <col min="12" max="12" width="3.7109375" style="338" customWidth="1"/>
    <col min="13" max="13" width="14.28515625" style="338" customWidth="1"/>
    <col min="14" max="14" width="3.7109375" style="338" customWidth="1"/>
    <col min="15" max="15" width="14.28515625" style="338" customWidth="1"/>
    <col min="16" max="16" width="0.85546875" style="338" customWidth="1"/>
    <col min="17" max="17" width="7.5703125" style="338" customWidth="1"/>
    <col min="18" max="18" width="1.28515625" style="338" customWidth="1"/>
    <col min="19" max="19" width="3.28515625" style="338" customWidth="1"/>
    <col min="20" max="20" width="10" style="338" bestFit="1" customWidth="1"/>
    <col min="21" max="16384" width="9.140625" style="338"/>
  </cols>
  <sheetData>
    <row r="1" spans="2:20" ht="12" customHeight="1" x14ac:dyDescent="0.3"/>
    <row r="2" spans="2:20" ht="12" customHeight="1" x14ac:dyDescent="0.3">
      <c r="B2" s="129" t="s">
        <v>107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318"/>
      <c r="R2" s="318"/>
    </row>
    <row r="3" spans="2:20" ht="12" customHeight="1" x14ac:dyDescent="0.3">
      <c r="B3" s="130" t="s">
        <v>108</v>
      </c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266"/>
      <c r="R3" s="266"/>
    </row>
    <row r="4" spans="2:20" ht="10.15" customHeight="1" x14ac:dyDescent="0.3">
      <c r="B4" s="339"/>
      <c r="C4" s="340"/>
      <c r="D4" s="340"/>
      <c r="E4" s="340"/>
      <c r="F4" s="340"/>
      <c r="G4" s="340"/>
      <c r="H4" s="340"/>
      <c r="I4" s="340"/>
      <c r="J4" s="340"/>
      <c r="K4" s="340"/>
      <c r="L4" s="340"/>
      <c r="M4" s="339"/>
      <c r="N4" s="339"/>
      <c r="O4" s="339"/>
      <c r="P4" s="339"/>
    </row>
    <row r="5" spans="2:20" ht="6" customHeight="1" x14ac:dyDescent="0.3">
      <c r="C5" s="341"/>
      <c r="D5" s="341"/>
      <c r="E5" s="341"/>
      <c r="F5" s="341"/>
      <c r="G5" s="341"/>
      <c r="H5" s="341"/>
      <c r="I5" s="341"/>
      <c r="J5" s="341"/>
      <c r="K5" s="341"/>
      <c r="L5" s="341"/>
    </row>
    <row r="6" spans="2:20" ht="10.9" customHeight="1" x14ac:dyDescent="0.3">
      <c r="C6" s="131" t="s">
        <v>2</v>
      </c>
      <c r="D6" s="131"/>
      <c r="E6" s="128" t="s">
        <v>23</v>
      </c>
      <c r="F6" s="123"/>
      <c r="G6" s="341"/>
      <c r="H6" s="341"/>
      <c r="I6" s="342" t="s">
        <v>97</v>
      </c>
      <c r="J6" s="342"/>
      <c r="K6" s="342"/>
      <c r="L6" s="342"/>
      <c r="M6" s="342"/>
      <c r="N6" s="342"/>
      <c r="O6" s="342"/>
    </row>
    <row r="7" spans="2:20" ht="10.9" customHeight="1" x14ac:dyDescent="0.3">
      <c r="C7" s="131"/>
      <c r="D7" s="131"/>
      <c r="E7" s="128"/>
      <c r="F7" s="123"/>
      <c r="G7" s="341"/>
      <c r="H7" s="341"/>
      <c r="I7" s="343"/>
      <c r="J7" s="343"/>
      <c r="K7" s="343"/>
      <c r="L7" s="343"/>
      <c r="M7" s="343"/>
      <c r="N7" s="343"/>
      <c r="O7" s="343"/>
    </row>
    <row r="8" spans="2:20" ht="5.25" customHeight="1" x14ac:dyDescent="0.3">
      <c r="C8" s="131"/>
      <c r="D8" s="131"/>
      <c r="E8" s="128"/>
      <c r="F8" s="123"/>
      <c r="J8" s="344"/>
      <c r="L8" s="344"/>
      <c r="N8" s="344"/>
    </row>
    <row r="9" spans="2:20" ht="51" customHeight="1" x14ac:dyDescent="0.3">
      <c r="C9" s="124"/>
      <c r="D9" s="124"/>
      <c r="E9" s="123"/>
      <c r="F9" s="123"/>
      <c r="I9" s="345" t="s">
        <v>98</v>
      </c>
      <c r="J9" s="344"/>
      <c r="K9" s="345" t="s">
        <v>99</v>
      </c>
      <c r="L9" s="344"/>
      <c r="M9" s="345" t="s">
        <v>100</v>
      </c>
      <c r="N9" s="344"/>
      <c r="O9" s="345" t="s">
        <v>101</v>
      </c>
    </row>
    <row r="10" spans="2:20" ht="10.15" customHeight="1" x14ac:dyDescent="0.3">
      <c r="C10" s="124"/>
      <c r="D10" s="124"/>
      <c r="E10" s="123"/>
      <c r="F10" s="123"/>
      <c r="I10" s="344"/>
      <c r="J10" s="344"/>
      <c r="K10" s="344"/>
      <c r="L10" s="344"/>
      <c r="M10" s="344"/>
      <c r="N10" s="344"/>
      <c r="O10" s="346"/>
    </row>
    <row r="11" spans="2:20" ht="12" customHeight="1" x14ac:dyDescent="0.3">
      <c r="C11" s="347"/>
      <c r="D11" s="347"/>
      <c r="E11" s="208" t="s">
        <v>0</v>
      </c>
      <c r="F11" s="208"/>
      <c r="G11" s="348" t="s">
        <v>1</v>
      </c>
      <c r="H11" s="348"/>
      <c r="I11" s="208" t="s">
        <v>0</v>
      </c>
      <c r="J11" s="208"/>
      <c r="K11" s="208" t="s">
        <v>0</v>
      </c>
      <c r="L11" s="208"/>
      <c r="M11" s="208" t="s">
        <v>0</v>
      </c>
      <c r="N11" s="208"/>
      <c r="O11" s="208" t="s">
        <v>0</v>
      </c>
    </row>
    <row r="12" spans="2:20" ht="6" customHeight="1" x14ac:dyDescent="0.3">
      <c r="B12" s="339"/>
      <c r="C12" s="349"/>
      <c r="D12" s="349"/>
      <c r="E12" s="211"/>
      <c r="F12" s="211"/>
      <c r="G12" s="350"/>
      <c r="H12" s="350"/>
      <c r="I12" s="211"/>
      <c r="J12" s="211"/>
      <c r="K12" s="211"/>
      <c r="L12" s="211"/>
      <c r="M12" s="211"/>
      <c r="N12" s="211"/>
      <c r="O12" s="211"/>
      <c r="P12" s="339"/>
    </row>
    <row r="13" spans="2:20" ht="6" customHeight="1" x14ac:dyDescent="0.3">
      <c r="C13" s="347"/>
      <c r="D13" s="347"/>
      <c r="E13" s="208"/>
      <c r="F13" s="208"/>
      <c r="G13" s="351"/>
      <c r="H13" s="351"/>
      <c r="I13" s="208"/>
      <c r="J13" s="208"/>
      <c r="K13" s="208"/>
      <c r="L13" s="208"/>
      <c r="M13" s="208"/>
      <c r="N13" s="208"/>
      <c r="O13" s="208"/>
    </row>
    <row r="14" spans="2:20" ht="21.95" customHeight="1" x14ac:dyDescent="0.3">
      <c r="C14" s="132" t="s">
        <v>3</v>
      </c>
      <c r="D14" s="132"/>
      <c r="E14" s="126">
        <f>E18+E20+E22+E24+E26</f>
        <v>1765599.7794655694</v>
      </c>
      <c r="F14" s="126"/>
      <c r="G14" s="352">
        <f>E14/E14*100</f>
        <v>100</v>
      </c>
      <c r="H14" s="352"/>
      <c r="I14" s="126">
        <f>I18+I20+I22+I24+I26</f>
        <v>384047.00180238916</v>
      </c>
      <c r="J14" s="126"/>
      <c r="K14" s="126">
        <f>K18+K20+K22+K24+K26</f>
        <v>1213637.6890208093</v>
      </c>
      <c r="L14" s="126"/>
      <c r="M14" s="126">
        <f>M18+M20+M22+M24+M26</f>
        <v>65225.206053361166</v>
      </c>
      <c r="N14" s="126"/>
      <c r="O14" s="126">
        <f>O18+O20+O22+O24+O26</f>
        <v>102689.88258900991</v>
      </c>
      <c r="Q14" s="353"/>
      <c r="R14" s="353"/>
      <c r="T14" s="353"/>
    </row>
    <row r="15" spans="2:20" ht="12" customHeight="1" x14ac:dyDescent="0.3">
      <c r="C15" s="125" t="s">
        <v>1</v>
      </c>
      <c r="D15" s="39"/>
      <c r="E15" s="354">
        <f>E14/E14*100</f>
        <v>100</v>
      </c>
      <c r="F15" s="354"/>
      <c r="G15" s="354"/>
      <c r="H15" s="354"/>
      <c r="I15" s="291">
        <f>I14/E14*100</f>
        <v>21.751645320132322</v>
      </c>
      <c r="J15" s="127"/>
      <c r="K15" s="291">
        <f>K14/E14*100</f>
        <v>68.737983722911778</v>
      </c>
      <c r="L15" s="127"/>
      <c r="M15" s="291">
        <f>M14/E14*100</f>
        <v>3.6942237313319235</v>
      </c>
      <c r="N15" s="127"/>
      <c r="O15" s="291">
        <f>O14/E14*100</f>
        <v>5.8161472256239843</v>
      </c>
    </row>
    <row r="16" spans="2:20" ht="6" customHeight="1" x14ac:dyDescent="0.3">
      <c r="B16" s="339"/>
      <c r="C16" s="355"/>
      <c r="D16" s="165"/>
      <c r="E16" s="356"/>
      <c r="F16" s="356"/>
      <c r="G16" s="356"/>
      <c r="H16" s="356"/>
      <c r="I16" s="296"/>
      <c r="J16" s="296"/>
      <c r="K16" s="296"/>
      <c r="L16" s="296"/>
      <c r="M16" s="296"/>
      <c r="N16" s="296"/>
      <c r="O16" s="296"/>
      <c r="P16" s="339"/>
    </row>
    <row r="17" spans="3:19" ht="9.9499999999999993" customHeight="1" x14ac:dyDescent="0.3">
      <c r="C17" s="347"/>
      <c r="D17" s="347"/>
      <c r="E17" s="354"/>
      <c r="F17" s="354"/>
      <c r="G17" s="354"/>
      <c r="H17" s="354"/>
      <c r="I17" s="313"/>
      <c r="J17" s="313"/>
      <c r="K17" s="313"/>
      <c r="L17" s="313"/>
      <c r="M17" s="313"/>
      <c r="N17" s="313"/>
      <c r="O17" s="313"/>
      <c r="P17" s="6"/>
    </row>
    <row r="18" spans="3:19" ht="30" customHeight="1" x14ac:dyDescent="0.3">
      <c r="C18" s="137" t="s">
        <v>4</v>
      </c>
      <c r="D18" s="137"/>
      <c r="E18" s="54">
        <f>I18+K18+M18+O18</f>
        <v>16842.7513149478</v>
      </c>
      <c r="F18" s="54"/>
      <c r="G18" s="357">
        <f>E18/$E$14*100</f>
        <v>0.95393936444905669</v>
      </c>
      <c r="H18" s="357"/>
      <c r="I18" s="68">
        <v>10609.422757575758</v>
      </c>
      <c r="J18" s="345"/>
      <c r="K18" s="68">
        <v>4014.2243588744595</v>
      </c>
      <c r="L18" s="345"/>
      <c r="M18" s="68">
        <v>2129.1411984975807</v>
      </c>
      <c r="N18" s="345"/>
      <c r="O18" s="68">
        <v>89.962999999999994</v>
      </c>
      <c r="P18" s="6"/>
      <c r="Q18" s="138"/>
      <c r="R18" s="138"/>
    </row>
    <row r="19" spans="3:19" ht="8.1" customHeight="1" x14ac:dyDescent="0.3">
      <c r="C19" s="122"/>
      <c r="D19" s="122"/>
      <c r="E19" s="54"/>
      <c r="F19" s="54"/>
      <c r="G19" s="357"/>
      <c r="H19" s="360"/>
      <c r="I19" s="345"/>
      <c r="J19" s="345"/>
      <c r="K19" s="345"/>
      <c r="L19" s="345"/>
      <c r="M19" s="345"/>
      <c r="N19" s="345"/>
      <c r="O19" s="345"/>
      <c r="P19" s="6"/>
      <c r="Q19" s="138"/>
      <c r="R19" s="138"/>
    </row>
    <row r="20" spans="3:19" ht="30" customHeight="1" x14ac:dyDescent="0.3">
      <c r="C20" s="137" t="s">
        <v>54</v>
      </c>
      <c r="D20" s="137"/>
      <c r="E20" s="54">
        <f>I20+K20+M20+O20</f>
        <v>75029.267766666671</v>
      </c>
      <c r="F20" s="54"/>
      <c r="G20" s="357">
        <f t="shared" ref="G20:G34" si="0">E20/$E$14*100</f>
        <v>4.249505954819349</v>
      </c>
      <c r="H20" s="357"/>
      <c r="I20" s="68">
        <v>16394.148333333331</v>
      </c>
      <c r="J20" s="345"/>
      <c r="K20" s="68">
        <v>48820.167433333336</v>
      </c>
      <c r="L20" s="345"/>
      <c r="M20" s="68">
        <v>1894.7265</v>
      </c>
      <c r="N20" s="345"/>
      <c r="O20" s="68">
        <v>7920.2254999999996</v>
      </c>
      <c r="P20" s="6"/>
      <c r="Q20" s="138"/>
      <c r="R20" s="138"/>
    </row>
    <row r="21" spans="3:19" ht="8.1" customHeight="1" x14ac:dyDescent="0.3">
      <c r="C21" s="122"/>
      <c r="D21" s="122"/>
      <c r="E21" s="54"/>
      <c r="F21" s="54"/>
      <c r="G21" s="357"/>
      <c r="H21" s="360"/>
      <c r="I21" s="345"/>
      <c r="J21" s="345"/>
      <c r="K21" s="345"/>
      <c r="L21" s="345"/>
      <c r="M21" s="345"/>
      <c r="N21" s="345"/>
      <c r="O21" s="345"/>
      <c r="P21" s="6"/>
      <c r="Q21" s="138"/>
      <c r="R21" s="138"/>
    </row>
    <row r="22" spans="3:19" ht="30" customHeight="1" x14ac:dyDescent="0.3">
      <c r="C22" s="361" t="s">
        <v>6</v>
      </c>
      <c r="D22" s="361"/>
      <c r="E22" s="54">
        <f>I22+K22+M22+O22</f>
        <v>1477839.729236006</v>
      </c>
      <c r="F22" s="54"/>
      <c r="G22" s="357">
        <f t="shared" si="0"/>
        <v>83.701852844778585</v>
      </c>
      <c r="H22" s="357"/>
      <c r="I22" s="68">
        <v>312292.90760331834</v>
      </c>
      <c r="J22" s="345"/>
      <c r="K22" s="68">
        <v>1067987.5871481581</v>
      </c>
      <c r="L22" s="345"/>
      <c r="M22" s="68">
        <v>36170.123414512702</v>
      </c>
      <c r="N22" s="345"/>
      <c r="O22" s="68">
        <v>61389.111070016785</v>
      </c>
      <c r="P22" s="6"/>
      <c r="Q22" s="138"/>
      <c r="R22" s="138"/>
    </row>
    <row r="23" spans="3:19" ht="8.1" customHeight="1" x14ac:dyDescent="0.3">
      <c r="C23" s="362"/>
      <c r="D23" s="362"/>
      <c r="E23" s="54"/>
      <c r="F23" s="54"/>
      <c r="G23" s="357"/>
      <c r="H23" s="360"/>
      <c r="I23" s="345"/>
      <c r="J23" s="345"/>
      <c r="K23" s="345"/>
      <c r="L23" s="345"/>
      <c r="M23" s="345"/>
      <c r="N23" s="345"/>
      <c r="O23" s="345"/>
      <c r="P23" s="6"/>
      <c r="Q23" s="138"/>
      <c r="R23" s="138"/>
    </row>
    <row r="24" spans="3:19" ht="30" customHeight="1" x14ac:dyDescent="0.3">
      <c r="C24" s="137" t="s">
        <v>56</v>
      </c>
      <c r="D24" s="137"/>
      <c r="E24" s="54">
        <f>I24+K24+M24+O24</f>
        <v>82346.346057208255</v>
      </c>
      <c r="F24" s="54"/>
      <c r="G24" s="357">
        <f t="shared" si="0"/>
        <v>4.6639304679871287</v>
      </c>
      <c r="H24" s="357"/>
      <c r="I24" s="68">
        <v>11651.584241495042</v>
      </c>
      <c r="J24" s="345"/>
      <c r="K24" s="68">
        <v>19877.529756369189</v>
      </c>
      <c r="L24" s="345"/>
      <c r="M24" s="68">
        <v>23244.957273684216</v>
      </c>
      <c r="N24" s="345"/>
      <c r="O24" s="68">
        <v>27572.274785659803</v>
      </c>
      <c r="P24" s="6"/>
      <c r="Q24" s="138"/>
      <c r="R24" s="138"/>
    </row>
    <row r="25" spans="3:19" ht="8.1" customHeight="1" x14ac:dyDescent="0.3">
      <c r="C25" s="122"/>
      <c r="D25" s="122"/>
      <c r="E25" s="54"/>
      <c r="F25" s="54"/>
      <c r="G25" s="357"/>
      <c r="H25" s="360"/>
      <c r="I25" s="345"/>
      <c r="J25" s="345"/>
      <c r="K25" s="345"/>
      <c r="L25" s="345"/>
      <c r="M25" s="345"/>
      <c r="N25" s="345"/>
      <c r="O25" s="345"/>
      <c r="P25" s="6"/>
      <c r="Q25" s="138"/>
      <c r="R25" s="138"/>
    </row>
    <row r="26" spans="3:19" ht="30" customHeight="1" x14ac:dyDescent="0.3">
      <c r="C26" s="136" t="s">
        <v>8</v>
      </c>
      <c r="D26" s="136"/>
      <c r="E26" s="54">
        <f>I26+K26+M26+O26</f>
        <v>113541.68509074075</v>
      </c>
      <c r="F26" s="54"/>
      <c r="G26" s="357">
        <f t="shared" si="0"/>
        <v>6.4307713679658915</v>
      </c>
      <c r="H26" s="357"/>
      <c r="I26" s="363">
        <f>I28+I30+I32+I34</f>
        <v>33098.938866666664</v>
      </c>
      <c r="J26" s="345"/>
      <c r="K26" s="363">
        <f>K28+K30+K32+K34</f>
        <v>72938.180324074085</v>
      </c>
      <c r="L26" s="345"/>
      <c r="M26" s="363">
        <f>M28+M30+M32+M34</f>
        <v>1786.2576666666669</v>
      </c>
      <c r="N26" s="345"/>
      <c r="O26" s="363">
        <f>O28+O30+O32+O34</f>
        <v>5718.3082333333332</v>
      </c>
      <c r="P26" s="6"/>
      <c r="Q26" s="138"/>
      <c r="R26" s="138"/>
      <c r="S26" s="353"/>
    </row>
    <row r="27" spans="3:19" ht="8.1" customHeight="1" x14ac:dyDescent="0.3">
      <c r="C27" s="121"/>
      <c r="D27" s="121"/>
      <c r="E27" s="97"/>
      <c r="F27" s="97"/>
      <c r="G27" s="364"/>
      <c r="H27" s="360"/>
      <c r="I27" s="365"/>
      <c r="J27" s="365"/>
      <c r="K27" s="365"/>
      <c r="L27" s="365"/>
      <c r="M27" s="365"/>
      <c r="N27" s="365"/>
      <c r="O27" s="365"/>
      <c r="P27" s="6"/>
      <c r="Q27" s="138"/>
      <c r="R27" s="138"/>
    </row>
    <row r="28" spans="3:19" ht="30" customHeight="1" x14ac:dyDescent="0.3">
      <c r="D28" s="39" t="s">
        <v>88</v>
      </c>
      <c r="E28" s="97">
        <f>I28+K28+M28+O28</f>
        <v>2240.0111999999999</v>
      </c>
      <c r="F28" s="97"/>
      <c r="G28" s="364">
        <f t="shared" si="0"/>
        <v>0.12686970320522076</v>
      </c>
      <c r="H28" s="364"/>
      <c r="I28" s="83">
        <v>724.84799999999996</v>
      </c>
      <c r="J28" s="365"/>
      <c r="K28" s="83">
        <v>902.51800000000003</v>
      </c>
      <c r="L28" s="365"/>
      <c r="M28" s="83">
        <v>145.584</v>
      </c>
      <c r="N28" s="365"/>
      <c r="O28" s="83">
        <v>467.06119999999999</v>
      </c>
      <c r="P28" s="6"/>
      <c r="Q28" s="138"/>
      <c r="R28" s="138"/>
    </row>
    <row r="29" spans="3:19" ht="8.1" customHeight="1" x14ac:dyDescent="0.3">
      <c r="D29" s="41"/>
      <c r="E29" s="97"/>
      <c r="F29" s="97"/>
      <c r="G29" s="364"/>
      <c r="H29" s="368"/>
      <c r="I29" s="365"/>
      <c r="J29" s="365"/>
      <c r="K29" s="365"/>
      <c r="L29" s="365"/>
      <c r="M29" s="365"/>
      <c r="N29" s="365"/>
      <c r="O29" s="365"/>
      <c r="P29" s="6"/>
      <c r="Q29" s="138"/>
      <c r="R29" s="138"/>
    </row>
    <row r="30" spans="3:19" ht="51.75" customHeight="1" x14ac:dyDescent="0.3">
      <c r="D30" s="39" t="s">
        <v>102</v>
      </c>
      <c r="E30" s="97">
        <f>I30+K30+M30+O30</f>
        <v>76656.835200000001</v>
      </c>
      <c r="F30" s="97"/>
      <c r="G30" s="364">
        <f t="shared" si="0"/>
        <v>4.3416880819504469</v>
      </c>
      <c r="H30" s="364"/>
      <c r="I30" s="83">
        <v>15103.263300000001</v>
      </c>
      <c r="J30" s="365"/>
      <c r="K30" s="83">
        <v>60421.791499999999</v>
      </c>
      <c r="L30" s="365"/>
      <c r="M30" s="83">
        <v>695.8</v>
      </c>
      <c r="N30" s="365"/>
      <c r="O30" s="83">
        <v>435.98040000000003</v>
      </c>
      <c r="P30" s="6"/>
      <c r="Q30" s="369"/>
      <c r="R30" s="369"/>
    </row>
    <row r="31" spans="3:19" ht="8.1" customHeight="1" x14ac:dyDescent="0.3">
      <c r="D31" s="39"/>
      <c r="E31" s="97"/>
      <c r="F31" s="97"/>
      <c r="G31" s="364"/>
      <c r="H31" s="368"/>
      <c r="I31" s="365"/>
      <c r="J31" s="365"/>
      <c r="K31" s="365"/>
      <c r="L31" s="365"/>
      <c r="M31" s="365"/>
      <c r="N31" s="365"/>
      <c r="O31" s="365"/>
      <c r="P31" s="6"/>
      <c r="Q31" s="369"/>
      <c r="R31" s="369"/>
    </row>
    <row r="32" spans="3:19" ht="30" customHeight="1" x14ac:dyDescent="0.3">
      <c r="D32" s="259" t="s">
        <v>103</v>
      </c>
      <c r="E32" s="97">
        <f>I32+K32+M32+O32</f>
        <v>16532.283949999997</v>
      </c>
      <c r="F32" s="97"/>
      <c r="G32" s="364">
        <f t="shared" si="0"/>
        <v>0.93635512092124107</v>
      </c>
      <c r="H32" s="364"/>
      <c r="I32" s="83">
        <v>8688.7618999999995</v>
      </c>
      <c r="J32" s="365"/>
      <c r="K32" s="83">
        <v>4777.6887500000003</v>
      </c>
      <c r="L32" s="365"/>
      <c r="M32" s="83">
        <v>722.13199999999995</v>
      </c>
      <c r="N32" s="365"/>
      <c r="O32" s="83">
        <v>2343.7012999999997</v>
      </c>
      <c r="P32" s="6"/>
      <c r="Q32" s="369"/>
      <c r="R32" s="369"/>
    </row>
    <row r="33" spans="2:18" ht="8.1" customHeight="1" x14ac:dyDescent="0.3">
      <c r="D33" s="122"/>
      <c r="E33" s="97"/>
      <c r="F33" s="97"/>
      <c r="G33" s="364"/>
      <c r="H33" s="368"/>
      <c r="I33" s="365"/>
      <c r="J33" s="365"/>
      <c r="K33" s="365"/>
      <c r="L33" s="365"/>
      <c r="M33" s="365"/>
      <c r="N33" s="365"/>
      <c r="O33" s="365"/>
      <c r="P33" s="6"/>
      <c r="Q33" s="353"/>
      <c r="R33" s="353"/>
    </row>
    <row r="34" spans="2:18" ht="30" customHeight="1" x14ac:dyDescent="0.3">
      <c r="D34" s="7" t="s">
        <v>104</v>
      </c>
      <c r="E34" s="97">
        <f>I34+K34+M34+O34</f>
        <v>18112.554740740739</v>
      </c>
      <c r="F34" s="97"/>
      <c r="G34" s="364">
        <f t="shared" si="0"/>
        <v>1.0258584618889817</v>
      </c>
      <c r="H34" s="364"/>
      <c r="I34" s="83">
        <v>8582.0656666666655</v>
      </c>
      <c r="J34" s="365"/>
      <c r="K34" s="83">
        <v>6836.1820740740732</v>
      </c>
      <c r="L34" s="365"/>
      <c r="M34" s="83">
        <v>222.74166666666667</v>
      </c>
      <c r="N34" s="365"/>
      <c r="O34" s="83">
        <v>2471.5653333333335</v>
      </c>
      <c r="P34" s="6"/>
      <c r="Q34" s="353"/>
      <c r="R34" s="353"/>
    </row>
    <row r="35" spans="2:18" ht="24.75" customHeight="1" x14ac:dyDescent="0.3">
      <c r="B35" s="339"/>
      <c r="C35" s="339"/>
      <c r="D35" s="330"/>
      <c r="E35" s="108"/>
      <c r="F35" s="108"/>
      <c r="G35" s="370"/>
      <c r="H35" s="370"/>
      <c r="I35" s="372"/>
      <c r="J35" s="372"/>
      <c r="K35" s="372"/>
      <c r="L35" s="372"/>
      <c r="M35" s="372"/>
      <c r="N35" s="372"/>
      <c r="O35" s="372"/>
      <c r="P35" s="84"/>
      <c r="Q35" s="353"/>
      <c r="R35" s="353"/>
    </row>
    <row r="36" spans="2:18" ht="12" customHeight="1" x14ac:dyDescent="0.3">
      <c r="D36" s="259"/>
      <c r="E36" s="27"/>
      <c r="F36" s="27"/>
      <c r="G36" s="371"/>
      <c r="H36" s="371"/>
      <c r="I36" s="27"/>
      <c r="J36" s="27"/>
      <c r="K36" s="27"/>
      <c r="L36" s="27"/>
      <c r="M36" s="27"/>
      <c r="N36" s="27"/>
      <c r="O36" s="27"/>
      <c r="P36" s="6"/>
      <c r="Q36" s="353"/>
      <c r="R36" s="353"/>
    </row>
  </sheetData>
  <mergeCells count="11">
    <mergeCell ref="C18:D18"/>
    <mergeCell ref="C20:D20"/>
    <mergeCell ref="C22:D22"/>
    <mergeCell ref="C24:D24"/>
    <mergeCell ref="C26:D26"/>
    <mergeCell ref="B2:P2"/>
    <mergeCell ref="B3:P3"/>
    <mergeCell ref="C6:D8"/>
    <mergeCell ref="E6:E8"/>
    <mergeCell ref="I6:O6"/>
    <mergeCell ref="C14:D14"/>
  </mergeCells>
  <pageMargins left="7.874015748031496E-2" right="0.19685039370078741" top="0.47244094488188981" bottom="0.31496062992125984" header="0.31496062992125984" footer="0.31496062992125984"/>
  <pageSetup paperSize="9" scale="95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6149A-3EB6-4745-883A-D885E9C4D59A}">
  <dimension ref="B1:S38"/>
  <sheetViews>
    <sheetView topLeftCell="A10" zoomScaleNormal="100" zoomScaleSheetLayoutView="90" workbookViewId="0">
      <selection activeCell="S28" sqref="S28"/>
    </sheetView>
  </sheetViews>
  <sheetFormatPr defaultColWidth="9.140625" defaultRowHeight="13.5" x14ac:dyDescent="0.3"/>
  <cols>
    <col min="1" max="1" width="9.140625" style="338"/>
    <col min="2" max="2" width="1.7109375" style="338" customWidth="1"/>
    <col min="3" max="3" width="2.7109375" style="338" customWidth="1"/>
    <col min="4" max="4" width="43.5703125" style="338" customWidth="1"/>
    <col min="5" max="5" width="15.7109375" style="338" customWidth="1"/>
    <col min="6" max="6" width="14.7109375" style="338" customWidth="1"/>
    <col min="7" max="7" width="1.7109375" style="338" customWidth="1"/>
    <col min="8" max="8" width="5.7109375" style="338" customWidth="1"/>
    <col min="9" max="10" width="12.7109375" style="338" customWidth="1"/>
    <col min="11" max="11" width="5.7109375" style="338" customWidth="1"/>
    <col min="12" max="12" width="8.7109375" style="338" customWidth="1"/>
    <col min="13" max="13" width="12.7109375" style="338" customWidth="1"/>
    <col min="14" max="14" width="5.7109375" style="338" customWidth="1"/>
    <col min="15" max="15" width="0.85546875" style="338" customWidth="1"/>
    <col min="16" max="16" width="7.5703125" style="338" customWidth="1"/>
    <col min="17" max="17" width="1.28515625" style="338" customWidth="1"/>
    <col min="18" max="18" width="3.28515625" style="338" customWidth="1"/>
    <col min="19" max="19" width="10" style="338" bestFit="1" customWidth="1"/>
    <col min="20" max="16384" width="9.140625" style="338"/>
  </cols>
  <sheetData>
    <row r="1" spans="2:19" ht="12" customHeight="1" x14ac:dyDescent="0.3"/>
    <row r="2" spans="2:19" ht="12" customHeight="1" x14ac:dyDescent="0.3">
      <c r="B2" s="129" t="s">
        <v>109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318"/>
      <c r="Q2" s="318"/>
    </row>
    <row r="3" spans="2:19" ht="12" customHeight="1" x14ac:dyDescent="0.3">
      <c r="B3" s="373" t="s">
        <v>110</v>
      </c>
      <c r="C3" s="373"/>
      <c r="D3" s="373"/>
      <c r="E3" s="373"/>
      <c r="F3" s="373"/>
      <c r="G3" s="373"/>
      <c r="H3" s="373"/>
      <c r="I3" s="373"/>
      <c r="J3" s="373"/>
      <c r="K3" s="373"/>
      <c r="L3" s="373"/>
      <c r="M3" s="373"/>
      <c r="N3" s="373"/>
      <c r="O3" s="373"/>
      <c r="P3" s="266"/>
      <c r="Q3" s="266"/>
    </row>
    <row r="4" spans="2:19" ht="10.15" customHeight="1" x14ac:dyDescent="0.3">
      <c r="B4" s="374"/>
      <c r="C4" s="375"/>
      <c r="D4" s="375"/>
      <c r="E4" s="375"/>
      <c r="F4" s="375"/>
      <c r="G4" s="375"/>
      <c r="H4" s="375"/>
      <c r="I4" s="375"/>
      <c r="J4" s="375"/>
      <c r="K4" s="375"/>
      <c r="L4" s="375"/>
      <c r="M4" s="374"/>
      <c r="N4" s="374"/>
      <c r="O4" s="374"/>
    </row>
    <row r="5" spans="2:19" ht="6" customHeight="1" x14ac:dyDescent="0.3">
      <c r="C5" s="341"/>
      <c r="D5" s="341"/>
      <c r="E5" s="341"/>
      <c r="F5" s="341"/>
      <c r="G5" s="341"/>
      <c r="H5" s="341"/>
      <c r="I5" s="341"/>
      <c r="J5" s="341"/>
      <c r="K5" s="341"/>
      <c r="L5" s="341"/>
    </row>
    <row r="6" spans="2:19" ht="12" customHeight="1" x14ac:dyDescent="0.3">
      <c r="C6" s="131" t="s">
        <v>2</v>
      </c>
      <c r="D6" s="131"/>
      <c r="E6" s="124"/>
      <c r="F6" s="128" t="s">
        <v>23</v>
      </c>
      <c r="G6" s="123"/>
      <c r="H6" s="341"/>
      <c r="I6" s="341"/>
      <c r="J6" s="376" t="s">
        <v>111</v>
      </c>
      <c r="K6" s="376"/>
      <c r="L6" s="376"/>
      <c r="M6" s="376"/>
      <c r="N6" s="376"/>
      <c r="O6" s="377"/>
    </row>
    <row r="7" spans="2:19" ht="16.5" customHeight="1" x14ac:dyDescent="0.3">
      <c r="C7" s="131"/>
      <c r="D7" s="131"/>
      <c r="E7" s="124"/>
      <c r="F7" s="128"/>
      <c r="G7" s="123"/>
      <c r="H7" s="341"/>
      <c r="I7" s="341"/>
      <c r="J7" s="378"/>
      <c r="K7" s="378"/>
      <c r="L7" s="378"/>
      <c r="M7" s="378"/>
      <c r="N7" s="378"/>
      <c r="O7" s="374"/>
    </row>
    <row r="8" spans="2:19" ht="5.25" customHeight="1" x14ac:dyDescent="0.3">
      <c r="C8" s="131"/>
      <c r="D8" s="131"/>
      <c r="E8" s="124"/>
      <c r="F8" s="128"/>
      <c r="G8" s="123"/>
      <c r="K8" s="344"/>
      <c r="L8" s="344"/>
    </row>
    <row r="9" spans="2:19" ht="51" customHeight="1" x14ac:dyDescent="0.3">
      <c r="C9" s="124"/>
      <c r="D9" s="124"/>
      <c r="E9" s="124"/>
      <c r="F9" s="123"/>
      <c r="G9" s="123"/>
      <c r="J9" s="379" t="s">
        <v>112</v>
      </c>
      <c r="K9" s="379"/>
      <c r="L9" s="344"/>
      <c r="M9" s="379" t="s">
        <v>113</v>
      </c>
      <c r="N9" s="379"/>
    </row>
    <row r="10" spans="2:19" ht="9.75" customHeight="1" x14ac:dyDescent="0.3">
      <c r="C10" s="124"/>
      <c r="D10" s="124"/>
      <c r="E10" s="124"/>
      <c r="F10" s="123"/>
      <c r="G10" s="123"/>
      <c r="J10" s="344"/>
      <c r="K10" s="344"/>
      <c r="L10" s="344"/>
      <c r="M10" s="346"/>
      <c r="N10" s="346"/>
    </row>
    <row r="11" spans="2:19" ht="12" customHeight="1" x14ac:dyDescent="0.3">
      <c r="C11" s="347"/>
      <c r="D11" s="347"/>
      <c r="E11" s="347"/>
      <c r="F11" s="208" t="s">
        <v>0</v>
      </c>
      <c r="G11" s="208"/>
      <c r="H11" s="348" t="s">
        <v>1</v>
      </c>
      <c r="I11" s="348"/>
      <c r="J11" s="208" t="s">
        <v>0</v>
      </c>
      <c r="K11" s="348" t="s">
        <v>1</v>
      </c>
      <c r="L11" s="208"/>
      <c r="M11" s="208" t="s">
        <v>0</v>
      </c>
      <c r="N11" s="348" t="s">
        <v>1</v>
      </c>
    </row>
    <row r="12" spans="2:19" ht="6" customHeight="1" x14ac:dyDescent="0.3">
      <c r="B12" s="374"/>
      <c r="C12" s="380"/>
      <c r="D12" s="380"/>
      <c r="E12" s="380"/>
      <c r="F12" s="381"/>
      <c r="G12" s="381"/>
      <c r="H12" s="382"/>
      <c r="I12" s="382"/>
      <c r="J12" s="381"/>
      <c r="K12" s="381"/>
      <c r="L12" s="381"/>
      <c r="M12" s="381"/>
      <c r="N12" s="381"/>
      <c r="O12" s="374"/>
    </row>
    <row r="13" spans="2:19" ht="6" customHeight="1" x14ac:dyDescent="0.3">
      <c r="C13" s="347"/>
      <c r="D13" s="347"/>
      <c r="E13" s="347"/>
      <c r="F13" s="208"/>
      <c r="G13" s="208"/>
      <c r="H13" s="351"/>
      <c r="I13" s="351"/>
      <c r="J13" s="208"/>
      <c r="K13" s="208"/>
      <c r="L13" s="208"/>
      <c r="M13" s="208"/>
      <c r="N13" s="208"/>
    </row>
    <row r="14" spans="2:19" ht="21.95" customHeight="1" x14ac:dyDescent="0.3">
      <c r="C14" s="132" t="s">
        <v>3</v>
      </c>
      <c r="D14" s="132"/>
      <c r="E14" s="125"/>
      <c r="F14" s="126">
        <f>F18+F20+F22+F24+F26</f>
        <v>1073374.6914618947</v>
      </c>
      <c r="G14" s="126"/>
      <c r="H14" s="352">
        <f>F14/F14*100</f>
        <v>100</v>
      </c>
      <c r="I14" s="352"/>
      <c r="J14" s="126">
        <f>J18+J20+J22+J24+J26</f>
        <v>331140.70350234472</v>
      </c>
      <c r="K14" s="204">
        <f>J14/J14*100</f>
        <v>100</v>
      </c>
      <c r="L14" s="126"/>
      <c r="M14" s="126">
        <f>M18+M20+M22+M24+M26</f>
        <v>742233.98795954988</v>
      </c>
      <c r="N14" s="126">
        <f>M14/M14*100</f>
        <v>100</v>
      </c>
      <c r="P14" s="353"/>
      <c r="Q14" s="353"/>
      <c r="S14" s="353"/>
    </row>
    <row r="15" spans="2:19" ht="12" customHeight="1" x14ac:dyDescent="0.3">
      <c r="C15" s="125" t="s">
        <v>1</v>
      </c>
      <c r="D15" s="39"/>
      <c r="E15" s="39"/>
      <c r="F15" s="354">
        <f>F14/F14*100</f>
        <v>100</v>
      </c>
      <c r="G15" s="354"/>
      <c r="H15" s="354"/>
      <c r="I15" s="354"/>
      <c r="J15" s="291">
        <f>J14/F14*100</f>
        <v>30.850429597081703</v>
      </c>
      <c r="K15" s="127"/>
      <c r="L15" s="127"/>
      <c r="M15" s="291">
        <f>M14/F14*100</f>
        <v>69.149570402918286</v>
      </c>
      <c r="N15" s="291"/>
    </row>
    <row r="16" spans="2:19" ht="6" customHeight="1" x14ac:dyDescent="0.3">
      <c r="B16" s="374"/>
      <c r="C16" s="383"/>
      <c r="D16" s="198"/>
      <c r="E16" s="198"/>
      <c r="F16" s="384"/>
      <c r="G16" s="384"/>
      <c r="H16" s="384"/>
      <c r="I16" s="384"/>
      <c r="J16" s="385"/>
      <c r="K16" s="385"/>
      <c r="L16" s="385"/>
      <c r="M16" s="385"/>
      <c r="N16" s="385"/>
      <c r="O16" s="374"/>
    </row>
    <row r="17" spans="3:18" ht="9.9499999999999993" customHeight="1" x14ac:dyDescent="0.3">
      <c r="C17" s="347"/>
      <c r="D17" s="347"/>
      <c r="E17" s="347"/>
      <c r="F17" s="354"/>
      <c r="G17" s="354"/>
      <c r="H17" s="354"/>
      <c r="I17" s="354"/>
      <c r="J17" s="313"/>
      <c r="K17" s="313"/>
      <c r="L17" s="313"/>
      <c r="M17" s="313"/>
      <c r="N17" s="313"/>
      <c r="O17" s="6"/>
    </row>
    <row r="18" spans="3:18" ht="30" customHeight="1" x14ac:dyDescent="0.3">
      <c r="C18" s="137" t="s">
        <v>4</v>
      </c>
      <c r="D18" s="137"/>
      <c r="E18" s="122"/>
      <c r="F18" s="54">
        <f>J18+M18</f>
        <v>10524.823006175198</v>
      </c>
      <c r="G18" s="54"/>
      <c r="H18" s="357">
        <f>F18/$F$14*100</f>
        <v>0.98053578958907617</v>
      </c>
      <c r="I18" s="357"/>
      <c r="J18" s="386">
        <v>5896.5926010949843</v>
      </c>
      <c r="K18" s="387">
        <f>J18/$J$14*100</f>
        <v>1.7806909687420023</v>
      </c>
      <c r="L18" s="388"/>
      <c r="M18" s="386">
        <v>4628.230405080214</v>
      </c>
      <c r="N18" s="389">
        <f>M18/$M$14*100</f>
        <v>0.62355409212713697</v>
      </c>
      <c r="O18" s="6"/>
      <c r="P18" s="138"/>
      <c r="Q18" s="138"/>
    </row>
    <row r="19" spans="3:18" ht="8.1" customHeight="1" x14ac:dyDescent="0.3">
      <c r="C19" s="122"/>
      <c r="D19" s="122"/>
      <c r="E19" s="122"/>
      <c r="F19" s="54"/>
      <c r="G19" s="54"/>
      <c r="H19" s="357"/>
      <c r="I19" s="360"/>
      <c r="J19" s="388"/>
      <c r="K19" s="387"/>
      <c r="L19" s="388"/>
      <c r="M19" s="388"/>
      <c r="N19" s="345"/>
      <c r="O19" s="6"/>
      <c r="P19" s="138"/>
      <c r="Q19" s="138"/>
    </row>
    <row r="20" spans="3:18" ht="30" customHeight="1" x14ac:dyDescent="0.3">
      <c r="C20" s="137" t="s">
        <v>54</v>
      </c>
      <c r="D20" s="137"/>
      <c r="E20" s="122"/>
      <c r="F20" s="54">
        <f>J20+M20</f>
        <v>82048.324466666672</v>
      </c>
      <c r="G20" s="54"/>
      <c r="H20" s="357">
        <f t="shared" ref="H20:H34" si="0">F20/$F$14*100</f>
        <v>7.6439592920641761</v>
      </c>
      <c r="I20" s="357"/>
      <c r="J20" s="386">
        <v>7825.3132000000005</v>
      </c>
      <c r="K20" s="387">
        <f>J20/$J$14*100</f>
        <v>2.3631384234057444</v>
      </c>
      <c r="L20" s="388"/>
      <c r="M20" s="386">
        <v>74223.011266666668</v>
      </c>
      <c r="N20" s="389">
        <f>M20/$M$14*100</f>
        <v>9.9999477887977903</v>
      </c>
      <c r="O20" s="6"/>
      <c r="P20" s="138"/>
      <c r="Q20" s="138"/>
    </row>
    <row r="21" spans="3:18" ht="8.1" customHeight="1" x14ac:dyDescent="0.3">
      <c r="C21" s="122"/>
      <c r="D21" s="122"/>
      <c r="E21" s="122"/>
      <c r="F21" s="54"/>
      <c r="G21" s="54"/>
      <c r="H21" s="357"/>
      <c r="I21" s="360"/>
      <c r="J21" s="388"/>
      <c r="K21" s="387"/>
      <c r="L21" s="388"/>
      <c r="M21" s="388"/>
      <c r="N21" s="345"/>
      <c r="O21" s="6"/>
      <c r="P21" s="138"/>
      <c r="Q21" s="138"/>
    </row>
    <row r="22" spans="3:18" ht="30" customHeight="1" x14ac:dyDescent="0.3">
      <c r="C22" s="361" t="s">
        <v>6</v>
      </c>
      <c r="D22" s="361"/>
      <c r="E22" s="362"/>
      <c r="F22" s="54">
        <f>J22+M22</f>
        <v>773867.1937414998</v>
      </c>
      <c r="G22" s="54"/>
      <c r="H22" s="357">
        <f t="shared" si="0"/>
        <v>72.096649930093164</v>
      </c>
      <c r="I22" s="357"/>
      <c r="J22" s="386">
        <v>219274.69531218172</v>
      </c>
      <c r="K22" s="387">
        <f>J22/$J$14*100</f>
        <v>66.217983169389839</v>
      </c>
      <c r="L22" s="388"/>
      <c r="M22" s="386">
        <v>554592.49842931808</v>
      </c>
      <c r="N22" s="389">
        <f>M22/$M$14*100</f>
        <v>74.719361741157854</v>
      </c>
      <c r="O22" s="6"/>
      <c r="P22" s="138"/>
      <c r="Q22" s="138"/>
    </row>
    <row r="23" spans="3:18" ht="8.1" customHeight="1" x14ac:dyDescent="0.3">
      <c r="C23" s="362"/>
      <c r="D23" s="362"/>
      <c r="E23" s="362"/>
      <c r="F23" s="54"/>
      <c r="G23" s="54"/>
      <c r="H23" s="357"/>
      <c r="I23" s="360"/>
      <c r="J23" s="388"/>
      <c r="K23" s="387"/>
      <c r="L23" s="388"/>
      <c r="M23" s="388"/>
      <c r="N23" s="345"/>
      <c r="O23" s="6"/>
      <c r="P23" s="138"/>
      <c r="Q23" s="138"/>
    </row>
    <row r="24" spans="3:18" ht="30" customHeight="1" x14ac:dyDescent="0.3">
      <c r="C24" s="137" t="s">
        <v>56</v>
      </c>
      <c r="D24" s="137"/>
      <c r="E24" s="122"/>
      <c r="F24" s="54">
        <f>J24+M24</f>
        <v>32018.385109000745</v>
      </c>
      <c r="G24" s="54"/>
      <c r="H24" s="357">
        <f t="shared" si="0"/>
        <v>2.9829644171498906</v>
      </c>
      <c r="I24" s="357"/>
      <c r="J24" s="386">
        <v>18827.489896643765</v>
      </c>
      <c r="K24" s="387">
        <f>J24/$J$14*100</f>
        <v>5.6856465235209157</v>
      </c>
      <c r="L24" s="388"/>
      <c r="M24" s="386">
        <v>13190.89521235698</v>
      </c>
      <c r="N24" s="389">
        <f>M24/$M$14*100</f>
        <v>1.7771882487650044</v>
      </c>
      <c r="O24" s="6"/>
      <c r="P24" s="138"/>
      <c r="Q24" s="138"/>
    </row>
    <row r="25" spans="3:18" ht="8.1" customHeight="1" x14ac:dyDescent="0.3">
      <c r="C25" s="122"/>
      <c r="D25" s="122"/>
      <c r="E25" s="122"/>
      <c r="F25" s="54"/>
      <c r="G25" s="54"/>
      <c r="H25" s="357"/>
      <c r="I25" s="360"/>
      <c r="J25" s="388"/>
      <c r="K25" s="387"/>
      <c r="L25" s="388"/>
      <c r="M25" s="388"/>
      <c r="N25" s="345"/>
      <c r="O25" s="6"/>
      <c r="P25" s="138"/>
      <c r="Q25" s="138"/>
    </row>
    <row r="26" spans="3:18" ht="30" customHeight="1" x14ac:dyDescent="0.3">
      <c r="C26" s="136" t="s">
        <v>8</v>
      </c>
      <c r="D26" s="136"/>
      <c r="E26" s="121"/>
      <c r="F26" s="54">
        <f>J26+M26</f>
        <v>174915.96513855219</v>
      </c>
      <c r="G26" s="54"/>
      <c r="H26" s="357">
        <f t="shared" si="0"/>
        <v>16.295890571103687</v>
      </c>
      <c r="I26" s="357"/>
      <c r="J26" s="390">
        <f>J28+J30+J32+J34</f>
        <v>79316.612492424247</v>
      </c>
      <c r="K26" s="387">
        <f>J26/$J$14*100</f>
        <v>23.952540914941505</v>
      </c>
      <c r="L26" s="388"/>
      <c r="M26" s="390">
        <f>M28+M30+M32+M34</f>
        <v>95599.35264612794</v>
      </c>
      <c r="N26" s="389">
        <f>M26/$M$14*100</f>
        <v>12.879948129152218</v>
      </c>
      <c r="O26" s="6"/>
      <c r="P26" s="138"/>
      <c r="Q26" s="138"/>
      <c r="R26" s="353"/>
    </row>
    <row r="27" spans="3:18" ht="8.1" customHeight="1" x14ac:dyDescent="0.3">
      <c r="C27" s="121"/>
      <c r="D27" s="121"/>
      <c r="E27" s="121"/>
      <c r="F27" s="97"/>
      <c r="G27" s="97"/>
      <c r="H27" s="364"/>
      <c r="I27" s="360"/>
      <c r="J27" s="391"/>
      <c r="K27" s="392"/>
      <c r="L27" s="391"/>
      <c r="M27" s="391"/>
      <c r="N27" s="365"/>
      <c r="O27" s="6"/>
      <c r="P27" s="138"/>
      <c r="Q27" s="138"/>
    </row>
    <row r="28" spans="3:18" ht="30" customHeight="1" x14ac:dyDescent="0.3">
      <c r="D28" s="39" t="s">
        <v>88</v>
      </c>
      <c r="E28" s="39"/>
      <c r="F28" s="97">
        <f>J28+M28</f>
        <v>2228.4928</v>
      </c>
      <c r="G28" s="97"/>
      <c r="H28" s="364">
        <f t="shared" si="0"/>
        <v>0.20761555286578251</v>
      </c>
      <c r="I28" s="364"/>
      <c r="J28" s="393">
        <v>517.803</v>
      </c>
      <c r="K28" s="392">
        <f>J28/$J$14*100</f>
        <v>0.15636948116719018</v>
      </c>
      <c r="L28" s="391"/>
      <c r="M28" s="393">
        <v>1710.6898000000001</v>
      </c>
      <c r="N28" s="394">
        <f>M28/$M$14*100</f>
        <v>0.23047850512785045</v>
      </c>
      <c r="O28" s="6"/>
      <c r="P28" s="138"/>
      <c r="Q28" s="138"/>
    </row>
    <row r="29" spans="3:18" ht="8.1" customHeight="1" x14ac:dyDescent="0.3">
      <c r="D29" s="41"/>
      <c r="E29" s="41"/>
      <c r="F29" s="97"/>
      <c r="G29" s="97"/>
      <c r="H29" s="364"/>
      <c r="I29" s="368"/>
      <c r="J29" s="391"/>
      <c r="K29" s="392"/>
      <c r="L29" s="391"/>
      <c r="M29" s="391"/>
      <c r="N29" s="365"/>
      <c r="O29" s="6"/>
      <c r="P29" s="138"/>
      <c r="Q29" s="138"/>
    </row>
    <row r="30" spans="3:18" ht="51.75" customHeight="1" x14ac:dyDescent="0.3">
      <c r="D30" s="39" t="s">
        <v>102</v>
      </c>
      <c r="E30" s="39"/>
      <c r="F30" s="97">
        <f>J30+M30</f>
        <v>74575.317200000005</v>
      </c>
      <c r="G30" s="97"/>
      <c r="H30" s="364">
        <f t="shared" si="0"/>
        <v>6.9477432059098874</v>
      </c>
      <c r="I30" s="364"/>
      <c r="J30" s="393">
        <v>53894.731500000002</v>
      </c>
      <c r="K30" s="392">
        <f>J30/$J$14*100</f>
        <v>16.275477744045556</v>
      </c>
      <c r="L30" s="391"/>
      <c r="M30" s="393">
        <v>20680.5857</v>
      </c>
      <c r="N30" s="394">
        <f>M30/$M$14*100</f>
        <v>2.786262288641927</v>
      </c>
      <c r="O30" s="6"/>
      <c r="P30" s="369"/>
      <c r="Q30" s="369"/>
    </row>
    <row r="31" spans="3:18" ht="8.1" customHeight="1" x14ac:dyDescent="0.3">
      <c r="D31" s="39"/>
      <c r="E31" s="39"/>
      <c r="F31" s="97"/>
      <c r="G31" s="97"/>
      <c r="H31" s="364"/>
      <c r="I31" s="368"/>
      <c r="J31" s="391"/>
      <c r="K31" s="392"/>
      <c r="L31" s="391"/>
      <c r="M31" s="391"/>
      <c r="N31" s="365"/>
      <c r="O31" s="6"/>
      <c r="P31" s="369"/>
      <c r="Q31" s="369"/>
    </row>
    <row r="32" spans="3:18" ht="30" customHeight="1" x14ac:dyDescent="0.3">
      <c r="D32" s="259" t="s">
        <v>103</v>
      </c>
      <c r="E32" s="259"/>
      <c r="F32" s="97">
        <f>J32+M32</f>
        <v>40318.928450000007</v>
      </c>
      <c r="G32" s="97"/>
      <c r="H32" s="364">
        <f t="shared" si="0"/>
        <v>3.7562771668379091</v>
      </c>
      <c r="I32" s="364"/>
      <c r="J32" s="393">
        <v>9701.3047499999993</v>
      </c>
      <c r="K32" s="392">
        <f>J32/$J$14*100</f>
        <v>2.9296624206547617</v>
      </c>
      <c r="L32" s="391"/>
      <c r="M32" s="393">
        <v>30617.623700000004</v>
      </c>
      <c r="N32" s="394">
        <f>M32/$M$14*100</f>
        <v>4.1250635509389522</v>
      </c>
      <c r="O32" s="6"/>
      <c r="P32" s="369"/>
      <c r="Q32" s="369"/>
    </row>
    <row r="33" spans="2:17" ht="8.1" customHeight="1" x14ac:dyDescent="0.3">
      <c r="D33" s="122"/>
      <c r="E33" s="122"/>
      <c r="F33" s="97"/>
      <c r="G33" s="97"/>
      <c r="H33" s="364"/>
      <c r="I33" s="368"/>
      <c r="J33" s="391"/>
      <c r="K33" s="392"/>
      <c r="L33" s="391"/>
      <c r="M33" s="391"/>
      <c r="N33" s="365"/>
      <c r="O33" s="6"/>
      <c r="P33" s="353"/>
      <c r="Q33" s="353"/>
    </row>
    <row r="34" spans="2:17" ht="30" customHeight="1" x14ac:dyDescent="0.3">
      <c r="D34" s="7" t="s">
        <v>104</v>
      </c>
      <c r="E34" s="7"/>
      <c r="F34" s="97">
        <f>J34+M34</f>
        <v>57793.226688552182</v>
      </c>
      <c r="G34" s="97"/>
      <c r="H34" s="364">
        <f t="shared" si="0"/>
        <v>5.3842546454901088</v>
      </c>
      <c r="I34" s="364"/>
      <c r="J34" s="393">
        <v>15202.773242424242</v>
      </c>
      <c r="K34" s="392">
        <f>J34/$J$14*100</f>
        <v>4.5910312690739916</v>
      </c>
      <c r="L34" s="391"/>
      <c r="M34" s="393">
        <v>42590.45344612794</v>
      </c>
      <c r="N34" s="394">
        <f>M34/$M$14*100</f>
        <v>5.7381437844434879</v>
      </c>
      <c r="O34" s="6"/>
      <c r="P34" s="353"/>
      <c r="Q34" s="353"/>
    </row>
    <row r="35" spans="2:17" ht="19.5" customHeight="1" x14ac:dyDescent="0.3">
      <c r="B35" s="374"/>
      <c r="C35" s="374"/>
      <c r="D35" s="395"/>
      <c r="E35" s="395"/>
      <c r="F35" s="120"/>
      <c r="G35" s="120"/>
      <c r="H35" s="396"/>
      <c r="I35" s="396"/>
      <c r="J35" s="120"/>
      <c r="K35" s="120"/>
      <c r="L35" s="120"/>
      <c r="M35" s="120"/>
      <c r="N35" s="120"/>
      <c r="O35" s="109"/>
      <c r="P35" s="353"/>
      <c r="Q35" s="353"/>
    </row>
    <row r="36" spans="2:17" ht="12" customHeight="1" x14ac:dyDescent="0.3">
      <c r="D36" s="259"/>
      <c r="E36" s="259"/>
      <c r="F36" s="27"/>
      <c r="G36" s="27"/>
      <c r="H36" s="371"/>
      <c r="I36" s="371"/>
      <c r="J36" s="27"/>
      <c r="K36" s="27"/>
      <c r="L36" s="27"/>
      <c r="M36" s="27"/>
      <c r="N36" s="27"/>
      <c r="O36" s="6"/>
      <c r="P36" s="353"/>
      <c r="Q36" s="353"/>
    </row>
    <row r="38" spans="2:17" x14ac:dyDescent="0.3">
      <c r="K38" s="397"/>
    </row>
  </sheetData>
  <mergeCells count="13">
    <mergeCell ref="C14:D14"/>
    <mergeCell ref="C18:D18"/>
    <mergeCell ref="C20:D20"/>
    <mergeCell ref="C22:D22"/>
    <mergeCell ref="C24:D24"/>
    <mergeCell ref="C26:D26"/>
    <mergeCell ref="B2:O2"/>
    <mergeCell ref="B3:O3"/>
    <mergeCell ref="C6:D8"/>
    <mergeCell ref="F6:F8"/>
    <mergeCell ref="J6:N7"/>
    <mergeCell ref="J9:K9"/>
    <mergeCell ref="M9:N9"/>
  </mergeCells>
  <pageMargins left="7.874015748031496E-2" right="0.19685039370078741" top="0.47244094488188981" bottom="0.31496062992125984" header="0.31496062992125984" footer="0.31496062992125984"/>
  <pageSetup paperSize="9" scale="95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E7B67-AE83-4E42-9F8F-793367ECC2C2}">
  <dimension ref="A1:T36"/>
  <sheetViews>
    <sheetView topLeftCell="A10" zoomScaleNormal="100" zoomScaleSheetLayoutView="90" workbookViewId="0">
      <selection activeCell="S28" sqref="S28"/>
    </sheetView>
  </sheetViews>
  <sheetFormatPr defaultColWidth="9.140625" defaultRowHeight="13.5" x14ac:dyDescent="0.3"/>
  <cols>
    <col min="1" max="1" width="9.140625" style="338"/>
    <col min="2" max="2" width="1.7109375" style="338" customWidth="1"/>
    <col min="3" max="3" width="2.7109375" style="338" customWidth="1"/>
    <col min="4" max="4" width="43.5703125" style="338" customWidth="1"/>
    <col min="5" max="5" width="15.7109375" style="338" customWidth="1"/>
    <col min="6" max="6" width="14.7109375" style="338" customWidth="1"/>
    <col min="7" max="7" width="1.7109375" style="338" customWidth="1"/>
    <col min="8" max="8" width="5.7109375" style="338" customWidth="1"/>
    <col min="9" max="10" width="12.7109375" style="338" customWidth="1"/>
    <col min="11" max="11" width="5.7109375" style="338" customWidth="1"/>
    <col min="12" max="12" width="8.7109375" style="338" customWidth="1"/>
    <col min="13" max="13" width="12.7109375" style="338" customWidth="1"/>
    <col min="14" max="14" width="5.7109375" style="338" customWidth="1"/>
    <col min="15" max="15" width="0.85546875" style="338" customWidth="1"/>
    <col min="16" max="16" width="7.5703125" style="338" customWidth="1"/>
    <col min="17" max="17" width="1.28515625" style="338" customWidth="1"/>
    <col min="18" max="18" width="3.28515625" style="338" customWidth="1"/>
    <col min="19" max="19" width="10" style="338" bestFit="1" customWidth="1"/>
    <col min="20" max="16384" width="9.140625" style="338"/>
  </cols>
  <sheetData>
    <row r="1" spans="2:19" ht="12" customHeight="1" x14ac:dyDescent="0.3"/>
    <row r="2" spans="2:19" ht="12" customHeight="1" x14ac:dyDescent="0.3">
      <c r="B2" s="129" t="s">
        <v>114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318"/>
      <c r="Q2" s="318"/>
    </row>
    <row r="3" spans="2:19" ht="12" customHeight="1" x14ac:dyDescent="0.3">
      <c r="B3" s="130" t="s">
        <v>115</v>
      </c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266"/>
      <c r="Q3" s="266"/>
    </row>
    <row r="4" spans="2:19" ht="10.15" customHeight="1" x14ac:dyDescent="0.3">
      <c r="B4" s="374"/>
      <c r="C4" s="375"/>
      <c r="D4" s="375"/>
      <c r="E4" s="375"/>
      <c r="F4" s="375"/>
      <c r="G4" s="375"/>
      <c r="H4" s="375"/>
      <c r="I4" s="375"/>
      <c r="J4" s="375"/>
      <c r="K4" s="375"/>
      <c r="L4" s="375"/>
      <c r="M4" s="374"/>
      <c r="N4" s="374"/>
      <c r="O4" s="374"/>
    </row>
    <row r="5" spans="2:19" ht="6" customHeight="1" x14ac:dyDescent="0.3">
      <c r="C5" s="341"/>
      <c r="D5" s="341"/>
      <c r="E5" s="341"/>
      <c r="F5" s="341"/>
      <c r="G5" s="341"/>
      <c r="H5" s="341"/>
      <c r="I5" s="341"/>
      <c r="J5" s="341"/>
      <c r="K5" s="341"/>
      <c r="L5" s="341"/>
    </row>
    <row r="6" spans="2:19" ht="12" customHeight="1" x14ac:dyDescent="0.3">
      <c r="C6" s="131" t="s">
        <v>2</v>
      </c>
      <c r="D6" s="131"/>
      <c r="E6" s="124"/>
      <c r="F6" s="128" t="s">
        <v>23</v>
      </c>
      <c r="G6" s="123"/>
      <c r="H6" s="341"/>
      <c r="I6" s="341"/>
      <c r="J6" s="376" t="s">
        <v>111</v>
      </c>
      <c r="K6" s="376"/>
      <c r="L6" s="376"/>
      <c r="M6" s="376"/>
      <c r="N6" s="376"/>
    </row>
    <row r="7" spans="2:19" ht="16.5" customHeight="1" x14ac:dyDescent="0.3">
      <c r="C7" s="131"/>
      <c r="D7" s="131"/>
      <c r="E7" s="124"/>
      <c r="F7" s="128"/>
      <c r="G7" s="123"/>
      <c r="H7" s="341"/>
      <c r="I7" s="341"/>
      <c r="J7" s="378"/>
      <c r="K7" s="378"/>
      <c r="L7" s="378"/>
      <c r="M7" s="378"/>
      <c r="N7" s="378"/>
      <c r="O7" s="377"/>
    </row>
    <row r="8" spans="2:19" ht="5.25" customHeight="1" x14ac:dyDescent="0.3">
      <c r="C8" s="131"/>
      <c r="D8" s="131"/>
      <c r="E8" s="124"/>
      <c r="F8" s="128"/>
      <c r="G8" s="123"/>
      <c r="K8" s="344"/>
      <c r="L8" s="344"/>
    </row>
    <row r="9" spans="2:19" ht="51" customHeight="1" x14ac:dyDescent="0.3">
      <c r="C9" s="124"/>
      <c r="D9" s="124"/>
      <c r="E9" s="124"/>
      <c r="F9" s="123"/>
      <c r="G9" s="123"/>
      <c r="J9" s="379" t="s">
        <v>112</v>
      </c>
      <c r="K9" s="379"/>
      <c r="L9" s="344"/>
      <c r="M9" s="379" t="s">
        <v>113</v>
      </c>
      <c r="N9" s="379"/>
    </row>
    <row r="10" spans="2:19" ht="9.75" customHeight="1" x14ac:dyDescent="0.3">
      <c r="C10" s="124"/>
      <c r="D10" s="124"/>
      <c r="E10" s="124"/>
      <c r="F10" s="123"/>
      <c r="G10" s="123"/>
      <c r="J10" s="344"/>
      <c r="K10" s="344"/>
      <c r="L10" s="344"/>
      <c r="M10" s="346"/>
      <c r="N10" s="346"/>
    </row>
    <row r="11" spans="2:19" ht="12" customHeight="1" x14ac:dyDescent="0.3">
      <c r="C11" s="347"/>
      <c r="D11" s="347"/>
      <c r="E11" s="347"/>
      <c r="F11" s="208" t="s">
        <v>0</v>
      </c>
      <c r="G11" s="208"/>
      <c r="H11" s="348" t="s">
        <v>1</v>
      </c>
      <c r="I11" s="348"/>
      <c r="J11" s="208" t="s">
        <v>0</v>
      </c>
      <c r="K11" s="348" t="s">
        <v>1</v>
      </c>
      <c r="L11" s="208"/>
      <c r="M11" s="208" t="s">
        <v>0</v>
      </c>
      <c r="N11" s="348" t="s">
        <v>1</v>
      </c>
    </row>
    <row r="12" spans="2:19" ht="6" customHeight="1" x14ac:dyDescent="0.3">
      <c r="B12" s="374"/>
      <c r="C12" s="380"/>
      <c r="D12" s="380"/>
      <c r="E12" s="380"/>
      <c r="F12" s="381"/>
      <c r="G12" s="381"/>
      <c r="H12" s="382"/>
      <c r="I12" s="382"/>
      <c r="J12" s="381"/>
      <c r="K12" s="381"/>
      <c r="L12" s="381"/>
      <c r="M12" s="381"/>
      <c r="N12" s="381"/>
      <c r="O12" s="374"/>
    </row>
    <row r="13" spans="2:19" ht="6" customHeight="1" x14ac:dyDescent="0.3">
      <c r="C13" s="347"/>
      <c r="D13" s="347"/>
      <c r="E13" s="347"/>
      <c r="F13" s="208"/>
      <c r="G13" s="208"/>
      <c r="H13" s="351"/>
      <c r="I13" s="351"/>
      <c r="J13" s="208"/>
      <c r="K13" s="208"/>
      <c r="L13" s="208"/>
      <c r="M13" s="208"/>
      <c r="N13" s="208"/>
    </row>
    <row r="14" spans="2:19" ht="21.95" customHeight="1" x14ac:dyDescent="0.3">
      <c r="C14" s="132" t="s">
        <v>3</v>
      </c>
      <c r="D14" s="132"/>
      <c r="E14" s="125"/>
      <c r="F14" s="126">
        <f>F18+F20+F22+F24+F26</f>
        <v>29168.331367600054</v>
      </c>
      <c r="G14" s="126"/>
      <c r="H14" s="352">
        <f>F14/F14*100</f>
        <v>100</v>
      </c>
      <c r="I14" s="352"/>
      <c r="J14" s="126">
        <f>J18+J20+J22+J24+J26</f>
        <v>6601.002247182575</v>
      </c>
      <c r="K14" s="126">
        <f>J14/J14*100</f>
        <v>100</v>
      </c>
      <c r="L14" s="126"/>
      <c r="M14" s="126">
        <f>M18+M20+M22+M24+M26</f>
        <v>22567.329120417482</v>
      </c>
      <c r="N14" s="126">
        <f>M14/M14*100</f>
        <v>100</v>
      </c>
      <c r="P14" s="353"/>
      <c r="Q14" s="353"/>
      <c r="S14" s="353"/>
    </row>
    <row r="15" spans="2:19" ht="12" customHeight="1" x14ac:dyDescent="0.3">
      <c r="B15" s="377"/>
      <c r="C15" s="398" t="s">
        <v>1</v>
      </c>
      <c r="D15" s="95"/>
      <c r="E15" s="95"/>
      <c r="F15" s="399">
        <f>F14/F14*100</f>
        <v>100</v>
      </c>
      <c r="G15" s="399"/>
      <c r="H15" s="399"/>
      <c r="I15" s="399"/>
      <c r="J15" s="291">
        <f>J14/F14*100</f>
        <v>22.630716046084537</v>
      </c>
      <c r="K15" s="127"/>
      <c r="L15" s="127"/>
      <c r="M15" s="291">
        <f>M14/F14*100</f>
        <v>77.36928395391547</v>
      </c>
      <c r="N15" s="291"/>
      <c r="O15" s="377"/>
    </row>
    <row r="16" spans="2:19" ht="6" customHeight="1" x14ac:dyDescent="0.3">
      <c r="B16" s="374"/>
      <c r="C16" s="383"/>
      <c r="D16" s="198"/>
      <c r="E16" s="198"/>
      <c r="F16" s="384"/>
      <c r="G16" s="384"/>
      <c r="H16" s="384"/>
      <c r="I16" s="384"/>
      <c r="J16" s="385"/>
      <c r="K16" s="385"/>
      <c r="L16" s="385"/>
      <c r="M16" s="385"/>
      <c r="N16" s="385"/>
      <c r="O16" s="374"/>
    </row>
    <row r="17" spans="3:20" ht="9.9499999999999993" customHeight="1" x14ac:dyDescent="0.3">
      <c r="C17" s="347"/>
      <c r="D17" s="347"/>
      <c r="E17" s="347"/>
      <c r="F17" s="354"/>
      <c r="G17" s="354"/>
      <c r="H17" s="354"/>
      <c r="I17" s="354"/>
      <c r="J17" s="313"/>
      <c r="K17" s="313"/>
      <c r="L17" s="313"/>
      <c r="M17" s="313"/>
      <c r="N17" s="313"/>
      <c r="O17" s="6"/>
    </row>
    <row r="18" spans="3:20" ht="30" customHeight="1" x14ac:dyDescent="0.3">
      <c r="C18" s="137" t="s">
        <v>4</v>
      </c>
      <c r="D18" s="137"/>
      <c r="E18" s="122"/>
      <c r="F18" s="54">
        <f>J18+M18</f>
        <v>306.69657142857142</v>
      </c>
      <c r="G18" s="54"/>
      <c r="H18" s="357">
        <f>F18/$F$14*100</f>
        <v>1.051471088844141</v>
      </c>
      <c r="I18" s="357"/>
      <c r="J18" s="68">
        <v>205.41657142857142</v>
      </c>
      <c r="K18" s="400">
        <f>J18/$J$14*100</f>
        <v>3.1118997348659723</v>
      </c>
      <c r="L18" s="345"/>
      <c r="M18" s="359">
        <v>101.28</v>
      </c>
      <c r="N18" s="389">
        <f>M18/$M$14*100</f>
        <v>0.44879037062639504</v>
      </c>
      <c r="O18" s="6"/>
      <c r="P18" s="138"/>
      <c r="Q18" s="138"/>
      <c r="S18" s="401"/>
    </row>
    <row r="19" spans="3:20" ht="8.1" customHeight="1" x14ac:dyDescent="0.3">
      <c r="C19" s="122"/>
      <c r="D19" s="122"/>
      <c r="E19" s="122"/>
      <c r="F19" s="54"/>
      <c r="G19" s="54"/>
      <c r="H19" s="357"/>
      <c r="I19" s="360"/>
      <c r="J19" s="345"/>
      <c r="K19" s="345"/>
      <c r="L19" s="345"/>
      <c r="M19" s="388"/>
      <c r="N19" s="345"/>
      <c r="O19" s="6"/>
      <c r="P19" s="138"/>
      <c r="Q19" s="138"/>
    </row>
    <row r="20" spans="3:20" ht="30" customHeight="1" x14ac:dyDescent="0.3">
      <c r="C20" s="137" t="s">
        <v>54</v>
      </c>
      <c r="D20" s="137"/>
      <c r="E20" s="122"/>
      <c r="F20" s="54">
        <f>J20+M20</f>
        <v>14000</v>
      </c>
      <c r="G20" s="54"/>
      <c r="H20" s="357">
        <f t="shared" ref="H20:H34" si="0">F20/$F$14*100</f>
        <v>47.997260534248753</v>
      </c>
      <c r="I20" s="357"/>
      <c r="J20" s="68">
        <v>0</v>
      </c>
      <c r="K20" s="97">
        <f>O20+R20</f>
        <v>0</v>
      </c>
      <c r="L20" s="345"/>
      <c r="M20" s="359">
        <v>14000</v>
      </c>
      <c r="N20" s="389">
        <f>M20/$M$14*100</f>
        <v>62.036583617392679</v>
      </c>
      <c r="O20" s="6"/>
      <c r="P20" s="138"/>
      <c r="Q20" s="138"/>
    </row>
    <row r="21" spans="3:20" ht="8.1" customHeight="1" x14ac:dyDescent="0.3">
      <c r="C21" s="122"/>
      <c r="D21" s="122"/>
      <c r="E21" s="122"/>
      <c r="F21" s="54"/>
      <c r="G21" s="54"/>
      <c r="H21" s="357"/>
      <c r="I21" s="360"/>
      <c r="J21" s="345"/>
      <c r="K21" s="345"/>
      <c r="L21" s="345"/>
      <c r="M21" s="388"/>
      <c r="N21" s="345"/>
      <c r="O21" s="6"/>
      <c r="P21" s="138"/>
      <c r="Q21" s="138"/>
    </row>
    <row r="22" spans="3:20" ht="30" customHeight="1" x14ac:dyDescent="0.3">
      <c r="C22" s="361" t="s">
        <v>6</v>
      </c>
      <c r="D22" s="361"/>
      <c r="E22" s="362"/>
      <c r="F22" s="54">
        <f>J22+M22</f>
        <v>5794.9430992017869</v>
      </c>
      <c r="G22" s="54"/>
      <c r="H22" s="357">
        <f t="shared" si="0"/>
        <v>19.867242408109647</v>
      </c>
      <c r="I22" s="357"/>
      <c r="J22" s="68">
        <v>2111.5680090873366</v>
      </c>
      <c r="K22" s="400">
        <f>J22/$J$14*100</f>
        <v>31.988597034466871</v>
      </c>
      <c r="L22" s="345"/>
      <c r="M22" s="359">
        <v>3683.3750901144504</v>
      </c>
      <c r="N22" s="389">
        <f>M22/$M$14*100</f>
        <v>16.32171476943617</v>
      </c>
      <c r="O22" s="6"/>
      <c r="P22" s="138"/>
      <c r="Q22" s="138"/>
    </row>
    <row r="23" spans="3:20" ht="8.1" customHeight="1" x14ac:dyDescent="0.3">
      <c r="C23" s="362"/>
      <c r="D23" s="362"/>
      <c r="E23" s="362"/>
      <c r="F23" s="54"/>
      <c r="G23" s="54"/>
      <c r="H23" s="357"/>
      <c r="I23" s="360"/>
      <c r="J23" s="345"/>
      <c r="K23" s="345"/>
      <c r="L23" s="345"/>
      <c r="M23" s="388"/>
      <c r="N23" s="345"/>
      <c r="O23" s="6"/>
      <c r="P23" s="138"/>
      <c r="Q23" s="138"/>
      <c r="T23" s="338" t="s">
        <v>19</v>
      </c>
    </row>
    <row r="24" spans="3:20" ht="30" customHeight="1" x14ac:dyDescent="0.3">
      <c r="C24" s="137" t="s">
        <v>56</v>
      </c>
      <c r="D24" s="137"/>
      <c r="E24" s="122"/>
      <c r="F24" s="54">
        <f>J24+M24</f>
        <v>33.833333333333329</v>
      </c>
      <c r="G24" s="54"/>
      <c r="H24" s="357">
        <f t="shared" si="0"/>
        <v>0.11599337962443447</v>
      </c>
      <c r="I24" s="357"/>
      <c r="J24" s="68">
        <v>24.666666666666664</v>
      </c>
      <c r="K24" s="400">
        <f>J24/$J$14*100</f>
        <v>0.3736806282287638</v>
      </c>
      <c r="L24" s="345"/>
      <c r="M24" s="359">
        <v>9.1666666666666661</v>
      </c>
      <c r="N24" s="389">
        <f>M24/$M$14*100</f>
        <v>4.0619191654245206E-2</v>
      </c>
      <c r="O24" s="6"/>
      <c r="P24" s="138"/>
      <c r="Q24" s="138"/>
      <c r="T24" s="338" t="s">
        <v>19</v>
      </c>
    </row>
    <row r="25" spans="3:20" ht="8.1" customHeight="1" x14ac:dyDescent="0.3">
      <c r="C25" s="122"/>
      <c r="D25" s="122"/>
      <c r="E25" s="122"/>
      <c r="F25" s="54"/>
      <c r="G25" s="54"/>
      <c r="H25" s="357"/>
      <c r="I25" s="360"/>
      <c r="J25" s="345"/>
      <c r="K25" s="345"/>
      <c r="L25" s="345"/>
      <c r="M25" s="388"/>
      <c r="N25" s="345"/>
      <c r="O25" s="6"/>
      <c r="P25" s="138"/>
      <c r="Q25" s="138"/>
    </row>
    <row r="26" spans="3:20" ht="30" customHeight="1" x14ac:dyDescent="0.3">
      <c r="C26" s="136" t="s">
        <v>8</v>
      </c>
      <c r="D26" s="136"/>
      <c r="E26" s="121"/>
      <c r="F26" s="54">
        <f>J26+M26</f>
        <v>9032.8583636363637</v>
      </c>
      <c r="G26" s="54"/>
      <c r="H26" s="357">
        <f t="shared" si="0"/>
        <v>30.968032589173028</v>
      </c>
      <c r="I26" s="357"/>
      <c r="J26" s="363">
        <f>J28+J30+J32+J34</f>
        <v>4259.3510000000006</v>
      </c>
      <c r="K26" s="400">
        <f>J26/$J$14*100</f>
        <v>64.525822602438396</v>
      </c>
      <c r="L26" s="345"/>
      <c r="M26" s="390">
        <f>M28+M30+M32+M34</f>
        <v>4773.5073636363632</v>
      </c>
      <c r="N26" s="389">
        <f>M26/$M$14*100</f>
        <v>21.152292050890495</v>
      </c>
      <c r="O26" s="6"/>
      <c r="P26" s="138"/>
      <c r="Q26" s="138"/>
      <c r="R26" s="353"/>
    </row>
    <row r="27" spans="3:20" ht="8.1" customHeight="1" x14ac:dyDescent="0.3">
      <c r="C27" s="121"/>
      <c r="D27" s="121"/>
      <c r="E27" s="121"/>
      <c r="F27" s="97"/>
      <c r="G27" s="97"/>
      <c r="H27" s="364"/>
      <c r="I27" s="360"/>
      <c r="J27" s="365"/>
      <c r="K27" s="365"/>
      <c r="L27" s="365"/>
      <c r="M27" s="391"/>
      <c r="N27" s="365"/>
      <c r="O27" s="6"/>
      <c r="P27" s="138"/>
      <c r="Q27" s="138"/>
    </row>
    <row r="28" spans="3:20" ht="30" customHeight="1" x14ac:dyDescent="0.3">
      <c r="D28" s="39" t="s">
        <v>88</v>
      </c>
      <c r="E28" s="39"/>
      <c r="F28" s="97">
        <f>J28+M28</f>
        <v>0</v>
      </c>
      <c r="G28" s="97"/>
      <c r="H28" s="97">
        <f>L28+O28</f>
        <v>0</v>
      </c>
      <c r="I28" s="364"/>
      <c r="J28" s="83">
        <v>0</v>
      </c>
      <c r="K28" s="97">
        <f>O28+R28</f>
        <v>0</v>
      </c>
      <c r="L28" s="365"/>
      <c r="M28" s="367">
        <v>0</v>
      </c>
      <c r="N28" s="394">
        <f>M28/$M$14</f>
        <v>0</v>
      </c>
      <c r="O28" s="6"/>
      <c r="P28" s="138"/>
      <c r="Q28" s="138"/>
    </row>
    <row r="29" spans="3:20" ht="8.1" customHeight="1" x14ac:dyDescent="0.3">
      <c r="D29" s="41"/>
      <c r="E29" s="41"/>
      <c r="F29" s="97"/>
      <c r="G29" s="97"/>
      <c r="H29" s="364"/>
      <c r="I29" s="368"/>
      <c r="J29" s="365"/>
      <c r="K29" s="365"/>
      <c r="L29" s="365"/>
      <c r="M29" s="391"/>
      <c r="N29" s="365"/>
      <c r="O29" s="6"/>
      <c r="P29" s="138"/>
      <c r="Q29" s="138"/>
    </row>
    <row r="30" spans="3:20" ht="51.75" customHeight="1" x14ac:dyDescent="0.3">
      <c r="D30" s="39" t="s">
        <v>102</v>
      </c>
      <c r="E30" s="39"/>
      <c r="F30" s="97">
        <f>J30+M30</f>
        <v>3756.951</v>
      </c>
      <c r="G30" s="97"/>
      <c r="H30" s="364">
        <f t="shared" si="0"/>
        <v>12.880239711529025</v>
      </c>
      <c r="I30" s="364"/>
      <c r="J30" s="83">
        <v>3690.6010000000001</v>
      </c>
      <c r="K30" s="402">
        <f>J30/$J$14*100</f>
        <v>55.909706765744758</v>
      </c>
      <c r="L30" s="365"/>
      <c r="M30" s="367">
        <v>66.349999999999994</v>
      </c>
      <c r="N30" s="394">
        <f>M30/$M$14*100</f>
        <v>0.29400909450100027</v>
      </c>
      <c r="O30" s="6"/>
      <c r="P30" s="369"/>
      <c r="Q30" s="369"/>
    </row>
    <row r="31" spans="3:20" ht="8.1" customHeight="1" x14ac:dyDescent="0.3">
      <c r="D31" s="39"/>
      <c r="E31" s="39"/>
      <c r="F31" s="97"/>
      <c r="G31" s="97"/>
      <c r="H31" s="364"/>
      <c r="I31" s="368"/>
      <c r="J31" s="365"/>
      <c r="K31" s="365"/>
      <c r="L31" s="365"/>
      <c r="M31" s="391"/>
      <c r="N31" s="365"/>
      <c r="O31" s="6"/>
      <c r="P31" s="369"/>
      <c r="Q31" s="369"/>
    </row>
    <row r="32" spans="3:20" ht="30" customHeight="1" x14ac:dyDescent="0.3">
      <c r="D32" s="259" t="s">
        <v>103</v>
      </c>
      <c r="E32" s="259"/>
      <c r="F32" s="97">
        <f>J32+M32</f>
        <v>3000</v>
      </c>
      <c r="G32" s="97"/>
      <c r="H32" s="364">
        <f t="shared" si="0"/>
        <v>10.285127257339017</v>
      </c>
      <c r="I32" s="364"/>
      <c r="J32" s="83">
        <v>0</v>
      </c>
      <c r="K32" s="83">
        <v>0</v>
      </c>
      <c r="L32" s="365"/>
      <c r="M32" s="367">
        <v>3000</v>
      </c>
      <c r="N32" s="394">
        <f>M32/$M$14*100</f>
        <v>13.293553632298433</v>
      </c>
      <c r="O32" s="6"/>
      <c r="P32" s="369"/>
      <c r="Q32" s="369"/>
    </row>
    <row r="33" spans="1:17" ht="8.1" customHeight="1" x14ac:dyDescent="0.3">
      <c r="D33" s="122"/>
      <c r="E33" s="122"/>
      <c r="F33" s="97"/>
      <c r="G33" s="97"/>
      <c r="H33" s="364"/>
      <c r="I33" s="368"/>
      <c r="J33" s="365"/>
      <c r="K33" s="365"/>
      <c r="L33" s="365"/>
      <c r="M33" s="391"/>
      <c r="N33" s="365"/>
      <c r="O33" s="6"/>
      <c r="P33" s="353"/>
      <c r="Q33" s="353"/>
    </row>
    <row r="34" spans="1:17" ht="30" customHeight="1" x14ac:dyDescent="0.3">
      <c r="D34" s="7" t="s">
        <v>104</v>
      </c>
      <c r="E34" s="7"/>
      <c r="F34" s="97">
        <f>J34+M34</f>
        <v>2275.9073636363637</v>
      </c>
      <c r="G34" s="97"/>
      <c r="H34" s="364">
        <f t="shared" si="0"/>
        <v>7.8026656203049827</v>
      </c>
      <c r="I34" s="364"/>
      <c r="J34" s="83">
        <v>568.75</v>
      </c>
      <c r="K34" s="402">
        <f>J34/$J$14*100</f>
        <v>8.6161158366936252</v>
      </c>
      <c r="L34" s="365"/>
      <c r="M34" s="367">
        <v>1707.1573636363637</v>
      </c>
      <c r="N34" s="394">
        <f>M34/$M$14*100</f>
        <v>7.5647293240910658</v>
      </c>
      <c r="O34" s="6"/>
      <c r="P34" s="353"/>
      <c r="Q34" s="353"/>
    </row>
    <row r="35" spans="1:17" ht="19.5" customHeight="1" x14ac:dyDescent="0.3">
      <c r="A35" s="377"/>
      <c r="B35" s="374"/>
      <c r="C35" s="374"/>
      <c r="D35" s="395"/>
      <c r="E35" s="395"/>
      <c r="F35" s="120"/>
      <c r="G35" s="120"/>
      <c r="H35" s="396"/>
      <c r="I35" s="396"/>
      <c r="J35" s="120"/>
      <c r="K35" s="120"/>
      <c r="L35" s="120"/>
      <c r="M35" s="120"/>
      <c r="N35" s="120"/>
      <c r="O35" s="109"/>
      <c r="P35" s="353"/>
      <c r="Q35" s="353"/>
    </row>
    <row r="36" spans="1:17" ht="12" customHeight="1" x14ac:dyDescent="0.3">
      <c r="D36" s="259"/>
      <c r="E36" s="259"/>
      <c r="F36" s="27"/>
      <c r="G36" s="27"/>
      <c r="H36" s="371"/>
      <c r="I36" s="371"/>
      <c r="J36" s="27"/>
      <c r="K36" s="27"/>
      <c r="L36" s="27"/>
      <c r="M36" s="27"/>
      <c r="N36" s="27"/>
      <c r="O36" s="6"/>
      <c r="P36" s="353"/>
      <c r="Q36" s="353"/>
    </row>
  </sheetData>
  <mergeCells count="13">
    <mergeCell ref="C14:D14"/>
    <mergeCell ref="C18:D18"/>
    <mergeCell ref="C20:D20"/>
    <mergeCell ref="C22:D22"/>
    <mergeCell ref="C24:D24"/>
    <mergeCell ref="C26:D26"/>
    <mergeCell ref="B2:O2"/>
    <mergeCell ref="B3:O3"/>
    <mergeCell ref="C6:D8"/>
    <mergeCell ref="F6:F8"/>
    <mergeCell ref="J6:N7"/>
    <mergeCell ref="J9:K9"/>
    <mergeCell ref="M9:N9"/>
  </mergeCells>
  <pageMargins left="7.874015748031496E-2" right="0.19685039370078741" top="0.47244094488188981" bottom="0.31496062992125984" header="0.31496062992125984" footer="0.31496062992125984"/>
  <pageSetup paperSize="9" scale="95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6B1C2-74CE-44AD-898D-9D07CCAB2DF4}">
  <dimension ref="B1:S36"/>
  <sheetViews>
    <sheetView topLeftCell="A10" zoomScaleNormal="100" zoomScaleSheetLayoutView="90" workbookViewId="0">
      <selection activeCell="S28" sqref="S28"/>
    </sheetView>
  </sheetViews>
  <sheetFormatPr defaultColWidth="9.140625" defaultRowHeight="13.5" x14ac:dyDescent="0.3"/>
  <cols>
    <col min="1" max="1" width="9.140625" style="338"/>
    <col min="2" max="2" width="1.7109375" style="338" customWidth="1"/>
    <col min="3" max="3" width="2.7109375" style="338" customWidth="1"/>
    <col min="4" max="4" width="43.5703125" style="338" customWidth="1"/>
    <col min="5" max="5" width="15.7109375" style="338" customWidth="1"/>
    <col min="6" max="6" width="14.7109375" style="338" customWidth="1"/>
    <col min="7" max="7" width="1.7109375" style="338" customWidth="1"/>
    <col min="8" max="8" width="5.7109375" style="338" customWidth="1"/>
    <col min="9" max="10" width="12.7109375" style="338" customWidth="1"/>
    <col min="11" max="11" width="5.7109375" style="338" customWidth="1"/>
    <col min="12" max="12" width="8.7109375" style="338" customWidth="1"/>
    <col min="13" max="13" width="12.7109375" style="338" customWidth="1"/>
    <col min="14" max="14" width="5.7109375" style="338" customWidth="1"/>
    <col min="15" max="15" width="0.85546875" style="338" customWidth="1"/>
    <col min="16" max="16" width="7.5703125" style="338" customWidth="1"/>
    <col min="17" max="17" width="1.28515625" style="338" customWidth="1"/>
    <col min="18" max="18" width="3.28515625" style="338" customWidth="1"/>
    <col min="19" max="19" width="10" style="338" bestFit="1" customWidth="1"/>
    <col min="20" max="16384" width="9.140625" style="338"/>
  </cols>
  <sheetData>
    <row r="1" spans="2:19" ht="12" customHeight="1" x14ac:dyDescent="0.3"/>
    <row r="2" spans="2:19" ht="12" customHeight="1" x14ac:dyDescent="0.3">
      <c r="B2" s="129" t="s">
        <v>116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318"/>
      <c r="Q2" s="318"/>
    </row>
    <row r="3" spans="2:19" ht="12" customHeight="1" x14ac:dyDescent="0.3">
      <c r="B3" s="130" t="s">
        <v>117</v>
      </c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266"/>
      <c r="Q3" s="266"/>
    </row>
    <row r="4" spans="2:19" ht="10.15" customHeight="1" x14ac:dyDescent="0.3">
      <c r="B4" s="374"/>
      <c r="C4" s="375"/>
      <c r="D4" s="375"/>
      <c r="E4" s="375"/>
      <c r="F4" s="375"/>
      <c r="G4" s="375"/>
      <c r="H4" s="375"/>
      <c r="I4" s="375"/>
      <c r="J4" s="375"/>
      <c r="K4" s="375"/>
      <c r="L4" s="375"/>
      <c r="M4" s="374"/>
      <c r="N4" s="374"/>
      <c r="O4" s="374"/>
    </row>
    <row r="5" spans="2:19" ht="6" customHeight="1" x14ac:dyDescent="0.3">
      <c r="C5" s="341"/>
      <c r="D5" s="341"/>
      <c r="E5" s="341"/>
      <c r="F5" s="341"/>
      <c r="G5" s="341"/>
      <c r="H5" s="341"/>
      <c r="I5" s="341"/>
      <c r="J5" s="341"/>
      <c r="K5" s="341"/>
      <c r="L5" s="341"/>
    </row>
    <row r="6" spans="2:19" ht="12" customHeight="1" x14ac:dyDescent="0.3">
      <c r="C6" s="131" t="s">
        <v>2</v>
      </c>
      <c r="D6" s="131"/>
      <c r="E6" s="124"/>
      <c r="F6" s="128" t="s">
        <v>23</v>
      </c>
      <c r="G6" s="123"/>
      <c r="H6" s="341"/>
      <c r="I6" s="341"/>
      <c r="J6" s="376" t="s">
        <v>111</v>
      </c>
      <c r="K6" s="376"/>
      <c r="L6" s="376"/>
      <c r="M6" s="376"/>
      <c r="N6" s="376"/>
    </row>
    <row r="7" spans="2:19" ht="16.5" customHeight="1" x14ac:dyDescent="0.3">
      <c r="C7" s="131"/>
      <c r="D7" s="131"/>
      <c r="E7" s="124"/>
      <c r="F7" s="128"/>
      <c r="G7" s="123"/>
      <c r="H7" s="341"/>
      <c r="I7" s="341"/>
      <c r="J7" s="378"/>
      <c r="K7" s="378"/>
      <c r="L7" s="378"/>
      <c r="M7" s="378"/>
      <c r="N7" s="378"/>
      <c r="O7" s="377"/>
    </row>
    <row r="8" spans="2:19" ht="5.25" customHeight="1" x14ac:dyDescent="0.3">
      <c r="C8" s="131"/>
      <c r="D8" s="131"/>
      <c r="E8" s="124"/>
      <c r="F8" s="128"/>
      <c r="G8" s="123"/>
      <c r="K8" s="344"/>
      <c r="L8" s="344"/>
    </row>
    <row r="9" spans="2:19" ht="51" customHeight="1" x14ac:dyDescent="0.3">
      <c r="C9" s="124"/>
      <c r="D9" s="124"/>
      <c r="E9" s="124"/>
      <c r="F9" s="123"/>
      <c r="G9" s="123"/>
      <c r="J9" s="379" t="s">
        <v>112</v>
      </c>
      <c r="K9" s="379"/>
      <c r="L9" s="344"/>
      <c r="M9" s="379" t="s">
        <v>113</v>
      </c>
      <c r="N9" s="379"/>
    </row>
    <row r="10" spans="2:19" ht="9.75" customHeight="1" x14ac:dyDescent="0.3">
      <c r="C10" s="124"/>
      <c r="D10" s="124"/>
      <c r="E10" s="124"/>
      <c r="F10" s="123"/>
      <c r="G10" s="123"/>
      <c r="J10" s="344"/>
      <c r="K10" s="344"/>
      <c r="L10" s="344"/>
      <c r="M10" s="346"/>
      <c r="N10" s="346"/>
    </row>
    <row r="11" spans="2:19" ht="12" customHeight="1" x14ac:dyDescent="0.3">
      <c r="C11" s="347"/>
      <c r="D11" s="347"/>
      <c r="E11" s="347"/>
      <c r="F11" s="208" t="s">
        <v>0</v>
      </c>
      <c r="G11" s="208"/>
      <c r="H11" s="348" t="s">
        <v>1</v>
      </c>
      <c r="I11" s="348"/>
      <c r="J11" s="208" t="s">
        <v>0</v>
      </c>
      <c r="K11" s="348" t="s">
        <v>1</v>
      </c>
      <c r="L11" s="208"/>
      <c r="M11" s="208" t="s">
        <v>0</v>
      </c>
      <c r="N11" s="348" t="s">
        <v>1</v>
      </c>
    </row>
    <row r="12" spans="2:19" ht="6" customHeight="1" x14ac:dyDescent="0.3">
      <c r="B12" s="374"/>
      <c r="C12" s="380"/>
      <c r="D12" s="380"/>
      <c r="E12" s="380"/>
      <c r="F12" s="381"/>
      <c r="G12" s="381"/>
      <c r="H12" s="382"/>
      <c r="I12" s="382"/>
      <c r="J12" s="381"/>
      <c r="K12" s="381"/>
      <c r="L12" s="381"/>
      <c r="M12" s="381"/>
      <c r="N12" s="381"/>
      <c r="O12" s="374"/>
    </row>
    <row r="13" spans="2:19" ht="6" customHeight="1" x14ac:dyDescent="0.3">
      <c r="C13" s="347"/>
      <c r="D13" s="347"/>
      <c r="E13" s="347"/>
      <c r="F13" s="208"/>
      <c r="G13" s="208"/>
      <c r="H13" s="351"/>
      <c r="I13" s="351"/>
      <c r="J13" s="208"/>
      <c r="K13" s="208"/>
      <c r="L13" s="208"/>
      <c r="M13" s="208"/>
      <c r="N13" s="208"/>
    </row>
    <row r="14" spans="2:19" ht="21.95" customHeight="1" x14ac:dyDescent="0.3">
      <c r="C14" s="132" t="s">
        <v>3</v>
      </c>
      <c r="D14" s="132"/>
      <c r="E14" s="125"/>
      <c r="F14" s="126">
        <f>F18+F20+F22+F24+F26</f>
        <v>1044206.3600942945</v>
      </c>
      <c r="G14" s="126"/>
      <c r="H14" s="352">
        <f>F14/F14*100</f>
        <v>100</v>
      </c>
      <c r="I14" s="352"/>
      <c r="J14" s="126">
        <f>J18+J20+J22+J24+J26</f>
        <v>324539.70125516213</v>
      </c>
      <c r="K14" s="204">
        <f>J14/J14*100</f>
        <v>100</v>
      </c>
      <c r="L14" s="126"/>
      <c r="M14" s="126">
        <f>M18+M20+M22+M24+M26</f>
        <v>719666.6588391324</v>
      </c>
      <c r="N14" s="204">
        <f>M14/M14*100</f>
        <v>100</v>
      </c>
      <c r="P14" s="353"/>
      <c r="Q14" s="353"/>
      <c r="S14" s="353"/>
    </row>
    <row r="15" spans="2:19" ht="12" customHeight="1" x14ac:dyDescent="0.3">
      <c r="C15" s="125" t="s">
        <v>1</v>
      </c>
      <c r="D15" s="39"/>
      <c r="E15" s="39"/>
      <c r="F15" s="354">
        <f>F14/F14*100</f>
        <v>100</v>
      </c>
      <c r="G15" s="354"/>
      <c r="H15" s="354"/>
      <c r="I15" s="354"/>
      <c r="J15" s="291">
        <f>J14/F14*100</f>
        <v>31.080034910518584</v>
      </c>
      <c r="K15" s="127"/>
      <c r="L15" s="127"/>
      <c r="M15" s="291">
        <f>M14/F14*100</f>
        <v>68.919965089481423</v>
      </c>
      <c r="N15" s="291"/>
    </row>
    <row r="16" spans="2:19" ht="6" customHeight="1" x14ac:dyDescent="0.3">
      <c r="B16" s="374"/>
      <c r="C16" s="383"/>
      <c r="D16" s="198"/>
      <c r="E16" s="198"/>
      <c r="F16" s="384"/>
      <c r="G16" s="384"/>
      <c r="H16" s="384"/>
      <c r="I16" s="384"/>
      <c r="J16" s="385"/>
      <c r="K16" s="385"/>
      <c r="L16" s="385"/>
      <c r="M16" s="385"/>
      <c r="N16" s="385"/>
      <c r="O16" s="374"/>
    </row>
    <row r="17" spans="3:18" ht="9.9499999999999993" customHeight="1" x14ac:dyDescent="0.3">
      <c r="C17" s="347"/>
      <c r="D17" s="347"/>
      <c r="E17" s="347"/>
      <c r="F17" s="354"/>
      <c r="G17" s="354"/>
      <c r="H17" s="354"/>
      <c r="I17" s="354"/>
      <c r="J17" s="313"/>
      <c r="K17" s="313"/>
      <c r="L17" s="313"/>
      <c r="M17" s="313"/>
      <c r="N17" s="313"/>
      <c r="O17" s="6"/>
    </row>
    <row r="18" spans="3:18" ht="30" customHeight="1" x14ac:dyDescent="0.3">
      <c r="C18" s="137" t="s">
        <v>4</v>
      </c>
      <c r="D18" s="137"/>
      <c r="E18" s="122"/>
      <c r="F18" s="54">
        <f>J18+M18</f>
        <v>10218.126434746628</v>
      </c>
      <c r="G18" s="54"/>
      <c r="H18" s="357">
        <f>F18/$F$14*100</f>
        <v>0.97855431888232369</v>
      </c>
      <c r="I18" s="357"/>
      <c r="J18" s="68">
        <v>5691.1760296664124</v>
      </c>
      <c r="K18" s="400">
        <f>J18/$J$14*100</f>
        <v>1.7536147373204893</v>
      </c>
      <c r="L18" s="345"/>
      <c r="M18" s="359">
        <v>4526.9504050802143</v>
      </c>
      <c r="N18" s="389">
        <f>M18/$M$14*100</f>
        <v>0.62903433825633526</v>
      </c>
      <c r="O18" s="6"/>
      <c r="P18" s="138"/>
      <c r="Q18" s="138"/>
    </row>
    <row r="19" spans="3:18" ht="8.1" customHeight="1" x14ac:dyDescent="0.3">
      <c r="C19" s="122"/>
      <c r="D19" s="122"/>
      <c r="E19" s="122"/>
      <c r="F19" s="54"/>
      <c r="G19" s="54"/>
      <c r="H19" s="357"/>
      <c r="I19" s="360"/>
      <c r="J19" s="345"/>
      <c r="K19" s="345"/>
      <c r="L19" s="345"/>
      <c r="M19" s="388"/>
      <c r="N19" s="345"/>
      <c r="O19" s="6"/>
      <c r="P19" s="138"/>
      <c r="Q19" s="138"/>
    </row>
    <row r="20" spans="3:18" ht="30" customHeight="1" x14ac:dyDescent="0.3">
      <c r="C20" s="137" t="s">
        <v>54</v>
      </c>
      <c r="D20" s="137"/>
      <c r="E20" s="122"/>
      <c r="F20" s="54">
        <f>J20+M20</f>
        <v>68048.324466666672</v>
      </c>
      <c r="G20" s="54"/>
      <c r="H20" s="357">
        <f t="shared" ref="H20:H34" si="0">F20/$F$14*100</f>
        <v>6.5167506220247233</v>
      </c>
      <c r="I20" s="357"/>
      <c r="J20" s="68">
        <v>7825.3132000000005</v>
      </c>
      <c r="K20" s="400">
        <f>J20/$J$14*100</f>
        <v>2.4112036739220146</v>
      </c>
      <c r="L20" s="345"/>
      <c r="M20" s="359">
        <v>60223.011266666668</v>
      </c>
      <c r="N20" s="389">
        <f>M20/$M$14*100</f>
        <v>8.3681813693870684</v>
      </c>
      <c r="O20" s="6"/>
      <c r="P20" s="138"/>
      <c r="Q20" s="138"/>
    </row>
    <row r="21" spans="3:18" ht="8.1" customHeight="1" x14ac:dyDescent="0.3">
      <c r="C21" s="122"/>
      <c r="D21" s="122"/>
      <c r="E21" s="122"/>
      <c r="F21" s="54"/>
      <c r="G21" s="54"/>
      <c r="H21" s="357"/>
      <c r="I21" s="360"/>
      <c r="J21" s="345"/>
      <c r="K21" s="345"/>
      <c r="L21" s="345"/>
      <c r="M21" s="388"/>
      <c r="N21" s="345"/>
      <c r="O21" s="6"/>
      <c r="P21" s="138"/>
      <c r="Q21" s="138"/>
    </row>
    <row r="22" spans="3:18" ht="30" customHeight="1" x14ac:dyDescent="0.3">
      <c r="C22" s="361" t="s">
        <v>6</v>
      </c>
      <c r="D22" s="361"/>
      <c r="E22" s="362"/>
      <c r="F22" s="54">
        <f>J22+M22</f>
        <v>768072.25064229802</v>
      </c>
      <c r="G22" s="54"/>
      <c r="H22" s="357">
        <f t="shared" si="0"/>
        <v>73.555599735375978</v>
      </c>
      <c r="I22" s="357"/>
      <c r="J22" s="68">
        <v>217163.12730309437</v>
      </c>
      <c r="K22" s="400">
        <f>J22/$J$14*100</f>
        <v>66.914194615701177</v>
      </c>
      <c r="L22" s="345"/>
      <c r="M22" s="359">
        <v>550909.12333920365</v>
      </c>
      <c r="N22" s="389">
        <f>M22/$M$14*100</f>
        <v>76.550596942736618</v>
      </c>
      <c r="O22" s="6"/>
      <c r="P22" s="138"/>
      <c r="Q22" s="138"/>
    </row>
    <row r="23" spans="3:18" ht="8.1" customHeight="1" x14ac:dyDescent="0.3">
      <c r="C23" s="362"/>
      <c r="D23" s="362"/>
      <c r="E23" s="362"/>
      <c r="F23" s="54"/>
      <c r="G23" s="54"/>
      <c r="H23" s="357"/>
      <c r="I23" s="360"/>
      <c r="J23" s="345"/>
      <c r="K23" s="345"/>
      <c r="L23" s="345"/>
      <c r="M23" s="388"/>
      <c r="N23" s="345"/>
      <c r="O23" s="6"/>
      <c r="P23" s="138"/>
      <c r="Q23" s="138"/>
    </row>
    <row r="24" spans="3:18" ht="30" customHeight="1" x14ac:dyDescent="0.3">
      <c r="C24" s="137" t="s">
        <v>56</v>
      </c>
      <c r="D24" s="137"/>
      <c r="E24" s="122"/>
      <c r="F24" s="54">
        <f>J24+M24</f>
        <v>31984.551775667409</v>
      </c>
      <c r="G24" s="54"/>
      <c r="H24" s="357">
        <f t="shared" si="0"/>
        <v>3.063048933429128</v>
      </c>
      <c r="I24" s="357"/>
      <c r="J24" s="68">
        <v>18802.823229977097</v>
      </c>
      <c r="K24" s="400">
        <f>J24/$J$14*100</f>
        <v>5.7936896956695589</v>
      </c>
      <c r="L24" s="345"/>
      <c r="M24" s="359">
        <v>13181.728545690314</v>
      </c>
      <c r="N24" s="389">
        <f>M24/$M$14*100</f>
        <v>1.8316436344228133</v>
      </c>
      <c r="O24" s="6"/>
      <c r="P24" s="138"/>
      <c r="Q24" s="138"/>
    </row>
    <row r="25" spans="3:18" ht="8.1" customHeight="1" x14ac:dyDescent="0.3">
      <c r="C25" s="122"/>
      <c r="D25" s="122"/>
      <c r="E25" s="122"/>
      <c r="F25" s="54"/>
      <c r="G25" s="54"/>
      <c r="H25" s="357"/>
      <c r="I25" s="360"/>
      <c r="J25" s="345"/>
      <c r="K25" s="345"/>
      <c r="L25" s="345"/>
      <c r="M25" s="388"/>
      <c r="N25" s="345"/>
      <c r="O25" s="6"/>
      <c r="P25" s="138"/>
      <c r="Q25" s="138"/>
    </row>
    <row r="26" spans="3:18" ht="30" customHeight="1" x14ac:dyDescent="0.3">
      <c r="C26" s="136" t="s">
        <v>8</v>
      </c>
      <c r="D26" s="136"/>
      <c r="E26" s="121"/>
      <c r="F26" s="54">
        <f>J26+M26</f>
        <v>165883.10677491582</v>
      </c>
      <c r="G26" s="54"/>
      <c r="H26" s="357">
        <f t="shared" si="0"/>
        <v>15.88604639028785</v>
      </c>
      <c r="I26" s="357"/>
      <c r="J26" s="363">
        <f>J28+J30+J32+J34</f>
        <v>75057.261492424237</v>
      </c>
      <c r="K26" s="400">
        <f>J26/$J$14*100</f>
        <v>23.127297277386759</v>
      </c>
      <c r="L26" s="345"/>
      <c r="M26" s="390">
        <f>M28+M30+M32+M34</f>
        <v>90825.845282491588</v>
      </c>
      <c r="N26" s="389">
        <f>M26/$M$14*100</f>
        <v>12.620543715197172</v>
      </c>
      <c r="O26" s="6"/>
      <c r="P26" s="138"/>
      <c r="Q26" s="138"/>
      <c r="R26" s="353"/>
    </row>
    <row r="27" spans="3:18" ht="8.1" customHeight="1" x14ac:dyDescent="0.3">
      <c r="C27" s="121"/>
      <c r="D27" s="121"/>
      <c r="E27" s="121"/>
      <c r="F27" s="97"/>
      <c r="G27" s="97"/>
      <c r="H27" s="364"/>
      <c r="I27" s="360"/>
      <c r="J27" s="365"/>
      <c r="K27" s="365"/>
      <c r="L27" s="365"/>
      <c r="M27" s="391"/>
      <c r="N27" s="365"/>
      <c r="O27" s="6"/>
      <c r="P27" s="138"/>
      <c r="Q27" s="138"/>
    </row>
    <row r="28" spans="3:18" ht="30" customHeight="1" x14ac:dyDescent="0.3">
      <c r="D28" s="39" t="s">
        <v>88</v>
      </c>
      <c r="E28" s="39"/>
      <c r="F28" s="97">
        <f>J28+M28</f>
        <v>2228.4928</v>
      </c>
      <c r="G28" s="97"/>
      <c r="H28" s="364">
        <f t="shared" si="0"/>
        <v>0.21341498052154761</v>
      </c>
      <c r="I28" s="364"/>
      <c r="J28" s="83">
        <v>517.803</v>
      </c>
      <c r="K28" s="402">
        <f>J28/$J$14*100</f>
        <v>0.1595499712353802</v>
      </c>
      <c r="L28" s="365"/>
      <c r="M28" s="367">
        <v>1710.6898000000001</v>
      </c>
      <c r="N28" s="394">
        <f>M28/$M$14*100</f>
        <v>0.23770585714773146</v>
      </c>
      <c r="O28" s="6"/>
      <c r="P28" s="138"/>
      <c r="Q28" s="138"/>
    </row>
    <row r="29" spans="3:18" ht="8.1" customHeight="1" x14ac:dyDescent="0.3">
      <c r="D29" s="41"/>
      <c r="E29" s="41"/>
      <c r="F29" s="97"/>
      <c r="G29" s="97"/>
      <c r="H29" s="364"/>
      <c r="I29" s="368"/>
      <c r="J29" s="365"/>
      <c r="K29" s="365"/>
      <c r="L29" s="365"/>
      <c r="M29" s="391"/>
      <c r="N29" s="365"/>
      <c r="O29" s="6"/>
      <c r="P29" s="138"/>
      <c r="Q29" s="138"/>
    </row>
    <row r="30" spans="3:18" ht="51.75" customHeight="1" x14ac:dyDescent="0.3">
      <c r="D30" s="39" t="s">
        <v>102</v>
      </c>
      <c r="E30" s="39"/>
      <c r="F30" s="97">
        <f>J30+M30</f>
        <v>70818.366200000004</v>
      </c>
      <c r="G30" s="97"/>
      <c r="H30" s="364">
        <f t="shared" si="0"/>
        <v>6.7820278544946726</v>
      </c>
      <c r="I30" s="364"/>
      <c r="J30" s="83">
        <v>50204.130499999999</v>
      </c>
      <c r="K30" s="402">
        <f>J30/$J$14*100</f>
        <v>15.469334046292266</v>
      </c>
      <c r="L30" s="365"/>
      <c r="M30" s="367">
        <v>20614.235700000001</v>
      </c>
      <c r="N30" s="394">
        <f>M30/$M$14*100</f>
        <v>2.8644144406039405</v>
      </c>
      <c r="O30" s="6"/>
      <c r="P30" s="369"/>
      <c r="Q30" s="369"/>
    </row>
    <row r="31" spans="3:18" ht="8.1" customHeight="1" x14ac:dyDescent="0.3">
      <c r="D31" s="39"/>
      <c r="E31" s="39"/>
      <c r="F31" s="97"/>
      <c r="G31" s="97"/>
      <c r="H31" s="364"/>
      <c r="I31" s="368"/>
      <c r="J31" s="365"/>
      <c r="K31" s="365"/>
      <c r="L31" s="365"/>
      <c r="M31" s="391"/>
      <c r="N31" s="365"/>
      <c r="O31" s="6"/>
      <c r="P31" s="369"/>
      <c r="Q31" s="369"/>
    </row>
    <row r="32" spans="3:18" ht="30" customHeight="1" x14ac:dyDescent="0.3">
      <c r="D32" s="259" t="s">
        <v>103</v>
      </c>
      <c r="E32" s="259"/>
      <c r="F32" s="97">
        <f>J32+M32</f>
        <v>37318.928449999999</v>
      </c>
      <c r="G32" s="97"/>
      <c r="H32" s="364">
        <f t="shared" si="0"/>
        <v>3.5739035765526275</v>
      </c>
      <c r="I32" s="364"/>
      <c r="J32" s="83">
        <v>9701.3047499999993</v>
      </c>
      <c r="K32" s="402">
        <f>J32/$J$14*100</f>
        <v>2.9892505331335606</v>
      </c>
      <c r="L32" s="365"/>
      <c r="M32" s="367">
        <v>27617.6237</v>
      </c>
      <c r="N32" s="394">
        <f>M32/$M$14*100</f>
        <v>3.8375577582750555</v>
      </c>
      <c r="O32" s="6"/>
      <c r="P32" s="369"/>
      <c r="Q32" s="369"/>
    </row>
    <row r="33" spans="2:17" ht="8.1" customHeight="1" x14ac:dyDescent="0.3">
      <c r="D33" s="122"/>
      <c r="E33" s="122"/>
      <c r="F33" s="97"/>
      <c r="G33" s="97"/>
      <c r="H33" s="364"/>
      <c r="I33" s="368"/>
      <c r="J33" s="365"/>
      <c r="K33" s="365"/>
      <c r="L33" s="365"/>
      <c r="M33" s="391"/>
      <c r="N33" s="365"/>
      <c r="O33" s="6"/>
      <c r="P33" s="353"/>
      <c r="Q33" s="353"/>
    </row>
    <row r="34" spans="2:17" ht="30" customHeight="1" x14ac:dyDescent="0.3">
      <c r="D34" s="7" t="s">
        <v>104</v>
      </c>
      <c r="E34" s="7"/>
      <c r="F34" s="97">
        <f>J34+M34</f>
        <v>55517.319324915821</v>
      </c>
      <c r="G34" s="97"/>
      <c r="H34" s="364">
        <f t="shared" si="0"/>
        <v>5.3166999787190017</v>
      </c>
      <c r="I34" s="364"/>
      <c r="J34" s="83">
        <v>14634.023242424242</v>
      </c>
      <c r="K34" s="402">
        <f>J34/$J$14*100</f>
        <v>4.5091627267255561</v>
      </c>
      <c r="L34" s="365"/>
      <c r="M34" s="367">
        <v>40883.296082491579</v>
      </c>
      <c r="N34" s="394">
        <f>M34/$M$14*100</f>
        <v>5.6808656591704425</v>
      </c>
      <c r="O34" s="6"/>
      <c r="P34" s="353"/>
      <c r="Q34" s="353"/>
    </row>
    <row r="35" spans="2:17" ht="19.5" customHeight="1" x14ac:dyDescent="0.3">
      <c r="B35" s="374"/>
      <c r="C35" s="374"/>
      <c r="D35" s="395"/>
      <c r="E35" s="395"/>
      <c r="F35" s="120"/>
      <c r="G35" s="120"/>
      <c r="H35" s="396"/>
      <c r="I35" s="396"/>
      <c r="J35" s="120"/>
      <c r="K35" s="120"/>
      <c r="L35" s="120"/>
      <c r="M35" s="120"/>
      <c r="N35" s="120"/>
      <c r="O35" s="109"/>
      <c r="P35" s="353"/>
      <c r="Q35" s="353"/>
    </row>
    <row r="36" spans="2:17" ht="12" customHeight="1" x14ac:dyDescent="0.3">
      <c r="D36" s="259"/>
      <c r="E36" s="259"/>
      <c r="F36" s="27"/>
      <c r="G36" s="27"/>
      <c r="H36" s="371"/>
      <c r="I36" s="371"/>
      <c r="J36" s="27"/>
      <c r="K36" s="27"/>
      <c r="L36" s="27"/>
      <c r="M36" s="27"/>
      <c r="N36" s="27"/>
      <c r="O36" s="6"/>
      <c r="P36" s="353"/>
      <c r="Q36" s="353"/>
    </row>
  </sheetData>
  <mergeCells count="13">
    <mergeCell ref="C14:D14"/>
    <mergeCell ref="C18:D18"/>
    <mergeCell ref="C20:D20"/>
    <mergeCell ref="C22:D22"/>
    <mergeCell ref="C24:D24"/>
    <mergeCell ref="C26:D26"/>
    <mergeCell ref="B2:O2"/>
    <mergeCell ref="B3:O3"/>
    <mergeCell ref="C6:D8"/>
    <mergeCell ref="F6:F8"/>
    <mergeCell ref="J6:N7"/>
    <mergeCell ref="J9:K9"/>
    <mergeCell ref="M9:N9"/>
  </mergeCells>
  <pageMargins left="7.874015748031496E-2" right="0.19685039370078741" top="0.47244094488188981" bottom="0.31496062992125984" header="0.31496062992125984" footer="0.31496062992125984"/>
  <pageSetup paperSize="9" scale="95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27EE6-4E58-4F44-B1E8-C577C7F1D143}">
  <dimension ref="B1:T36"/>
  <sheetViews>
    <sheetView topLeftCell="A12" zoomScaleNormal="100" zoomScaleSheetLayoutView="90" workbookViewId="0">
      <selection activeCell="S28" sqref="S28"/>
    </sheetView>
  </sheetViews>
  <sheetFormatPr defaultColWidth="9.140625" defaultRowHeight="13.5" x14ac:dyDescent="0.3"/>
  <cols>
    <col min="1" max="1" width="9.140625" style="338"/>
    <col min="2" max="2" width="1.7109375" style="338" customWidth="1"/>
    <col min="3" max="3" width="2.7109375" style="338" customWidth="1"/>
    <col min="4" max="4" width="43.5703125" style="338" customWidth="1"/>
    <col min="5" max="5" width="15.7109375" style="338" customWidth="1"/>
    <col min="6" max="6" width="14.7109375" style="338" customWidth="1"/>
    <col min="7" max="7" width="1.7109375" style="338" customWidth="1"/>
    <col min="8" max="8" width="5.7109375" style="338" customWidth="1"/>
    <col min="9" max="10" width="12.7109375" style="338" customWidth="1"/>
    <col min="11" max="11" width="5.7109375" style="338" customWidth="1"/>
    <col min="12" max="12" width="8.7109375" style="338" customWidth="1"/>
    <col min="13" max="13" width="12.7109375" style="338" customWidth="1"/>
    <col min="14" max="14" width="5.7109375" style="338" customWidth="1"/>
    <col min="15" max="15" width="0.85546875" style="338" customWidth="1"/>
    <col min="16" max="16" width="7.5703125" style="338" customWidth="1"/>
    <col min="17" max="17" width="1.28515625" style="338" customWidth="1"/>
    <col min="18" max="18" width="3.28515625" style="338" customWidth="1"/>
    <col min="19" max="19" width="10" style="338" bestFit="1" customWidth="1"/>
    <col min="20" max="16384" width="9.140625" style="338"/>
  </cols>
  <sheetData>
    <row r="1" spans="2:20" ht="12" customHeight="1" x14ac:dyDescent="0.3"/>
    <row r="2" spans="2:20" ht="12" customHeight="1" x14ac:dyDescent="0.3">
      <c r="B2" s="129" t="s">
        <v>118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318"/>
      <c r="Q2" s="318"/>
    </row>
    <row r="3" spans="2:20" ht="12" customHeight="1" x14ac:dyDescent="0.3">
      <c r="B3" s="130" t="s">
        <v>119</v>
      </c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266"/>
      <c r="Q3" s="266"/>
    </row>
    <row r="4" spans="2:20" ht="10.15" customHeight="1" x14ac:dyDescent="0.3">
      <c r="B4" s="374"/>
      <c r="C4" s="375"/>
      <c r="D4" s="375"/>
      <c r="E4" s="375"/>
      <c r="F4" s="375"/>
      <c r="G4" s="375"/>
      <c r="H4" s="375"/>
      <c r="I4" s="375"/>
      <c r="J4" s="375"/>
      <c r="K4" s="375"/>
      <c r="L4" s="375"/>
      <c r="M4" s="374"/>
      <c r="N4" s="374"/>
      <c r="O4" s="374"/>
    </row>
    <row r="5" spans="2:20" ht="6" customHeight="1" x14ac:dyDescent="0.3">
      <c r="C5" s="341"/>
      <c r="D5" s="341"/>
      <c r="E5" s="341"/>
      <c r="F5" s="341"/>
      <c r="G5" s="341"/>
      <c r="H5" s="341"/>
      <c r="I5" s="341"/>
      <c r="J5" s="341"/>
      <c r="K5" s="341"/>
      <c r="L5" s="341"/>
      <c r="T5" s="338" t="s">
        <v>120</v>
      </c>
    </row>
    <row r="6" spans="2:20" ht="12" customHeight="1" x14ac:dyDescent="0.3">
      <c r="C6" s="131" t="s">
        <v>2</v>
      </c>
      <c r="D6" s="131"/>
      <c r="E6" s="124"/>
      <c r="F6" s="128" t="s">
        <v>23</v>
      </c>
      <c r="G6" s="123"/>
      <c r="H6" s="341"/>
      <c r="I6" s="341"/>
      <c r="J6" s="376" t="s">
        <v>113</v>
      </c>
      <c r="K6" s="376"/>
      <c r="L6" s="376"/>
      <c r="M6" s="376"/>
      <c r="N6" s="376"/>
      <c r="T6" s="338" t="s">
        <v>121</v>
      </c>
    </row>
    <row r="7" spans="2:20" ht="16.5" customHeight="1" x14ac:dyDescent="0.3">
      <c r="C7" s="131"/>
      <c r="D7" s="131"/>
      <c r="E7" s="124"/>
      <c r="F7" s="128"/>
      <c r="G7" s="123"/>
      <c r="H7" s="341"/>
      <c r="I7" s="341"/>
      <c r="J7" s="378"/>
      <c r="K7" s="378"/>
      <c r="L7" s="378"/>
      <c r="M7" s="378"/>
      <c r="N7" s="378"/>
      <c r="O7" s="377"/>
    </row>
    <row r="8" spans="2:20" ht="5.25" customHeight="1" x14ac:dyDescent="0.3">
      <c r="C8" s="131"/>
      <c r="D8" s="131"/>
      <c r="E8" s="124"/>
      <c r="F8" s="128"/>
      <c r="G8" s="123"/>
      <c r="K8" s="344"/>
      <c r="L8" s="344"/>
    </row>
    <row r="9" spans="2:20" ht="27.75" customHeight="1" x14ac:dyDescent="0.3">
      <c r="C9" s="124"/>
      <c r="D9" s="124"/>
      <c r="E9" s="124"/>
      <c r="F9" s="123"/>
      <c r="G9" s="123"/>
      <c r="J9" s="379" t="s">
        <v>122</v>
      </c>
      <c r="K9" s="379"/>
      <c r="L9" s="344"/>
      <c r="M9" s="379" t="s">
        <v>123</v>
      </c>
      <c r="N9" s="379"/>
    </row>
    <row r="10" spans="2:20" ht="15" customHeight="1" x14ac:dyDescent="0.3">
      <c r="C10" s="124"/>
      <c r="D10" s="124"/>
      <c r="E10" s="124"/>
      <c r="F10" s="123"/>
      <c r="G10" s="123"/>
      <c r="J10" s="344"/>
      <c r="K10" s="344"/>
      <c r="L10" s="344"/>
      <c r="M10" s="346"/>
      <c r="N10" s="346"/>
    </row>
    <row r="11" spans="2:20" ht="12" customHeight="1" x14ac:dyDescent="0.3">
      <c r="C11" s="347"/>
      <c r="D11" s="347"/>
      <c r="E11" s="347"/>
      <c r="F11" s="208" t="s">
        <v>0</v>
      </c>
      <c r="G11" s="208"/>
      <c r="H11" s="348" t="s">
        <v>1</v>
      </c>
      <c r="I11" s="348"/>
      <c r="J11" s="208" t="s">
        <v>0</v>
      </c>
      <c r="K11" s="348" t="s">
        <v>1</v>
      </c>
      <c r="L11" s="208"/>
      <c r="M11" s="208" t="s">
        <v>0</v>
      </c>
      <c r="N11" s="348" t="s">
        <v>1</v>
      </c>
    </row>
    <row r="12" spans="2:20" ht="6" customHeight="1" x14ac:dyDescent="0.3">
      <c r="B12" s="374"/>
      <c r="C12" s="380"/>
      <c r="D12" s="380"/>
      <c r="E12" s="380"/>
      <c r="F12" s="381"/>
      <c r="G12" s="381"/>
      <c r="H12" s="382"/>
      <c r="I12" s="382"/>
      <c r="J12" s="381"/>
      <c r="K12" s="381"/>
      <c r="L12" s="381"/>
      <c r="M12" s="381"/>
      <c r="N12" s="381"/>
      <c r="O12" s="374"/>
    </row>
    <row r="13" spans="2:20" ht="6" customHeight="1" x14ac:dyDescent="0.3">
      <c r="C13" s="347"/>
      <c r="D13" s="347"/>
      <c r="E13" s="347"/>
      <c r="F13" s="208"/>
      <c r="G13" s="208"/>
      <c r="H13" s="351"/>
      <c r="I13" s="351"/>
      <c r="J13" s="208"/>
      <c r="K13" s="208"/>
      <c r="L13" s="208"/>
      <c r="M13" s="208"/>
      <c r="N13" s="208"/>
    </row>
    <row r="14" spans="2:20" ht="21.95" customHeight="1" x14ac:dyDescent="0.3">
      <c r="C14" s="132" t="s">
        <v>3</v>
      </c>
      <c r="D14" s="132"/>
      <c r="E14" s="125"/>
      <c r="F14" s="126">
        <f>F18+F20+F22+F24+F26</f>
        <v>742233.98795954988</v>
      </c>
      <c r="G14" s="126"/>
      <c r="H14" s="352">
        <f>F14/F14*100</f>
        <v>100</v>
      </c>
      <c r="I14" s="352"/>
      <c r="J14" s="126">
        <f>J18+J20+J22+J24+J26</f>
        <v>525506.51058815129</v>
      </c>
      <c r="K14" s="204">
        <f>J14/J14*100</f>
        <v>100</v>
      </c>
      <c r="L14" s="126"/>
      <c r="M14" s="126">
        <f>M18+M20+M22+M24+M26</f>
        <v>216727.47737139853</v>
      </c>
      <c r="N14" s="204">
        <f>M14/M14*100</f>
        <v>100</v>
      </c>
      <c r="P14" s="353"/>
      <c r="Q14" s="353"/>
      <c r="S14" s="353"/>
    </row>
    <row r="15" spans="2:20" ht="12" customHeight="1" x14ac:dyDescent="0.3">
      <c r="C15" s="125" t="s">
        <v>1</v>
      </c>
      <c r="D15" s="39"/>
      <c r="E15" s="39"/>
      <c r="F15" s="354">
        <f>F14/F14*100</f>
        <v>100</v>
      </c>
      <c r="G15" s="354"/>
      <c r="H15" s="354"/>
      <c r="I15" s="354"/>
      <c r="J15" s="291">
        <f>J14/F14*100</f>
        <v>70.800653043766332</v>
      </c>
      <c r="K15" s="127"/>
      <c r="L15" s="127"/>
      <c r="M15" s="291">
        <f>M14/F14*100</f>
        <v>29.199346956233658</v>
      </c>
      <c r="N15" s="291"/>
    </row>
    <row r="16" spans="2:20" ht="6" customHeight="1" x14ac:dyDescent="0.3">
      <c r="B16" s="374"/>
      <c r="C16" s="383"/>
      <c r="D16" s="198"/>
      <c r="E16" s="198"/>
      <c r="F16" s="384"/>
      <c r="G16" s="384"/>
      <c r="H16" s="384"/>
      <c r="I16" s="384"/>
      <c r="J16" s="385"/>
      <c r="K16" s="385"/>
      <c r="L16" s="385"/>
      <c r="M16" s="385"/>
      <c r="N16" s="385"/>
      <c r="O16" s="374"/>
    </row>
    <row r="17" spans="3:18" ht="9.9499999999999993" customHeight="1" x14ac:dyDescent="0.3">
      <c r="C17" s="347"/>
      <c r="D17" s="347"/>
      <c r="E17" s="347"/>
      <c r="F17" s="354"/>
      <c r="G17" s="354"/>
      <c r="H17" s="354"/>
      <c r="I17" s="354"/>
      <c r="J17" s="313"/>
      <c r="K17" s="313"/>
      <c r="L17" s="313"/>
      <c r="M17" s="313"/>
      <c r="N17" s="313"/>
      <c r="O17" s="6"/>
    </row>
    <row r="18" spans="3:18" ht="30" customHeight="1" x14ac:dyDescent="0.3">
      <c r="C18" s="137" t="s">
        <v>4</v>
      </c>
      <c r="D18" s="137"/>
      <c r="E18" s="122"/>
      <c r="F18" s="54">
        <f>J18+M18</f>
        <v>4628.230405080214</v>
      </c>
      <c r="G18" s="54"/>
      <c r="H18" s="357">
        <f>F18/$F$14*100</f>
        <v>0.62355409212713697</v>
      </c>
      <c r="I18" s="357"/>
      <c r="J18" s="386">
        <v>3588.558458607079</v>
      </c>
      <c r="K18" s="387">
        <f>J18/$J$14*100</f>
        <v>0.68287611786022107</v>
      </c>
      <c r="L18" s="388"/>
      <c r="M18" s="359">
        <v>1039.6719464731348</v>
      </c>
      <c r="N18" s="389">
        <f>M18/$M$14*100</f>
        <v>0.47971395186383509</v>
      </c>
      <c r="O18" s="6"/>
      <c r="P18" s="138"/>
      <c r="Q18" s="138"/>
    </row>
    <row r="19" spans="3:18" ht="8.1" customHeight="1" x14ac:dyDescent="0.3">
      <c r="C19" s="122"/>
      <c r="D19" s="122"/>
      <c r="E19" s="122"/>
      <c r="F19" s="54"/>
      <c r="G19" s="54"/>
      <c r="H19" s="357"/>
      <c r="I19" s="360"/>
      <c r="J19" s="388"/>
      <c r="K19" s="388"/>
      <c r="L19" s="388"/>
      <c r="M19" s="388"/>
      <c r="N19" s="345"/>
      <c r="O19" s="6"/>
      <c r="P19" s="138"/>
      <c r="Q19" s="138"/>
    </row>
    <row r="20" spans="3:18" ht="30" customHeight="1" x14ac:dyDescent="0.3">
      <c r="C20" s="137" t="s">
        <v>54</v>
      </c>
      <c r="D20" s="137"/>
      <c r="E20" s="122"/>
      <c r="F20" s="54">
        <f>J20+M20</f>
        <v>74223.011266666668</v>
      </c>
      <c r="G20" s="54"/>
      <c r="H20" s="357">
        <f t="shared" ref="H20:H34" si="0">F20/$F$14*100</f>
        <v>9.9999477887977903</v>
      </c>
      <c r="I20" s="357"/>
      <c r="J20" s="386">
        <v>27427.378933333333</v>
      </c>
      <c r="K20" s="387">
        <f>J20/$J$14*100</f>
        <v>5.2192272370967165</v>
      </c>
      <c r="L20" s="388"/>
      <c r="M20" s="359">
        <v>46795.632333333335</v>
      </c>
      <c r="N20" s="389">
        <f>M20/$M$14*100</f>
        <v>21.591924060990774</v>
      </c>
      <c r="O20" s="6"/>
      <c r="P20" s="138"/>
      <c r="Q20" s="138"/>
    </row>
    <row r="21" spans="3:18" ht="8.1" customHeight="1" x14ac:dyDescent="0.3">
      <c r="C21" s="122"/>
      <c r="D21" s="122"/>
      <c r="E21" s="122"/>
      <c r="F21" s="54"/>
      <c r="G21" s="54"/>
      <c r="H21" s="357"/>
      <c r="I21" s="360"/>
      <c r="J21" s="388"/>
      <c r="K21" s="388"/>
      <c r="L21" s="388"/>
      <c r="M21" s="388"/>
      <c r="N21" s="345"/>
      <c r="O21" s="6"/>
      <c r="P21" s="138"/>
      <c r="Q21" s="138"/>
    </row>
    <row r="22" spans="3:18" ht="30" customHeight="1" x14ac:dyDescent="0.3">
      <c r="C22" s="361" t="s">
        <v>6</v>
      </c>
      <c r="D22" s="361"/>
      <c r="E22" s="362"/>
      <c r="F22" s="54">
        <f>J22+M22</f>
        <v>554592.49842931808</v>
      </c>
      <c r="G22" s="54"/>
      <c r="H22" s="357">
        <f t="shared" si="0"/>
        <v>74.719361741157854</v>
      </c>
      <c r="I22" s="357"/>
      <c r="J22" s="386">
        <v>426459.43485815183</v>
      </c>
      <c r="K22" s="387">
        <f>J22/$J$14*100</f>
        <v>81.152074477793789</v>
      </c>
      <c r="L22" s="388"/>
      <c r="M22" s="359">
        <v>128133.06357116622</v>
      </c>
      <c r="N22" s="389">
        <f>M22/$M$14*100</f>
        <v>59.121743641019243</v>
      </c>
      <c r="O22" s="6"/>
      <c r="P22" s="138"/>
      <c r="Q22" s="138"/>
    </row>
    <row r="23" spans="3:18" ht="8.1" customHeight="1" x14ac:dyDescent="0.3">
      <c r="C23" s="362"/>
      <c r="D23" s="362"/>
      <c r="E23" s="362"/>
      <c r="F23" s="54"/>
      <c r="G23" s="54"/>
      <c r="H23" s="357"/>
      <c r="I23" s="360"/>
      <c r="J23" s="388"/>
      <c r="K23" s="388"/>
      <c r="L23" s="388"/>
      <c r="M23" s="388"/>
      <c r="N23" s="345"/>
      <c r="O23" s="6"/>
      <c r="P23" s="138"/>
      <c r="Q23" s="138"/>
    </row>
    <row r="24" spans="3:18" ht="30" customHeight="1" x14ac:dyDescent="0.3">
      <c r="C24" s="137" t="s">
        <v>56</v>
      </c>
      <c r="D24" s="137"/>
      <c r="E24" s="122"/>
      <c r="F24" s="54">
        <f>J24+M24</f>
        <v>13190.89521235698</v>
      </c>
      <c r="G24" s="54"/>
      <c r="H24" s="357">
        <f t="shared" si="0"/>
        <v>1.7771882487650044</v>
      </c>
      <c r="I24" s="357"/>
      <c r="J24" s="386">
        <v>12375.628315331809</v>
      </c>
      <c r="K24" s="387">
        <f>J24/$J$14*100</f>
        <v>2.3549904836537423</v>
      </c>
      <c r="L24" s="388"/>
      <c r="M24" s="359">
        <v>815.26689702517137</v>
      </c>
      <c r="N24" s="389">
        <f>M24/$M$14*100</f>
        <v>0.37617145131444318</v>
      </c>
      <c r="O24" s="6"/>
      <c r="P24" s="138"/>
      <c r="Q24" s="138"/>
    </row>
    <row r="25" spans="3:18" ht="8.1" customHeight="1" x14ac:dyDescent="0.3">
      <c r="C25" s="122"/>
      <c r="D25" s="122"/>
      <c r="E25" s="122"/>
      <c r="F25" s="54"/>
      <c r="G25" s="54"/>
      <c r="H25" s="357"/>
      <c r="I25" s="360"/>
      <c r="J25" s="388"/>
      <c r="K25" s="388"/>
      <c r="L25" s="388"/>
      <c r="M25" s="388"/>
      <c r="N25" s="345"/>
      <c r="O25" s="6"/>
      <c r="P25" s="138"/>
      <c r="Q25" s="138"/>
    </row>
    <row r="26" spans="3:18" ht="30" customHeight="1" x14ac:dyDescent="0.3">
      <c r="C26" s="136" t="s">
        <v>8</v>
      </c>
      <c r="D26" s="136"/>
      <c r="E26" s="121"/>
      <c r="F26" s="54">
        <f>J26+M26</f>
        <v>95599.352646127954</v>
      </c>
      <c r="G26" s="54"/>
      <c r="H26" s="357">
        <f t="shared" si="0"/>
        <v>12.879948129152218</v>
      </c>
      <c r="I26" s="357"/>
      <c r="J26" s="390">
        <f>J28+J30+J32+J34</f>
        <v>55655.510022727271</v>
      </c>
      <c r="K26" s="387">
        <f>J26/$J$14*100</f>
        <v>10.590831683595539</v>
      </c>
      <c r="L26" s="388"/>
      <c r="M26" s="390">
        <f>M28+M30+M32+M34</f>
        <v>39943.842623400677</v>
      </c>
      <c r="N26" s="389">
        <f>M26/$M$14*100</f>
        <v>18.430446894811713</v>
      </c>
      <c r="O26" s="6"/>
      <c r="P26" s="138"/>
      <c r="Q26" s="138"/>
      <c r="R26" s="353"/>
    </row>
    <row r="27" spans="3:18" ht="8.1" customHeight="1" x14ac:dyDescent="0.3">
      <c r="C27" s="121"/>
      <c r="D27" s="121"/>
      <c r="E27" s="121"/>
      <c r="F27" s="54"/>
      <c r="G27" s="97"/>
      <c r="H27" s="364"/>
      <c r="I27" s="360"/>
      <c r="J27" s="388"/>
      <c r="K27" s="391"/>
      <c r="L27" s="388"/>
      <c r="M27" s="388"/>
      <c r="N27" s="365"/>
      <c r="O27" s="6"/>
      <c r="P27" s="138"/>
      <c r="Q27" s="138"/>
    </row>
    <row r="28" spans="3:18" ht="30" customHeight="1" x14ac:dyDescent="0.3">
      <c r="D28" s="39" t="s">
        <v>88</v>
      </c>
      <c r="E28" s="39"/>
      <c r="F28" s="97">
        <f>J28+M28</f>
        <v>1710.6898000000001</v>
      </c>
      <c r="G28" s="97"/>
      <c r="H28" s="364">
        <f t="shared" si="0"/>
        <v>0.23047850512785045</v>
      </c>
      <c r="I28" s="364"/>
      <c r="J28" s="393">
        <v>651.96480000000008</v>
      </c>
      <c r="K28" s="392">
        <f>J28/$J$14*100</f>
        <v>0.12406407663157505</v>
      </c>
      <c r="L28" s="391"/>
      <c r="M28" s="367">
        <v>1058.7249999999999</v>
      </c>
      <c r="N28" s="394">
        <f>M28/$M$14*100</f>
        <v>0.488505201481997</v>
      </c>
      <c r="O28" s="6"/>
      <c r="P28" s="138"/>
      <c r="Q28" s="138"/>
    </row>
    <row r="29" spans="3:18" ht="8.1" customHeight="1" x14ac:dyDescent="0.3">
      <c r="D29" s="41"/>
      <c r="E29" s="41"/>
      <c r="F29" s="97"/>
      <c r="G29" s="97"/>
      <c r="H29" s="364"/>
      <c r="I29" s="368"/>
      <c r="J29" s="391"/>
      <c r="K29" s="391"/>
      <c r="L29" s="391"/>
      <c r="M29" s="391"/>
      <c r="N29" s="365"/>
      <c r="O29" s="6"/>
      <c r="P29" s="138"/>
      <c r="Q29" s="138"/>
    </row>
    <row r="30" spans="3:18" ht="51.75" customHeight="1" x14ac:dyDescent="0.3">
      <c r="D30" s="39" t="s">
        <v>102</v>
      </c>
      <c r="E30" s="39"/>
      <c r="F30" s="97">
        <f>J30+M30</f>
        <v>20680.5857</v>
      </c>
      <c r="G30" s="97"/>
      <c r="H30" s="364">
        <f t="shared" si="0"/>
        <v>2.786262288641927</v>
      </c>
      <c r="I30" s="364"/>
      <c r="J30" s="393">
        <v>17239.728800000001</v>
      </c>
      <c r="K30" s="392">
        <f>J30/$J$14*100</f>
        <v>3.2805928095362988</v>
      </c>
      <c r="L30" s="391"/>
      <c r="M30" s="367">
        <v>3440.8569000000002</v>
      </c>
      <c r="N30" s="394">
        <f>M30/$M$14*100</f>
        <v>1.5876422047323147</v>
      </c>
      <c r="O30" s="6"/>
      <c r="P30" s="369"/>
      <c r="Q30" s="369"/>
    </row>
    <row r="31" spans="3:18" ht="8.1" customHeight="1" x14ac:dyDescent="0.3">
      <c r="D31" s="39"/>
      <c r="E31" s="39"/>
      <c r="F31" s="97"/>
      <c r="G31" s="97"/>
      <c r="H31" s="364"/>
      <c r="I31" s="368"/>
      <c r="J31" s="391"/>
      <c r="K31" s="391"/>
      <c r="L31" s="391"/>
      <c r="M31" s="391"/>
      <c r="N31" s="365"/>
      <c r="O31" s="6"/>
      <c r="P31" s="369"/>
      <c r="Q31" s="369"/>
    </row>
    <row r="32" spans="3:18" ht="30" customHeight="1" x14ac:dyDescent="0.3">
      <c r="D32" s="259" t="s">
        <v>103</v>
      </c>
      <c r="E32" s="259"/>
      <c r="F32" s="97">
        <f>J32+M32</f>
        <v>30617.623700000004</v>
      </c>
      <c r="G32" s="97"/>
      <c r="H32" s="364">
        <f t="shared" si="0"/>
        <v>4.1250635509389522</v>
      </c>
      <c r="I32" s="364"/>
      <c r="J32" s="393">
        <v>12531.92015</v>
      </c>
      <c r="K32" s="392">
        <f>J32/$J$14*100</f>
        <v>2.3847316631670594</v>
      </c>
      <c r="L32" s="391"/>
      <c r="M32" s="367">
        <v>18085.703550000002</v>
      </c>
      <c r="N32" s="394">
        <f>M32/$M$14*100</f>
        <v>8.3449056711010137</v>
      </c>
      <c r="O32" s="6"/>
      <c r="P32" s="369"/>
      <c r="Q32" s="369"/>
    </row>
    <row r="33" spans="2:17" ht="8.1" customHeight="1" x14ac:dyDescent="0.3">
      <c r="D33" s="122"/>
      <c r="E33" s="122"/>
      <c r="F33" s="97"/>
      <c r="G33" s="97"/>
      <c r="H33" s="364"/>
      <c r="I33" s="368"/>
      <c r="J33" s="391"/>
      <c r="K33" s="391"/>
      <c r="L33" s="391"/>
      <c r="M33" s="391"/>
      <c r="N33" s="365"/>
      <c r="O33" s="6"/>
      <c r="P33" s="353"/>
      <c r="Q33" s="353"/>
    </row>
    <row r="34" spans="2:17" ht="30" customHeight="1" x14ac:dyDescent="0.3">
      <c r="D34" s="7" t="s">
        <v>104</v>
      </c>
      <c r="E34" s="7"/>
      <c r="F34" s="97">
        <f>J34+M34</f>
        <v>42590.45344612794</v>
      </c>
      <c r="G34" s="97"/>
      <c r="H34" s="364">
        <f t="shared" si="0"/>
        <v>5.7381437844434879</v>
      </c>
      <c r="I34" s="364"/>
      <c r="J34" s="393">
        <v>25231.896272727266</v>
      </c>
      <c r="K34" s="392">
        <f>J34/$J$14*100</f>
        <v>4.8014431342606043</v>
      </c>
      <c r="L34" s="391"/>
      <c r="M34" s="367">
        <v>17358.557173400673</v>
      </c>
      <c r="N34" s="394">
        <f>M34/$M$14*100</f>
        <v>8.0093938174963863</v>
      </c>
      <c r="O34" s="6"/>
      <c r="P34" s="353"/>
      <c r="Q34" s="353"/>
    </row>
    <row r="35" spans="2:17" ht="37.5" customHeight="1" x14ac:dyDescent="0.3">
      <c r="B35" s="374"/>
      <c r="C35" s="374"/>
      <c r="D35" s="395"/>
      <c r="E35" s="395"/>
      <c r="F35" s="120"/>
      <c r="G35" s="120"/>
      <c r="H35" s="396"/>
      <c r="I35" s="396"/>
      <c r="J35" s="120"/>
      <c r="K35" s="120"/>
      <c r="L35" s="120"/>
      <c r="M35" s="120"/>
      <c r="N35" s="120"/>
      <c r="O35" s="109"/>
      <c r="P35" s="353"/>
      <c r="Q35" s="353"/>
    </row>
    <row r="36" spans="2:17" ht="12" customHeight="1" x14ac:dyDescent="0.3">
      <c r="D36" s="259"/>
      <c r="E36" s="259"/>
      <c r="F36" s="27"/>
      <c r="G36" s="27"/>
      <c r="H36" s="371"/>
      <c r="I36" s="371"/>
      <c r="J36" s="27"/>
      <c r="K36" s="27"/>
      <c r="L36" s="27"/>
      <c r="M36" s="27"/>
      <c r="N36" s="27"/>
      <c r="O36" s="6"/>
      <c r="P36" s="353"/>
      <c r="Q36" s="353"/>
    </row>
  </sheetData>
  <mergeCells count="13">
    <mergeCell ref="C14:D14"/>
    <mergeCell ref="C18:D18"/>
    <mergeCell ref="C20:D20"/>
    <mergeCell ref="C22:D22"/>
    <mergeCell ref="C24:D24"/>
    <mergeCell ref="C26:D26"/>
    <mergeCell ref="B2:O2"/>
    <mergeCell ref="B3:O3"/>
    <mergeCell ref="C6:D8"/>
    <mergeCell ref="F6:F8"/>
    <mergeCell ref="J6:N7"/>
    <mergeCell ref="J9:K9"/>
    <mergeCell ref="M9:N9"/>
  </mergeCells>
  <pageMargins left="7.874015748031496E-2" right="0.19685039370078741" top="0.47244094488188981" bottom="0.31496062992125984" header="0.31496062992125984" footer="0.31496062992125984"/>
  <pageSetup paperSize="9" scale="95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ADC9C-1C00-4CA3-B246-64BC4A3C2004}">
  <dimension ref="B1:U34"/>
  <sheetViews>
    <sheetView topLeftCell="A13" zoomScaleNormal="100" zoomScaleSheetLayoutView="90" workbookViewId="0">
      <selection activeCell="S28" sqref="S28"/>
    </sheetView>
  </sheetViews>
  <sheetFormatPr defaultColWidth="9.140625" defaultRowHeight="13.5" x14ac:dyDescent="0.3"/>
  <cols>
    <col min="1" max="1" width="9.140625" style="338"/>
    <col min="2" max="2" width="1.7109375" style="338" customWidth="1"/>
    <col min="3" max="3" width="2.7109375" style="338" customWidth="1"/>
    <col min="4" max="4" width="43.5703125" style="338" customWidth="1"/>
    <col min="5" max="5" width="15.7109375" style="338" customWidth="1"/>
    <col min="6" max="6" width="14.7109375" style="338" customWidth="1"/>
    <col min="7" max="7" width="1.7109375" style="338" customWidth="1"/>
    <col min="8" max="8" width="5.7109375" style="338" customWidth="1"/>
    <col min="9" max="10" width="12.7109375" style="338" customWidth="1"/>
    <col min="11" max="11" width="5.7109375" style="338" customWidth="1"/>
    <col min="12" max="12" width="8.7109375" style="338" customWidth="1"/>
    <col min="13" max="13" width="12.7109375" style="338" customWidth="1"/>
    <col min="14" max="14" width="5.7109375" style="338" customWidth="1"/>
    <col min="15" max="15" width="0.85546875" style="338" customWidth="1"/>
    <col min="16" max="16" width="7.5703125" style="338" customWidth="1"/>
    <col min="17" max="17" width="1.28515625" style="338" customWidth="1"/>
    <col min="18" max="18" width="3.28515625" style="338" customWidth="1"/>
    <col min="19" max="19" width="10" style="338" bestFit="1" customWidth="1"/>
    <col min="20" max="16384" width="9.140625" style="338"/>
  </cols>
  <sheetData>
    <row r="1" spans="2:19" ht="12" customHeight="1" x14ac:dyDescent="0.3"/>
    <row r="2" spans="2:19" ht="12" customHeight="1" x14ac:dyDescent="0.3">
      <c r="B2" s="129" t="s">
        <v>124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318"/>
      <c r="Q2" s="318"/>
    </row>
    <row r="3" spans="2:19" ht="12" customHeight="1" x14ac:dyDescent="0.3">
      <c r="B3" s="130" t="s">
        <v>125</v>
      </c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266"/>
      <c r="Q3" s="266"/>
    </row>
    <row r="4" spans="2:19" ht="10.15" customHeight="1" x14ac:dyDescent="0.3">
      <c r="B4" s="374"/>
      <c r="C4" s="375"/>
      <c r="D4" s="375"/>
      <c r="E4" s="375"/>
      <c r="F4" s="375"/>
      <c r="G4" s="375"/>
      <c r="H4" s="375"/>
      <c r="I4" s="375"/>
      <c r="J4" s="375"/>
      <c r="K4" s="375"/>
      <c r="L4" s="375"/>
      <c r="M4" s="374"/>
      <c r="N4" s="374"/>
      <c r="O4" s="374"/>
    </row>
    <row r="5" spans="2:19" ht="6" customHeight="1" x14ac:dyDescent="0.3">
      <c r="C5" s="341"/>
      <c r="D5" s="341"/>
      <c r="E5" s="341"/>
      <c r="F5" s="341"/>
      <c r="G5" s="341"/>
      <c r="H5" s="341"/>
      <c r="I5" s="341"/>
      <c r="J5" s="341"/>
      <c r="K5" s="341"/>
      <c r="L5" s="341"/>
    </row>
    <row r="6" spans="2:19" ht="12" customHeight="1" x14ac:dyDescent="0.3">
      <c r="C6" s="131" t="s">
        <v>2</v>
      </c>
      <c r="D6" s="131"/>
      <c r="E6" s="124"/>
      <c r="F6" s="128" t="s">
        <v>23</v>
      </c>
      <c r="G6" s="123"/>
      <c r="H6" s="341"/>
      <c r="I6" s="341"/>
      <c r="J6" s="403" t="s">
        <v>126</v>
      </c>
      <c r="K6" s="403"/>
      <c r="L6" s="404"/>
      <c r="M6" s="405" t="s">
        <v>127</v>
      </c>
      <c r="N6" s="405"/>
      <c r="O6" s="377"/>
      <c r="P6" s="377"/>
    </row>
    <row r="7" spans="2:19" ht="27" customHeight="1" x14ac:dyDescent="0.3">
      <c r="C7" s="131"/>
      <c r="D7" s="131"/>
      <c r="E7" s="124"/>
      <c r="F7" s="128"/>
      <c r="G7" s="123"/>
      <c r="H7" s="341"/>
      <c r="I7" s="341"/>
      <c r="J7" s="403"/>
      <c r="K7" s="403"/>
      <c r="L7" s="404"/>
      <c r="M7" s="405"/>
      <c r="N7" s="405"/>
      <c r="O7" s="377"/>
      <c r="P7" s="377"/>
    </row>
    <row r="8" spans="2:19" ht="16.5" customHeight="1" x14ac:dyDescent="0.3">
      <c r="C8" s="124"/>
      <c r="D8" s="124"/>
      <c r="E8" s="124"/>
      <c r="F8" s="123"/>
      <c r="G8" s="123"/>
      <c r="J8" s="344"/>
      <c r="K8" s="344"/>
      <c r="L8" s="344"/>
      <c r="M8" s="346"/>
      <c r="N8" s="346"/>
    </row>
    <row r="9" spans="2:19" ht="12" customHeight="1" x14ac:dyDescent="0.3">
      <c r="C9" s="347"/>
      <c r="D9" s="347"/>
      <c r="E9" s="347"/>
      <c r="F9" s="208" t="s">
        <v>0</v>
      </c>
      <c r="G9" s="208"/>
      <c r="H9" s="348" t="s">
        <v>1</v>
      </c>
      <c r="I9" s="348"/>
      <c r="J9" s="208" t="s">
        <v>0</v>
      </c>
      <c r="K9" s="348" t="s">
        <v>1</v>
      </c>
      <c r="L9" s="208"/>
      <c r="M9" s="208" t="s">
        <v>0</v>
      </c>
      <c r="N9" s="348" t="s">
        <v>1</v>
      </c>
    </row>
    <row r="10" spans="2:19" ht="6" customHeight="1" x14ac:dyDescent="0.3">
      <c r="B10" s="374"/>
      <c r="C10" s="380"/>
      <c r="D10" s="380"/>
      <c r="E10" s="380"/>
      <c r="F10" s="381"/>
      <c r="G10" s="381"/>
      <c r="H10" s="382"/>
      <c r="I10" s="382"/>
      <c r="J10" s="381"/>
      <c r="K10" s="381"/>
      <c r="L10" s="381"/>
      <c r="M10" s="381"/>
      <c r="N10" s="381"/>
      <c r="O10" s="374"/>
    </row>
    <row r="11" spans="2:19" ht="6" customHeight="1" x14ac:dyDescent="0.3">
      <c r="C11" s="347"/>
      <c r="D11" s="347"/>
      <c r="E11" s="347"/>
      <c r="F11" s="208"/>
      <c r="G11" s="208"/>
      <c r="H11" s="351"/>
      <c r="I11" s="351"/>
      <c r="J11" s="208"/>
      <c r="K11" s="208"/>
      <c r="L11" s="208"/>
      <c r="M11" s="208"/>
      <c r="N11" s="208"/>
    </row>
    <row r="12" spans="2:19" ht="21.95" customHeight="1" x14ac:dyDescent="0.3">
      <c r="C12" s="132" t="s">
        <v>3</v>
      </c>
      <c r="D12" s="132"/>
      <c r="E12" s="125"/>
      <c r="F12" s="126">
        <f>F16+F18+F20+F22+F24</f>
        <v>149484.41313846229</v>
      </c>
      <c r="G12" s="126"/>
      <c r="H12" s="352">
        <f>F12/F12*100</f>
        <v>100</v>
      </c>
      <c r="I12" s="352"/>
      <c r="J12" s="126">
        <f>J16+J18+J20+J22+J24</f>
        <v>148222.34347110376</v>
      </c>
      <c r="K12" s="204">
        <f>J12/J12*100</f>
        <v>100</v>
      </c>
      <c r="L12" s="126"/>
      <c r="M12" s="126">
        <f>M16+M18+M20+M22+M24</f>
        <v>1262.0696673585674</v>
      </c>
      <c r="N12" s="204">
        <f>M12/M12*100</f>
        <v>100</v>
      </c>
      <c r="P12" s="353"/>
      <c r="Q12" s="353"/>
      <c r="S12" s="353"/>
    </row>
    <row r="13" spans="2:19" ht="12" customHeight="1" x14ac:dyDescent="0.3">
      <c r="C13" s="125" t="s">
        <v>1</v>
      </c>
      <c r="D13" s="39"/>
      <c r="E13" s="39"/>
      <c r="F13" s="354">
        <f>F12/F12*100</f>
        <v>100</v>
      </c>
      <c r="G13" s="354"/>
      <c r="H13" s="354"/>
      <c r="I13" s="354"/>
      <c r="J13" s="291">
        <f>J12/F12*100</f>
        <v>99.155718217798722</v>
      </c>
      <c r="K13" s="127"/>
      <c r="L13" s="127"/>
      <c r="M13" s="291">
        <f>M12/F12*100</f>
        <v>0.84428178220130257</v>
      </c>
      <c r="N13" s="291"/>
    </row>
    <row r="14" spans="2:19" ht="6" customHeight="1" x14ac:dyDescent="0.3">
      <c r="B14" s="374"/>
      <c r="C14" s="383"/>
      <c r="D14" s="198"/>
      <c r="E14" s="198"/>
      <c r="F14" s="384"/>
      <c r="G14" s="384"/>
      <c r="H14" s="384"/>
      <c r="I14" s="384"/>
      <c r="J14" s="385"/>
      <c r="K14" s="385"/>
      <c r="L14" s="385"/>
      <c r="M14" s="385"/>
      <c r="N14" s="385"/>
      <c r="O14" s="374"/>
    </row>
    <row r="15" spans="2:19" ht="9.9499999999999993" customHeight="1" x14ac:dyDescent="0.3">
      <c r="C15" s="347"/>
      <c r="D15" s="347"/>
      <c r="E15" s="347"/>
      <c r="F15" s="354"/>
      <c r="G15" s="354"/>
      <c r="H15" s="354"/>
      <c r="I15" s="354"/>
      <c r="J15" s="313"/>
      <c r="K15" s="313"/>
      <c r="L15" s="313"/>
      <c r="M15" s="313"/>
      <c r="N15" s="313"/>
      <c r="O15" s="6"/>
    </row>
    <row r="16" spans="2:19" ht="30" customHeight="1" x14ac:dyDescent="0.3">
      <c r="C16" s="137" t="s">
        <v>4</v>
      </c>
      <c r="D16" s="137"/>
      <c r="E16" s="122"/>
      <c r="F16" s="54">
        <f>J16+M16</f>
        <v>7027.8369964604008</v>
      </c>
      <c r="G16" s="54"/>
      <c r="H16" s="357">
        <f>F16/$F$12*100</f>
        <v>4.7013844780932148</v>
      </c>
      <c r="I16" s="357"/>
      <c r="J16" s="359">
        <v>6997.387853603258</v>
      </c>
      <c r="K16" s="387">
        <f>J16/$J$12*100</f>
        <v>4.7208725012281381</v>
      </c>
      <c r="L16" s="388"/>
      <c r="M16" s="359">
        <v>30.449142857142856</v>
      </c>
      <c r="N16" s="406">
        <f>M16/$M$12*100</f>
        <v>2.412635660666103</v>
      </c>
      <c r="O16" s="6"/>
      <c r="P16" s="138"/>
      <c r="Q16" s="138"/>
    </row>
    <row r="17" spans="3:21" ht="9.9499999999999993" customHeight="1" x14ac:dyDescent="0.3">
      <c r="C17" s="122"/>
      <c r="D17" s="122"/>
      <c r="E17" s="122"/>
      <c r="F17" s="54"/>
      <c r="G17" s="54"/>
      <c r="H17" s="357"/>
      <c r="I17" s="360"/>
      <c r="J17" s="388"/>
      <c r="K17" s="387"/>
      <c r="L17" s="388"/>
      <c r="M17" s="388"/>
      <c r="N17" s="388"/>
      <c r="O17" s="6"/>
      <c r="P17" s="138"/>
      <c r="Q17" s="138"/>
    </row>
    <row r="18" spans="3:21" ht="30" customHeight="1" x14ac:dyDescent="0.3">
      <c r="C18" s="137" t="s">
        <v>54</v>
      </c>
      <c r="D18" s="137"/>
      <c r="E18" s="122"/>
      <c r="F18" s="54">
        <f>J18+M18</f>
        <v>2137.9261333333334</v>
      </c>
      <c r="G18" s="54"/>
      <c r="H18" s="357">
        <f t="shared" ref="H18:H32" si="0">F18/$F$12*100</f>
        <v>1.430200037881572</v>
      </c>
      <c r="I18" s="357"/>
      <c r="J18" s="359">
        <v>2066.1275333333333</v>
      </c>
      <c r="K18" s="387">
        <f>J18/$J$12*100</f>
        <v>1.3939379751718262</v>
      </c>
      <c r="L18" s="388"/>
      <c r="M18" s="359">
        <v>71.798600000000008</v>
      </c>
      <c r="N18" s="406">
        <f>M18/$M$12*100</f>
        <v>5.6889569456391396</v>
      </c>
      <c r="O18" s="6"/>
      <c r="P18" s="138"/>
      <c r="Q18" s="138"/>
      <c r="U18" s="407">
        <f>T18/$J$12*100</f>
        <v>0</v>
      </c>
    </row>
    <row r="19" spans="3:21" ht="9.9499999999999993" customHeight="1" x14ac:dyDescent="0.3">
      <c r="C19" s="122"/>
      <c r="D19" s="122"/>
      <c r="E19" s="122"/>
      <c r="F19" s="54"/>
      <c r="G19" s="54"/>
      <c r="H19" s="357"/>
      <c r="I19" s="360"/>
      <c r="J19" s="388"/>
      <c r="K19" s="387"/>
      <c r="L19" s="388"/>
      <c r="M19" s="388"/>
      <c r="N19" s="388"/>
      <c r="O19" s="6"/>
      <c r="P19" s="138"/>
      <c r="Q19" s="138"/>
    </row>
    <row r="20" spans="3:21" ht="30" customHeight="1" x14ac:dyDescent="0.3">
      <c r="C20" s="361" t="s">
        <v>6</v>
      </c>
      <c r="D20" s="361"/>
      <c r="E20" s="362"/>
      <c r="F20" s="54">
        <f>J20+M20</f>
        <v>55738.509301994294</v>
      </c>
      <c r="G20" s="54"/>
      <c r="H20" s="357">
        <f t="shared" si="0"/>
        <v>37.287171372419692</v>
      </c>
      <c r="I20" s="357"/>
      <c r="J20" s="359">
        <v>55035.825377492867</v>
      </c>
      <c r="K20" s="387">
        <f>J20/$J$12*100</f>
        <v>37.130586447799764</v>
      </c>
      <c r="L20" s="388"/>
      <c r="M20" s="359">
        <v>702.68392450142449</v>
      </c>
      <c r="N20" s="406">
        <f>M20/$M$12*100</f>
        <v>55.677110596604216</v>
      </c>
      <c r="O20" s="6"/>
      <c r="P20" s="138"/>
      <c r="Q20" s="138"/>
    </row>
    <row r="21" spans="3:21" ht="9.9499999999999993" customHeight="1" x14ac:dyDescent="0.3">
      <c r="C21" s="362"/>
      <c r="D21" s="362"/>
      <c r="E21" s="362"/>
      <c r="F21" s="54"/>
      <c r="G21" s="54"/>
      <c r="H21" s="357"/>
      <c r="I21" s="360"/>
      <c r="J21" s="388"/>
      <c r="K21" s="387"/>
      <c r="L21" s="388"/>
      <c r="M21" s="388"/>
      <c r="N21" s="388"/>
      <c r="O21" s="6"/>
      <c r="P21" s="138"/>
      <c r="Q21" s="138"/>
    </row>
    <row r="22" spans="3:21" ht="30" customHeight="1" x14ac:dyDescent="0.3">
      <c r="C22" s="137" t="s">
        <v>56</v>
      </c>
      <c r="D22" s="137"/>
      <c r="E22" s="122"/>
      <c r="F22" s="54">
        <f>J22+M22</f>
        <v>6303.2427566742981</v>
      </c>
      <c r="G22" s="54"/>
      <c r="H22" s="357">
        <f t="shared" si="0"/>
        <v>4.2166555190177721</v>
      </c>
      <c r="I22" s="357"/>
      <c r="J22" s="359">
        <v>6297.0427566742983</v>
      </c>
      <c r="K22" s="387">
        <f>J22/$J$12*100</f>
        <v>4.2483761956590032</v>
      </c>
      <c r="L22" s="388"/>
      <c r="M22" s="359">
        <v>6.2</v>
      </c>
      <c r="N22" s="406">
        <f>M22/$M$12*100</f>
        <v>0.49125655741146296</v>
      </c>
      <c r="O22" s="6"/>
      <c r="P22" s="138"/>
      <c r="Q22" s="138"/>
    </row>
    <row r="23" spans="3:21" ht="9.9499999999999993" customHeight="1" x14ac:dyDescent="0.3">
      <c r="C23" s="122"/>
      <c r="D23" s="122"/>
      <c r="E23" s="122"/>
      <c r="F23" s="54"/>
      <c r="G23" s="54"/>
      <c r="H23" s="357"/>
      <c r="I23" s="360"/>
      <c r="J23" s="388"/>
      <c r="K23" s="387"/>
      <c r="L23" s="388"/>
      <c r="M23" s="388"/>
      <c r="N23" s="388"/>
      <c r="O23" s="6"/>
      <c r="P23" s="138"/>
      <c r="Q23" s="138"/>
    </row>
    <row r="24" spans="3:21" ht="30" customHeight="1" x14ac:dyDescent="0.3">
      <c r="C24" s="136" t="s">
        <v>8</v>
      </c>
      <c r="D24" s="136"/>
      <c r="E24" s="121"/>
      <c r="F24" s="54">
        <f>J24+M24</f>
        <v>78276.897949999984</v>
      </c>
      <c r="G24" s="54"/>
      <c r="H24" s="357">
        <f t="shared" si="0"/>
        <v>52.364588592587758</v>
      </c>
      <c r="I24" s="357"/>
      <c r="J24" s="390">
        <f>J26+J28+J30+J32</f>
        <v>77825.959949999989</v>
      </c>
      <c r="K24" s="387">
        <f>J24/$J$12*100</f>
        <v>52.506226880141263</v>
      </c>
      <c r="L24" s="388"/>
      <c r="M24" s="390">
        <f>M26+M28+M30+M32</f>
        <v>450.93799999999999</v>
      </c>
      <c r="N24" s="406">
        <f>M24/$M$12*100</f>
        <v>35.730040239679077</v>
      </c>
      <c r="O24" s="6"/>
      <c r="P24" s="138"/>
      <c r="Q24" s="138"/>
      <c r="R24" s="353"/>
    </row>
    <row r="25" spans="3:21" ht="9.9499999999999993" customHeight="1" x14ac:dyDescent="0.3">
      <c r="C25" s="121"/>
      <c r="D25" s="121"/>
      <c r="E25" s="121"/>
      <c r="F25" s="97"/>
      <c r="G25" s="97"/>
      <c r="H25" s="364"/>
      <c r="I25" s="360"/>
      <c r="J25" s="391"/>
      <c r="K25" s="392"/>
      <c r="L25" s="391"/>
      <c r="M25" s="391"/>
      <c r="N25" s="391"/>
      <c r="O25" s="6"/>
      <c r="P25" s="138"/>
      <c r="Q25" s="138"/>
    </row>
    <row r="26" spans="3:21" ht="30" customHeight="1" x14ac:dyDescent="0.3">
      <c r="D26" s="39" t="s">
        <v>88</v>
      </c>
      <c r="E26" s="39"/>
      <c r="F26" s="97">
        <f>J26+M26</f>
        <v>67673.609199999992</v>
      </c>
      <c r="G26" s="97"/>
      <c r="H26" s="364">
        <f t="shared" si="0"/>
        <v>45.271348215627164</v>
      </c>
      <c r="I26" s="364"/>
      <c r="J26" s="367">
        <v>67655.109199999992</v>
      </c>
      <c r="K26" s="392">
        <f>J26/$J$12*100</f>
        <v>45.644339183713882</v>
      </c>
      <c r="L26" s="391"/>
      <c r="M26" s="367">
        <v>18.5</v>
      </c>
      <c r="N26" s="408">
        <f>M26/$M$12*100</f>
        <v>1.4658461793729138</v>
      </c>
      <c r="O26" s="6"/>
      <c r="P26" s="138"/>
      <c r="Q26" s="138"/>
    </row>
    <row r="27" spans="3:21" ht="9.9499999999999993" customHeight="1" x14ac:dyDescent="0.3">
      <c r="D27" s="41"/>
      <c r="E27" s="41"/>
      <c r="F27" s="97"/>
      <c r="G27" s="97"/>
      <c r="H27" s="364"/>
      <c r="I27" s="368"/>
      <c r="J27" s="391"/>
      <c r="K27" s="392"/>
      <c r="L27" s="391"/>
      <c r="M27" s="391"/>
      <c r="N27" s="391"/>
      <c r="O27" s="6"/>
      <c r="P27" s="138"/>
      <c r="Q27" s="138"/>
    </row>
    <row r="28" spans="3:21" ht="51.75" customHeight="1" x14ac:dyDescent="0.3">
      <c r="D28" s="39" t="s">
        <v>102</v>
      </c>
      <c r="E28" s="39"/>
      <c r="F28" s="97">
        <f>J28+M28</f>
        <v>2503.0780000000004</v>
      </c>
      <c r="G28" s="97"/>
      <c r="H28" s="364">
        <f t="shared" si="0"/>
        <v>1.6744742461419608</v>
      </c>
      <c r="I28" s="364"/>
      <c r="J28" s="367">
        <v>2225.2800000000002</v>
      </c>
      <c r="K28" s="392">
        <f>J28/$J$12*100</f>
        <v>1.5013121152235884</v>
      </c>
      <c r="L28" s="391"/>
      <c r="M28" s="367">
        <v>277.798</v>
      </c>
      <c r="N28" s="408">
        <f>M28/$M$12*100</f>
        <v>22.011304699320903</v>
      </c>
      <c r="O28" s="6"/>
      <c r="P28" s="369"/>
      <c r="Q28" s="369"/>
    </row>
    <row r="29" spans="3:21" ht="9.9499999999999993" customHeight="1" x14ac:dyDescent="0.3">
      <c r="D29" s="39"/>
      <c r="E29" s="39"/>
      <c r="F29" s="97"/>
      <c r="G29" s="97"/>
      <c r="H29" s="364"/>
      <c r="I29" s="368"/>
      <c r="J29" s="391"/>
      <c r="K29" s="392"/>
      <c r="L29" s="391"/>
      <c r="M29" s="391"/>
      <c r="N29" s="391"/>
      <c r="O29" s="6"/>
      <c r="P29" s="369"/>
      <c r="Q29" s="369"/>
    </row>
    <row r="30" spans="3:21" ht="30" customHeight="1" x14ac:dyDescent="0.3">
      <c r="D30" s="259" t="s">
        <v>103</v>
      </c>
      <c r="E30" s="259"/>
      <c r="F30" s="97">
        <f>J30+M30</f>
        <v>6051.9187499999998</v>
      </c>
      <c r="G30" s="97"/>
      <c r="H30" s="364">
        <f t="shared" si="0"/>
        <v>4.0485282866209706</v>
      </c>
      <c r="I30" s="364"/>
      <c r="J30" s="367">
        <v>6051.9187499999998</v>
      </c>
      <c r="K30" s="392">
        <f>J30/$J$12*100</f>
        <v>4.0830003144430336</v>
      </c>
      <c r="L30" s="391"/>
      <c r="M30" s="367">
        <v>0</v>
      </c>
      <c r="N30" s="408">
        <f>M30/$M$12*100</f>
        <v>0</v>
      </c>
      <c r="O30" s="6"/>
      <c r="P30" s="369"/>
      <c r="Q30" s="369"/>
    </row>
    <row r="31" spans="3:21" ht="9.9499999999999993" customHeight="1" x14ac:dyDescent="0.3">
      <c r="D31" s="122"/>
      <c r="E31" s="122"/>
      <c r="F31" s="97"/>
      <c r="G31" s="97"/>
      <c r="H31" s="364"/>
      <c r="I31" s="368"/>
      <c r="J31" s="391"/>
      <c r="K31" s="392"/>
      <c r="L31" s="391"/>
      <c r="M31" s="391"/>
      <c r="N31" s="391"/>
      <c r="O31" s="6"/>
      <c r="P31" s="353"/>
      <c r="Q31" s="353"/>
    </row>
    <row r="32" spans="3:21" ht="30" customHeight="1" x14ac:dyDescent="0.3">
      <c r="D32" s="7" t="s">
        <v>104</v>
      </c>
      <c r="E32" s="7"/>
      <c r="F32" s="97">
        <f>J32+M32</f>
        <v>2048.2919999999999</v>
      </c>
      <c r="G32" s="97"/>
      <c r="H32" s="364">
        <f t="shared" si="0"/>
        <v>1.3702378441976673</v>
      </c>
      <c r="I32" s="364"/>
      <c r="J32" s="367">
        <v>1893.652</v>
      </c>
      <c r="K32" s="392">
        <f>J32/$J$12*100</f>
        <v>1.2775752667607574</v>
      </c>
      <c r="L32" s="391"/>
      <c r="M32" s="367">
        <v>154.63999999999999</v>
      </c>
      <c r="N32" s="408">
        <f>M32/$M$12*100</f>
        <v>12.252889360985263</v>
      </c>
      <c r="O32" s="6"/>
      <c r="P32" s="353"/>
      <c r="Q32" s="353"/>
    </row>
    <row r="33" spans="2:17" ht="42.75" customHeight="1" x14ac:dyDescent="0.3">
      <c r="B33" s="374"/>
      <c r="C33" s="374"/>
      <c r="D33" s="395"/>
      <c r="E33" s="395"/>
      <c r="F33" s="120"/>
      <c r="G33" s="120"/>
      <c r="H33" s="396"/>
      <c r="I33" s="396"/>
      <c r="J33" s="120"/>
      <c r="K33" s="120"/>
      <c r="L33" s="120"/>
      <c r="M33" s="120"/>
      <c r="N33" s="120"/>
      <c r="O33" s="109"/>
      <c r="P33" s="353"/>
      <c r="Q33" s="353"/>
    </row>
    <row r="34" spans="2:17" ht="12" customHeight="1" x14ac:dyDescent="0.3">
      <c r="D34" s="259"/>
      <c r="E34" s="259"/>
      <c r="F34" s="27"/>
      <c r="G34" s="27"/>
      <c r="H34" s="371"/>
      <c r="I34" s="371"/>
      <c r="J34" s="27"/>
      <c r="K34" s="27"/>
      <c r="L34" s="27"/>
      <c r="M34" s="27"/>
      <c r="N34" s="27"/>
      <c r="O34" s="6"/>
      <c r="P34" s="353"/>
      <c r="Q34" s="353"/>
    </row>
  </sheetData>
  <mergeCells count="12">
    <mergeCell ref="C12:D12"/>
    <mergeCell ref="C16:D16"/>
    <mergeCell ref="C18:D18"/>
    <mergeCell ref="C20:D20"/>
    <mergeCell ref="C22:D22"/>
    <mergeCell ref="C24:D24"/>
    <mergeCell ref="B2:O2"/>
    <mergeCell ref="B3:O3"/>
    <mergeCell ref="C6:D7"/>
    <mergeCell ref="F6:F7"/>
    <mergeCell ref="J6:K7"/>
    <mergeCell ref="M6:N7"/>
  </mergeCells>
  <pageMargins left="7.874015748031496E-2" right="0.19685039370078741" top="0.47244094488188981" bottom="0.31496062992125984" header="0.31496062992125984" footer="0.31496062992125984"/>
  <pageSetup paperSize="9" scale="95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2D01D-FC63-4359-A12B-1A9955447283}">
  <dimension ref="B1:T33"/>
  <sheetViews>
    <sheetView zoomScaleNormal="100" zoomScaleSheetLayoutView="90" workbookViewId="0">
      <selection activeCell="S28" sqref="S28"/>
    </sheetView>
  </sheetViews>
  <sheetFormatPr defaultColWidth="9.140625" defaultRowHeight="13.5" x14ac:dyDescent="0.3"/>
  <cols>
    <col min="1" max="1" width="9.140625" style="338"/>
    <col min="2" max="2" width="1.7109375" style="338" customWidth="1"/>
    <col min="3" max="3" width="2.7109375" style="338" customWidth="1"/>
    <col min="4" max="4" width="43.5703125" style="338" customWidth="1"/>
    <col min="5" max="5" width="15.7109375" style="338" customWidth="1"/>
    <col min="6" max="6" width="14.7109375" style="338" customWidth="1"/>
    <col min="7" max="7" width="1.7109375" style="338" customWidth="1"/>
    <col min="8" max="8" width="5.7109375" style="338" customWidth="1"/>
    <col min="9" max="9" width="12.7109375" style="338" customWidth="1"/>
    <col min="10" max="10" width="13.7109375" style="338" customWidth="1"/>
    <col min="11" max="11" width="5.7109375" style="338" customWidth="1"/>
    <col min="12" max="12" width="6.5703125" style="338" customWidth="1"/>
    <col min="13" max="13" width="13.7109375" style="338" customWidth="1"/>
    <col min="14" max="14" width="5.7109375" style="338" customWidth="1"/>
    <col min="15" max="15" width="0.85546875" style="338" customWidth="1"/>
    <col min="16" max="16" width="7.5703125" style="338" customWidth="1"/>
    <col min="17" max="16384" width="9.140625" style="338"/>
  </cols>
  <sheetData>
    <row r="1" spans="2:16" ht="12" customHeight="1" x14ac:dyDescent="0.3"/>
    <row r="2" spans="2:16" ht="12" customHeight="1" x14ac:dyDescent="0.3">
      <c r="B2" s="129" t="s">
        <v>128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318"/>
    </row>
    <row r="3" spans="2:16" ht="12" customHeight="1" x14ac:dyDescent="0.3">
      <c r="B3" s="130" t="s">
        <v>129</v>
      </c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266"/>
    </row>
    <row r="4" spans="2:16" ht="10.15" customHeight="1" x14ac:dyDescent="0.3">
      <c r="B4" s="374"/>
      <c r="C4" s="375"/>
      <c r="D4" s="375"/>
      <c r="E4" s="375"/>
      <c r="F4" s="375"/>
      <c r="G4" s="375"/>
      <c r="H4" s="375"/>
      <c r="I4" s="375"/>
      <c r="J4" s="375"/>
      <c r="K4" s="375"/>
      <c r="L4" s="375"/>
      <c r="M4" s="374"/>
      <c r="N4" s="374"/>
      <c r="O4" s="374"/>
    </row>
    <row r="5" spans="2:16" ht="6" customHeight="1" x14ac:dyDescent="0.3">
      <c r="C5" s="341"/>
      <c r="D5" s="341"/>
      <c r="E5" s="341"/>
      <c r="F5" s="341"/>
      <c r="G5" s="341"/>
      <c r="H5" s="341"/>
      <c r="I5" s="341"/>
      <c r="J5" s="341"/>
      <c r="K5" s="341"/>
      <c r="L5" s="341"/>
    </row>
    <row r="6" spans="2:16" ht="12" customHeight="1" x14ac:dyDescent="0.3">
      <c r="C6" s="131" t="s">
        <v>130</v>
      </c>
      <c r="D6" s="131"/>
      <c r="E6" s="124"/>
      <c r="F6" s="128" t="s">
        <v>23</v>
      </c>
      <c r="G6" s="123"/>
      <c r="H6" s="341"/>
      <c r="I6" s="341"/>
      <c r="J6" s="403" t="s">
        <v>131</v>
      </c>
      <c r="K6" s="403"/>
      <c r="L6" s="404"/>
      <c r="M6" s="403" t="s">
        <v>132</v>
      </c>
      <c r="N6" s="403"/>
      <c r="O6" s="377"/>
      <c r="P6" s="377"/>
    </row>
    <row r="7" spans="2:16" ht="27" customHeight="1" x14ac:dyDescent="0.3">
      <c r="C7" s="131"/>
      <c r="D7" s="131"/>
      <c r="E7" s="124"/>
      <c r="F7" s="128"/>
      <c r="G7" s="123"/>
      <c r="H7" s="341"/>
      <c r="I7" s="341"/>
      <c r="J7" s="403"/>
      <c r="K7" s="403"/>
      <c r="L7" s="404"/>
      <c r="M7" s="403"/>
      <c r="N7" s="403"/>
      <c r="O7" s="377"/>
      <c r="P7" s="377"/>
    </row>
    <row r="8" spans="2:16" ht="16.5" customHeight="1" x14ac:dyDescent="0.3">
      <c r="C8" s="124"/>
      <c r="D8" s="124"/>
      <c r="E8" s="124"/>
      <c r="F8" s="123"/>
      <c r="G8" s="123"/>
      <c r="J8" s="344"/>
      <c r="K8" s="344"/>
      <c r="L8" s="344"/>
      <c r="M8" s="346"/>
      <c r="N8" s="346"/>
    </row>
    <row r="9" spans="2:16" ht="12" customHeight="1" x14ac:dyDescent="0.3">
      <c r="C9" s="347"/>
      <c r="D9" s="347"/>
      <c r="E9" s="347"/>
      <c r="F9" s="208" t="s">
        <v>0</v>
      </c>
      <c r="G9" s="208"/>
      <c r="H9" s="348" t="s">
        <v>1</v>
      </c>
      <c r="I9" s="348"/>
      <c r="J9" s="208" t="s">
        <v>0</v>
      </c>
      <c r="K9" s="348" t="s">
        <v>1</v>
      </c>
      <c r="L9" s="208"/>
      <c r="M9" s="208" t="s">
        <v>0</v>
      </c>
      <c r="N9" s="348" t="s">
        <v>1</v>
      </c>
    </row>
    <row r="10" spans="2:16" ht="6" customHeight="1" x14ac:dyDescent="0.3">
      <c r="B10" s="374"/>
      <c r="C10" s="380"/>
      <c r="D10" s="380"/>
      <c r="E10" s="380"/>
      <c r="F10" s="381"/>
      <c r="G10" s="381"/>
      <c r="H10" s="382"/>
      <c r="I10" s="382"/>
      <c r="J10" s="381"/>
      <c r="K10" s="381"/>
      <c r="L10" s="381"/>
      <c r="M10" s="381"/>
      <c r="N10" s="381"/>
      <c r="O10" s="374"/>
    </row>
    <row r="11" spans="2:16" ht="8.1" customHeight="1" x14ac:dyDescent="0.3">
      <c r="C11" s="347"/>
      <c r="D11" s="347"/>
      <c r="E11" s="347"/>
      <c r="F11" s="208"/>
      <c r="G11" s="208"/>
      <c r="H11" s="351"/>
      <c r="I11" s="351"/>
      <c r="J11" s="208"/>
      <c r="K11" s="208"/>
      <c r="L11" s="208"/>
      <c r="M11" s="208"/>
      <c r="N11" s="208"/>
    </row>
    <row r="12" spans="2:16" ht="21.95" customHeight="1" x14ac:dyDescent="0.3">
      <c r="C12" s="132" t="s">
        <v>3</v>
      </c>
      <c r="D12" s="132"/>
      <c r="E12" s="125"/>
      <c r="F12" s="126">
        <f>F15+F25+F27+F29+F31</f>
        <v>3776735.5295921913</v>
      </c>
      <c r="G12" s="126"/>
      <c r="H12" s="352">
        <f>F12/F12*100</f>
        <v>100</v>
      </c>
      <c r="I12" s="352"/>
      <c r="J12" s="126">
        <f>J15+J25+J27+J29+J31</f>
        <v>777633.01416252495</v>
      </c>
      <c r="K12" s="204">
        <f>J12/F12*100</f>
        <v>20.590083898368523</v>
      </c>
      <c r="L12" s="126"/>
      <c r="M12" s="126">
        <f>M15+M25+M27+M29+M31</f>
        <v>2999102.5154296658</v>
      </c>
      <c r="N12" s="204">
        <f>M12/F12*100</f>
        <v>79.409916101631467</v>
      </c>
      <c r="P12" s="353"/>
    </row>
    <row r="13" spans="2:16" ht="8.1" customHeight="1" x14ac:dyDescent="0.3">
      <c r="B13" s="374"/>
      <c r="C13" s="383"/>
      <c r="D13" s="198"/>
      <c r="E13" s="198"/>
      <c r="F13" s="384"/>
      <c r="G13" s="384"/>
      <c r="H13" s="384"/>
      <c r="I13" s="384"/>
      <c r="J13" s="385"/>
      <c r="K13" s="385"/>
      <c r="L13" s="385"/>
      <c r="M13" s="385"/>
      <c r="N13" s="385"/>
      <c r="O13" s="374"/>
    </row>
    <row r="14" spans="2:16" ht="9.9499999999999993" customHeight="1" x14ac:dyDescent="0.3">
      <c r="C14" s="347"/>
      <c r="D14" s="347"/>
      <c r="E14" s="347"/>
      <c r="F14" s="354"/>
      <c r="G14" s="354"/>
      <c r="H14" s="354"/>
      <c r="I14" s="354"/>
      <c r="J14" s="313"/>
      <c r="K14" s="313"/>
      <c r="L14" s="313"/>
      <c r="M14" s="313"/>
      <c r="N14" s="313"/>
      <c r="O14" s="6"/>
    </row>
    <row r="15" spans="2:16" ht="30" customHeight="1" x14ac:dyDescent="0.3">
      <c r="C15" s="137" t="s">
        <v>133</v>
      </c>
      <c r="D15" s="137"/>
      <c r="E15" s="122"/>
      <c r="F15" s="54">
        <f>J15+M15</f>
        <v>2503011.8130997792</v>
      </c>
      <c r="G15" s="54"/>
      <c r="H15" s="357">
        <f>F15/$F$12*100</f>
        <v>66.274479467458292</v>
      </c>
      <c r="I15" s="357"/>
      <c r="J15" s="358">
        <f>J17+J19+J21+J23</f>
        <v>737412.0336342107</v>
      </c>
      <c r="K15" s="400">
        <f>J15/F15*100</f>
        <v>29.460988948389545</v>
      </c>
      <c r="L15" s="345"/>
      <c r="M15" s="358">
        <f>M17+M19+M21+M23</f>
        <v>1765599.7794655685</v>
      </c>
      <c r="N15" s="389">
        <f>M15/F15*100</f>
        <v>70.539011051610458</v>
      </c>
      <c r="O15" s="6"/>
      <c r="P15" s="138"/>
    </row>
    <row r="16" spans="2:16" ht="9.9499999999999993" customHeight="1" x14ac:dyDescent="0.3">
      <c r="C16" s="122"/>
      <c r="D16" s="122"/>
      <c r="E16" s="122"/>
      <c r="F16" s="54"/>
      <c r="G16" s="54"/>
      <c r="H16" s="357"/>
      <c r="I16" s="360"/>
      <c r="J16" s="345"/>
      <c r="K16" s="345"/>
      <c r="L16" s="345"/>
      <c r="M16" s="345"/>
      <c r="N16" s="345"/>
      <c r="O16" s="6"/>
      <c r="P16" s="138"/>
    </row>
    <row r="17" spans="2:20" ht="30" customHeight="1" x14ac:dyDescent="0.3">
      <c r="D17" s="259" t="s">
        <v>134</v>
      </c>
      <c r="E17" s="122"/>
      <c r="F17" s="97">
        <f>J17+M17</f>
        <v>405453.41022071743</v>
      </c>
      <c r="G17" s="54"/>
      <c r="H17" s="364">
        <f t="shared" ref="H17:H31" si="0">F17/$F$12*100</f>
        <v>10.735552093701884</v>
      </c>
      <c r="I17" s="364"/>
      <c r="J17" s="367">
        <v>51289.287621202537</v>
      </c>
      <c r="K17" s="402">
        <f>J17/F17*100</f>
        <v>12.64985971958704</v>
      </c>
      <c r="L17" s="391"/>
      <c r="M17" s="367">
        <v>354164.1225995149</v>
      </c>
      <c r="N17" s="394">
        <f>M17/F17*100</f>
        <v>87.350140280412958</v>
      </c>
      <c r="O17" s="6"/>
      <c r="P17" s="138"/>
      <c r="T17" s="338" t="s">
        <v>19</v>
      </c>
    </row>
    <row r="18" spans="2:20" ht="9.9499999999999993" customHeight="1" x14ac:dyDescent="0.3">
      <c r="C18" s="122"/>
      <c r="D18" s="122"/>
      <c r="E18" s="122"/>
      <c r="F18" s="97"/>
      <c r="G18" s="54"/>
      <c r="H18" s="364"/>
      <c r="I18" s="368"/>
      <c r="J18" s="391"/>
      <c r="K18" s="391"/>
      <c r="L18" s="391"/>
      <c r="M18" s="391"/>
      <c r="N18" s="365"/>
      <c r="O18" s="6"/>
      <c r="P18" s="138"/>
    </row>
    <row r="19" spans="2:20" ht="30" customHeight="1" x14ac:dyDescent="0.3">
      <c r="D19" s="33" t="s">
        <v>135</v>
      </c>
      <c r="E19" s="362"/>
      <c r="F19" s="97">
        <f>J19+M19</f>
        <v>5170.4151860520869</v>
      </c>
      <c r="G19" s="54"/>
      <c r="H19" s="364">
        <f t="shared" si="0"/>
        <v>0.13690170109979569</v>
      </c>
      <c r="I19" s="364"/>
      <c r="J19" s="367">
        <v>1207.8879999999999</v>
      </c>
      <c r="K19" s="402">
        <f>J19/F19*100</f>
        <v>23.361528166218555</v>
      </c>
      <c r="L19" s="391"/>
      <c r="M19" s="367">
        <v>3962.5271860520866</v>
      </c>
      <c r="N19" s="394">
        <f>M19/F19*100</f>
        <v>76.638471833781423</v>
      </c>
      <c r="O19" s="6"/>
      <c r="P19" s="138"/>
    </row>
    <row r="20" spans="2:20" ht="9.9499999999999993" customHeight="1" x14ac:dyDescent="0.3">
      <c r="C20" s="362"/>
      <c r="D20" s="362"/>
      <c r="E20" s="362"/>
      <c r="F20" s="97"/>
      <c r="G20" s="54"/>
      <c r="H20" s="364"/>
      <c r="I20" s="368"/>
      <c r="J20" s="391"/>
      <c r="K20" s="391"/>
      <c r="L20" s="391"/>
      <c r="M20" s="391"/>
      <c r="N20" s="365"/>
      <c r="O20" s="6"/>
      <c r="P20" s="138"/>
    </row>
    <row r="21" spans="2:20" ht="30" customHeight="1" x14ac:dyDescent="0.3">
      <c r="D21" s="259" t="s">
        <v>136</v>
      </c>
      <c r="E21" s="122"/>
      <c r="F21" s="97">
        <f>J21+M21</f>
        <v>2062577.1607142151</v>
      </c>
      <c r="G21" s="54"/>
      <c r="H21" s="364">
        <f t="shared" si="0"/>
        <v>54.612697779686215</v>
      </c>
      <c r="I21" s="364"/>
      <c r="J21" s="367">
        <v>670389.71149448957</v>
      </c>
      <c r="K21" s="402">
        <f>J21/F21*100</f>
        <v>32.502527627250153</v>
      </c>
      <c r="L21" s="391"/>
      <c r="M21" s="367">
        <v>1392187.4492197256</v>
      </c>
      <c r="N21" s="394">
        <f>M21/F21*100</f>
        <v>67.49747237274984</v>
      </c>
      <c r="O21" s="6"/>
      <c r="P21" s="138"/>
    </row>
    <row r="22" spans="2:20" ht="9.9499999999999993" customHeight="1" x14ac:dyDescent="0.3">
      <c r="C22" s="122"/>
      <c r="D22" s="122"/>
      <c r="E22" s="122"/>
      <c r="F22" s="97"/>
      <c r="G22" s="54"/>
      <c r="H22" s="364"/>
      <c r="I22" s="368"/>
      <c r="J22" s="391"/>
      <c r="K22" s="391"/>
      <c r="L22" s="391"/>
      <c r="M22" s="391"/>
      <c r="N22" s="365"/>
      <c r="O22" s="6"/>
      <c r="P22" s="138"/>
    </row>
    <row r="23" spans="2:20" ht="30" customHeight="1" x14ac:dyDescent="0.3">
      <c r="D23" s="39" t="s">
        <v>137</v>
      </c>
      <c r="E23" s="121"/>
      <c r="F23" s="97">
        <f>J23+M23</f>
        <v>29810.826978794466</v>
      </c>
      <c r="G23" s="54"/>
      <c r="H23" s="364">
        <f t="shared" si="0"/>
        <v>0.78932789297039863</v>
      </c>
      <c r="I23" s="364"/>
      <c r="J23" s="367">
        <v>14525.146518518519</v>
      </c>
      <c r="K23" s="402">
        <f>J23/F23*100</f>
        <v>48.724399792232489</v>
      </c>
      <c r="L23" s="391"/>
      <c r="M23" s="367">
        <v>15285.680460275946</v>
      </c>
      <c r="N23" s="394">
        <f>M23/F23*100</f>
        <v>51.275600207767503</v>
      </c>
      <c r="O23" s="6"/>
      <c r="P23" s="138"/>
    </row>
    <row r="24" spans="2:20" ht="20.100000000000001" customHeight="1" x14ac:dyDescent="0.3">
      <c r="C24" s="121"/>
      <c r="D24" s="121"/>
      <c r="E24" s="121"/>
      <c r="F24" s="97"/>
      <c r="G24" s="97"/>
      <c r="H24" s="364"/>
      <c r="I24" s="360"/>
      <c r="J24" s="391"/>
      <c r="K24" s="391"/>
      <c r="L24" s="391"/>
      <c r="M24" s="391"/>
      <c r="N24" s="365"/>
      <c r="O24" s="6"/>
      <c r="P24" s="138"/>
    </row>
    <row r="25" spans="2:20" ht="30" customHeight="1" x14ac:dyDescent="0.3">
      <c r="C25" s="136" t="s">
        <v>138</v>
      </c>
      <c r="D25" s="136"/>
      <c r="E25" s="39"/>
      <c r="F25" s="54">
        <f>J25+M25</f>
        <v>6628.1221135531132</v>
      </c>
      <c r="G25" s="97"/>
      <c r="H25" s="357">
        <f t="shared" si="0"/>
        <v>0.17549870944415352</v>
      </c>
      <c r="I25" s="364"/>
      <c r="J25" s="359">
        <v>2298.3462857142858</v>
      </c>
      <c r="K25" s="400">
        <f>J25/F25*100</f>
        <v>34.67567806294111</v>
      </c>
      <c r="L25" s="388"/>
      <c r="M25" s="359">
        <v>4329.7758278388274</v>
      </c>
      <c r="N25" s="80">
        <f>M25/F25*100</f>
        <v>65.324321937058883</v>
      </c>
      <c r="O25" s="6"/>
      <c r="P25" s="138"/>
    </row>
    <row r="26" spans="2:20" ht="9.9499999999999993" customHeight="1" x14ac:dyDescent="0.3">
      <c r="D26" s="41"/>
      <c r="E26" s="41"/>
      <c r="F26" s="97"/>
      <c r="G26" s="97"/>
      <c r="H26" s="357"/>
      <c r="I26" s="368"/>
      <c r="J26" s="388"/>
      <c r="K26" s="388"/>
      <c r="L26" s="388"/>
      <c r="M26" s="388"/>
      <c r="N26" s="400"/>
      <c r="O26" s="6"/>
      <c r="P26" s="138"/>
    </row>
    <row r="27" spans="2:20" ht="30" customHeight="1" x14ac:dyDescent="0.3">
      <c r="C27" s="136" t="s">
        <v>139</v>
      </c>
      <c r="D27" s="136"/>
      <c r="E27" s="39"/>
      <c r="F27" s="54">
        <f>J27+M27</f>
        <v>149484.41313846235</v>
      </c>
      <c r="G27" s="97"/>
      <c r="H27" s="357">
        <f t="shared" si="0"/>
        <v>3.9580323262562036</v>
      </c>
      <c r="I27" s="364"/>
      <c r="J27" s="359">
        <v>8640.4112824074073</v>
      </c>
      <c r="K27" s="400">
        <f>J27/F27*100</f>
        <v>5.7801419566092731</v>
      </c>
      <c r="L27" s="388"/>
      <c r="M27" s="359">
        <v>140844.00185605494</v>
      </c>
      <c r="N27" s="80">
        <f>M27/F27*100</f>
        <v>94.21985804339073</v>
      </c>
      <c r="O27" s="6"/>
      <c r="P27" s="369"/>
    </row>
    <row r="28" spans="2:20" ht="9.9499999999999993" customHeight="1" x14ac:dyDescent="0.3">
      <c r="D28" s="39"/>
      <c r="E28" s="39"/>
      <c r="F28" s="97"/>
      <c r="G28" s="97"/>
      <c r="H28" s="357"/>
      <c r="I28" s="368"/>
      <c r="J28" s="388"/>
      <c r="K28" s="388"/>
      <c r="L28" s="388"/>
      <c r="M28" s="388"/>
      <c r="N28" s="400"/>
      <c r="O28" s="6"/>
      <c r="P28" s="369"/>
    </row>
    <row r="29" spans="2:20" ht="30" customHeight="1" x14ac:dyDescent="0.3">
      <c r="C29" s="137" t="s">
        <v>140</v>
      </c>
      <c r="D29" s="137"/>
      <c r="E29" s="259"/>
      <c r="F29" s="54">
        <f>J29+M29</f>
        <v>1073374.6914618947</v>
      </c>
      <c r="G29" s="97"/>
      <c r="H29" s="357">
        <f t="shared" si="0"/>
        <v>28.420700444910334</v>
      </c>
      <c r="I29" s="364"/>
      <c r="J29" s="359">
        <v>29168.331367600054</v>
      </c>
      <c r="K29" s="400">
        <f>J29/F29*100</f>
        <v>2.7174416911091801</v>
      </c>
      <c r="L29" s="388"/>
      <c r="M29" s="359">
        <v>1044206.3600942947</v>
      </c>
      <c r="N29" s="80">
        <f>M29/F29*100</f>
        <v>97.282558308890827</v>
      </c>
      <c r="O29" s="6"/>
      <c r="P29" s="369"/>
    </row>
    <row r="30" spans="2:20" ht="9.9499999999999993" customHeight="1" x14ac:dyDescent="0.3">
      <c r="D30" s="122"/>
      <c r="E30" s="122"/>
      <c r="F30" s="97"/>
      <c r="G30" s="97"/>
      <c r="H30" s="357"/>
      <c r="I30" s="368"/>
      <c r="J30" s="388"/>
      <c r="K30" s="388"/>
      <c r="L30" s="388"/>
      <c r="M30" s="388"/>
      <c r="N30" s="400"/>
      <c r="O30" s="6"/>
      <c r="P30" s="353"/>
    </row>
    <row r="31" spans="2:20" ht="30" customHeight="1" x14ac:dyDescent="0.3">
      <c r="C31" s="131" t="s">
        <v>28</v>
      </c>
      <c r="D31" s="131"/>
      <c r="E31" s="7"/>
      <c r="F31" s="54">
        <f>J31+M31</f>
        <v>44236.489778501731</v>
      </c>
      <c r="G31" s="97"/>
      <c r="H31" s="357">
        <f t="shared" si="0"/>
        <v>1.1712890519310033</v>
      </c>
      <c r="I31" s="364"/>
      <c r="J31" s="359">
        <v>113.8915925925926</v>
      </c>
      <c r="K31" s="400">
        <f>J31/F31*100</f>
        <v>0.25746073696819904</v>
      </c>
      <c r="L31" s="388"/>
      <c r="M31" s="359">
        <v>44122.598185909141</v>
      </c>
      <c r="N31" s="80">
        <f>M31/F31*100</f>
        <v>99.742539263031802</v>
      </c>
      <c r="O31" s="6"/>
      <c r="P31" s="353"/>
    </row>
    <row r="32" spans="2:20" ht="63" customHeight="1" x14ac:dyDescent="0.3">
      <c r="B32" s="374"/>
      <c r="C32" s="374"/>
      <c r="D32" s="395"/>
      <c r="E32" s="395"/>
      <c r="F32" s="120"/>
      <c r="G32" s="120"/>
      <c r="H32" s="396"/>
      <c r="I32" s="396"/>
      <c r="J32" s="120"/>
      <c r="K32" s="120"/>
      <c r="L32" s="120"/>
      <c r="M32" s="120"/>
      <c r="N32" s="120"/>
      <c r="O32" s="109"/>
      <c r="P32" s="353"/>
    </row>
    <row r="33" spans="4:16" ht="12" customHeight="1" x14ac:dyDescent="0.3">
      <c r="D33" s="259"/>
      <c r="E33" s="259"/>
      <c r="F33" s="27"/>
      <c r="G33" s="27"/>
      <c r="H33" s="371"/>
      <c r="I33" s="371"/>
      <c r="J33" s="27"/>
      <c r="K33" s="27"/>
      <c r="L33" s="27"/>
      <c r="M33" s="27"/>
      <c r="N33" s="27"/>
      <c r="O33" s="6"/>
      <c r="P33" s="353"/>
    </row>
  </sheetData>
  <mergeCells count="12">
    <mergeCell ref="C12:D12"/>
    <mergeCell ref="C15:D15"/>
    <mergeCell ref="C25:D25"/>
    <mergeCell ref="C27:D27"/>
    <mergeCell ref="C29:D29"/>
    <mergeCell ref="C31:D31"/>
    <mergeCell ref="B2:O2"/>
    <mergeCell ref="B3:O3"/>
    <mergeCell ref="C6:D7"/>
    <mergeCell ref="F6:F7"/>
    <mergeCell ref="J6:K7"/>
    <mergeCell ref="M6:N7"/>
  </mergeCells>
  <pageMargins left="7.874015748031496E-2" right="0.19685039370078741" top="0.47244094488188981" bottom="0.31496062992125984" header="0.31496062992125984" footer="0.31496062992125984"/>
  <pageSetup paperSize="9"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19</vt:i4>
      </vt:variant>
    </vt:vector>
  </HeadingPairs>
  <TitlesOfParts>
    <vt:vector size="41" baseType="lpstr">
      <vt:lpstr>Jad1</vt:lpstr>
      <vt:lpstr>Jad1.1</vt:lpstr>
      <vt:lpstr>Jad1.2</vt:lpstr>
      <vt:lpstr>Jad2</vt:lpstr>
      <vt:lpstr>Jad2.1</vt:lpstr>
      <vt:lpstr>Jad2.2</vt:lpstr>
      <vt:lpstr>Jad3</vt:lpstr>
      <vt:lpstr>Jad3.1</vt:lpstr>
      <vt:lpstr>Jad3.2</vt:lpstr>
      <vt:lpstr>Jad4</vt:lpstr>
      <vt:lpstr>Jad5</vt:lpstr>
      <vt:lpstr>Jad5.1</vt:lpstr>
      <vt:lpstr>Jad5.2</vt:lpstr>
      <vt:lpstr>Jad6</vt:lpstr>
      <vt:lpstr>Jad6.1</vt:lpstr>
      <vt:lpstr>Jad6.2</vt:lpstr>
      <vt:lpstr>Jad7</vt:lpstr>
      <vt:lpstr>Jad7.1</vt:lpstr>
      <vt:lpstr>Jad7.2</vt:lpstr>
      <vt:lpstr>Jad7.3</vt:lpstr>
      <vt:lpstr>Jad8</vt:lpstr>
      <vt:lpstr>Jad9</vt:lpstr>
      <vt:lpstr>'Jad1'!Print_Area</vt:lpstr>
      <vt:lpstr>Jad1.1!Print_Area</vt:lpstr>
      <vt:lpstr>Jad1.2!Print_Area</vt:lpstr>
      <vt:lpstr>'Jad3'!Print_Area</vt:lpstr>
      <vt:lpstr>Jad3.1!Print_Area</vt:lpstr>
      <vt:lpstr>Jad3.2!Print_Area</vt:lpstr>
      <vt:lpstr>'Jad4'!Print_Area</vt:lpstr>
      <vt:lpstr>'Jad5'!Print_Area</vt:lpstr>
      <vt:lpstr>Jad5.1!Print_Area</vt:lpstr>
      <vt:lpstr>Jad5.2!Print_Area</vt:lpstr>
      <vt:lpstr>'Jad6'!Print_Area</vt:lpstr>
      <vt:lpstr>Jad6.1!Print_Area</vt:lpstr>
      <vt:lpstr>Jad6.2!Print_Area</vt:lpstr>
      <vt:lpstr>'Jad7'!Print_Area</vt:lpstr>
      <vt:lpstr>Jad7.1!Print_Area</vt:lpstr>
      <vt:lpstr>Jad7.2!Print_Area</vt:lpstr>
      <vt:lpstr>Jad7.3!Print_Area</vt:lpstr>
      <vt:lpstr>'Jad8'!Print_Area</vt:lpstr>
      <vt:lpstr>'Jad9'!Print_Area</vt:lpstr>
    </vt:vector>
  </TitlesOfParts>
  <Company>Jabatan Perangkaan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kamariahw</dc:creator>
  <cp:lastModifiedBy>Norhana Kamaruddin</cp:lastModifiedBy>
  <cp:lastPrinted>2026-10-29T03:23:29Z</cp:lastPrinted>
  <dcterms:created xsi:type="dcterms:W3CDTF">2013-07-08T01:24:55Z</dcterms:created>
  <dcterms:modified xsi:type="dcterms:W3CDTF">2026-10-29T03:24:51Z</dcterms:modified>
</cp:coreProperties>
</file>