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UNE 2026\RELEASE JUNE 2026\"/>
    </mc:Choice>
  </mc:AlternateContent>
  <xr:revisionPtr revIDLastSave="0" documentId="13_ncr:1_{51F3CDC1-0852-4D5E-B315-B23CE4897E93}" xr6:coauthVersionLast="36" xr6:coauthVersionMax="36" xr10:uidLastSave="{00000000-0000-0000-0000-000000000000}"/>
  <bookViews>
    <workbookView xWindow="0" yWindow="0" windowWidth="21570" windowHeight="7980" tabRatio="690" xr2:uid="{00000000-000D-0000-FFFF-FFFF00000000}"/>
  </bookViews>
  <sheets>
    <sheet name="Appendix i" sheetId="2" r:id="rId1"/>
    <sheet name="Appendix ii-iii" sheetId="7" r:id="rId2"/>
    <sheet name="Appendix iv" sheetId="6" r:id="rId3"/>
    <sheet name="Appendix v" sheetId="8" r:id="rId4"/>
    <sheet name="Appendix vi" sheetId="5" r:id="rId5"/>
  </sheets>
  <definedNames>
    <definedName name="_xlnm._FilterDatabase" localSheetId="2" hidden="1">'Appendix iv'!#REF!</definedName>
    <definedName name="_xlnm._FilterDatabase" localSheetId="3" hidden="1">'Appendix v'!#REF!</definedName>
    <definedName name="_xlnm.Print_Area" localSheetId="0">'Appendix i'!$A$1:$L$83</definedName>
    <definedName name="_xlnm.Print_Area" localSheetId="1">'Appendix ii-iii'!$A$1:$L$77</definedName>
    <definedName name="_xlnm.Print_Area" localSheetId="2">'Appendix iv'!$A$1:$L$46</definedName>
    <definedName name="_xlnm.Print_Area" localSheetId="3">'Appendix v'!$A$1:$L$46</definedName>
    <definedName name="_xlnm.Print_Area" localSheetId="4">'Appendix vi'!$A$1:$L$37</definedName>
    <definedName name="_xlnm.Print_Titles" localSheetId="0">'Appendix i'!$1:$6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8" i="7" l="1"/>
  <c r="G38" i="7"/>
  <c r="H37" i="7"/>
  <c r="G37" i="7"/>
  <c r="H36" i="7"/>
  <c r="G36" i="7"/>
  <c r="H35" i="7"/>
  <c r="G35" i="7"/>
  <c r="H34" i="7"/>
  <c r="G34" i="7"/>
  <c r="H33" i="7"/>
  <c r="G33" i="7"/>
  <c r="H32" i="7"/>
  <c r="G32" i="7"/>
  <c r="H31" i="7"/>
  <c r="G31" i="7"/>
  <c r="H30" i="7"/>
  <c r="G30" i="7"/>
  <c r="H29" i="7"/>
  <c r="G29" i="7"/>
  <c r="H28" i="7"/>
  <c r="G28" i="7"/>
  <c r="H27" i="7"/>
  <c r="G27" i="7"/>
  <c r="H26" i="7"/>
  <c r="G26" i="7"/>
  <c r="H25" i="7"/>
  <c r="G25" i="7"/>
  <c r="H24" i="7"/>
  <c r="G24" i="7"/>
  <c r="H23" i="7"/>
  <c r="G23" i="7"/>
  <c r="H22" i="7"/>
  <c r="G22" i="7"/>
  <c r="H21" i="7"/>
  <c r="G21" i="7"/>
  <c r="H20" i="7"/>
  <c r="G20" i="7"/>
  <c r="H19" i="7"/>
  <c r="G19" i="7"/>
  <c r="H18" i="7"/>
  <c r="G18" i="7"/>
  <c r="H17" i="7"/>
  <c r="G17" i="7"/>
  <c r="H16" i="7"/>
  <c r="G16" i="7"/>
  <c r="H15" i="7"/>
  <c r="G15" i="7"/>
  <c r="H14" i="7"/>
  <c r="G14" i="7"/>
  <c r="H13" i="7"/>
  <c r="G13" i="7"/>
  <c r="H12" i="7"/>
  <c r="G12" i="7"/>
  <c r="H11" i="7"/>
  <c r="G11" i="7"/>
  <c r="H10" i="7"/>
  <c r="G10" i="7"/>
  <c r="H9" i="7"/>
  <c r="G9" i="7"/>
  <c r="H8" i="7"/>
  <c r="G8" i="7"/>
  <c r="H7" i="7"/>
  <c r="G7" i="7"/>
  <c r="H5" i="7"/>
  <c r="G5" i="7"/>
  <c r="L37" i="5" l="1"/>
  <c r="L36" i="5"/>
  <c r="L33" i="5"/>
  <c r="L32" i="5"/>
  <c r="L31" i="5"/>
  <c r="L30" i="5"/>
  <c r="L29" i="5"/>
  <c r="L28" i="5"/>
  <c r="L27" i="5"/>
  <c r="L26" i="5"/>
  <c r="L25" i="5"/>
  <c r="L23" i="5"/>
  <c r="L21" i="5"/>
  <c r="L20" i="5"/>
  <c r="L19" i="5"/>
  <c r="L17" i="5"/>
  <c r="L16" i="5"/>
  <c r="L15" i="5"/>
  <c r="L14" i="5"/>
  <c r="L13" i="5"/>
  <c r="L12" i="5"/>
  <c r="L11" i="5"/>
  <c r="L9" i="5"/>
  <c r="L8" i="5"/>
  <c r="L7" i="5"/>
  <c r="H37" i="5"/>
  <c r="G37" i="5"/>
  <c r="H36" i="5"/>
  <c r="G36" i="5"/>
  <c r="H33" i="5"/>
  <c r="G33" i="5"/>
  <c r="H32" i="5"/>
  <c r="G32" i="5"/>
  <c r="H31" i="5"/>
  <c r="G31" i="5"/>
  <c r="H30" i="5"/>
  <c r="G30" i="5"/>
  <c r="H29" i="5"/>
  <c r="G29" i="5"/>
  <c r="H28" i="5"/>
  <c r="G28" i="5"/>
  <c r="H27" i="5"/>
  <c r="G27" i="5"/>
  <c r="H26" i="5"/>
  <c r="G26" i="5"/>
  <c r="H25" i="5"/>
  <c r="G25" i="5"/>
  <c r="H23" i="5"/>
  <c r="G23" i="5"/>
  <c r="H21" i="5"/>
  <c r="G21" i="5"/>
  <c r="H20" i="5"/>
  <c r="G20" i="5"/>
  <c r="H19" i="5"/>
  <c r="G19" i="5"/>
  <c r="H17" i="5"/>
  <c r="G17" i="5"/>
  <c r="H16" i="5"/>
  <c r="G16" i="5"/>
  <c r="H15" i="5"/>
  <c r="G15" i="5"/>
  <c r="H14" i="5"/>
  <c r="G14" i="5"/>
  <c r="H13" i="5"/>
  <c r="G13" i="5"/>
  <c r="H12" i="5"/>
  <c r="G12" i="5"/>
  <c r="H11" i="5"/>
  <c r="G11" i="5"/>
  <c r="H9" i="5"/>
  <c r="G9" i="5"/>
  <c r="H8" i="5"/>
  <c r="G8" i="5"/>
  <c r="H7" i="5"/>
  <c r="G7" i="5"/>
  <c r="F37" i="5"/>
  <c r="F36" i="5"/>
  <c r="F33" i="5"/>
  <c r="F32" i="5"/>
  <c r="F31" i="5"/>
  <c r="F30" i="5"/>
  <c r="F29" i="5"/>
  <c r="F28" i="5"/>
  <c r="F27" i="5"/>
  <c r="F26" i="5"/>
  <c r="F25" i="5"/>
  <c r="F23" i="5"/>
  <c r="F21" i="5"/>
  <c r="F20" i="5"/>
  <c r="F19" i="5"/>
  <c r="F17" i="5"/>
  <c r="F16" i="5"/>
  <c r="F15" i="5"/>
  <c r="F14" i="5"/>
  <c r="F13" i="5"/>
  <c r="F12" i="5"/>
  <c r="F11" i="5"/>
  <c r="F9" i="5"/>
  <c r="F8" i="5"/>
  <c r="F7" i="5"/>
  <c r="H5" i="5" l="1"/>
  <c r="G5" i="5"/>
  <c r="L46" i="8"/>
  <c r="L44" i="8"/>
  <c r="L43" i="8"/>
  <c r="L42" i="8"/>
  <c r="L41" i="8"/>
  <c r="L40" i="8"/>
  <c r="L39" i="8"/>
  <c r="L38" i="8"/>
  <c r="L37" i="8"/>
  <c r="L35" i="8"/>
  <c r="L34" i="8"/>
  <c r="L33" i="8"/>
  <c r="L32" i="8"/>
  <c r="L31" i="8"/>
  <c r="L30" i="8"/>
  <c r="L29" i="8"/>
  <c r="L28" i="8"/>
  <c r="L26" i="8"/>
  <c r="L25" i="8"/>
  <c r="L24" i="8"/>
  <c r="L23" i="8"/>
  <c r="L22" i="8"/>
  <c r="L21" i="8"/>
  <c r="L20" i="8"/>
  <c r="L19" i="8"/>
  <c r="L18" i="8"/>
  <c r="L17" i="8"/>
  <c r="L16" i="8"/>
  <c r="L15" i="8"/>
  <c r="L14" i="8"/>
  <c r="L13" i="8"/>
  <c r="L12" i="8"/>
  <c r="L11" i="8"/>
  <c r="L10" i="8"/>
  <c r="L9" i="8"/>
  <c r="L8" i="8"/>
  <c r="L7" i="8"/>
  <c r="H46" i="8"/>
  <c r="H44" i="8"/>
  <c r="H43" i="8"/>
  <c r="H42" i="8"/>
  <c r="H41" i="8"/>
  <c r="H40" i="8"/>
  <c r="H39" i="8"/>
  <c r="H38" i="8"/>
  <c r="H37" i="8"/>
  <c r="H35" i="8"/>
  <c r="H34" i="8"/>
  <c r="H33" i="8"/>
  <c r="H32" i="8"/>
  <c r="H31" i="8"/>
  <c r="H30" i="8"/>
  <c r="H29" i="8"/>
  <c r="H28" i="8"/>
  <c r="H26" i="8"/>
  <c r="H25" i="8"/>
  <c r="H24" i="8"/>
  <c r="H23" i="8"/>
  <c r="H22" i="8"/>
  <c r="H21" i="8"/>
  <c r="H20" i="8"/>
  <c r="H19" i="8"/>
  <c r="H18" i="8"/>
  <c r="H17" i="8"/>
  <c r="H16" i="8"/>
  <c r="H15" i="8"/>
  <c r="H14" i="8"/>
  <c r="H13" i="8"/>
  <c r="H12" i="8"/>
  <c r="H11" i="8"/>
  <c r="H10" i="8"/>
  <c r="H9" i="8"/>
  <c r="H8" i="8"/>
  <c r="H7" i="8"/>
  <c r="G46" i="8"/>
  <c r="H5" i="8"/>
  <c r="G44" i="8"/>
  <c r="G43" i="8"/>
  <c r="G42" i="8"/>
  <c r="G41" i="8"/>
  <c r="G40" i="8"/>
  <c r="G39" i="8"/>
  <c r="G38" i="8"/>
  <c r="G37" i="8"/>
  <c r="G35" i="8"/>
  <c r="G34" i="8"/>
  <c r="G33" i="8"/>
  <c r="G32" i="8"/>
  <c r="G31" i="8"/>
  <c r="G30" i="8"/>
  <c r="G29" i="8"/>
  <c r="G28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5" i="8"/>
  <c r="F46" i="8"/>
  <c r="F44" i="8"/>
  <c r="F43" i="8"/>
  <c r="F42" i="8"/>
  <c r="F41" i="8"/>
  <c r="F40" i="8"/>
  <c r="F39" i="8"/>
  <c r="F38" i="8"/>
  <c r="F37" i="8"/>
  <c r="F35" i="8"/>
  <c r="F34" i="8"/>
  <c r="F33" i="8"/>
  <c r="F32" i="8"/>
  <c r="F31" i="8"/>
  <c r="F30" i="8"/>
  <c r="F29" i="8"/>
  <c r="F28" i="8"/>
  <c r="F26" i="8"/>
  <c r="F25" i="8"/>
  <c r="F24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46" i="6"/>
  <c r="F37" i="6"/>
  <c r="F28" i="6"/>
  <c r="F7" i="6"/>
  <c r="L46" i="6"/>
  <c r="L44" i="6"/>
  <c r="L43" i="6"/>
  <c r="L42" i="6"/>
  <c r="L41" i="6"/>
  <c r="L40" i="6"/>
  <c r="L39" i="6"/>
  <c r="L38" i="6"/>
  <c r="L37" i="6"/>
  <c r="L28" i="6"/>
  <c r="L7" i="6"/>
  <c r="F44" i="6"/>
  <c r="F43" i="6"/>
  <c r="F42" i="6"/>
  <c r="F41" i="6"/>
  <c r="F40" i="6"/>
  <c r="F39" i="6"/>
  <c r="F38" i="6"/>
  <c r="F35" i="6"/>
  <c r="F34" i="6"/>
  <c r="F33" i="6"/>
  <c r="F32" i="6"/>
  <c r="F31" i="6"/>
  <c r="F30" i="6"/>
  <c r="F29" i="6"/>
  <c r="L35" i="6"/>
  <c r="L34" i="6"/>
  <c r="L33" i="6"/>
  <c r="L32" i="6"/>
  <c r="L31" i="6"/>
  <c r="L30" i="6"/>
  <c r="L29" i="6"/>
  <c r="H46" i="6"/>
  <c r="H44" i="6"/>
  <c r="H43" i="6"/>
  <c r="H42" i="6"/>
  <c r="H41" i="6"/>
  <c r="H40" i="6"/>
  <c r="H39" i="6"/>
  <c r="H38" i="6"/>
  <c r="H37" i="6"/>
  <c r="H35" i="6"/>
  <c r="H34" i="6"/>
  <c r="H33" i="6"/>
  <c r="H32" i="6"/>
  <c r="H31" i="6"/>
  <c r="H30" i="6"/>
  <c r="H29" i="6"/>
  <c r="H28" i="6"/>
  <c r="G46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9" i="6"/>
  <c r="G28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H8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7" i="6"/>
  <c r="H5" i="6" l="1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5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 l="1"/>
  <c r="K76" i="7" l="1"/>
  <c r="K77" i="7" s="1"/>
  <c r="L77" i="7" s="1"/>
  <c r="J76" i="7"/>
  <c r="J77" i="7" s="1"/>
  <c r="L76" i="7"/>
  <c r="L75" i="7"/>
  <c r="L74" i="7"/>
  <c r="L73" i="7"/>
  <c r="L72" i="7"/>
  <c r="L71" i="7"/>
  <c r="L70" i="7"/>
  <c r="L69" i="7"/>
  <c r="L68" i="7"/>
  <c r="L67" i="7"/>
  <c r="L66" i="7"/>
  <c r="L65" i="7"/>
  <c r="L64" i="7"/>
  <c r="L63" i="7"/>
  <c r="L62" i="7"/>
  <c r="L61" i="7"/>
  <c r="L60" i="7"/>
  <c r="L59" i="7"/>
  <c r="L58" i="7"/>
  <c r="L57" i="7"/>
  <c r="L56" i="7"/>
  <c r="L55" i="7"/>
  <c r="L54" i="7"/>
  <c r="L53" i="7"/>
  <c r="L52" i="7"/>
  <c r="L51" i="7"/>
  <c r="L50" i="7"/>
  <c r="L49" i="7"/>
  <c r="L48" i="7"/>
  <c r="L47" i="7"/>
  <c r="L46" i="7"/>
  <c r="H76" i="7"/>
  <c r="H75" i="7"/>
  <c r="H74" i="7"/>
  <c r="H73" i="7"/>
  <c r="H72" i="7"/>
  <c r="H71" i="7"/>
  <c r="H70" i="7"/>
  <c r="H69" i="7"/>
  <c r="H68" i="7"/>
  <c r="H67" i="7"/>
  <c r="H66" i="7"/>
  <c r="H65" i="7"/>
  <c r="H64" i="7"/>
  <c r="H63" i="7"/>
  <c r="H62" i="7"/>
  <c r="H61" i="7"/>
  <c r="H60" i="7"/>
  <c r="H59" i="7"/>
  <c r="H58" i="7"/>
  <c r="H57" i="7"/>
  <c r="H56" i="7"/>
  <c r="H55" i="7"/>
  <c r="H54" i="7"/>
  <c r="H53" i="7"/>
  <c r="H52" i="7"/>
  <c r="H51" i="7"/>
  <c r="H50" i="7"/>
  <c r="H49" i="7"/>
  <c r="H48" i="7"/>
  <c r="H47" i="7"/>
  <c r="H46" i="7"/>
  <c r="H44" i="7"/>
  <c r="G76" i="7"/>
  <c r="G75" i="7"/>
  <c r="G74" i="7"/>
  <c r="G73" i="7"/>
  <c r="G72" i="7"/>
  <c r="G71" i="7"/>
  <c r="G70" i="7"/>
  <c r="G69" i="7"/>
  <c r="G68" i="7"/>
  <c r="G67" i="7"/>
  <c r="G66" i="7"/>
  <c r="G65" i="7"/>
  <c r="G64" i="7"/>
  <c r="G63" i="7"/>
  <c r="G62" i="7"/>
  <c r="G61" i="7"/>
  <c r="G60" i="7"/>
  <c r="G59" i="7"/>
  <c r="G58" i="7"/>
  <c r="G57" i="7"/>
  <c r="G56" i="7"/>
  <c r="G55" i="7"/>
  <c r="G54" i="7"/>
  <c r="G53" i="7"/>
  <c r="G52" i="7"/>
  <c r="G51" i="7"/>
  <c r="G50" i="7"/>
  <c r="G49" i="7"/>
  <c r="G48" i="7"/>
  <c r="G47" i="7"/>
  <c r="G46" i="7"/>
  <c r="G44" i="7"/>
  <c r="E76" i="7"/>
  <c r="E77" i="7" s="1"/>
  <c r="F77" i="7" s="1"/>
  <c r="D76" i="7"/>
  <c r="D77" i="7" s="1"/>
  <c r="C76" i="7"/>
  <c r="C77" i="7" s="1"/>
  <c r="F76" i="7"/>
  <c r="F75" i="7"/>
  <c r="F74" i="7"/>
  <c r="F73" i="7"/>
  <c r="F72" i="7"/>
  <c r="F71" i="7"/>
  <c r="F70" i="7"/>
  <c r="F69" i="7"/>
  <c r="F68" i="7"/>
  <c r="F67" i="7"/>
  <c r="F66" i="7"/>
  <c r="F65" i="7"/>
  <c r="F64" i="7"/>
  <c r="F63" i="7"/>
  <c r="F62" i="7"/>
  <c r="F61" i="7"/>
  <c r="F60" i="7"/>
  <c r="F59" i="7"/>
  <c r="F58" i="7"/>
  <c r="F57" i="7"/>
  <c r="F56" i="7"/>
  <c r="F55" i="7"/>
  <c r="F54" i="7"/>
  <c r="F53" i="7"/>
  <c r="F52" i="7"/>
  <c r="F51" i="7"/>
  <c r="F50" i="7"/>
  <c r="F49" i="7"/>
  <c r="F48" i="7"/>
  <c r="F47" i="7"/>
  <c r="F46" i="7"/>
  <c r="L36" i="7"/>
  <c r="L35" i="7"/>
  <c r="L34" i="7"/>
  <c r="L33" i="7"/>
  <c r="L32" i="7"/>
  <c r="L31" i="7"/>
  <c r="L30" i="7"/>
  <c r="L29" i="7"/>
  <c r="L28" i="7"/>
  <c r="L27" i="7"/>
  <c r="L26" i="7"/>
  <c r="L25" i="7"/>
  <c r="L24" i="7"/>
  <c r="L23" i="7"/>
  <c r="L22" i="7"/>
  <c r="L21" i="7"/>
  <c r="L20" i="7"/>
  <c r="L19" i="7"/>
  <c r="L18" i="7"/>
  <c r="L17" i="7"/>
  <c r="L16" i="7"/>
  <c r="L15" i="7"/>
  <c r="L14" i="7"/>
  <c r="L13" i="7"/>
  <c r="L12" i="7"/>
  <c r="L11" i="7"/>
  <c r="L10" i="7"/>
  <c r="L9" i="7"/>
  <c r="L8" i="7"/>
  <c r="L7" i="7"/>
  <c r="D38" i="7"/>
  <c r="C38" i="7"/>
  <c r="K37" i="7"/>
  <c r="K38" i="7" s="1"/>
  <c r="L38" i="7" s="1"/>
  <c r="J37" i="7"/>
  <c r="J38" i="7" s="1"/>
  <c r="E37" i="7"/>
  <c r="E38" i="7" s="1"/>
  <c r="D37" i="7"/>
  <c r="C37" i="7"/>
  <c r="F36" i="7"/>
  <c r="F35" i="7"/>
  <c r="F34" i="7"/>
  <c r="F33" i="7"/>
  <c r="F32" i="7"/>
  <c r="F31" i="7"/>
  <c r="F30" i="7"/>
  <c r="F29" i="7"/>
  <c r="F28" i="7"/>
  <c r="F27" i="7"/>
  <c r="F26" i="7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38" i="7" l="1"/>
  <c r="G77" i="7"/>
  <c r="H77" i="7"/>
  <c r="L37" i="7"/>
  <c r="F37" i="7"/>
</calcChain>
</file>

<file path=xl/sharedStrings.xml><?xml version="1.0" encoding="utf-8"?>
<sst xmlns="http://schemas.openxmlformats.org/spreadsheetml/2006/main" count="373" uniqueCount="186">
  <si>
    <t>Annual Change (%)</t>
  </si>
  <si>
    <t>Country</t>
  </si>
  <si>
    <t xml:space="preserve"> %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</si>
  <si>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</si>
  <si>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</si>
  <si>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</si>
  <si>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</si>
  <si>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</si>
  <si>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</si>
  <si>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</si>
  <si>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</si>
  <si>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</si>
  <si>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</si>
  <si>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</si>
  <si>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</si>
  <si>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</si>
  <si>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</si>
  <si>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</si>
  <si>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</si>
  <si>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</si>
  <si>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</si>
  <si>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</si>
  <si>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</si>
  <si>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</si>
  <si>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</si>
  <si>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</si>
  <si>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</si>
  <si>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</si>
  <si>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</si>
  <si>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</si>
  <si>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</si>
  <si>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</si>
  <si>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</si>
  <si>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Other Countries</t>
  </si>
  <si>
    <t>Total Exports</t>
  </si>
  <si>
    <t>PERIOD</t>
  </si>
  <si>
    <t>Q1</t>
  </si>
  <si>
    <t>Q2</t>
  </si>
  <si>
    <t>Q3</t>
  </si>
  <si>
    <t>Q4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</si>
  <si>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</si>
  <si>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</si>
  <si>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</si>
  <si>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</si>
  <si>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</si>
  <si>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</si>
  <si>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</si>
  <si>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</si>
  <si>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</si>
  <si>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</si>
  <si>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</si>
  <si>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</si>
  <si>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 MANUFACTURING </t>
  </si>
  <si>
    <t xml:space="preserve"> AGRICULTURE </t>
  </si>
  <si>
    <t xml:space="preserve"> MINING</t>
  </si>
  <si>
    <t>Others</t>
  </si>
  <si>
    <t>Total Imports</t>
  </si>
  <si>
    <t>Electrical &amp; Electronic  Products (E&amp;E)</t>
  </si>
  <si>
    <t>Petroleum Products</t>
  </si>
  <si>
    <t>Transport Equipment</t>
  </si>
  <si>
    <t>Manufacture Of Metal</t>
  </si>
  <si>
    <t>Processed Food</t>
  </si>
  <si>
    <t>Optical &amp; Scientific Equipment</t>
  </si>
  <si>
    <t>Other Manufactures</t>
  </si>
  <si>
    <t>Manufacture Of Plastics</t>
  </si>
  <si>
    <t>Paper &amp; Pulp Products</t>
  </si>
  <si>
    <t>Rubber Products</t>
  </si>
  <si>
    <t>Non-Metallic Mineral Products</t>
  </si>
  <si>
    <t>Palm Oil-Based Manufactured Products</t>
  </si>
  <si>
    <t>Wood Products</t>
  </si>
  <si>
    <t>Jewellery</t>
  </si>
  <si>
    <t>Beverages &amp; Tobacco</t>
  </si>
  <si>
    <t>Natural Rubber</t>
  </si>
  <si>
    <t>Seafood, fresh, chilled or frozen</t>
  </si>
  <si>
    <t>Other Vegetables Oil</t>
  </si>
  <si>
    <t>Sawn Timber &amp; Moulding</t>
  </si>
  <si>
    <t>Sawlog</t>
  </si>
  <si>
    <t>Crude Petroleum</t>
  </si>
  <si>
    <t>Other Mining</t>
  </si>
  <si>
    <t>Liquefied Natural Gas (LNG)</t>
  </si>
  <si>
    <t>Tin</t>
  </si>
  <si>
    <t>BEC Category</t>
  </si>
  <si>
    <t>Goods n.e.s.</t>
  </si>
  <si>
    <t>Capital good (except transport equipment)</t>
  </si>
  <si>
    <t>Transport equipment, industrial</t>
  </si>
  <si>
    <t>Durables</t>
  </si>
  <si>
    <t>Food &amp; beverages, primary, mainly for household consumption</t>
  </si>
  <si>
    <t>Food &amp; beverages, process, mainly for household consumption</t>
  </si>
  <si>
    <t>Non-durables</t>
  </si>
  <si>
    <t>Semi-durables</t>
  </si>
  <si>
    <t>Transport equipment, non-industrial</t>
  </si>
  <si>
    <t>Fuel &amp; lubricants, processed motor spirit</t>
  </si>
  <si>
    <t>Transport equipment, passenger motor cars</t>
  </si>
  <si>
    <t>Food &amp; beverages, primary, mainly for industries</t>
  </si>
  <si>
    <t>Food &amp; beverages, processed, mainly for industries</t>
  </si>
  <si>
    <t>Fuel &amp; lubricants, primary</t>
  </si>
  <si>
    <t>Fuel &amp; lubricants, processed, other</t>
  </si>
  <si>
    <t>Industrial supplies, n.e.s. primary</t>
  </si>
  <si>
    <t>Industrial supplies, n.e.s. processed</t>
  </si>
  <si>
    <t>Parts and accessories of capital goods (except transport equipment)</t>
  </si>
  <si>
    <t>Parts and accessories of transport equipment</t>
  </si>
  <si>
    <t>Exports</t>
  </si>
  <si>
    <t>Domestic Exports</t>
  </si>
  <si>
    <t>Imports</t>
  </si>
  <si>
    <t>Total Trade</t>
  </si>
  <si>
    <t>Balance of Trade</t>
  </si>
  <si>
    <t>Annual Change</t>
  </si>
  <si>
    <t>Top 30 Country</t>
  </si>
  <si>
    <t>Re-exports</t>
  </si>
  <si>
    <t>Gross Imports</t>
  </si>
  <si>
    <t>Retain Imports</t>
  </si>
  <si>
    <t>Transaction Below RM5,000</t>
  </si>
  <si>
    <t>Intermediate Goods</t>
  </si>
  <si>
    <t>Dual Use Goods</t>
  </si>
  <si>
    <t>Consumption Goods</t>
  </si>
  <si>
    <t>Capital Goods</t>
  </si>
  <si>
    <t>Share
 (%)</t>
  </si>
  <si>
    <t>2021</t>
  </si>
  <si>
    <t>Rank</t>
  </si>
  <si>
    <t>Value RM million</t>
  </si>
  <si>
    <t>Value RM million (FOB)</t>
  </si>
  <si>
    <t>Value RM million (CIF)</t>
  </si>
  <si>
    <t>Val RM million (CIF)</t>
  </si>
  <si>
    <t>Table II: Exports by Country Destination</t>
  </si>
  <si>
    <t>Table III: Imports by Country of Origin</t>
  </si>
  <si>
    <t>Table  I : Exports, Domestic Exports, Imports, Total Trade And Balance of Trade</t>
  </si>
  <si>
    <t xml:space="preserve">Table IV: Exports by Sector and Sub-sector </t>
  </si>
  <si>
    <t>Table V: Imports by Sector and Sub-sector</t>
  </si>
  <si>
    <t>Val RM million (FOB)</t>
  </si>
  <si>
    <t>Sector and Sub-sector</t>
  </si>
  <si>
    <t>Table VI: Imports by End Use &amp; Broad Economic Categories (BEC) Classification</t>
  </si>
  <si>
    <t>2022</t>
  </si>
  <si>
    <t>Metalliferous Ores and Metal Scrap</t>
  </si>
  <si>
    <t>Other Agriculture</t>
  </si>
  <si>
    <t>Crude Fertilizers And Crude Minerals</t>
  </si>
  <si>
    <t>Singapore</t>
  </si>
  <si>
    <t>China</t>
  </si>
  <si>
    <t>United States</t>
  </si>
  <si>
    <t>Hong Kong</t>
  </si>
  <si>
    <t>Japan</t>
  </si>
  <si>
    <t>Thailand</t>
  </si>
  <si>
    <t>Korea, Republic Of</t>
  </si>
  <si>
    <t>Australia</t>
  </si>
  <si>
    <t>Indonesia</t>
  </si>
  <si>
    <t>Viet Nam</t>
  </si>
  <si>
    <t>India</t>
  </si>
  <si>
    <t>Taiwan, Province Of China</t>
  </si>
  <si>
    <t>Philippines</t>
  </si>
  <si>
    <t>Mexico</t>
  </si>
  <si>
    <t>Turkiye</t>
  </si>
  <si>
    <t>United Arab Emirates</t>
  </si>
  <si>
    <t>Bangladesh</t>
  </si>
  <si>
    <t>United Kingdom</t>
  </si>
  <si>
    <t>New Zealand</t>
  </si>
  <si>
    <t>Saudi Arabia</t>
  </si>
  <si>
    <t>Brazil</t>
  </si>
  <si>
    <t>Canada</t>
  </si>
  <si>
    <t>Switzerland</t>
  </si>
  <si>
    <t>Kenya</t>
  </si>
  <si>
    <t>Russian Federation</t>
  </si>
  <si>
    <t>Argentina</t>
  </si>
  <si>
    <t>Cote D'Ivoire</t>
  </si>
  <si>
    <t>Chemical And Chemical Products (Exclude Plastics In Non-Primary Forms)</t>
  </si>
  <si>
    <t>Machinery, Equipment And Parts</t>
  </si>
  <si>
    <t>Iron And Steel Products</t>
  </si>
  <si>
    <t>Textiles,  Apparels And Footwear</t>
  </si>
  <si>
    <t>Palm Oil and Palm-Based Products</t>
  </si>
  <si>
    <t>Condensates and other petroleum oil</t>
  </si>
  <si>
    <t>Cambodia</t>
  </si>
  <si>
    <t>Ecuador</t>
  </si>
  <si>
    <t>Oman</t>
  </si>
  <si>
    <t>South Africa</t>
  </si>
  <si>
    <t>Costa Rica</t>
  </si>
  <si>
    <t>Myanmar</t>
  </si>
  <si>
    <t>Brunei Darussalam</t>
  </si>
  <si>
    <t>Pakistan</t>
  </si>
  <si>
    <t>Apr
2026</t>
  </si>
  <si>
    <t>Sri Lanka</t>
  </si>
  <si>
    <t>Sudan</t>
  </si>
  <si>
    <t>2025 (JAN-MAY)</t>
  </si>
  <si>
    <t>2026 (JAN-MAY)</t>
  </si>
  <si>
    <t>May
2025</t>
  </si>
  <si>
    <t>May
2026</t>
  </si>
  <si>
    <t>Jan-May
2025</t>
  </si>
  <si>
    <t>Jan-May
2026</t>
  </si>
  <si>
    <t>E.U.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</si>
</sst>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* #,##0_-;\-* #,##0_-;_-* &quot;-&quot;??_-;_-@_-"/>
    <numFmt numFmtId="168" formatCode="_-* #,##0.0_-;\-* #,##0.0_-;_-* &quot;-&quot;??_-;_-@_-"/>
    <numFmt numFmtId="169" formatCode="_(* #,##0.0_);_(* \(#,##0.0\);_(* &quot;-&quot;_);_(@_)"/>
    <numFmt numFmtId="170" formatCode="_(* #,##0.0_);_(* \(#,##0.0\);_(* &quot;-&quot;??_);_(@_)"/>
    <numFmt numFmtId="171" formatCode="0.0%"/>
    <numFmt numFmtId="172" formatCode="_(* #,##0_);_(* \(#,##0\);_(* &quot;-&quot;??_);_(@_)"/>
    <numFmt numFmtId="173" formatCode="0.00_)"/>
    <numFmt numFmtId="174" formatCode="#,##0.0_);\(#,##0.0\)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i/>
      <sz val="9"/>
      <color indexed="8"/>
      <name val="Arial"/>
      <family val="2"/>
    </font>
    <font>
      <b/>
      <sz val="9"/>
      <name val="Arial"/>
      <family val="2"/>
    </font>
    <font>
      <b/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8"/>
      <color theme="3"/>
      <name val="Calibri Light"/>
      <family val="2"/>
      <scheme val="maj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i/>
      <sz val="16"/>
      <name val="Helv"/>
    </font>
    <font>
      <sz val="12"/>
      <name val="Helv"/>
    </font>
    <font>
      <sz val="11"/>
      <color rgb="FF000000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BC7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9" fillId="0" borderId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" fillId="12" borderId="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73" fontId="23" fillId="0" borderId="0"/>
    <xf numFmtId="0" fontId="21" fillId="0" borderId="0"/>
    <xf numFmtId="0" fontId="1" fillId="0" borderId="0"/>
    <xf numFmtId="0" fontId="1" fillId="0" borderId="0"/>
    <xf numFmtId="174" fontId="24" fillId="0" borderId="0"/>
    <xf numFmtId="0" fontId="21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25" fillId="0" borderId="0"/>
    <xf numFmtId="43" fontId="25" fillId="0" borderId="0" applyFont="0" applyFill="0" applyBorder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8" fillId="0" borderId="0" applyNumberFormat="0" applyFill="0" applyBorder="0" applyAlignment="0" applyProtection="0"/>
    <xf numFmtId="0" fontId="29" fillId="6" borderId="0" applyNumberFormat="0" applyBorder="0" applyAlignment="0" applyProtection="0"/>
    <xf numFmtId="0" fontId="30" fillId="7" borderId="0" applyNumberFormat="0" applyBorder="0" applyAlignment="0" applyProtection="0"/>
    <xf numFmtId="0" fontId="31" fillId="8" borderId="0" applyNumberFormat="0" applyBorder="0" applyAlignment="0" applyProtection="0"/>
    <xf numFmtId="0" fontId="32" fillId="9" borderId="5" applyNumberFormat="0" applyAlignment="0" applyProtection="0"/>
    <xf numFmtId="0" fontId="33" fillId="10" borderId="6" applyNumberFormat="0" applyAlignment="0" applyProtection="0"/>
    <xf numFmtId="0" fontId="34" fillId="10" borderId="5" applyNumberFormat="0" applyAlignment="0" applyProtection="0"/>
    <xf numFmtId="0" fontId="35" fillId="0" borderId="7" applyNumberFormat="0" applyFill="0" applyAlignment="0" applyProtection="0"/>
    <xf numFmtId="0" fontId="36" fillId="11" borderId="8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51">
    <xf numFmtId="0" fontId="0" fillId="0" borderId="0" xfId="0"/>
    <xf numFmtId="0" fontId="2" fillId="0" borderId="0" xfId="0" applyFont="1"/>
    <xf numFmtId="0" fontId="5" fillId="0" borderId="0" xfId="2" applyFont="1"/>
    <xf numFmtId="0" fontId="6" fillId="0" borderId="0" xfId="2" applyFont="1"/>
    <xf numFmtId="0" fontId="7" fillId="2" borderId="0" xfId="2" applyFont="1" applyFill="1"/>
    <xf numFmtId="0" fontId="8" fillId="2" borderId="0" xfId="2" applyFont="1" applyFill="1"/>
    <xf numFmtId="0" fontId="8" fillId="2" borderId="0" xfId="2" applyFont="1" applyFill="1" applyAlignment="1">
      <alignment horizontal="center"/>
    </xf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vertical="center"/>
    </xf>
    <xf numFmtId="0" fontId="8" fillId="2" borderId="1" xfId="2" applyFont="1" applyFill="1" applyBorder="1" applyAlignment="1">
      <alignment horizontal="right" vertical="center"/>
    </xf>
    <xf numFmtId="0" fontId="8" fillId="2" borderId="1" xfId="3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right" vertical="center" wrapText="1"/>
    </xf>
    <xf numFmtId="0" fontId="8" fillId="2" borderId="0" xfId="0" applyFont="1" applyFill="1" applyAlignment="1">
      <alignment vertical="center"/>
    </xf>
    <xf numFmtId="0" fontId="8" fillId="2" borderId="0" xfId="0" applyFont="1" applyFill="1"/>
    <xf numFmtId="43" fontId="8" fillId="2" borderId="0" xfId="1" applyFont="1" applyFill="1" applyBorder="1" applyAlignment="1">
      <alignment horizontal="center"/>
    </xf>
    <xf numFmtId="0" fontId="8" fillId="2" borderId="0" xfId="7" applyFont="1" applyFill="1" applyAlignment="1">
      <alignment vertical="center"/>
    </xf>
    <xf numFmtId="0" fontId="8" fillId="2" borderId="0" xfId="7" applyFont="1" applyFill="1" applyAlignment="1">
      <alignment horizontal="center" vertical="center"/>
    </xf>
    <xf numFmtId="0" fontId="8" fillId="2" borderId="0" xfId="7" quotePrefix="1" applyFont="1" applyFill="1" applyAlignment="1">
      <alignment horizontal="right" vertical="center" wrapText="1"/>
    </xf>
    <xf numFmtId="0" fontId="8" fillId="2" borderId="0" xfId="0" applyFont="1" applyFill="1" applyAlignment="1">
      <alignment horizontal="right" vertical="center" wrapText="1"/>
    </xf>
    <xf numFmtId="43" fontId="8" fillId="2" borderId="0" xfId="1" applyFont="1" applyFill="1" applyBorder="1" applyAlignment="1">
      <alignment horizontal="right" vertical="center" wrapText="1"/>
    </xf>
    <xf numFmtId="43" fontId="8" fillId="2" borderId="0" xfId="1" applyFont="1" applyFill="1" applyBorder="1" applyAlignment="1">
      <alignment horizontal="right" vertical="center"/>
    </xf>
    <xf numFmtId="0" fontId="15" fillId="0" borderId="0" xfId="0" applyFont="1"/>
    <xf numFmtId="0" fontId="16" fillId="0" borderId="0" xfId="0" applyFont="1"/>
    <xf numFmtId="0" fontId="18" fillId="0" borderId="0" xfId="0" applyFont="1"/>
    <xf numFmtId="167" fontId="6" fillId="0" borderId="0" xfId="1" applyNumberFormat="1" applyFont="1" applyFill="1" applyBorder="1"/>
    <xf numFmtId="167" fontId="8" fillId="2" borderId="0" xfId="1" applyNumberFormat="1" applyFont="1" applyFill="1" applyBorder="1" applyAlignment="1">
      <alignment horizontal="center"/>
    </xf>
    <xf numFmtId="167" fontId="8" fillId="2" borderId="1" xfId="1" applyNumberFormat="1" applyFont="1" applyFill="1" applyBorder="1" applyAlignment="1">
      <alignment horizontal="right" vertical="center" wrapText="1"/>
    </xf>
    <xf numFmtId="0" fontId="2" fillId="2" borderId="0" xfId="0" applyFont="1" applyFill="1"/>
    <xf numFmtId="0" fontId="8" fillId="2" borderId="0" xfId="0" applyFont="1" applyFill="1" applyAlignment="1">
      <alignment horizontal="center" vertical="center"/>
    </xf>
    <xf numFmtId="0" fontId="16" fillId="2" borderId="0" xfId="0" applyFont="1" applyFill="1"/>
    <xf numFmtId="0" fontId="17" fillId="2" borderId="0" xfId="0" applyFont="1" applyFill="1"/>
    <xf numFmtId="167" fontId="15" fillId="0" borderId="0" xfId="0" applyNumberFormat="1" applyFont="1"/>
    <xf numFmtId="0" fontId="3" fillId="4" borderId="0" xfId="0" applyFont="1" applyFill="1" applyAlignment="1">
      <alignment horizontal="left"/>
    </xf>
    <xf numFmtId="167" fontId="3" fillId="4" borderId="0" xfId="1" applyNumberFormat="1" applyFont="1" applyFill="1" applyBorder="1"/>
    <xf numFmtId="0" fontId="3" fillId="4" borderId="0" xfId="0" applyFont="1" applyFill="1"/>
    <xf numFmtId="0" fontId="13" fillId="4" borderId="0" xfId="0" applyFont="1" applyFill="1"/>
    <xf numFmtId="167" fontId="18" fillId="5" borderId="0" xfId="1" applyNumberFormat="1" applyFont="1" applyFill="1" applyBorder="1" applyAlignment="1">
      <alignment horizontal="left"/>
    </xf>
    <xf numFmtId="167" fontId="19" fillId="5" borderId="0" xfId="1" applyNumberFormat="1" applyFont="1" applyFill="1" applyBorder="1" applyAlignment="1">
      <alignment horizontal="left"/>
    </xf>
    <xf numFmtId="167" fontId="19" fillId="5" borderId="0" xfId="1" applyNumberFormat="1" applyFont="1" applyFill="1" applyBorder="1" applyAlignment="1"/>
    <xf numFmtId="168" fontId="19" fillId="5" borderId="0" xfId="1" applyNumberFormat="1" applyFont="1" applyFill="1" applyBorder="1" applyAlignment="1"/>
    <xf numFmtId="170" fontId="19" fillId="5" borderId="0" xfId="1" applyNumberFormat="1" applyFont="1" applyFill="1" applyBorder="1" applyAlignment="1"/>
    <xf numFmtId="0" fontId="2" fillId="3" borderId="0" xfId="0" applyFont="1" applyFill="1"/>
    <xf numFmtId="0" fontId="2" fillId="3" borderId="0" xfId="0" applyFont="1" applyFill="1" applyAlignment="1">
      <alignment wrapText="1"/>
    </xf>
    <xf numFmtId="167" fontId="2" fillId="3" borderId="0" xfId="1" applyNumberFormat="1" applyFont="1" applyFill="1" applyBorder="1" applyAlignment="1"/>
    <xf numFmtId="168" fontId="2" fillId="3" borderId="0" xfId="1" applyNumberFormat="1" applyFont="1" applyFill="1" applyBorder="1" applyAlignment="1"/>
    <xf numFmtId="170" fontId="2" fillId="3" borderId="0" xfId="1" applyNumberFormat="1" applyFont="1" applyFill="1" applyBorder="1" applyAlignment="1"/>
    <xf numFmtId="172" fontId="2" fillId="3" borderId="0" xfId="1" applyNumberFormat="1" applyFont="1" applyFill="1" applyBorder="1" applyAlignment="1"/>
    <xf numFmtId="172" fontId="19" fillId="5" borderId="0" xfId="1" applyNumberFormat="1" applyFont="1" applyFill="1" applyBorder="1" applyAlignment="1"/>
    <xf numFmtId="0" fontId="19" fillId="4" borderId="0" xfId="0" applyFont="1" applyFill="1" applyAlignment="1">
      <alignment horizontal="left"/>
    </xf>
    <xf numFmtId="0" fontId="19" fillId="4" borderId="0" xfId="0" applyFont="1" applyFill="1"/>
    <xf numFmtId="167" fontId="19" fillId="4" borderId="0" xfId="1" applyNumberFormat="1" applyFont="1" applyFill="1" applyBorder="1" applyAlignment="1"/>
    <xf numFmtId="168" fontId="19" fillId="4" borderId="0" xfId="1" applyNumberFormat="1" applyFont="1" applyFill="1" applyBorder="1" applyAlignment="1"/>
    <xf numFmtId="170" fontId="19" fillId="4" borderId="0" xfId="1" applyNumberFormat="1" applyFont="1" applyFill="1" applyBorder="1" applyAlignment="1"/>
    <xf numFmtId="167" fontId="16" fillId="0" borderId="0" xfId="0" applyNumberFormat="1" applyFont="1"/>
    <xf numFmtId="171" fontId="16" fillId="0" borderId="0" xfId="6" applyNumberFormat="1" applyFont="1" applyBorder="1"/>
    <xf numFmtId="167" fontId="18" fillId="0" borderId="0" xfId="1" applyNumberFormat="1" applyFont="1" applyBorder="1"/>
    <xf numFmtId="167" fontId="2" fillId="3" borderId="0" xfId="1" applyNumberFormat="1" applyFont="1" applyFill="1" applyBorder="1"/>
    <xf numFmtId="168" fontId="2" fillId="3" borderId="0" xfId="1" applyNumberFormat="1" applyFont="1" applyFill="1" applyBorder="1"/>
    <xf numFmtId="169" fontId="2" fillId="3" borderId="0" xfId="0" applyNumberFormat="1" applyFont="1" applyFill="1"/>
    <xf numFmtId="170" fontId="2" fillId="3" borderId="0" xfId="1" applyNumberFormat="1" applyFont="1" applyFill="1" applyBorder="1"/>
    <xf numFmtId="167" fontId="18" fillId="5" borderId="0" xfId="1" applyNumberFormat="1" applyFont="1" applyFill="1" applyBorder="1"/>
    <xf numFmtId="167" fontId="19" fillId="5" borderId="0" xfId="1" applyNumberFormat="1" applyFont="1" applyFill="1" applyBorder="1"/>
    <xf numFmtId="168" fontId="19" fillId="5" borderId="0" xfId="1" applyNumberFormat="1" applyFont="1" applyFill="1" applyBorder="1"/>
    <xf numFmtId="169" fontId="19" fillId="5" borderId="0" xfId="0" applyNumberFormat="1" applyFont="1" applyFill="1"/>
    <xf numFmtId="170" fontId="19" fillId="5" borderId="0" xfId="1" applyNumberFormat="1" applyFont="1" applyFill="1" applyBorder="1"/>
    <xf numFmtId="167" fontId="13" fillId="4" borderId="0" xfId="1" applyNumberFormat="1" applyFont="1" applyFill="1" applyBorder="1"/>
    <xf numFmtId="170" fontId="13" fillId="4" borderId="0" xfId="1" applyNumberFormat="1" applyFont="1" applyFill="1" applyBorder="1"/>
    <xf numFmtId="169" fontId="13" fillId="4" borderId="0" xfId="0" applyNumberFormat="1" applyFont="1" applyFill="1"/>
    <xf numFmtId="168" fontId="13" fillId="4" borderId="0" xfId="1" applyNumberFormat="1" applyFont="1" applyFill="1" applyBorder="1"/>
    <xf numFmtId="0" fontId="2" fillId="3" borderId="0" xfId="7" quotePrefix="1" applyFont="1" applyFill="1" applyAlignment="1">
      <alignment horizontal="center"/>
    </xf>
    <xf numFmtId="0" fontId="8" fillId="4" borderId="0" xfId="0" quotePrefix="1" applyFont="1" applyFill="1" applyAlignment="1">
      <alignment horizontal="center"/>
    </xf>
    <xf numFmtId="169" fontId="13" fillId="4" borderId="0" xfId="1" applyNumberFormat="1" applyFont="1" applyFill="1" applyBorder="1"/>
    <xf numFmtId="0" fontId="8" fillId="2" borderId="0" xfId="9" applyFont="1" applyFill="1" applyAlignment="1">
      <alignment vertical="center"/>
    </xf>
    <xf numFmtId="0" fontId="8" fillId="2" borderId="0" xfId="9" applyFont="1" applyFill="1" applyAlignment="1">
      <alignment horizontal="center" vertical="center"/>
    </xf>
    <xf numFmtId="164" fontId="2" fillId="3" borderId="0" xfId="0" applyNumberFormat="1" applyFont="1" applyFill="1"/>
    <xf numFmtId="172" fontId="2" fillId="3" borderId="0" xfId="0" applyNumberFormat="1" applyFont="1" applyFill="1"/>
    <xf numFmtId="0" fontId="16" fillId="0" borderId="0" xfId="0" applyFont="1" applyAlignment="1">
      <alignment wrapText="1"/>
    </xf>
    <xf numFmtId="168" fontId="2" fillId="3" borderId="0" xfId="1" applyNumberFormat="1" applyFont="1" applyFill="1" applyBorder="1" applyAlignment="1">
      <alignment wrapText="1"/>
    </xf>
    <xf numFmtId="0" fontId="16" fillId="37" borderId="0" xfId="0" applyFont="1" applyFill="1"/>
    <xf numFmtId="164" fontId="13" fillId="4" borderId="0" xfId="1" applyNumberFormat="1" applyFont="1" applyFill="1" applyBorder="1"/>
    <xf numFmtId="0" fontId="8" fillId="38" borderId="0" xfId="0" quotePrefix="1" applyFont="1" applyFill="1" applyAlignment="1">
      <alignment horizontal="center"/>
    </xf>
    <xf numFmtId="0" fontId="13" fillId="38" borderId="0" xfId="0" applyFont="1" applyFill="1"/>
    <xf numFmtId="167" fontId="13" fillId="38" borderId="0" xfId="1" applyNumberFormat="1" applyFont="1" applyFill="1" applyBorder="1"/>
    <xf numFmtId="168" fontId="13" fillId="38" borderId="0" xfId="1" applyNumberFormat="1" applyFont="1" applyFill="1" applyBorder="1"/>
    <xf numFmtId="169" fontId="13" fillId="38" borderId="0" xfId="1" applyNumberFormat="1" applyFont="1" applyFill="1" applyBorder="1"/>
    <xf numFmtId="169" fontId="13" fillId="38" borderId="0" xfId="0" applyNumberFormat="1" applyFont="1" applyFill="1"/>
    <xf numFmtId="170" fontId="13" fillId="38" borderId="0" xfId="1" applyNumberFormat="1" applyFont="1" applyFill="1" applyBorder="1"/>
    <xf numFmtId="167" fontId="3" fillId="38" borderId="0" xfId="1" applyNumberFormat="1" applyFont="1" applyFill="1" applyBorder="1"/>
    <xf numFmtId="0" fontId="13" fillId="38" borderId="0" xfId="0" applyFont="1" applyFill="1" applyAlignment="1">
      <alignment horizontal="left"/>
    </xf>
    <xf numFmtId="167" fontId="13" fillId="38" borderId="0" xfId="1" applyNumberFormat="1" applyFont="1" applyFill="1" applyBorder="1" applyAlignment="1"/>
    <xf numFmtId="170" fontId="13" fillId="38" borderId="0" xfId="1" applyNumberFormat="1" applyFont="1" applyFill="1" applyBorder="1" applyAlignment="1"/>
    <xf numFmtId="168" fontId="13" fillId="38" borderId="0" xfId="1" applyNumberFormat="1" applyFont="1" applyFill="1" applyBorder="1" applyAlignment="1"/>
    <xf numFmtId="167" fontId="16" fillId="0" borderId="0" xfId="1" applyNumberFormat="1" applyFont="1"/>
    <xf numFmtId="0" fontId="14" fillId="3" borderId="0" xfId="0" applyFont="1" applyFill="1" applyAlignment="1">
      <alignment horizontal="left" vertical="center" readingOrder="1"/>
    </xf>
    <xf numFmtId="167" fontId="5" fillId="3" borderId="0" xfId="1" applyNumberFormat="1" applyFont="1" applyFill="1" applyBorder="1" applyAlignment="1">
      <alignment vertical="center"/>
    </xf>
    <xf numFmtId="0" fontId="5" fillId="3" borderId="0" xfId="2" applyFont="1" applyFill="1"/>
    <xf numFmtId="0" fontId="5" fillId="3" borderId="0" xfId="2" applyFont="1" applyFill="1" applyAlignment="1">
      <alignment vertical="center"/>
    </xf>
    <xf numFmtId="0" fontId="11" fillId="3" borderId="0" xfId="3" applyFont="1" applyFill="1" applyAlignment="1">
      <alignment horizontal="left" wrapText="1"/>
    </xf>
    <xf numFmtId="167" fontId="11" fillId="3" borderId="0" xfId="1" applyNumberFormat="1" applyFont="1" applyFill="1" applyBorder="1" applyAlignment="1">
      <alignment horizontal="right" wrapText="1"/>
    </xf>
    <xf numFmtId="0" fontId="6" fillId="3" borderId="0" xfId="2" applyFont="1" applyFill="1"/>
    <xf numFmtId="0" fontId="12" fillId="3" borderId="0" xfId="2" applyFont="1" applyFill="1" applyAlignment="1">
      <alignment horizontal="center" vertical="center" wrapText="1"/>
    </xf>
    <xf numFmtId="170" fontId="12" fillId="3" borderId="0" xfId="4" applyNumberFormat="1" applyFont="1" applyFill="1" applyBorder="1" applyAlignment="1">
      <alignment horizontal="center" vertical="center" wrapText="1"/>
    </xf>
    <xf numFmtId="0" fontId="6" fillId="3" borderId="0" xfId="3" applyFont="1" applyFill="1" applyAlignment="1">
      <alignment horizontal="left" vertical="top"/>
    </xf>
    <xf numFmtId="167" fontId="10" fillId="3" borderId="0" xfId="1" applyNumberFormat="1" applyFont="1" applyFill="1" applyBorder="1" applyAlignment="1">
      <alignment horizontal="right" vertical="top" wrapText="1"/>
    </xf>
    <xf numFmtId="0" fontId="6" fillId="3" borderId="0" xfId="2" applyFont="1" applyFill="1" applyAlignment="1">
      <alignment vertical="top"/>
    </xf>
    <xf numFmtId="170" fontId="10" fillId="3" borderId="0" xfId="4" applyNumberFormat="1" applyFont="1" applyFill="1" applyBorder="1" applyAlignment="1">
      <alignment horizontal="right" vertical="top" wrapText="1"/>
    </xf>
    <xf numFmtId="167" fontId="6" fillId="3" borderId="0" xfId="1" applyNumberFormat="1" applyFont="1" applyFill="1" applyBorder="1" applyAlignment="1">
      <alignment horizontal="right" vertical="top" wrapText="1"/>
    </xf>
    <xf numFmtId="167" fontId="6" fillId="3" borderId="0" xfId="1" applyNumberFormat="1" applyFont="1" applyFill="1" applyBorder="1" applyAlignment="1">
      <alignment vertical="top"/>
    </xf>
    <xf numFmtId="167" fontId="6" fillId="3" borderId="0" xfId="1" applyNumberFormat="1" applyFont="1" applyFill="1" applyBorder="1"/>
    <xf numFmtId="167" fontId="2" fillId="3" borderId="0" xfId="1" applyNumberFormat="1" applyFont="1" applyFill="1"/>
    <xf numFmtId="0" fontId="8" fillId="3" borderId="0" xfId="7" applyFont="1" applyFill="1" applyAlignment="1">
      <alignment vertical="center"/>
    </xf>
    <xf numFmtId="0" fontId="8" fillId="3" borderId="0" xfId="7" applyFont="1" applyFill="1" applyAlignment="1">
      <alignment horizontal="center" vertical="center"/>
    </xf>
    <xf numFmtId="0" fontId="8" fillId="3" borderId="0" xfId="7" quotePrefix="1" applyFont="1" applyFill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43" fontId="8" fillId="3" borderId="0" xfId="1" applyFont="1" applyFill="1" applyBorder="1" applyAlignment="1">
      <alignment horizontal="right" vertical="center" wrapText="1"/>
    </xf>
    <xf numFmtId="43" fontId="8" fillId="3" borderId="0" xfId="1" applyFont="1" applyFill="1" applyBorder="1" applyAlignment="1">
      <alignment horizontal="right" vertical="center"/>
    </xf>
    <xf numFmtId="169" fontId="2" fillId="3" borderId="0" xfId="1" applyNumberFormat="1" applyFont="1" applyFill="1" applyBorder="1"/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15" fillId="3" borderId="0" xfId="0" applyFont="1" applyFill="1"/>
    <xf numFmtId="167" fontId="15" fillId="3" borderId="0" xfId="0" applyNumberFormat="1" applyFont="1" applyFill="1"/>
    <xf numFmtId="0" fontId="16" fillId="3" borderId="0" xfId="0" applyFont="1" applyFill="1"/>
    <xf numFmtId="0" fontId="8" fillId="3" borderId="0" xfId="0" applyFont="1" applyFill="1" applyAlignment="1">
      <alignment horizontal="center" vertical="center"/>
    </xf>
    <xf numFmtId="0" fontId="16" fillId="3" borderId="0" xfId="0" quotePrefix="1" applyFont="1" applyFill="1"/>
    <xf numFmtId="0" fontId="16" fillId="3" borderId="0" xfId="0" applyFont="1" applyFill="1" applyAlignment="1">
      <alignment wrapText="1"/>
    </xf>
    <xf numFmtId="169" fontId="2" fillId="3" borderId="0" xfId="0" applyNumberFormat="1" applyFont="1" applyFill="1" applyAlignment="1">
      <alignment wrapText="1"/>
    </xf>
    <xf numFmtId="170" fontId="2" fillId="3" borderId="0" xfId="1" applyNumberFormat="1" applyFont="1" applyFill="1" applyBorder="1" applyAlignment="1">
      <alignment wrapText="1"/>
    </xf>
    <xf numFmtId="167" fontId="18" fillId="3" borderId="0" xfId="1" applyNumberFormat="1" applyFont="1" applyFill="1" applyBorder="1" applyAlignment="1">
      <alignment horizontal="left"/>
    </xf>
    <xf numFmtId="167" fontId="19" fillId="3" borderId="0" xfId="1" applyNumberFormat="1" applyFont="1" applyFill="1" applyBorder="1" applyAlignment="1"/>
    <xf numFmtId="168" fontId="19" fillId="3" borderId="0" xfId="1" applyNumberFormat="1" applyFont="1" applyFill="1" applyBorder="1" applyAlignment="1"/>
    <xf numFmtId="170" fontId="19" fillId="3" borderId="0" xfId="1" applyNumberFormat="1" applyFont="1" applyFill="1" applyBorder="1" applyAlignment="1"/>
    <xf numFmtId="172" fontId="19" fillId="3" borderId="0" xfId="1" applyNumberFormat="1" applyFont="1" applyFill="1" applyBorder="1" applyAlignment="1"/>
    <xf numFmtId="172" fontId="13" fillId="5" borderId="0" xfId="1" applyNumberFormat="1" applyFont="1" applyFill="1" applyBorder="1" applyAlignment="1"/>
    <xf numFmtId="167" fontId="13" fillId="4" borderId="0" xfId="1" applyNumberFormat="1" applyFont="1" applyFill="1" applyBorder="1" applyAlignment="1"/>
    <xf numFmtId="167" fontId="13" fillId="5" borderId="0" xfId="1" applyNumberFormat="1" applyFont="1" applyFill="1" applyBorder="1"/>
    <xf numFmtId="168" fontId="13" fillId="5" borderId="0" xfId="1" applyNumberFormat="1" applyFont="1" applyFill="1" applyBorder="1"/>
    <xf numFmtId="169" fontId="13" fillId="5" borderId="0" xfId="0" applyNumberFormat="1" applyFont="1" applyFill="1"/>
    <xf numFmtId="170" fontId="13" fillId="5" borderId="0" xfId="1" applyNumberFormat="1" applyFont="1" applyFill="1" applyBorder="1"/>
    <xf numFmtId="0" fontId="41" fillId="0" borderId="0" xfId="0" applyFont="1"/>
    <xf numFmtId="168" fontId="13" fillId="5" borderId="0" xfId="1" applyNumberFormat="1" applyFont="1" applyFill="1" applyBorder="1" applyAlignment="1"/>
    <xf numFmtId="170" fontId="13" fillId="5" borderId="0" xfId="1" applyNumberFormat="1" applyFont="1" applyFill="1" applyBorder="1" applyAlignment="1"/>
    <xf numFmtId="167" fontId="15" fillId="0" borderId="0" xfId="1" applyNumberFormat="1" applyFont="1"/>
    <xf numFmtId="172" fontId="10" fillId="3" borderId="0" xfId="4" applyNumberFormat="1" applyFont="1" applyFill="1" applyBorder="1" applyAlignment="1">
      <alignment wrapText="1"/>
    </xf>
    <xf numFmtId="168" fontId="10" fillId="3" borderId="0" xfId="1" applyNumberFormat="1" applyFont="1" applyFill="1" applyBorder="1" applyAlignment="1">
      <alignment horizontal="right" vertical="top" wrapText="1"/>
    </xf>
    <xf numFmtId="0" fontId="2" fillId="3" borderId="0" xfId="0" applyFont="1" applyFill="1" applyAlignment="1">
      <alignment horizontal="left" wrapText="1"/>
    </xf>
    <xf numFmtId="167" fontId="8" fillId="2" borderId="1" xfId="1" applyNumberFormat="1" applyFont="1" applyFill="1" applyBorder="1" applyAlignment="1">
      <alignment horizontal="center"/>
    </xf>
    <xf numFmtId="0" fontId="8" fillId="2" borderId="1" xfId="2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43" fontId="8" fillId="2" borderId="1" xfId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43" fontId="8" fillId="2" borderId="0" xfId="1" applyFont="1" applyFill="1" applyBorder="1" applyAlignment="1">
      <alignment horizontal="center"/>
    </xf>
  </cellXfs>
  <cellStyles count="82">
    <cellStyle name="20% - Accent1 2" xfId="51" xr:uid="{00000000-0005-0000-0000-000000000000}"/>
    <cellStyle name="20% - Accent2 2" xfId="55" xr:uid="{00000000-0005-0000-0000-000001000000}"/>
    <cellStyle name="20% - Accent3 2" xfId="59" xr:uid="{00000000-0005-0000-0000-000002000000}"/>
    <cellStyle name="20% - Accent4 2" xfId="63" xr:uid="{00000000-0005-0000-0000-000003000000}"/>
    <cellStyle name="20% - Accent5 2" xfId="67" xr:uid="{00000000-0005-0000-0000-000004000000}"/>
    <cellStyle name="20% - Accent6 2" xfId="71" xr:uid="{00000000-0005-0000-0000-000005000000}"/>
    <cellStyle name="40% - Accent1 2" xfId="52" xr:uid="{00000000-0005-0000-0000-000006000000}"/>
    <cellStyle name="40% - Accent2 2" xfId="56" xr:uid="{00000000-0005-0000-0000-000007000000}"/>
    <cellStyle name="40% - Accent3 2" xfId="60" xr:uid="{00000000-0005-0000-0000-000008000000}"/>
    <cellStyle name="40% - Accent4 2" xfId="64" xr:uid="{00000000-0005-0000-0000-000009000000}"/>
    <cellStyle name="40% - Accent5 2" xfId="68" xr:uid="{00000000-0005-0000-0000-00000A000000}"/>
    <cellStyle name="40% - Accent6 2" xfId="72" xr:uid="{00000000-0005-0000-0000-00000B000000}"/>
    <cellStyle name="60% - Accent1 2" xfId="53" xr:uid="{00000000-0005-0000-0000-00000C000000}"/>
    <cellStyle name="60% - Accent2 2" xfId="57" xr:uid="{00000000-0005-0000-0000-00000D000000}"/>
    <cellStyle name="60% - Accent3 2" xfId="61" xr:uid="{00000000-0005-0000-0000-00000E000000}"/>
    <cellStyle name="60% - Accent4 2" xfId="65" xr:uid="{00000000-0005-0000-0000-00000F000000}"/>
    <cellStyle name="60% - Accent5 2" xfId="69" xr:uid="{00000000-0005-0000-0000-000010000000}"/>
    <cellStyle name="60% - Accent6 2" xfId="73" xr:uid="{00000000-0005-0000-0000-000011000000}"/>
    <cellStyle name="Accent1 2" xfId="50" xr:uid="{00000000-0005-0000-0000-000012000000}"/>
    <cellStyle name="Accent2 2" xfId="54" xr:uid="{00000000-0005-0000-0000-000013000000}"/>
    <cellStyle name="Accent3 2" xfId="58" xr:uid="{00000000-0005-0000-0000-000014000000}"/>
    <cellStyle name="Accent4 2" xfId="62" xr:uid="{00000000-0005-0000-0000-000015000000}"/>
    <cellStyle name="Accent5 2" xfId="66" xr:uid="{00000000-0005-0000-0000-000016000000}"/>
    <cellStyle name="Accent6 2" xfId="70" xr:uid="{00000000-0005-0000-0000-000017000000}"/>
    <cellStyle name="Bad 2" xfId="40" xr:uid="{00000000-0005-0000-0000-000018000000}"/>
    <cellStyle name="Calculation 2" xfId="44" xr:uid="{00000000-0005-0000-0000-000019000000}"/>
    <cellStyle name="Check Cell 2" xfId="46" xr:uid="{00000000-0005-0000-0000-00001A000000}"/>
    <cellStyle name="Comma" xfId="1" builtinId="3"/>
    <cellStyle name="Comma 10" xfId="4" xr:uid="{00000000-0005-0000-0000-00001C000000}"/>
    <cellStyle name="Comma 10 2" xfId="79" xr:uid="{00000000-0005-0000-0000-00001D000000}"/>
    <cellStyle name="Comma 10 3" xfId="13" xr:uid="{00000000-0005-0000-0000-00001E000000}"/>
    <cellStyle name="Comma 10 4 2 4" xfId="81" xr:uid="{00000000-0005-0000-0000-00001F000000}"/>
    <cellStyle name="Comma 12" xfId="5" xr:uid="{00000000-0005-0000-0000-000020000000}"/>
    <cellStyle name="Comma 12 2" xfId="78" xr:uid="{00000000-0005-0000-0000-000021000000}"/>
    <cellStyle name="Comma 178" xfId="14" xr:uid="{00000000-0005-0000-0000-000022000000}"/>
    <cellStyle name="Comma 2" xfId="15" xr:uid="{00000000-0005-0000-0000-000023000000}"/>
    <cellStyle name="Comma 2 2" xfId="16" xr:uid="{00000000-0005-0000-0000-000024000000}"/>
    <cellStyle name="Comma 240" xfId="10" xr:uid="{00000000-0005-0000-0000-000025000000}"/>
    <cellStyle name="Comma 28" xfId="17" xr:uid="{00000000-0005-0000-0000-000026000000}"/>
    <cellStyle name="Comma 3" xfId="18" xr:uid="{00000000-0005-0000-0000-000027000000}"/>
    <cellStyle name="Comma 3 2" xfId="19" xr:uid="{00000000-0005-0000-0000-000028000000}"/>
    <cellStyle name="Comma 4" xfId="34" xr:uid="{00000000-0005-0000-0000-000029000000}"/>
    <cellStyle name="Comma 5" xfId="75" xr:uid="{00000000-0005-0000-0000-00002A000000}"/>
    <cellStyle name="Comma 6" xfId="77" xr:uid="{00000000-0005-0000-0000-00002B000000}"/>
    <cellStyle name="Comma 7" xfId="80" xr:uid="{00000000-0005-0000-0000-00002C000000}"/>
    <cellStyle name="Comma 9" xfId="8" xr:uid="{00000000-0005-0000-0000-00002D000000}"/>
    <cellStyle name="Currency 2" xfId="20" xr:uid="{00000000-0005-0000-0000-00002E000000}"/>
    <cellStyle name="Explanatory Text 2" xfId="48" xr:uid="{00000000-0005-0000-0000-00002F000000}"/>
    <cellStyle name="Good 2" xfId="39" xr:uid="{00000000-0005-0000-0000-000030000000}"/>
    <cellStyle name="Heading 1 2" xfId="35" xr:uid="{00000000-0005-0000-0000-000031000000}"/>
    <cellStyle name="Heading 2 2" xfId="36" xr:uid="{00000000-0005-0000-0000-000032000000}"/>
    <cellStyle name="Heading 3 2" xfId="37" xr:uid="{00000000-0005-0000-0000-000033000000}"/>
    <cellStyle name="Heading 4 2" xfId="38" xr:uid="{00000000-0005-0000-0000-000034000000}"/>
    <cellStyle name="Input 2" xfId="42" xr:uid="{00000000-0005-0000-0000-000035000000}"/>
    <cellStyle name="Linked Cell 2" xfId="45" xr:uid="{00000000-0005-0000-0000-000036000000}"/>
    <cellStyle name="Neutral 2" xfId="41" xr:uid="{00000000-0005-0000-0000-000037000000}"/>
    <cellStyle name="Normal" xfId="0" builtinId="0"/>
    <cellStyle name="Normal - Style1" xfId="21" xr:uid="{00000000-0005-0000-0000-000039000000}"/>
    <cellStyle name="Normal 10" xfId="76" xr:uid="{00000000-0005-0000-0000-00003A000000}"/>
    <cellStyle name="Normal 2" xfId="3" xr:uid="{00000000-0005-0000-0000-00003B000000}"/>
    <cellStyle name="Normal 2 2" xfId="22" xr:uid="{00000000-0005-0000-0000-00003C000000}"/>
    <cellStyle name="Normal 2 2 2" xfId="23" xr:uid="{00000000-0005-0000-0000-00003D000000}"/>
    <cellStyle name="Normal 2 2 38" xfId="9" xr:uid="{00000000-0005-0000-0000-00003E000000}"/>
    <cellStyle name="Normal 2 3" xfId="24" xr:uid="{00000000-0005-0000-0000-00003F000000}"/>
    <cellStyle name="Normal 3" xfId="25" xr:uid="{00000000-0005-0000-0000-000040000000}"/>
    <cellStyle name="Normal 3 2" xfId="26" xr:uid="{00000000-0005-0000-0000-000041000000}"/>
    <cellStyle name="Normal 4" xfId="27" xr:uid="{00000000-0005-0000-0000-000042000000}"/>
    <cellStyle name="Normal 4 2 2" xfId="28" xr:uid="{00000000-0005-0000-0000-000043000000}"/>
    <cellStyle name="Normal 4 2 2 10" xfId="2" xr:uid="{00000000-0005-0000-0000-000044000000}"/>
    <cellStyle name="Normal 5" xfId="29" xr:uid="{00000000-0005-0000-0000-000045000000}"/>
    <cellStyle name="Normal 6" xfId="30" xr:uid="{00000000-0005-0000-0000-000046000000}"/>
    <cellStyle name="Normal 7" xfId="31" xr:uid="{00000000-0005-0000-0000-000047000000}"/>
    <cellStyle name="Normal 8" xfId="33" xr:uid="{00000000-0005-0000-0000-000048000000}"/>
    <cellStyle name="Normal 9" xfId="7" xr:uid="{00000000-0005-0000-0000-000049000000}"/>
    <cellStyle name="Normal 9 2" xfId="74" xr:uid="{00000000-0005-0000-0000-00004A000000}"/>
    <cellStyle name="Note" xfId="12" builtinId="10" customBuiltin="1"/>
    <cellStyle name="Output 2" xfId="43" xr:uid="{00000000-0005-0000-0000-00004C000000}"/>
    <cellStyle name="Percent" xfId="6" builtinId="5"/>
    <cellStyle name="Percent 2" xfId="32" xr:uid="{00000000-0005-0000-0000-00004E000000}"/>
    <cellStyle name="Title" xfId="11" builtinId="15" customBuiltin="1"/>
    <cellStyle name="Total 2" xfId="49" xr:uid="{00000000-0005-0000-0000-000050000000}"/>
    <cellStyle name="Warning Text 2" xfId="47" xr:uid="{00000000-0005-0000-0000-00005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84"/>
  <sheetViews>
    <sheetView tabSelected="1" view="pageBreakPreview" zoomScaleNormal="100" zoomScaleSheetLayoutView="100" workbookViewId="0">
      <pane xSplit="1" ySplit="5" topLeftCell="B6" activePane="bottomRight" state="frozen"/>
      <selection activeCell="O53" sqref="O53"/>
      <selection pane="topRight" activeCell="O53" sqref="O53"/>
      <selection pane="bottomLeft" activeCell="O53" sqref="O53"/>
      <selection pane="bottomRight" activeCell="U9" sqref="U9"/>
    </sheetView>
  </sheetViews>
  <sheetFormatPr defaultRowHeight="12" x14ac:dyDescent="0.2"/>
  <cols>
    <col min="1" max="1" width="14.28515625" style="3" customWidth="1"/>
    <col min="2" max="2" width="9.7109375" style="24" customWidth="1"/>
    <col min="3" max="3" width="10.140625" style="24" customWidth="1"/>
    <col min="4" max="4" width="9.7109375" style="24" bestFit="1" customWidth="1"/>
    <col min="5" max="5" width="10.5703125" style="24" customWidth="1"/>
    <col min="6" max="6" width="11.7109375" style="24" customWidth="1"/>
    <col min="7" max="7" width="1.140625" style="3" customWidth="1"/>
    <col min="8" max="8" width="9.28515625" style="3" customWidth="1"/>
    <col min="9" max="9" width="10.28515625" style="3" customWidth="1"/>
    <col min="10" max="10" width="8.85546875" style="3" customWidth="1"/>
    <col min="11" max="11" width="10.5703125" style="3" customWidth="1"/>
    <col min="12" max="12" width="10.85546875" style="3" customWidth="1"/>
    <col min="13" max="77" width="9.140625" style="3"/>
    <col min="78" max="78" width="13.5703125" style="3" customWidth="1"/>
    <col min="79" max="79" width="9.7109375" style="3" customWidth="1"/>
    <col min="80" max="80" width="10.140625" style="3" customWidth="1"/>
    <col min="81" max="81" width="9.28515625" style="3" customWidth="1"/>
    <col min="82" max="82" width="10.5703125" style="3" customWidth="1"/>
    <col min="83" max="83" width="11.7109375" style="3" customWidth="1"/>
    <col min="84" max="84" width="1.140625" style="3" customWidth="1"/>
    <col min="85" max="85" width="9.28515625" style="3" customWidth="1"/>
    <col min="86" max="86" width="10.28515625" style="3" customWidth="1"/>
    <col min="87" max="87" width="8.85546875" style="3" customWidth="1"/>
    <col min="88" max="88" width="10.5703125" style="3" customWidth="1"/>
    <col min="89" max="89" width="10.85546875" style="3" customWidth="1"/>
    <col min="90" max="90" width="12" style="3" bestFit="1" customWidth="1"/>
    <col min="91" max="92" width="11" style="3" bestFit="1" customWidth="1"/>
    <col min="93" max="93" width="11.140625" style="3" bestFit="1" customWidth="1"/>
    <col min="94" max="94" width="10.140625" style="3" bestFit="1" customWidth="1"/>
    <col min="95" max="333" width="9.140625" style="3"/>
    <col min="334" max="334" width="13.5703125" style="3" customWidth="1"/>
    <col min="335" max="335" width="9.7109375" style="3" customWidth="1"/>
    <col min="336" max="336" width="10.140625" style="3" customWidth="1"/>
    <col min="337" max="337" width="9.28515625" style="3" customWidth="1"/>
    <col min="338" max="338" width="10.5703125" style="3" customWidth="1"/>
    <col min="339" max="339" width="11.7109375" style="3" customWidth="1"/>
    <col min="340" max="340" width="1.140625" style="3" customWidth="1"/>
    <col min="341" max="341" width="9.28515625" style="3" customWidth="1"/>
    <col min="342" max="342" width="10.28515625" style="3" customWidth="1"/>
    <col min="343" max="343" width="8.85546875" style="3" customWidth="1"/>
    <col min="344" max="344" width="10.5703125" style="3" customWidth="1"/>
    <col min="345" max="345" width="10.85546875" style="3" customWidth="1"/>
    <col min="346" max="346" width="12" style="3" bestFit="1" customWidth="1"/>
    <col min="347" max="348" width="11" style="3" bestFit="1" customWidth="1"/>
    <col min="349" max="349" width="11.140625" style="3" bestFit="1" customWidth="1"/>
    <col min="350" max="350" width="10.140625" style="3" bestFit="1" customWidth="1"/>
    <col min="351" max="589" width="9.140625" style="3"/>
    <col min="590" max="590" width="13.5703125" style="3" customWidth="1"/>
    <col min="591" max="591" width="9.7109375" style="3" customWidth="1"/>
    <col min="592" max="592" width="10.140625" style="3" customWidth="1"/>
    <col min="593" max="593" width="9.28515625" style="3" customWidth="1"/>
    <col min="594" max="594" width="10.5703125" style="3" customWidth="1"/>
    <col min="595" max="595" width="11.7109375" style="3" customWidth="1"/>
    <col min="596" max="596" width="1.140625" style="3" customWidth="1"/>
    <col min="597" max="597" width="9.28515625" style="3" customWidth="1"/>
    <col min="598" max="598" width="10.28515625" style="3" customWidth="1"/>
    <col min="599" max="599" width="8.85546875" style="3" customWidth="1"/>
    <col min="600" max="600" width="10.5703125" style="3" customWidth="1"/>
    <col min="601" max="601" width="10.85546875" style="3" customWidth="1"/>
    <col min="602" max="602" width="12" style="3" bestFit="1" customWidth="1"/>
    <col min="603" max="604" width="11" style="3" bestFit="1" customWidth="1"/>
    <col min="605" max="605" width="11.140625" style="3" bestFit="1" customWidth="1"/>
    <col min="606" max="606" width="10.140625" style="3" bestFit="1" customWidth="1"/>
    <col min="607" max="845" width="9.140625" style="3"/>
    <col min="846" max="846" width="13.5703125" style="3" customWidth="1"/>
    <col min="847" max="847" width="9.7109375" style="3" customWidth="1"/>
    <col min="848" max="848" width="10.140625" style="3" customWidth="1"/>
    <col min="849" max="849" width="9.28515625" style="3" customWidth="1"/>
    <col min="850" max="850" width="10.5703125" style="3" customWidth="1"/>
    <col min="851" max="851" width="11.7109375" style="3" customWidth="1"/>
    <col min="852" max="852" width="1.140625" style="3" customWidth="1"/>
    <col min="853" max="853" width="9.28515625" style="3" customWidth="1"/>
    <col min="854" max="854" width="10.28515625" style="3" customWidth="1"/>
    <col min="855" max="855" width="8.85546875" style="3" customWidth="1"/>
    <col min="856" max="856" width="10.5703125" style="3" customWidth="1"/>
    <col min="857" max="857" width="10.85546875" style="3" customWidth="1"/>
    <col min="858" max="858" width="12" style="3" bestFit="1" customWidth="1"/>
    <col min="859" max="860" width="11" style="3" bestFit="1" customWidth="1"/>
    <col min="861" max="861" width="11.140625" style="3" bestFit="1" customWidth="1"/>
    <col min="862" max="862" width="10.140625" style="3" bestFit="1" customWidth="1"/>
    <col min="863" max="1101" width="9.140625" style="3"/>
    <col min="1102" max="1102" width="13.5703125" style="3" customWidth="1"/>
    <col min="1103" max="1103" width="9.7109375" style="3" customWidth="1"/>
    <col min="1104" max="1104" width="10.140625" style="3" customWidth="1"/>
    <col min="1105" max="1105" width="9.28515625" style="3" customWidth="1"/>
    <col min="1106" max="1106" width="10.5703125" style="3" customWidth="1"/>
    <col min="1107" max="1107" width="11.7109375" style="3" customWidth="1"/>
    <col min="1108" max="1108" width="1.140625" style="3" customWidth="1"/>
    <col min="1109" max="1109" width="9.28515625" style="3" customWidth="1"/>
    <col min="1110" max="1110" width="10.28515625" style="3" customWidth="1"/>
    <col min="1111" max="1111" width="8.85546875" style="3" customWidth="1"/>
    <col min="1112" max="1112" width="10.5703125" style="3" customWidth="1"/>
    <col min="1113" max="1113" width="10.85546875" style="3" customWidth="1"/>
    <col min="1114" max="1114" width="12" style="3" bestFit="1" customWidth="1"/>
    <col min="1115" max="1116" width="11" style="3" bestFit="1" customWidth="1"/>
    <col min="1117" max="1117" width="11.140625" style="3" bestFit="1" customWidth="1"/>
    <col min="1118" max="1118" width="10.140625" style="3" bestFit="1" customWidth="1"/>
    <col min="1119" max="1357" width="9.140625" style="3"/>
    <col min="1358" max="1358" width="13.5703125" style="3" customWidth="1"/>
    <col min="1359" max="1359" width="9.7109375" style="3" customWidth="1"/>
    <col min="1360" max="1360" width="10.140625" style="3" customWidth="1"/>
    <col min="1361" max="1361" width="9.28515625" style="3" customWidth="1"/>
    <col min="1362" max="1362" width="10.5703125" style="3" customWidth="1"/>
    <col min="1363" max="1363" width="11.7109375" style="3" customWidth="1"/>
    <col min="1364" max="1364" width="1.140625" style="3" customWidth="1"/>
    <col min="1365" max="1365" width="9.28515625" style="3" customWidth="1"/>
    <col min="1366" max="1366" width="10.28515625" style="3" customWidth="1"/>
    <col min="1367" max="1367" width="8.85546875" style="3" customWidth="1"/>
    <col min="1368" max="1368" width="10.5703125" style="3" customWidth="1"/>
    <col min="1369" max="1369" width="10.85546875" style="3" customWidth="1"/>
    <col min="1370" max="1370" width="12" style="3" bestFit="1" customWidth="1"/>
    <col min="1371" max="1372" width="11" style="3" bestFit="1" customWidth="1"/>
    <col min="1373" max="1373" width="11.140625" style="3" bestFit="1" customWidth="1"/>
    <col min="1374" max="1374" width="10.140625" style="3" bestFit="1" customWidth="1"/>
    <col min="1375" max="1613" width="9.140625" style="3"/>
    <col min="1614" max="1614" width="13.5703125" style="3" customWidth="1"/>
    <col min="1615" max="1615" width="9.7109375" style="3" customWidth="1"/>
    <col min="1616" max="1616" width="10.140625" style="3" customWidth="1"/>
    <col min="1617" max="1617" width="9.28515625" style="3" customWidth="1"/>
    <col min="1618" max="1618" width="10.5703125" style="3" customWidth="1"/>
    <col min="1619" max="1619" width="11.7109375" style="3" customWidth="1"/>
    <col min="1620" max="1620" width="1.140625" style="3" customWidth="1"/>
    <col min="1621" max="1621" width="9.28515625" style="3" customWidth="1"/>
    <col min="1622" max="1622" width="10.28515625" style="3" customWidth="1"/>
    <col min="1623" max="1623" width="8.85546875" style="3" customWidth="1"/>
    <col min="1624" max="1624" width="10.5703125" style="3" customWidth="1"/>
    <col min="1625" max="1625" width="10.85546875" style="3" customWidth="1"/>
    <col min="1626" max="1626" width="12" style="3" bestFit="1" customWidth="1"/>
    <col min="1627" max="1628" width="11" style="3" bestFit="1" customWidth="1"/>
    <col min="1629" max="1629" width="11.140625" style="3" bestFit="1" customWidth="1"/>
    <col min="1630" max="1630" width="10.140625" style="3" bestFit="1" customWidth="1"/>
    <col min="1631" max="1869" width="9.140625" style="3"/>
    <col min="1870" max="1870" width="13.5703125" style="3" customWidth="1"/>
    <col min="1871" max="1871" width="9.7109375" style="3" customWidth="1"/>
    <col min="1872" max="1872" width="10.140625" style="3" customWidth="1"/>
    <col min="1873" max="1873" width="9.28515625" style="3" customWidth="1"/>
    <col min="1874" max="1874" width="10.5703125" style="3" customWidth="1"/>
    <col min="1875" max="1875" width="11.7109375" style="3" customWidth="1"/>
    <col min="1876" max="1876" width="1.140625" style="3" customWidth="1"/>
    <col min="1877" max="1877" width="9.28515625" style="3" customWidth="1"/>
    <col min="1878" max="1878" width="10.28515625" style="3" customWidth="1"/>
    <col min="1879" max="1879" width="8.85546875" style="3" customWidth="1"/>
    <col min="1880" max="1880" width="10.5703125" style="3" customWidth="1"/>
    <col min="1881" max="1881" width="10.85546875" style="3" customWidth="1"/>
    <col min="1882" max="1882" width="12" style="3" bestFit="1" customWidth="1"/>
    <col min="1883" max="1884" width="11" style="3" bestFit="1" customWidth="1"/>
    <col min="1885" max="1885" width="11.140625" style="3" bestFit="1" customWidth="1"/>
    <col min="1886" max="1886" width="10.140625" style="3" bestFit="1" customWidth="1"/>
    <col min="1887" max="2125" width="9.140625" style="3"/>
    <col min="2126" max="2126" width="13.5703125" style="3" customWidth="1"/>
    <col min="2127" max="2127" width="9.7109375" style="3" customWidth="1"/>
    <col min="2128" max="2128" width="10.140625" style="3" customWidth="1"/>
    <col min="2129" max="2129" width="9.28515625" style="3" customWidth="1"/>
    <col min="2130" max="2130" width="10.5703125" style="3" customWidth="1"/>
    <col min="2131" max="2131" width="11.7109375" style="3" customWidth="1"/>
    <col min="2132" max="2132" width="1.140625" style="3" customWidth="1"/>
    <col min="2133" max="2133" width="9.28515625" style="3" customWidth="1"/>
    <col min="2134" max="2134" width="10.28515625" style="3" customWidth="1"/>
    <col min="2135" max="2135" width="8.85546875" style="3" customWidth="1"/>
    <col min="2136" max="2136" width="10.5703125" style="3" customWidth="1"/>
    <col min="2137" max="2137" width="10.85546875" style="3" customWidth="1"/>
    <col min="2138" max="2138" width="12" style="3" bestFit="1" customWidth="1"/>
    <col min="2139" max="2140" width="11" style="3" bestFit="1" customWidth="1"/>
    <col min="2141" max="2141" width="11.140625" style="3" bestFit="1" customWidth="1"/>
    <col min="2142" max="2142" width="10.140625" style="3" bestFit="1" customWidth="1"/>
    <col min="2143" max="2381" width="9.140625" style="3"/>
    <col min="2382" max="2382" width="13.5703125" style="3" customWidth="1"/>
    <col min="2383" max="2383" width="9.7109375" style="3" customWidth="1"/>
    <col min="2384" max="2384" width="10.140625" style="3" customWidth="1"/>
    <col min="2385" max="2385" width="9.28515625" style="3" customWidth="1"/>
    <col min="2386" max="2386" width="10.5703125" style="3" customWidth="1"/>
    <col min="2387" max="2387" width="11.7109375" style="3" customWidth="1"/>
    <col min="2388" max="2388" width="1.140625" style="3" customWidth="1"/>
    <col min="2389" max="2389" width="9.28515625" style="3" customWidth="1"/>
    <col min="2390" max="2390" width="10.28515625" style="3" customWidth="1"/>
    <col min="2391" max="2391" width="8.85546875" style="3" customWidth="1"/>
    <col min="2392" max="2392" width="10.5703125" style="3" customWidth="1"/>
    <col min="2393" max="2393" width="10.85546875" style="3" customWidth="1"/>
    <col min="2394" max="2394" width="12" style="3" bestFit="1" customWidth="1"/>
    <col min="2395" max="2396" width="11" style="3" bestFit="1" customWidth="1"/>
    <col min="2397" max="2397" width="11.140625" style="3" bestFit="1" customWidth="1"/>
    <col min="2398" max="2398" width="10.140625" style="3" bestFit="1" customWidth="1"/>
    <col min="2399" max="2637" width="9.140625" style="3"/>
    <col min="2638" max="2638" width="13.5703125" style="3" customWidth="1"/>
    <col min="2639" max="2639" width="9.7109375" style="3" customWidth="1"/>
    <col min="2640" max="2640" width="10.140625" style="3" customWidth="1"/>
    <col min="2641" max="2641" width="9.28515625" style="3" customWidth="1"/>
    <col min="2642" max="2642" width="10.5703125" style="3" customWidth="1"/>
    <col min="2643" max="2643" width="11.7109375" style="3" customWidth="1"/>
    <col min="2644" max="2644" width="1.140625" style="3" customWidth="1"/>
    <col min="2645" max="2645" width="9.28515625" style="3" customWidth="1"/>
    <col min="2646" max="2646" width="10.28515625" style="3" customWidth="1"/>
    <col min="2647" max="2647" width="8.85546875" style="3" customWidth="1"/>
    <col min="2648" max="2648" width="10.5703125" style="3" customWidth="1"/>
    <col min="2649" max="2649" width="10.85546875" style="3" customWidth="1"/>
    <col min="2650" max="2650" width="12" style="3" bestFit="1" customWidth="1"/>
    <col min="2651" max="2652" width="11" style="3" bestFit="1" customWidth="1"/>
    <col min="2653" max="2653" width="11.140625" style="3" bestFit="1" customWidth="1"/>
    <col min="2654" max="2654" width="10.140625" style="3" bestFit="1" customWidth="1"/>
    <col min="2655" max="2893" width="9.140625" style="3"/>
    <col min="2894" max="2894" width="13.5703125" style="3" customWidth="1"/>
    <col min="2895" max="2895" width="9.7109375" style="3" customWidth="1"/>
    <col min="2896" max="2896" width="10.140625" style="3" customWidth="1"/>
    <col min="2897" max="2897" width="9.28515625" style="3" customWidth="1"/>
    <col min="2898" max="2898" width="10.5703125" style="3" customWidth="1"/>
    <col min="2899" max="2899" width="11.7109375" style="3" customWidth="1"/>
    <col min="2900" max="2900" width="1.140625" style="3" customWidth="1"/>
    <col min="2901" max="2901" width="9.28515625" style="3" customWidth="1"/>
    <col min="2902" max="2902" width="10.28515625" style="3" customWidth="1"/>
    <col min="2903" max="2903" width="8.85546875" style="3" customWidth="1"/>
    <col min="2904" max="2904" width="10.5703125" style="3" customWidth="1"/>
    <col min="2905" max="2905" width="10.85546875" style="3" customWidth="1"/>
    <col min="2906" max="2906" width="12" style="3" bestFit="1" customWidth="1"/>
    <col min="2907" max="2908" width="11" style="3" bestFit="1" customWidth="1"/>
    <col min="2909" max="2909" width="11.140625" style="3" bestFit="1" customWidth="1"/>
    <col min="2910" max="2910" width="10.140625" style="3" bestFit="1" customWidth="1"/>
    <col min="2911" max="3149" width="9.140625" style="3"/>
    <col min="3150" max="3150" width="13.5703125" style="3" customWidth="1"/>
    <col min="3151" max="3151" width="9.7109375" style="3" customWidth="1"/>
    <col min="3152" max="3152" width="10.140625" style="3" customWidth="1"/>
    <col min="3153" max="3153" width="9.28515625" style="3" customWidth="1"/>
    <col min="3154" max="3154" width="10.5703125" style="3" customWidth="1"/>
    <col min="3155" max="3155" width="11.7109375" style="3" customWidth="1"/>
    <col min="3156" max="3156" width="1.140625" style="3" customWidth="1"/>
    <col min="3157" max="3157" width="9.28515625" style="3" customWidth="1"/>
    <col min="3158" max="3158" width="10.28515625" style="3" customWidth="1"/>
    <col min="3159" max="3159" width="8.85546875" style="3" customWidth="1"/>
    <col min="3160" max="3160" width="10.5703125" style="3" customWidth="1"/>
    <col min="3161" max="3161" width="10.85546875" style="3" customWidth="1"/>
    <col min="3162" max="3162" width="12" style="3" bestFit="1" customWidth="1"/>
    <col min="3163" max="3164" width="11" style="3" bestFit="1" customWidth="1"/>
    <col min="3165" max="3165" width="11.140625" style="3" bestFit="1" customWidth="1"/>
    <col min="3166" max="3166" width="10.140625" style="3" bestFit="1" customWidth="1"/>
    <col min="3167" max="3405" width="9.140625" style="3"/>
    <col min="3406" max="3406" width="13.5703125" style="3" customWidth="1"/>
    <col min="3407" max="3407" width="9.7109375" style="3" customWidth="1"/>
    <col min="3408" max="3408" width="10.140625" style="3" customWidth="1"/>
    <col min="3409" max="3409" width="9.28515625" style="3" customWidth="1"/>
    <col min="3410" max="3410" width="10.5703125" style="3" customWidth="1"/>
    <col min="3411" max="3411" width="11.7109375" style="3" customWidth="1"/>
    <col min="3412" max="3412" width="1.140625" style="3" customWidth="1"/>
    <col min="3413" max="3413" width="9.28515625" style="3" customWidth="1"/>
    <col min="3414" max="3414" width="10.28515625" style="3" customWidth="1"/>
    <col min="3415" max="3415" width="8.85546875" style="3" customWidth="1"/>
    <col min="3416" max="3416" width="10.5703125" style="3" customWidth="1"/>
    <col min="3417" max="3417" width="10.85546875" style="3" customWidth="1"/>
    <col min="3418" max="3418" width="12" style="3" bestFit="1" customWidth="1"/>
    <col min="3419" max="3420" width="11" style="3" bestFit="1" customWidth="1"/>
    <col min="3421" max="3421" width="11.140625" style="3" bestFit="1" customWidth="1"/>
    <col min="3422" max="3422" width="10.140625" style="3" bestFit="1" customWidth="1"/>
    <col min="3423" max="3661" width="9.140625" style="3"/>
    <col min="3662" max="3662" width="13.5703125" style="3" customWidth="1"/>
    <col min="3663" max="3663" width="9.7109375" style="3" customWidth="1"/>
    <col min="3664" max="3664" width="10.140625" style="3" customWidth="1"/>
    <col min="3665" max="3665" width="9.28515625" style="3" customWidth="1"/>
    <col min="3666" max="3666" width="10.5703125" style="3" customWidth="1"/>
    <col min="3667" max="3667" width="11.7109375" style="3" customWidth="1"/>
    <col min="3668" max="3668" width="1.140625" style="3" customWidth="1"/>
    <col min="3669" max="3669" width="9.28515625" style="3" customWidth="1"/>
    <col min="3670" max="3670" width="10.28515625" style="3" customWidth="1"/>
    <col min="3671" max="3671" width="8.85546875" style="3" customWidth="1"/>
    <col min="3672" max="3672" width="10.5703125" style="3" customWidth="1"/>
    <col min="3673" max="3673" width="10.85546875" style="3" customWidth="1"/>
    <col min="3674" max="3674" width="12" style="3" bestFit="1" customWidth="1"/>
    <col min="3675" max="3676" width="11" style="3" bestFit="1" customWidth="1"/>
    <col min="3677" max="3677" width="11.140625" style="3" bestFit="1" customWidth="1"/>
    <col min="3678" max="3678" width="10.140625" style="3" bestFit="1" customWidth="1"/>
    <col min="3679" max="3917" width="9.140625" style="3"/>
    <col min="3918" max="3918" width="13.5703125" style="3" customWidth="1"/>
    <col min="3919" max="3919" width="9.7109375" style="3" customWidth="1"/>
    <col min="3920" max="3920" width="10.140625" style="3" customWidth="1"/>
    <col min="3921" max="3921" width="9.28515625" style="3" customWidth="1"/>
    <col min="3922" max="3922" width="10.5703125" style="3" customWidth="1"/>
    <col min="3923" max="3923" width="11.7109375" style="3" customWidth="1"/>
    <col min="3924" max="3924" width="1.140625" style="3" customWidth="1"/>
    <col min="3925" max="3925" width="9.28515625" style="3" customWidth="1"/>
    <col min="3926" max="3926" width="10.28515625" style="3" customWidth="1"/>
    <col min="3927" max="3927" width="8.85546875" style="3" customWidth="1"/>
    <col min="3928" max="3928" width="10.5703125" style="3" customWidth="1"/>
    <col min="3929" max="3929" width="10.85546875" style="3" customWidth="1"/>
    <col min="3930" max="3930" width="12" style="3" bestFit="1" customWidth="1"/>
    <col min="3931" max="3932" width="11" style="3" bestFit="1" customWidth="1"/>
    <col min="3933" max="3933" width="11.140625" style="3" bestFit="1" customWidth="1"/>
    <col min="3934" max="3934" width="10.140625" style="3" bestFit="1" customWidth="1"/>
    <col min="3935" max="4173" width="9.140625" style="3"/>
    <col min="4174" max="4174" width="13.5703125" style="3" customWidth="1"/>
    <col min="4175" max="4175" width="9.7109375" style="3" customWidth="1"/>
    <col min="4176" max="4176" width="10.140625" style="3" customWidth="1"/>
    <col min="4177" max="4177" width="9.28515625" style="3" customWidth="1"/>
    <col min="4178" max="4178" width="10.5703125" style="3" customWidth="1"/>
    <col min="4179" max="4179" width="11.7109375" style="3" customWidth="1"/>
    <col min="4180" max="4180" width="1.140625" style="3" customWidth="1"/>
    <col min="4181" max="4181" width="9.28515625" style="3" customWidth="1"/>
    <col min="4182" max="4182" width="10.28515625" style="3" customWidth="1"/>
    <col min="4183" max="4183" width="8.85546875" style="3" customWidth="1"/>
    <col min="4184" max="4184" width="10.5703125" style="3" customWidth="1"/>
    <col min="4185" max="4185" width="10.85546875" style="3" customWidth="1"/>
    <col min="4186" max="4186" width="12" style="3" bestFit="1" customWidth="1"/>
    <col min="4187" max="4188" width="11" style="3" bestFit="1" customWidth="1"/>
    <col min="4189" max="4189" width="11.140625" style="3" bestFit="1" customWidth="1"/>
    <col min="4190" max="4190" width="10.140625" style="3" bestFit="1" customWidth="1"/>
    <col min="4191" max="4429" width="9.140625" style="3"/>
    <col min="4430" max="4430" width="13.5703125" style="3" customWidth="1"/>
    <col min="4431" max="4431" width="9.7109375" style="3" customWidth="1"/>
    <col min="4432" max="4432" width="10.140625" style="3" customWidth="1"/>
    <col min="4433" max="4433" width="9.28515625" style="3" customWidth="1"/>
    <col min="4434" max="4434" width="10.5703125" style="3" customWidth="1"/>
    <col min="4435" max="4435" width="11.7109375" style="3" customWidth="1"/>
    <col min="4436" max="4436" width="1.140625" style="3" customWidth="1"/>
    <col min="4437" max="4437" width="9.28515625" style="3" customWidth="1"/>
    <col min="4438" max="4438" width="10.28515625" style="3" customWidth="1"/>
    <col min="4439" max="4439" width="8.85546875" style="3" customWidth="1"/>
    <col min="4440" max="4440" width="10.5703125" style="3" customWidth="1"/>
    <col min="4441" max="4441" width="10.85546875" style="3" customWidth="1"/>
    <col min="4442" max="4442" width="12" style="3" bestFit="1" customWidth="1"/>
    <col min="4443" max="4444" width="11" style="3" bestFit="1" customWidth="1"/>
    <col min="4445" max="4445" width="11.140625" style="3" bestFit="1" customWidth="1"/>
    <col min="4446" max="4446" width="10.140625" style="3" bestFit="1" customWidth="1"/>
    <col min="4447" max="4685" width="9.140625" style="3"/>
    <col min="4686" max="4686" width="13.5703125" style="3" customWidth="1"/>
    <col min="4687" max="4687" width="9.7109375" style="3" customWidth="1"/>
    <col min="4688" max="4688" width="10.140625" style="3" customWidth="1"/>
    <col min="4689" max="4689" width="9.28515625" style="3" customWidth="1"/>
    <col min="4690" max="4690" width="10.5703125" style="3" customWidth="1"/>
    <col min="4691" max="4691" width="11.7109375" style="3" customWidth="1"/>
    <col min="4692" max="4692" width="1.140625" style="3" customWidth="1"/>
    <col min="4693" max="4693" width="9.28515625" style="3" customWidth="1"/>
    <col min="4694" max="4694" width="10.28515625" style="3" customWidth="1"/>
    <col min="4695" max="4695" width="8.85546875" style="3" customWidth="1"/>
    <col min="4696" max="4696" width="10.5703125" style="3" customWidth="1"/>
    <col min="4697" max="4697" width="10.85546875" style="3" customWidth="1"/>
    <col min="4698" max="4698" width="12" style="3" bestFit="1" customWidth="1"/>
    <col min="4699" max="4700" width="11" style="3" bestFit="1" customWidth="1"/>
    <col min="4701" max="4701" width="11.140625" style="3" bestFit="1" customWidth="1"/>
    <col min="4702" max="4702" width="10.140625" style="3" bestFit="1" customWidth="1"/>
    <col min="4703" max="4941" width="9.140625" style="3"/>
    <col min="4942" max="4942" width="13.5703125" style="3" customWidth="1"/>
    <col min="4943" max="4943" width="9.7109375" style="3" customWidth="1"/>
    <col min="4944" max="4944" width="10.140625" style="3" customWidth="1"/>
    <col min="4945" max="4945" width="9.28515625" style="3" customWidth="1"/>
    <col min="4946" max="4946" width="10.5703125" style="3" customWidth="1"/>
    <col min="4947" max="4947" width="11.7109375" style="3" customWidth="1"/>
    <col min="4948" max="4948" width="1.140625" style="3" customWidth="1"/>
    <col min="4949" max="4949" width="9.28515625" style="3" customWidth="1"/>
    <col min="4950" max="4950" width="10.28515625" style="3" customWidth="1"/>
    <col min="4951" max="4951" width="8.85546875" style="3" customWidth="1"/>
    <col min="4952" max="4952" width="10.5703125" style="3" customWidth="1"/>
    <col min="4953" max="4953" width="10.85546875" style="3" customWidth="1"/>
    <col min="4954" max="4954" width="12" style="3" bestFit="1" customWidth="1"/>
    <col min="4955" max="4956" width="11" style="3" bestFit="1" customWidth="1"/>
    <col min="4957" max="4957" width="11.140625" style="3" bestFit="1" customWidth="1"/>
    <col min="4958" max="4958" width="10.140625" style="3" bestFit="1" customWidth="1"/>
    <col min="4959" max="5197" width="9.140625" style="3"/>
    <col min="5198" max="5198" width="13.5703125" style="3" customWidth="1"/>
    <col min="5199" max="5199" width="9.7109375" style="3" customWidth="1"/>
    <col min="5200" max="5200" width="10.140625" style="3" customWidth="1"/>
    <col min="5201" max="5201" width="9.28515625" style="3" customWidth="1"/>
    <col min="5202" max="5202" width="10.5703125" style="3" customWidth="1"/>
    <col min="5203" max="5203" width="11.7109375" style="3" customWidth="1"/>
    <col min="5204" max="5204" width="1.140625" style="3" customWidth="1"/>
    <col min="5205" max="5205" width="9.28515625" style="3" customWidth="1"/>
    <col min="5206" max="5206" width="10.28515625" style="3" customWidth="1"/>
    <col min="5207" max="5207" width="8.85546875" style="3" customWidth="1"/>
    <col min="5208" max="5208" width="10.5703125" style="3" customWidth="1"/>
    <col min="5209" max="5209" width="10.85546875" style="3" customWidth="1"/>
    <col min="5210" max="5210" width="12" style="3" bestFit="1" customWidth="1"/>
    <col min="5211" max="5212" width="11" style="3" bestFit="1" customWidth="1"/>
    <col min="5213" max="5213" width="11.140625" style="3" bestFit="1" customWidth="1"/>
    <col min="5214" max="5214" width="10.140625" style="3" bestFit="1" customWidth="1"/>
    <col min="5215" max="5453" width="9.140625" style="3"/>
    <col min="5454" max="5454" width="13.5703125" style="3" customWidth="1"/>
    <col min="5455" max="5455" width="9.7109375" style="3" customWidth="1"/>
    <col min="5456" max="5456" width="10.140625" style="3" customWidth="1"/>
    <col min="5457" max="5457" width="9.28515625" style="3" customWidth="1"/>
    <col min="5458" max="5458" width="10.5703125" style="3" customWidth="1"/>
    <col min="5459" max="5459" width="11.7109375" style="3" customWidth="1"/>
    <col min="5460" max="5460" width="1.140625" style="3" customWidth="1"/>
    <col min="5461" max="5461" width="9.28515625" style="3" customWidth="1"/>
    <col min="5462" max="5462" width="10.28515625" style="3" customWidth="1"/>
    <col min="5463" max="5463" width="8.85546875" style="3" customWidth="1"/>
    <col min="5464" max="5464" width="10.5703125" style="3" customWidth="1"/>
    <col min="5465" max="5465" width="10.85546875" style="3" customWidth="1"/>
    <col min="5466" max="5466" width="12" style="3" bestFit="1" customWidth="1"/>
    <col min="5467" max="5468" width="11" style="3" bestFit="1" customWidth="1"/>
    <col min="5469" max="5469" width="11.140625" style="3" bestFit="1" customWidth="1"/>
    <col min="5470" max="5470" width="10.140625" style="3" bestFit="1" customWidth="1"/>
    <col min="5471" max="5709" width="9.140625" style="3"/>
    <col min="5710" max="5710" width="13.5703125" style="3" customWidth="1"/>
    <col min="5711" max="5711" width="9.7109375" style="3" customWidth="1"/>
    <col min="5712" max="5712" width="10.140625" style="3" customWidth="1"/>
    <col min="5713" max="5713" width="9.28515625" style="3" customWidth="1"/>
    <col min="5714" max="5714" width="10.5703125" style="3" customWidth="1"/>
    <col min="5715" max="5715" width="11.7109375" style="3" customWidth="1"/>
    <col min="5716" max="5716" width="1.140625" style="3" customWidth="1"/>
    <col min="5717" max="5717" width="9.28515625" style="3" customWidth="1"/>
    <col min="5718" max="5718" width="10.28515625" style="3" customWidth="1"/>
    <col min="5719" max="5719" width="8.85546875" style="3" customWidth="1"/>
    <col min="5720" max="5720" width="10.5703125" style="3" customWidth="1"/>
    <col min="5721" max="5721" width="10.85546875" style="3" customWidth="1"/>
    <col min="5722" max="5722" width="12" style="3" bestFit="1" customWidth="1"/>
    <col min="5723" max="5724" width="11" style="3" bestFit="1" customWidth="1"/>
    <col min="5725" max="5725" width="11.140625" style="3" bestFit="1" customWidth="1"/>
    <col min="5726" max="5726" width="10.140625" style="3" bestFit="1" customWidth="1"/>
    <col min="5727" max="5965" width="9.140625" style="3"/>
    <col min="5966" max="5966" width="13.5703125" style="3" customWidth="1"/>
    <col min="5967" max="5967" width="9.7109375" style="3" customWidth="1"/>
    <col min="5968" max="5968" width="10.140625" style="3" customWidth="1"/>
    <col min="5969" max="5969" width="9.28515625" style="3" customWidth="1"/>
    <col min="5970" max="5970" width="10.5703125" style="3" customWidth="1"/>
    <col min="5971" max="5971" width="11.7109375" style="3" customWidth="1"/>
    <col min="5972" max="5972" width="1.140625" style="3" customWidth="1"/>
    <col min="5973" max="5973" width="9.28515625" style="3" customWidth="1"/>
    <col min="5974" max="5974" width="10.28515625" style="3" customWidth="1"/>
    <col min="5975" max="5975" width="8.85546875" style="3" customWidth="1"/>
    <col min="5976" max="5976" width="10.5703125" style="3" customWidth="1"/>
    <col min="5977" max="5977" width="10.85546875" style="3" customWidth="1"/>
    <col min="5978" max="5978" width="12" style="3" bestFit="1" customWidth="1"/>
    <col min="5979" max="5980" width="11" style="3" bestFit="1" customWidth="1"/>
    <col min="5981" max="5981" width="11.140625" style="3" bestFit="1" customWidth="1"/>
    <col min="5982" max="5982" width="10.140625" style="3" bestFit="1" customWidth="1"/>
    <col min="5983" max="6221" width="9.140625" style="3"/>
    <col min="6222" max="6222" width="13.5703125" style="3" customWidth="1"/>
    <col min="6223" max="6223" width="9.7109375" style="3" customWidth="1"/>
    <col min="6224" max="6224" width="10.140625" style="3" customWidth="1"/>
    <col min="6225" max="6225" width="9.28515625" style="3" customWidth="1"/>
    <col min="6226" max="6226" width="10.5703125" style="3" customWidth="1"/>
    <col min="6227" max="6227" width="11.7109375" style="3" customWidth="1"/>
    <col min="6228" max="6228" width="1.140625" style="3" customWidth="1"/>
    <col min="6229" max="6229" width="9.28515625" style="3" customWidth="1"/>
    <col min="6230" max="6230" width="10.28515625" style="3" customWidth="1"/>
    <col min="6231" max="6231" width="8.85546875" style="3" customWidth="1"/>
    <col min="6232" max="6232" width="10.5703125" style="3" customWidth="1"/>
    <col min="6233" max="6233" width="10.85546875" style="3" customWidth="1"/>
    <col min="6234" max="6234" width="12" style="3" bestFit="1" customWidth="1"/>
    <col min="6235" max="6236" width="11" style="3" bestFit="1" customWidth="1"/>
    <col min="6237" max="6237" width="11.140625" style="3" bestFit="1" customWidth="1"/>
    <col min="6238" max="6238" width="10.140625" style="3" bestFit="1" customWidth="1"/>
    <col min="6239" max="6477" width="9.140625" style="3"/>
    <col min="6478" max="6478" width="13.5703125" style="3" customWidth="1"/>
    <col min="6479" max="6479" width="9.7109375" style="3" customWidth="1"/>
    <col min="6480" max="6480" width="10.140625" style="3" customWidth="1"/>
    <col min="6481" max="6481" width="9.28515625" style="3" customWidth="1"/>
    <col min="6482" max="6482" width="10.5703125" style="3" customWidth="1"/>
    <col min="6483" max="6483" width="11.7109375" style="3" customWidth="1"/>
    <col min="6484" max="6484" width="1.140625" style="3" customWidth="1"/>
    <col min="6485" max="6485" width="9.28515625" style="3" customWidth="1"/>
    <col min="6486" max="6486" width="10.28515625" style="3" customWidth="1"/>
    <col min="6487" max="6487" width="8.85546875" style="3" customWidth="1"/>
    <col min="6488" max="6488" width="10.5703125" style="3" customWidth="1"/>
    <col min="6489" max="6489" width="10.85546875" style="3" customWidth="1"/>
    <col min="6490" max="6490" width="12" style="3" bestFit="1" customWidth="1"/>
    <col min="6491" max="6492" width="11" style="3" bestFit="1" customWidth="1"/>
    <col min="6493" max="6493" width="11.140625" style="3" bestFit="1" customWidth="1"/>
    <col min="6494" max="6494" width="10.140625" style="3" bestFit="1" customWidth="1"/>
    <col min="6495" max="6733" width="9.140625" style="3"/>
    <col min="6734" max="6734" width="13.5703125" style="3" customWidth="1"/>
    <col min="6735" max="6735" width="9.7109375" style="3" customWidth="1"/>
    <col min="6736" max="6736" width="10.140625" style="3" customWidth="1"/>
    <col min="6737" max="6737" width="9.28515625" style="3" customWidth="1"/>
    <col min="6738" max="6738" width="10.5703125" style="3" customWidth="1"/>
    <col min="6739" max="6739" width="11.7109375" style="3" customWidth="1"/>
    <col min="6740" max="6740" width="1.140625" style="3" customWidth="1"/>
    <col min="6741" max="6741" width="9.28515625" style="3" customWidth="1"/>
    <col min="6742" max="6742" width="10.28515625" style="3" customWidth="1"/>
    <col min="6743" max="6743" width="8.85546875" style="3" customWidth="1"/>
    <col min="6744" max="6744" width="10.5703125" style="3" customWidth="1"/>
    <col min="6745" max="6745" width="10.85546875" style="3" customWidth="1"/>
    <col min="6746" max="6746" width="12" style="3" bestFit="1" customWidth="1"/>
    <col min="6747" max="6748" width="11" style="3" bestFit="1" customWidth="1"/>
    <col min="6749" max="6749" width="11.140625" style="3" bestFit="1" customWidth="1"/>
    <col min="6750" max="6750" width="10.140625" style="3" bestFit="1" customWidth="1"/>
    <col min="6751" max="6989" width="9.140625" style="3"/>
    <col min="6990" max="6990" width="13.5703125" style="3" customWidth="1"/>
    <col min="6991" max="6991" width="9.7109375" style="3" customWidth="1"/>
    <col min="6992" max="6992" width="10.140625" style="3" customWidth="1"/>
    <col min="6993" max="6993" width="9.28515625" style="3" customWidth="1"/>
    <col min="6994" max="6994" width="10.5703125" style="3" customWidth="1"/>
    <col min="6995" max="6995" width="11.7109375" style="3" customWidth="1"/>
    <col min="6996" max="6996" width="1.140625" style="3" customWidth="1"/>
    <col min="6997" max="6997" width="9.28515625" style="3" customWidth="1"/>
    <col min="6998" max="6998" width="10.28515625" style="3" customWidth="1"/>
    <col min="6999" max="6999" width="8.85546875" style="3" customWidth="1"/>
    <col min="7000" max="7000" width="10.5703125" style="3" customWidth="1"/>
    <col min="7001" max="7001" width="10.85546875" style="3" customWidth="1"/>
    <col min="7002" max="7002" width="12" style="3" bestFit="1" customWidth="1"/>
    <col min="7003" max="7004" width="11" style="3" bestFit="1" customWidth="1"/>
    <col min="7005" max="7005" width="11.140625" style="3" bestFit="1" customWidth="1"/>
    <col min="7006" max="7006" width="10.140625" style="3" bestFit="1" customWidth="1"/>
    <col min="7007" max="7245" width="9.140625" style="3"/>
    <col min="7246" max="7246" width="13.5703125" style="3" customWidth="1"/>
    <col min="7247" max="7247" width="9.7109375" style="3" customWidth="1"/>
    <col min="7248" max="7248" width="10.140625" style="3" customWidth="1"/>
    <col min="7249" max="7249" width="9.28515625" style="3" customWidth="1"/>
    <col min="7250" max="7250" width="10.5703125" style="3" customWidth="1"/>
    <col min="7251" max="7251" width="11.7109375" style="3" customWidth="1"/>
    <col min="7252" max="7252" width="1.140625" style="3" customWidth="1"/>
    <col min="7253" max="7253" width="9.28515625" style="3" customWidth="1"/>
    <col min="7254" max="7254" width="10.28515625" style="3" customWidth="1"/>
    <col min="7255" max="7255" width="8.85546875" style="3" customWidth="1"/>
    <col min="7256" max="7256" width="10.5703125" style="3" customWidth="1"/>
    <col min="7257" max="7257" width="10.85546875" style="3" customWidth="1"/>
    <col min="7258" max="7258" width="12" style="3" bestFit="1" customWidth="1"/>
    <col min="7259" max="7260" width="11" style="3" bestFit="1" customWidth="1"/>
    <col min="7261" max="7261" width="11.140625" style="3" bestFit="1" customWidth="1"/>
    <col min="7262" max="7262" width="10.140625" style="3" bestFit="1" customWidth="1"/>
    <col min="7263" max="7501" width="9.140625" style="3"/>
    <col min="7502" max="7502" width="13.5703125" style="3" customWidth="1"/>
    <col min="7503" max="7503" width="9.7109375" style="3" customWidth="1"/>
    <col min="7504" max="7504" width="10.140625" style="3" customWidth="1"/>
    <col min="7505" max="7505" width="9.28515625" style="3" customWidth="1"/>
    <col min="7506" max="7506" width="10.5703125" style="3" customWidth="1"/>
    <col min="7507" max="7507" width="11.7109375" style="3" customWidth="1"/>
    <col min="7508" max="7508" width="1.140625" style="3" customWidth="1"/>
    <col min="7509" max="7509" width="9.28515625" style="3" customWidth="1"/>
    <col min="7510" max="7510" width="10.28515625" style="3" customWidth="1"/>
    <col min="7511" max="7511" width="8.85546875" style="3" customWidth="1"/>
    <col min="7512" max="7512" width="10.5703125" style="3" customWidth="1"/>
    <col min="7513" max="7513" width="10.85546875" style="3" customWidth="1"/>
    <col min="7514" max="7514" width="12" style="3" bestFit="1" customWidth="1"/>
    <col min="7515" max="7516" width="11" style="3" bestFit="1" customWidth="1"/>
    <col min="7517" max="7517" width="11.140625" style="3" bestFit="1" customWidth="1"/>
    <col min="7518" max="7518" width="10.140625" style="3" bestFit="1" customWidth="1"/>
    <col min="7519" max="7757" width="9.140625" style="3"/>
    <col min="7758" max="7758" width="13.5703125" style="3" customWidth="1"/>
    <col min="7759" max="7759" width="9.7109375" style="3" customWidth="1"/>
    <col min="7760" max="7760" width="10.140625" style="3" customWidth="1"/>
    <col min="7761" max="7761" width="9.28515625" style="3" customWidth="1"/>
    <col min="7762" max="7762" width="10.5703125" style="3" customWidth="1"/>
    <col min="7763" max="7763" width="11.7109375" style="3" customWidth="1"/>
    <col min="7764" max="7764" width="1.140625" style="3" customWidth="1"/>
    <col min="7765" max="7765" width="9.28515625" style="3" customWidth="1"/>
    <col min="7766" max="7766" width="10.28515625" style="3" customWidth="1"/>
    <col min="7767" max="7767" width="8.85546875" style="3" customWidth="1"/>
    <col min="7768" max="7768" width="10.5703125" style="3" customWidth="1"/>
    <col min="7769" max="7769" width="10.85546875" style="3" customWidth="1"/>
    <col min="7770" max="7770" width="12" style="3" bestFit="1" customWidth="1"/>
    <col min="7771" max="7772" width="11" style="3" bestFit="1" customWidth="1"/>
    <col min="7773" max="7773" width="11.140625" style="3" bestFit="1" customWidth="1"/>
    <col min="7774" max="7774" width="10.140625" style="3" bestFit="1" customWidth="1"/>
    <col min="7775" max="8013" width="9.140625" style="3"/>
    <col min="8014" max="8014" width="13.5703125" style="3" customWidth="1"/>
    <col min="8015" max="8015" width="9.7109375" style="3" customWidth="1"/>
    <col min="8016" max="8016" width="10.140625" style="3" customWidth="1"/>
    <col min="8017" max="8017" width="9.28515625" style="3" customWidth="1"/>
    <col min="8018" max="8018" width="10.5703125" style="3" customWidth="1"/>
    <col min="8019" max="8019" width="11.7109375" style="3" customWidth="1"/>
    <col min="8020" max="8020" width="1.140625" style="3" customWidth="1"/>
    <col min="8021" max="8021" width="9.28515625" style="3" customWidth="1"/>
    <col min="8022" max="8022" width="10.28515625" style="3" customWidth="1"/>
    <col min="8023" max="8023" width="8.85546875" style="3" customWidth="1"/>
    <col min="8024" max="8024" width="10.5703125" style="3" customWidth="1"/>
    <col min="8025" max="8025" width="10.85546875" style="3" customWidth="1"/>
    <col min="8026" max="8026" width="12" style="3" bestFit="1" customWidth="1"/>
    <col min="8027" max="8028" width="11" style="3" bestFit="1" customWidth="1"/>
    <col min="8029" max="8029" width="11.140625" style="3" bestFit="1" customWidth="1"/>
    <col min="8030" max="8030" width="10.140625" style="3" bestFit="1" customWidth="1"/>
    <col min="8031" max="8269" width="9.140625" style="3"/>
    <col min="8270" max="8270" width="13.5703125" style="3" customWidth="1"/>
    <col min="8271" max="8271" width="9.7109375" style="3" customWidth="1"/>
    <col min="8272" max="8272" width="10.140625" style="3" customWidth="1"/>
    <col min="8273" max="8273" width="9.28515625" style="3" customWidth="1"/>
    <col min="8274" max="8274" width="10.5703125" style="3" customWidth="1"/>
    <col min="8275" max="8275" width="11.7109375" style="3" customWidth="1"/>
    <col min="8276" max="8276" width="1.140625" style="3" customWidth="1"/>
    <col min="8277" max="8277" width="9.28515625" style="3" customWidth="1"/>
    <col min="8278" max="8278" width="10.28515625" style="3" customWidth="1"/>
    <col min="8279" max="8279" width="8.85546875" style="3" customWidth="1"/>
    <col min="8280" max="8280" width="10.5703125" style="3" customWidth="1"/>
    <col min="8281" max="8281" width="10.85546875" style="3" customWidth="1"/>
    <col min="8282" max="8282" width="12" style="3" bestFit="1" customWidth="1"/>
    <col min="8283" max="8284" width="11" style="3" bestFit="1" customWidth="1"/>
    <col min="8285" max="8285" width="11.140625" style="3" bestFit="1" customWidth="1"/>
    <col min="8286" max="8286" width="10.140625" style="3" bestFit="1" customWidth="1"/>
    <col min="8287" max="8525" width="9.140625" style="3"/>
    <col min="8526" max="8526" width="13.5703125" style="3" customWidth="1"/>
    <col min="8527" max="8527" width="9.7109375" style="3" customWidth="1"/>
    <col min="8528" max="8528" width="10.140625" style="3" customWidth="1"/>
    <col min="8529" max="8529" width="9.28515625" style="3" customWidth="1"/>
    <col min="8530" max="8530" width="10.5703125" style="3" customWidth="1"/>
    <col min="8531" max="8531" width="11.7109375" style="3" customWidth="1"/>
    <col min="8532" max="8532" width="1.140625" style="3" customWidth="1"/>
    <col min="8533" max="8533" width="9.28515625" style="3" customWidth="1"/>
    <col min="8534" max="8534" width="10.28515625" style="3" customWidth="1"/>
    <col min="8535" max="8535" width="8.85546875" style="3" customWidth="1"/>
    <col min="8536" max="8536" width="10.5703125" style="3" customWidth="1"/>
    <col min="8537" max="8537" width="10.85546875" style="3" customWidth="1"/>
    <col min="8538" max="8538" width="12" style="3" bestFit="1" customWidth="1"/>
    <col min="8539" max="8540" width="11" style="3" bestFit="1" customWidth="1"/>
    <col min="8541" max="8541" width="11.140625" style="3" bestFit="1" customWidth="1"/>
    <col min="8542" max="8542" width="10.140625" style="3" bestFit="1" customWidth="1"/>
    <col min="8543" max="8781" width="9.140625" style="3"/>
    <col min="8782" max="8782" width="13.5703125" style="3" customWidth="1"/>
    <col min="8783" max="8783" width="9.7109375" style="3" customWidth="1"/>
    <col min="8784" max="8784" width="10.140625" style="3" customWidth="1"/>
    <col min="8785" max="8785" width="9.28515625" style="3" customWidth="1"/>
    <col min="8786" max="8786" width="10.5703125" style="3" customWidth="1"/>
    <col min="8787" max="8787" width="11.7109375" style="3" customWidth="1"/>
    <col min="8788" max="8788" width="1.140625" style="3" customWidth="1"/>
    <col min="8789" max="8789" width="9.28515625" style="3" customWidth="1"/>
    <col min="8790" max="8790" width="10.28515625" style="3" customWidth="1"/>
    <col min="8791" max="8791" width="8.85546875" style="3" customWidth="1"/>
    <col min="8792" max="8792" width="10.5703125" style="3" customWidth="1"/>
    <col min="8793" max="8793" width="10.85546875" style="3" customWidth="1"/>
    <col min="8794" max="8794" width="12" style="3" bestFit="1" customWidth="1"/>
    <col min="8795" max="8796" width="11" style="3" bestFit="1" customWidth="1"/>
    <col min="8797" max="8797" width="11.140625" style="3" bestFit="1" customWidth="1"/>
    <col min="8798" max="8798" width="10.140625" style="3" bestFit="1" customWidth="1"/>
    <col min="8799" max="9037" width="9.140625" style="3"/>
    <col min="9038" max="9038" width="13.5703125" style="3" customWidth="1"/>
    <col min="9039" max="9039" width="9.7109375" style="3" customWidth="1"/>
    <col min="9040" max="9040" width="10.140625" style="3" customWidth="1"/>
    <col min="9041" max="9041" width="9.28515625" style="3" customWidth="1"/>
    <col min="9042" max="9042" width="10.5703125" style="3" customWidth="1"/>
    <col min="9043" max="9043" width="11.7109375" style="3" customWidth="1"/>
    <col min="9044" max="9044" width="1.140625" style="3" customWidth="1"/>
    <col min="9045" max="9045" width="9.28515625" style="3" customWidth="1"/>
    <col min="9046" max="9046" width="10.28515625" style="3" customWidth="1"/>
    <col min="9047" max="9047" width="8.85546875" style="3" customWidth="1"/>
    <col min="9048" max="9048" width="10.5703125" style="3" customWidth="1"/>
    <col min="9049" max="9049" width="10.85546875" style="3" customWidth="1"/>
    <col min="9050" max="9050" width="12" style="3" bestFit="1" customWidth="1"/>
    <col min="9051" max="9052" width="11" style="3" bestFit="1" customWidth="1"/>
    <col min="9053" max="9053" width="11.140625" style="3" bestFit="1" customWidth="1"/>
    <col min="9054" max="9054" width="10.140625" style="3" bestFit="1" customWidth="1"/>
    <col min="9055" max="9293" width="9.140625" style="3"/>
    <col min="9294" max="9294" width="13.5703125" style="3" customWidth="1"/>
    <col min="9295" max="9295" width="9.7109375" style="3" customWidth="1"/>
    <col min="9296" max="9296" width="10.140625" style="3" customWidth="1"/>
    <col min="9297" max="9297" width="9.28515625" style="3" customWidth="1"/>
    <col min="9298" max="9298" width="10.5703125" style="3" customWidth="1"/>
    <col min="9299" max="9299" width="11.7109375" style="3" customWidth="1"/>
    <col min="9300" max="9300" width="1.140625" style="3" customWidth="1"/>
    <col min="9301" max="9301" width="9.28515625" style="3" customWidth="1"/>
    <col min="9302" max="9302" width="10.28515625" style="3" customWidth="1"/>
    <col min="9303" max="9303" width="8.85546875" style="3" customWidth="1"/>
    <col min="9304" max="9304" width="10.5703125" style="3" customWidth="1"/>
    <col min="9305" max="9305" width="10.85546875" style="3" customWidth="1"/>
    <col min="9306" max="9306" width="12" style="3" bestFit="1" customWidth="1"/>
    <col min="9307" max="9308" width="11" style="3" bestFit="1" customWidth="1"/>
    <col min="9309" max="9309" width="11.140625" style="3" bestFit="1" customWidth="1"/>
    <col min="9310" max="9310" width="10.140625" style="3" bestFit="1" customWidth="1"/>
    <col min="9311" max="9549" width="9.140625" style="3"/>
    <col min="9550" max="9550" width="13.5703125" style="3" customWidth="1"/>
    <col min="9551" max="9551" width="9.7109375" style="3" customWidth="1"/>
    <col min="9552" max="9552" width="10.140625" style="3" customWidth="1"/>
    <col min="9553" max="9553" width="9.28515625" style="3" customWidth="1"/>
    <col min="9554" max="9554" width="10.5703125" style="3" customWidth="1"/>
    <col min="9555" max="9555" width="11.7109375" style="3" customWidth="1"/>
    <col min="9556" max="9556" width="1.140625" style="3" customWidth="1"/>
    <col min="9557" max="9557" width="9.28515625" style="3" customWidth="1"/>
    <col min="9558" max="9558" width="10.28515625" style="3" customWidth="1"/>
    <col min="9559" max="9559" width="8.85546875" style="3" customWidth="1"/>
    <col min="9560" max="9560" width="10.5703125" style="3" customWidth="1"/>
    <col min="9561" max="9561" width="10.85546875" style="3" customWidth="1"/>
    <col min="9562" max="9562" width="12" style="3" bestFit="1" customWidth="1"/>
    <col min="9563" max="9564" width="11" style="3" bestFit="1" customWidth="1"/>
    <col min="9565" max="9565" width="11.140625" style="3" bestFit="1" customWidth="1"/>
    <col min="9566" max="9566" width="10.140625" style="3" bestFit="1" customWidth="1"/>
    <col min="9567" max="9805" width="9.140625" style="3"/>
    <col min="9806" max="9806" width="13.5703125" style="3" customWidth="1"/>
    <col min="9807" max="9807" width="9.7109375" style="3" customWidth="1"/>
    <col min="9808" max="9808" width="10.140625" style="3" customWidth="1"/>
    <col min="9809" max="9809" width="9.28515625" style="3" customWidth="1"/>
    <col min="9810" max="9810" width="10.5703125" style="3" customWidth="1"/>
    <col min="9811" max="9811" width="11.7109375" style="3" customWidth="1"/>
    <col min="9812" max="9812" width="1.140625" style="3" customWidth="1"/>
    <col min="9813" max="9813" width="9.28515625" style="3" customWidth="1"/>
    <col min="9814" max="9814" width="10.28515625" style="3" customWidth="1"/>
    <col min="9815" max="9815" width="8.85546875" style="3" customWidth="1"/>
    <col min="9816" max="9816" width="10.5703125" style="3" customWidth="1"/>
    <col min="9817" max="9817" width="10.85546875" style="3" customWidth="1"/>
    <col min="9818" max="9818" width="12" style="3" bestFit="1" customWidth="1"/>
    <col min="9819" max="9820" width="11" style="3" bestFit="1" customWidth="1"/>
    <col min="9821" max="9821" width="11.140625" style="3" bestFit="1" customWidth="1"/>
    <col min="9822" max="9822" width="10.140625" style="3" bestFit="1" customWidth="1"/>
    <col min="9823" max="10061" width="9.140625" style="3"/>
    <col min="10062" max="10062" width="13.5703125" style="3" customWidth="1"/>
    <col min="10063" max="10063" width="9.7109375" style="3" customWidth="1"/>
    <col min="10064" max="10064" width="10.140625" style="3" customWidth="1"/>
    <col min="10065" max="10065" width="9.28515625" style="3" customWidth="1"/>
    <col min="10066" max="10066" width="10.5703125" style="3" customWidth="1"/>
    <col min="10067" max="10067" width="11.7109375" style="3" customWidth="1"/>
    <col min="10068" max="10068" width="1.140625" style="3" customWidth="1"/>
    <col min="10069" max="10069" width="9.28515625" style="3" customWidth="1"/>
    <col min="10070" max="10070" width="10.28515625" style="3" customWidth="1"/>
    <col min="10071" max="10071" width="8.85546875" style="3" customWidth="1"/>
    <col min="10072" max="10072" width="10.5703125" style="3" customWidth="1"/>
    <col min="10073" max="10073" width="10.85546875" style="3" customWidth="1"/>
    <col min="10074" max="10074" width="12" style="3" bestFit="1" customWidth="1"/>
    <col min="10075" max="10076" width="11" style="3" bestFit="1" customWidth="1"/>
    <col min="10077" max="10077" width="11.140625" style="3" bestFit="1" customWidth="1"/>
    <col min="10078" max="10078" width="10.140625" style="3" bestFit="1" customWidth="1"/>
    <col min="10079" max="10317" width="9.140625" style="3"/>
    <col min="10318" max="10318" width="13.5703125" style="3" customWidth="1"/>
    <col min="10319" max="10319" width="9.7109375" style="3" customWidth="1"/>
    <col min="10320" max="10320" width="10.140625" style="3" customWidth="1"/>
    <col min="10321" max="10321" width="9.28515625" style="3" customWidth="1"/>
    <col min="10322" max="10322" width="10.5703125" style="3" customWidth="1"/>
    <col min="10323" max="10323" width="11.7109375" style="3" customWidth="1"/>
    <col min="10324" max="10324" width="1.140625" style="3" customWidth="1"/>
    <col min="10325" max="10325" width="9.28515625" style="3" customWidth="1"/>
    <col min="10326" max="10326" width="10.28515625" style="3" customWidth="1"/>
    <col min="10327" max="10327" width="8.85546875" style="3" customWidth="1"/>
    <col min="10328" max="10328" width="10.5703125" style="3" customWidth="1"/>
    <col min="10329" max="10329" width="10.85546875" style="3" customWidth="1"/>
    <col min="10330" max="10330" width="12" style="3" bestFit="1" customWidth="1"/>
    <col min="10331" max="10332" width="11" style="3" bestFit="1" customWidth="1"/>
    <col min="10333" max="10333" width="11.140625" style="3" bestFit="1" customWidth="1"/>
    <col min="10334" max="10334" width="10.140625" style="3" bestFit="1" customWidth="1"/>
    <col min="10335" max="10573" width="9.140625" style="3"/>
    <col min="10574" max="10574" width="13.5703125" style="3" customWidth="1"/>
    <col min="10575" max="10575" width="9.7109375" style="3" customWidth="1"/>
    <col min="10576" max="10576" width="10.140625" style="3" customWidth="1"/>
    <col min="10577" max="10577" width="9.28515625" style="3" customWidth="1"/>
    <col min="10578" max="10578" width="10.5703125" style="3" customWidth="1"/>
    <col min="10579" max="10579" width="11.7109375" style="3" customWidth="1"/>
    <col min="10580" max="10580" width="1.140625" style="3" customWidth="1"/>
    <col min="10581" max="10581" width="9.28515625" style="3" customWidth="1"/>
    <col min="10582" max="10582" width="10.28515625" style="3" customWidth="1"/>
    <col min="10583" max="10583" width="8.85546875" style="3" customWidth="1"/>
    <col min="10584" max="10584" width="10.5703125" style="3" customWidth="1"/>
    <col min="10585" max="10585" width="10.85546875" style="3" customWidth="1"/>
    <col min="10586" max="10586" width="12" style="3" bestFit="1" customWidth="1"/>
    <col min="10587" max="10588" width="11" style="3" bestFit="1" customWidth="1"/>
    <col min="10589" max="10589" width="11.140625" style="3" bestFit="1" customWidth="1"/>
    <col min="10590" max="10590" width="10.140625" style="3" bestFit="1" customWidth="1"/>
    <col min="10591" max="10829" width="9.140625" style="3"/>
    <col min="10830" max="10830" width="13.5703125" style="3" customWidth="1"/>
    <col min="10831" max="10831" width="9.7109375" style="3" customWidth="1"/>
    <col min="10832" max="10832" width="10.140625" style="3" customWidth="1"/>
    <col min="10833" max="10833" width="9.28515625" style="3" customWidth="1"/>
    <col min="10834" max="10834" width="10.5703125" style="3" customWidth="1"/>
    <col min="10835" max="10835" width="11.7109375" style="3" customWidth="1"/>
    <col min="10836" max="10836" width="1.140625" style="3" customWidth="1"/>
    <col min="10837" max="10837" width="9.28515625" style="3" customWidth="1"/>
    <col min="10838" max="10838" width="10.28515625" style="3" customWidth="1"/>
    <col min="10839" max="10839" width="8.85546875" style="3" customWidth="1"/>
    <col min="10840" max="10840" width="10.5703125" style="3" customWidth="1"/>
    <col min="10841" max="10841" width="10.85546875" style="3" customWidth="1"/>
    <col min="10842" max="10842" width="12" style="3" bestFit="1" customWidth="1"/>
    <col min="10843" max="10844" width="11" style="3" bestFit="1" customWidth="1"/>
    <col min="10845" max="10845" width="11.140625" style="3" bestFit="1" customWidth="1"/>
    <col min="10846" max="10846" width="10.140625" style="3" bestFit="1" customWidth="1"/>
    <col min="10847" max="11085" width="9.140625" style="3"/>
    <col min="11086" max="11086" width="13.5703125" style="3" customWidth="1"/>
    <col min="11087" max="11087" width="9.7109375" style="3" customWidth="1"/>
    <col min="11088" max="11088" width="10.140625" style="3" customWidth="1"/>
    <col min="11089" max="11089" width="9.28515625" style="3" customWidth="1"/>
    <col min="11090" max="11090" width="10.5703125" style="3" customWidth="1"/>
    <col min="11091" max="11091" width="11.7109375" style="3" customWidth="1"/>
    <col min="11092" max="11092" width="1.140625" style="3" customWidth="1"/>
    <col min="11093" max="11093" width="9.28515625" style="3" customWidth="1"/>
    <col min="11094" max="11094" width="10.28515625" style="3" customWidth="1"/>
    <col min="11095" max="11095" width="8.85546875" style="3" customWidth="1"/>
    <col min="11096" max="11096" width="10.5703125" style="3" customWidth="1"/>
    <col min="11097" max="11097" width="10.85546875" style="3" customWidth="1"/>
    <col min="11098" max="11098" width="12" style="3" bestFit="1" customWidth="1"/>
    <col min="11099" max="11100" width="11" style="3" bestFit="1" customWidth="1"/>
    <col min="11101" max="11101" width="11.140625" style="3" bestFit="1" customWidth="1"/>
    <col min="11102" max="11102" width="10.140625" style="3" bestFit="1" customWidth="1"/>
    <col min="11103" max="11341" width="9.140625" style="3"/>
    <col min="11342" max="11342" width="13.5703125" style="3" customWidth="1"/>
    <col min="11343" max="11343" width="9.7109375" style="3" customWidth="1"/>
    <col min="11344" max="11344" width="10.140625" style="3" customWidth="1"/>
    <col min="11345" max="11345" width="9.28515625" style="3" customWidth="1"/>
    <col min="11346" max="11346" width="10.5703125" style="3" customWidth="1"/>
    <col min="11347" max="11347" width="11.7109375" style="3" customWidth="1"/>
    <col min="11348" max="11348" width="1.140625" style="3" customWidth="1"/>
    <col min="11349" max="11349" width="9.28515625" style="3" customWidth="1"/>
    <col min="11350" max="11350" width="10.28515625" style="3" customWidth="1"/>
    <col min="11351" max="11351" width="8.85546875" style="3" customWidth="1"/>
    <col min="11352" max="11352" width="10.5703125" style="3" customWidth="1"/>
    <col min="11353" max="11353" width="10.85546875" style="3" customWidth="1"/>
    <col min="11354" max="11354" width="12" style="3" bestFit="1" customWidth="1"/>
    <col min="11355" max="11356" width="11" style="3" bestFit="1" customWidth="1"/>
    <col min="11357" max="11357" width="11.140625" style="3" bestFit="1" customWidth="1"/>
    <col min="11358" max="11358" width="10.140625" style="3" bestFit="1" customWidth="1"/>
    <col min="11359" max="11597" width="9.140625" style="3"/>
    <col min="11598" max="11598" width="13.5703125" style="3" customWidth="1"/>
    <col min="11599" max="11599" width="9.7109375" style="3" customWidth="1"/>
    <col min="11600" max="11600" width="10.140625" style="3" customWidth="1"/>
    <col min="11601" max="11601" width="9.28515625" style="3" customWidth="1"/>
    <col min="11602" max="11602" width="10.5703125" style="3" customWidth="1"/>
    <col min="11603" max="11603" width="11.7109375" style="3" customWidth="1"/>
    <col min="11604" max="11604" width="1.140625" style="3" customWidth="1"/>
    <col min="11605" max="11605" width="9.28515625" style="3" customWidth="1"/>
    <col min="11606" max="11606" width="10.28515625" style="3" customWidth="1"/>
    <col min="11607" max="11607" width="8.85546875" style="3" customWidth="1"/>
    <col min="11608" max="11608" width="10.5703125" style="3" customWidth="1"/>
    <col min="11609" max="11609" width="10.85546875" style="3" customWidth="1"/>
    <col min="11610" max="11610" width="12" style="3" bestFit="1" customWidth="1"/>
    <col min="11611" max="11612" width="11" style="3" bestFit="1" customWidth="1"/>
    <col min="11613" max="11613" width="11.140625" style="3" bestFit="1" customWidth="1"/>
    <col min="11614" max="11614" width="10.140625" style="3" bestFit="1" customWidth="1"/>
    <col min="11615" max="11853" width="9.140625" style="3"/>
    <col min="11854" max="11854" width="13.5703125" style="3" customWidth="1"/>
    <col min="11855" max="11855" width="9.7109375" style="3" customWidth="1"/>
    <col min="11856" max="11856" width="10.140625" style="3" customWidth="1"/>
    <col min="11857" max="11857" width="9.28515625" style="3" customWidth="1"/>
    <col min="11858" max="11858" width="10.5703125" style="3" customWidth="1"/>
    <col min="11859" max="11859" width="11.7109375" style="3" customWidth="1"/>
    <col min="11860" max="11860" width="1.140625" style="3" customWidth="1"/>
    <col min="11861" max="11861" width="9.28515625" style="3" customWidth="1"/>
    <col min="11862" max="11862" width="10.28515625" style="3" customWidth="1"/>
    <col min="11863" max="11863" width="8.85546875" style="3" customWidth="1"/>
    <col min="11864" max="11864" width="10.5703125" style="3" customWidth="1"/>
    <col min="11865" max="11865" width="10.85546875" style="3" customWidth="1"/>
    <col min="11866" max="11866" width="12" style="3" bestFit="1" customWidth="1"/>
    <col min="11867" max="11868" width="11" style="3" bestFit="1" customWidth="1"/>
    <col min="11869" max="11869" width="11.140625" style="3" bestFit="1" customWidth="1"/>
    <col min="11870" max="11870" width="10.140625" style="3" bestFit="1" customWidth="1"/>
    <col min="11871" max="12109" width="9.140625" style="3"/>
    <col min="12110" max="12110" width="13.5703125" style="3" customWidth="1"/>
    <col min="12111" max="12111" width="9.7109375" style="3" customWidth="1"/>
    <col min="12112" max="12112" width="10.140625" style="3" customWidth="1"/>
    <col min="12113" max="12113" width="9.28515625" style="3" customWidth="1"/>
    <col min="12114" max="12114" width="10.5703125" style="3" customWidth="1"/>
    <col min="12115" max="12115" width="11.7109375" style="3" customWidth="1"/>
    <col min="12116" max="12116" width="1.140625" style="3" customWidth="1"/>
    <col min="12117" max="12117" width="9.28515625" style="3" customWidth="1"/>
    <col min="12118" max="12118" width="10.28515625" style="3" customWidth="1"/>
    <col min="12119" max="12119" width="8.85546875" style="3" customWidth="1"/>
    <col min="12120" max="12120" width="10.5703125" style="3" customWidth="1"/>
    <col min="12121" max="12121" width="10.85546875" style="3" customWidth="1"/>
    <col min="12122" max="12122" width="12" style="3" bestFit="1" customWidth="1"/>
    <col min="12123" max="12124" width="11" style="3" bestFit="1" customWidth="1"/>
    <col min="12125" max="12125" width="11.140625" style="3" bestFit="1" customWidth="1"/>
    <col min="12126" max="12126" width="10.140625" style="3" bestFit="1" customWidth="1"/>
    <col min="12127" max="12365" width="9.140625" style="3"/>
    <col min="12366" max="12366" width="13.5703125" style="3" customWidth="1"/>
    <col min="12367" max="12367" width="9.7109375" style="3" customWidth="1"/>
    <col min="12368" max="12368" width="10.140625" style="3" customWidth="1"/>
    <col min="12369" max="12369" width="9.28515625" style="3" customWidth="1"/>
    <col min="12370" max="12370" width="10.5703125" style="3" customWidth="1"/>
    <col min="12371" max="12371" width="11.7109375" style="3" customWidth="1"/>
    <col min="12372" max="12372" width="1.140625" style="3" customWidth="1"/>
    <col min="12373" max="12373" width="9.28515625" style="3" customWidth="1"/>
    <col min="12374" max="12374" width="10.28515625" style="3" customWidth="1"/>
    <col min="12375" max="12375" width="8.85546875" style="3" customWidth="1"/>
    <col min="12376" max="12376" width="10.5703125" style="3" customWidth="1"/>
    <col min="12377" max="12377" width="10.85546875" style="3" customWidth="1"/>
    <col min="12378" max="12378" width="12" style="3" bestFit="1" customWidth="1"/>
    <col min="12379" max="12380" width="11" style="3" bestFit="1" customWidth="1"/>
    <col min="12381" max="12381" width="11.140625" style="3" bestFit="1" customWidth="1"/>
    <col min="12382" max="12382" width="10.140625" style="3" bestFit="1" customWidth="1"/>
    <col min="12383" max="12621" width="9.140625" style="3"/>
    <col min="12622" max="12622" width="13.5703125" style="3" customWidth="1"/>
    <col min="12623" max="12623" width="9.7109375" style="3" customWidth="1"/>
    <col min="12624" max="12624" width="10.140625" style="3" customWidth="1"/>
    <col min="12625" max="12625" width="9.28515625" style="3" customWidth="1"/>
    <col min="12626" max="12626" width="10.5703125" style="3" customWidth="1"/>
    <col min="12627" max="12627" width="11.7109375" style="3" customWidth="1"/>
    <col min="12628" max="12628" width="1.140625" style="3" customWidth="1"/>
    <col min="12629" max="12629" width="9.28515625" style="3" customWidth="1"/>
    <col min="12630" max="12630" width="10.28515625" style="3" customWidth="1"/>
    <col min="12631" max="12631" width="8.85546875" style="3" customWidth="1"/>
    <col min="12632" max="12632" width="10.5703125" style="3" customWidth="1"/>
    <col min="12633" max="12633" width="10.85546875" style="3" customWidth="1"/>
    <col min="12634" max="12634" width="12" style="3" bestFit="1" customWidth="1"/>
    <col min="12635" max="12636" width="11" style="3" bestFit="1" customWidth="1"/>
    <col min="12637" max="12637" width="11.140625" style="3" bestFit="1" customWidth="1"/>
    <col min="12638" max="12638" width="10.140625" style="3" bestFit="1" customWidth="1"/>
    <col min="12639" max="12877" width="9.140625" style="3"/>
    <col min="12878" max="12878" width="13.5703125" style="3" customWidth="1"/>
    <col min="12879" max="12879" width="9.7109375" style="3" customWidth="1"/>
    <col min="12880" max="12880" width="10.140625" style="3" customWidth="1"/>
    <col min="12881" max="12881" width="9.28515625" style="3" customWidth="1"/>
    <col min="12882" max="12882" width="10.5703125" style="3" customWidth="1"/>
    <col min="12883" max="12883" width="11.7109375" style="3" customWidth="1"/>
    <col min="12884" max="12884" width="1.140625" style="3" customWidth="1"/>
    <col min="12885" max="12885" width="9.28515625" style="3" customWidth="1"/>
    <col min="12886" max="12886" width="10.28515625" style="3" customWidth="1"/>
    <col min="12887" max="12887" width="8.85546875" style="3" customWidth="1"/>
    <col min="12888" max="12888" width="10.5703125" style="3" customWidth="1"/>
    <col min="12889" max="12889" width="10.85546875" style="3" customWidth="1"/>
    <col min="12890" max="12890" width="12" style="3" bestFit="1" customWidth="1"/>
    <col min="12891" max="12892" width="11" style="3" bestFit="1" customWidth="1"/>
    <col min="12893" max="12893" width="11.140625" style="3" bestFit="1" customWidth="1"/>
    <col min="12894" max="12894" width="10.140625" style="3" bestFit="1" customWidth="1"/>
    <col min="12895" max="13133" width="9.140625" style="3"/>
    <col min="13134" max="13134" width="13.5703125" style="3" customWidth="1"/>
    <col min="13135" max="13135" width="9.7109375" style="3" customWidth="1"/>
    <col min="13136" max="13136" width="10.140625" style="3" customWidth="1"/>
    <col min="13137" max="13137" width="9.28515625" style="3" customWidth="1"/>
    <col min="13138" max="13138" width="10.5703125" style="3" customWidth="1"/>
    <col min="13139" max="13139" width="11.7109375" style="3" customWidth="1"/>
    <col min="13140" max="13140" width="1.140625" style="3" customWidth="1"/>
    <col min="13141" max="13141" width="9.28515625" style="3" customWidth="1"/>
    <col min="13142" max="13142" width="10.28515625" style="3" customWidth="1"/>
    <col min="13143" max="13143" width="8.85546875" style="3" customWidth="1"/>
    <col min="13144" max="13144" width="10.5703125" style="3" customWidth="1"/>
    <col min="13145" max="13145" width="10.85546875" style="3" customWidth="1"/>
    <col min="13146" max="13146" width="12" style="3" bestFit="1" customWidth="1"/>
    <col min="13147" max="13148" width="11" style="3" bestFit="1" customWidth="1"/>
    <col min="13149" max="13149" width="11.140625" style="3" bestFit="1" customWidth="1"/>
    <col min="13150" max="13150" width="10.140625" style="3" bestFit="1" customWidth="1"/>
    <col min="13151" max="13389" width="9.140625" style="3"/>
    <col min="13390" max="13390" width="13.5703125" style="3" customWidth="1"/>
    <col min="13391" max="13391" width="9.7109375" style="3" customWidth="1"/>
    <col min="13392" max="13392" width="10.140625" style="3" customWidth="1"/>
    <col min="13393" max="13393" width="9.28515625" style="3" customWidth="1"/>
    <col min="13394" max="13394" width="10.5703125" style="3" customWidth="1"/>
    <col min="13395" max="13395" width="11.7109375" style="3" customWidth="1"/>
    <col min="13396" max="13396" width="1.140625" style="3" customWidth="1"/>
    <col min="13397" max="13397" width="9.28515625" style="3" customWidth="1"/>
    <col min="13398" max="13398" width="10.28515625" style="3" customWidth="1"/>
    <col min="13399" max="13399" width="8.85546875" style="3" customWidth="1"/>
    <col min="13400" max="13400" width="10.5703125" style="3" customWidth="1"/>
    <col min="13401" max="13401" width="10.85546875" style="3" customWidth="1"/>
    <col min="13402" max="13402" width="12" style="3" bestFit="1" customWidth="1"/>
    <col min="13403" max="13404" width="11" style="3" bestFit="1" customWidth="1"/>
    <col min="13405" max="13405" width="11.140625" style="3" bestFit="1" customWidth="1"/>
    <col min="13406" max="13406" width="10.140625" style="3" bestFit="1" customWidth="1"/>
    <col min="13407" max="13645" width="9.140625" style="3"/>
    <col min="13646" max="13646" width="13.5703125" style="3" customWidth="1"/>
    <col min="13647" max="13647" width="9.7109375" style="3" customWidth="1"/>
    <col min="13648" max="13648" width="10.140625" style="3" customWidth="1"/>
    <col min="13649" max="13649" width="9.28515625" style="3" customWidth="1"/>
    <col min="13650" max="13650" width="10.5703125" style="3" customWidth="1"/>
    <col min="13651" max="13651" width="11.7109375" style="3" customWidth="1"/>
    <col min="13652" max="13652" width="1.140625" style="3" customWidth="1"/>
    <col min="13653" max="13653" width="9.28515625" style="3" customWidth="1"/>
    <col min="13654" max="13654" width="10.28515625" style="3" customWidth="1"/>
    <col min="13655" max="13655" width="8.85546875" style="3" customWidth="1"/>
    <col min="13656" max="13656" width="10.5703125" style="3" customWidth="1"/>
    <col min="13657" max="13657" width="10.85546875" style="3" customWidth="1"/>
    <col min="13658" max="13658" width="12" style="3" bestFit="1" customWidth="1"/>
    <col min="13659" max="13660" width="11" style="3" bestFit="1" customWidth="1"/>
    <col min="13661" max="13661" width="11.140625" style="3" bestFit="1" customWidth="1"/>
    <col min="13662" max="13662" width="10.140625" style="3" bestFit="1" customWidth="1"/>
    <col min="13663" max="13901" width="9.140625" style="3"/>
    <col min="13902" max="13902" width="13.5703125" style="3" customWidth="1"/>
    <col min="13903" max="13903" width="9.7109375" style="3" customWidth="1"/>
    <col min="13904" max="13904" width="10.140625" style="3" customWidth="1"/>
    <col min="13905" max="13905" width="9.28515625" style="3" customWidth="1"/>
    <col min="13906" max="13906" width="10.5703125" style="3" customWidth="1"/>
    <col min="13907" max="13907" width="11.7109375" style="3" customWidth="1"/>
    <col min="13908" max="13908" width="1.140625" style="3" customWidth="1"/>
    <col min="13909" max="13909" width="9.28515625" style="3" customWidth="1"/>
    <col min="13910" max="13910" width="10.28515625" style="3" customWidth="1"/>
    <col min="13911" max="13911" width="8.85546875" style="3" customWidth="1"/>
    <col min="13912" max="13912" width="10.5703125" style="3" customWidth="1"/>
    <col min="13913" max="13913" width="10.85546875" style="3" customWidth="1"/>
    <col min="13914" max="13914" width="12" style="3" bestFit="1" customWidth="1"/>
    <col min="13915" max="13916" width="11" style="3" bestFit="1" customWidth="1"/>
    <col min="13917" max="13917" width="11.140625" style="3" bestFit="1" customWidth="1"/>
    <col min="13918" max="13918" width="10.140625" style="3" bestFit="1" customWidth="1"/>
    <col min="13919" max="14157" width="9.140625" style="3"/>
    <col min="14158" max="14158" width="13.5703125" style="3" customWidth="1"/>
    <col min="14159" max="14159" width="9.7109375" style="3" customWidth="1"/>
    <col min="14160" max="14160" width="10.140625" style="3" customWidth="1"/>
    <col min="14161" max="14161" width="9.28515625" style="3" customWidth="1"/>
    <col min="14162" max="14162" width="10.5703125" style="3" customWidth="1"/>
    <col min="14163" max="14163" width="11.7109375" style="3" customWidth="1"/>
    <col min="14164" max="14164" width="1.140625" style="3" customWidth="1"/>
    <col min="14165" max="14165" width="9.28515625" style="3" customWidth="1"/>
    <col min="14166" max="14166" width="10.28515625" style="3" customWidth="1"/>
    <col min="14167" max="14167" width="8.85546875" style="3" customWidth="1"/>
    <col min="14168" max="14168" width="10.5703125" style="3" customWidth="1"/>
    <col min="14169" max="14169" width="10.85546875" style="3" customWidth="1"/>
    <col min="14170" max="14170" width="12" style="3" bestFit="1" customWidth="1"/>
    <col min="14171" max="14172" width="11" style="3" bestFit="1" customWidth="1"/>
    <col min="14173" max="14173" width="11.140625" style="3" bestFit="1" customWidth="1"/>
    <col min="14174" max="14174" width="10.140625" style="3" bestFit="1" customWidth="1"/>
    <col min="14175" max="14413" width="9.140625" style="3"/>
    <col min="14414" max="14414" width="13.5703125" style="3" customWidth="1"/>
    <col min="14415" max="14415" width="9.7109375" style="3" customWidth="1"/>
    <col min="14416" max="14416" width="10.140625" style="3" customWidth="1"/>
    <col min="14417" max="14417" width="9.28515625" style="3" customWidth="1"/>
    <col min="14418" max="14418" width="10.5703125" style="3" customWidth="1"/>
    <col min="14419" max="14419" width="11.7109375" style="3" customWidth="1"/>
    <col min="14420" max="14420" width="1.140625" style="3" customWidth="1"/>
    <col min="14421" max="14421" width="9.28515625" style="3" customWidth="1"/>
    <col min="14422" max="14422" width="10.28515625" style="3" customWidth="1"/>
    <col min="14423" max="14423" width="8.85546875" style="3" customWidth="1"/>
    <col min="14424" max="14424" width="10.5703125" style="3" customWidth="1"/>
    <col min="14425" max="14425" width="10.85546875" style="3" customWidth="1"/>
    <col min="14426" max="14426" width="12" style="3" bestFit="1" customWidth="1"/>
    <col min="14427" max="14428" width="11" style="3" bestFit="1" customWidth="1"/>
    <col min="14429" max="14429" width="11.140625" style="3" bestFit="1" customWidth="1"/>
    <col min="14430" max="14430" width="10.140625" style="3" bestFit="1" customWidth="1"/>
    <col min="14431" max="14669" width="9.140625" style="3"/>
    <col min="14670" max="14670" width="13.5703125" style="3" customWidth="1"/>
    <col min="14671" max="14671" width="9.7109375" style="3" customWidth="1"/>
    <col min="14672" max="14672" width="10.140625" style="3" customWidth="1"/>
    <col min="14673" max="14673" width="9.28515625" style="3" customWidth="1"/>
    <col min="14674" max="14674" width="10.5703125" style="3" customWidth="1"/>
    <col min="14675" max="14675" width="11.7109375" style="3" customWidth="1"/>
    <col min="14676" max="14676" width="1.140625" style="3" customWidth="1"/>
    <col min="14677" max="14677" width="9.28515625" style="3" customWidth="1"/>
    <col min="14678" max="14678" width="10.28515625" style="3" customWidth="1"/>
    <col min="14679" max="14679" width="8.85546875" style="3" customWidth="1"/>
    <col min="14680" max="14680" width="10.5703125" style="3" customWidth="1"/>
    <col min="14681" max="14681" width="10.85546875" style="3" customWidth="1"/>
    <col min="14682" max="14682" width="12" style="3" bestFit="1" customWidth="1"/>
    <col min="14683" max="14684" width="11" style="3" bestFit="1" customWidth="1"/>
    <col min="14685" max="14685" width="11.140625" style="3" bestFit="1" customWidth="1"/>
    <col min="14686" max="14686" width="10.140625" style="3" bestFit="1" customWidth="1"/>
    <col min="14687" max="14925" width="9.140625" style="3"/>
    <col min="14926" max="14926" width="13.5703125" style="3" customWidth="1"/>
    <col min="14927" max="14927" width="9.7109375" style="3" customWidth="1"/>
    <col min="14928" max="14928" width="10.140625" style="3" customWidth="1"/>
    <col min="14929" max="14929" width="9.28515625" style="3" customWidth="1"/>
    <col min="14930" max="14930" width="10.5703125" style="3" customWidth="1"/>
    <col min="14931" max="14931" width="11.7109375" style="3" customWidth="1"/>
    <col min="14932" max="14932" width="1.140625" style="3" customWidth="1"/>
    <col min="14933" max="14933" width="9.28515625" style="3" customWidth="1"/>
    <col min="14934" max="14934" width="10.28515625" style="3" customWidth="1"/>
    <col min="14935" max="14935" width="8.85546875" style="3" customWidth="1"/>
    <col min="14936" max="14936" width="10.5703125" style="3" customWidth="1"/>
    <col min="14937" max="14937" width="10.85546875" style="3" customWidth="1"/>
    <col min="14938" max="14938" width="12" style="3" bestFit="1" customWidth="1"/>
    <col min="14939" max="14940" width="11" style="3" bestFit="1" customWidth="1"/>
    <col min="14941" max="14941" width="11.140625" style="3" bestFit="1" customWidth="1"/>
    <col min="14942" max="14942" width="10.140625" style="3" bestFit="1" customWidth="1"/>
    <col min="14943" max="15181" width="9.140625" style="3"/>
    <col min="15182" max="15182" width="13.5703125" style="3" customWidth="1"/>
    <col min="15183" max="15183" width="9.7109375" style="3" customWidth="1"/>
    <col min="15184" max="15184" width="10.140625" style="3" customWidth="1"/>
    <col min="15185" max="15185" width="9.28515625" style="3" customWidth="1"/>
    <col min="15186" max="15186" width="10.5703125" style="3" customWidth="1"/>
    <col min="15187" max="15187" width="11.7109375" style="3" customWidth="1"/>
    <col min="15188" max="15188" width="1.140625" style="3" customWidth="1"/>
    <col min="15189" max="15189" width="9.28515625" style="3" customWidth="1"/>
    <col min="15190" max="15190" width="10.28515625" style="3" customWidth="1"/>
    <col min="15191" max="15191" width="8.85546875" style="3" customWidth="1"/>
    <col min="15192" max="15192" width="10.5703125" style="3" customWidth="1"/>
    <col min="15193" max="15193" width="10.85546875" style="3" customWidth="1"/>
    <col min="15194" max="15194" width="12" style="3" bestFit="1" customWidth="1"/>
    <col min="15195" max="15196" width="11" style="3" bestFit="1" customWidth="1"/>
    <col min="15197" max="15197" width="11.140625" style="3" bestFit="1" customWidth="1"/>
    <col min="15198" max="15198" width="10.140625" style="3" bestFit="1" customWidth="1"/>
    <col min="15199" max="15437" width="9.140625" style="3"/>
    <col min="15438" max="15438" width="13.5703125" style="3" customWidth="1"/>
    <col min="15439" max="15439" width="9.7109375" style="3" customWidth="1"/>
    <col min="15440" max="15440" width="10.140625" style="3" customWidth="1"/>
    <col min="15441" max="15441" width="9.28515625" style="3" customWidth="1"/>
    <col min="15442" max="15442" width="10.5703125" style="3" customWidth="1"/>
    <col min="15443" max="15443" width="11.7109375" style="3" customWidth="1"/>
    <col min="15444" max="15444" width="1.140625" style="3" customWidth="1"/>
    <col min="15445" max="15445" width="9.28515625" style="3" customWidth="1"/>
    <col min="15446" max="15446" width="10.28515625" style="3" customWidth="1"/>
    <col min="15447" max="15447" width="8.85546875" style="3" customWidth="1"/>
    <col min="15448" max="15448" width="10.5703125" style="3" customWidth="1"/>
    <col min="15449" max="15449" width="10.85546875" style="3" customWidth="1"/>
    <col min="15450" max="15450" width="12" style="3" bestFit="1" customWidth="1"/>
    <col min="15451" max="15452" width="11" style="3" bestFit="1" customWidth="1"/>
    <col min="15453" max="15453" width="11.140625" style="3" bestFit="1" customWidth="1"/>
    <col min="15454" max="15454" width="10.140625" style="3" bestFit="1" customWidth="1"/>
    <col min="15455" max="15693" width="9.140625" style="3"/>
    <col min="15694" max="15694" width="13.5703125" style="3" customWidth="1"/>
    <col min="15695" max="15695" width="9.7109375" style="3" customWidth="1"/>
    <col min="15696" max="15696" width="10.140625" style="3" customWidth="1"/>
    <col min="15697" max="15697" width="9.28515625" style="3" customWidth="1"/>
    <col min="15698" max="15698" width="10.5703125" style="3" customWidth="1"/>
    <col min="15699" max="15699" width="11.7109375" style="3" customWidth="1"/>
    <col min="15700" max="15700" width="1.140625" style="3" customWidth="1"/>
    <col min="15701" max="15701" width="9.28515625" style="3" customWidth="1"/>
    <col min="15702" max="15702" width="10.28515625" style="3" customWidth="1"/>
    <col min="15703" max="15703" width="8.85546875" style="3" customWidth="1"/>
    <col min="15704" max="15704" width="10.5703125" style="3" customWidth="1"/>
    <col min="15705" max="15705" width="10.85546875" style="3" customWidth="1"/>
    <col min="15706" max="15706" width="12" style="3" bestFit="1" customWidth="1"/>
    <col min="15707" max="15708" width="11" style="3" bestFit="1" customWidth="1"/>
    <col min="15709" max="15709" width="11.140625" style="3" bestFit="1" customWidth="1"/>
    <col min="15710" max="15710" width="10.140625" style="3" bestFit="1" customWidth="1"/>
    <col min="15711" max="15949" width="9.140625" style="3"/>
    <col min="15950" max="15950" width="13.5703125" style="3" customWidth="1"/>
    <col min="15951" max="15951" width="9.7109375" style="3" customWidth="1"/>
    <col min="15952" max="15952" width="10.140625" style="3" customWidth="1"/>
    <col min="15953" max="15953" width="9.28515625" style="3" customWidth="1"/>
    <col min="15954" max="15954" width="10.5703125" style="3" customWidth="1"/>
    <col min="15955" max="15955" width="11.7109375" style="3" customWidth="1"/>
    <col min="15956" max="15956" width="1.140625" style="3" customWidth="1"/>
    <col min="15957" max="15957" width="9.28515625" style="3" customWidth="1"/>
    <col min="15958" max="15958" width="10.28515625" style="3" customWidth="1"/>
    <col min="15959" max="15959" width="8.85546875" style="3" customWidth="1"/>
    <col min="15960" max="15960" width="10.5703125" style="3" customWidth="1"/>
    <col min="15961" max="15961" width="10.85546875" style="3" customWidth="1"/>
    <col min="15962" max="15962" width="12" style="3" bestFit="1" customWidth="1"/>
    <col min="15963" max="15964" width="11" style="3" bestFit="1" customWidth="1"/>
    <col min="15965" max="15965" width="11.140625" style="3" bestFit="1" customWidth="1"/>
    <col min="15966" max="15966" width="10.140625" style="3" bestFit="1" customWidth="1"/>
    <col min="15967" max="16366" width="9.140625" style="3"/>
    <col min="16367" max="16384" width="9.140625" style="3" customWidth="1"/>
  </cols>
  <sheetData>
    <row r="1" spans="1:62" ht="12.75" x14ac:dyDescent="0.2">
      <c r="A1" s="93" t="s">
        <v>125</v>
      </c>
      <c r="B1" s="94"/>
      <c r="C1" s="94"/>
      <c r="D1" s="94"/>
      <c r="E1" s="94"/>
      <c r="F1" s="94"/>
      <c r="G1" s="95"/>
      <c r="H1" s="96"/>
      <c r="I1" s="96"/>
      <c r="J1" s="96"/>
      <c r="K1" s="96"/>
      <c r="L1" s="9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</row>
    <row r="2" spans="1:62" x14ac:dyDescent="0.2">
      <c r="A2" s="96"/>
      <c r="B2" s="94"/>
      <c r="C2" s="94"/>
      <c r="D2" s="94"/>
      <c r="E2" s="94"/>
      <c r="F2" s="94"/>
      <c r="G2" s="95"/>
      <c r="H2" s="96"/>
      <c r="I2" s="96"/>
      <c r="J2" s="96"/>
      <c r="K2" s="96"/>
      <c r="L2" s="9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</row>
    <row r="3" spans="1:62" x14ac:dyDescent="0.2">
      <c r="A3" s="4"/>
      <c r="B3" s="145" t="s">
        <v>119</v>
      </c>
      <c r="C3" s="145"/>
      <c r="D3" s="145"/>
      <c r="E3" s="145"/>
      <c r="F3" s="145"/>
      <c r="G3" s="5"/>
      <c r="H3" s="146" t="s">
        <v>0</v>
      </c>
      <c r="I3" s="146"/>
      <c r="J3" s="146"/>
      <c r="K3" s="146"/>
      <c r="L3" s="146"/>
    </row>
    <row r="4" spans="1:62" x14ac:dyDescent="0.2">
      <c r="A4" s="4"/>
      <c r="B4" s="25"/>
      <c r="C4" s="25"/>
      <c r="D4" s="25"/>
      <c r="E4" s="25"/>
      <c r="F4" s="25"/>
      <c r="G4" s="5"/>
      <c r="H4" s="6"/>
      <c r="I4" s="6"/>
      <c r="J4" s="6"/>
      <c r="K4" s="6"/>
      <c r="L4" s="6"/>
    </row>
    <row r="5" spans="1:62" s="8" customFormat="1" ht="27" customHeight="1" x14ac:dyDescent="0.25">
      <c r="A5" s="10" t="s">
        <v>35</v>
      </c>
      <c r="B5" s="26" t="s">
        <v>101</v>
      </c>
      <c r="C5" s="26" t="s">
        <v>102</v>
      </c>
      <c r="D5" s="26" t="s">
        <v>103</v>
      </c>
      <c r="E5" s="26" t="s">
        <v>104</v>
      </c>
      <c r="F5" s="26" t="s">
        <v>105</v>
      </c>
      <c r="G5" s="9"/>
      <c r="H5" s="11" t="s">
        <v>101</v>
      </c>
      <c r="I5" s="11" t="s">
        <v>102</v>
      </c>
      <c r="J5" s="11" t="s">
        <v>103</v>
      </c>
      <c r="K5" s="11" t="s">
        <v>104</v>
      </c>
      <c r="L5" s="11" t="s">
        <v>105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</row>
    <row r="6" spans="1:62" ht="9.9499999999999993" customHeight="1" x14ac:dyDescent="0.2">
      <c r="A6" s="97"/>
      <c r="B6" s="98"/>
      <c r="C6" s="98"/>
      <c r="D6" s="98"/>
      <c r="E6" s="98"/>
      <c r="F6" s="98"/>
      <c r="G6" s="99"/>
      <c r="H6" s="100"/>
      <c r="I6" s="100"/>
      <c r="J6" s="101"/>
      <c r="K6" s="100"/>
      <c r="L6" s="100"/>
    </row>
    <row r="7" spans="1:62" ht="15" customHeight="1" x14ac:dyDescent="0.2">
      <c r="A7" s="102" t="s">
        <v>117</v>
      </c>
      <c r="B7" s="106">
        <v>1241022.092831</v>
      </c>
      <c r="C7" s="106">
        <v>1012000.92299</v>
      </c>
      <c r="D7" s="106">
        <v>987343.97411299997</v>
      </c>
      <c r="E7" s="106">
        <v>2228366.0669439998</v>
      </c>
      <c r="F7" s="106">
        <v>253678.11871800001</v>
      </c>
      <c r="G7" s="104"/>
      <c r="H7" s="105">
        <v>26.142338856958407</v>
      </c>
      <c r="I7" s="105">
        <v>26.627193808311965</v>
      </c>
      <c r="J7" s="105">
        <v>23.343787014292044</v>
      </c>
      <c r="K7" s="105">
        <v>24.886844645847642</v>
      </c>
      <c r="L7" s="105">
        <v>38.360741435860383</v>
      </c>
    </row>
    <row r="8" spans="1:62" ht="15" customHeight="1" x14ac:dyDescent="0.2">
      <c r="A8" s="102" t="s">
        <v>131</v>
      </c>
      <c r="B8" s="106">
        <v>1550009.2746339999</v>
      </c>
      <c r="C8" s="106">
        <v>1222034.02627</v>
      </c>
      <c r="D8" s="106">
        <v>1293811.392156</v>
      </c>
      <c r="E8" s="106">
        <v>2843820.6667900002</v>
      </c>
      <c r="F8" s="106">
        <v>256197.8824779999</v>
      </c>
      <c r="G8" s="106"/>
      <c r="H8" s="105">
        <v>24.897798644192001</v>
      </c>
      <c r="I8" s="105">
        <v>20.754240288580792</v>
      </c>
      <c r="J8" s="105">
        <v>31.039579526306539</v>
      </c>
      <c r="K8" s="105">
        <v>27.619097641799939</v>
      </c>
      <c r="L8" s="105">
        <v>0.99329172446323</v>
      </c>
    </row>
    <row r="9" spans="1:62" ht="15" customHeight="1" x14ac:dyDescent="0.2">
      <c r="A9" s="102">
        <v>2023</v>
      </c>
      <c r="B9" s="106">
        <v>1426198.7043580001</v>
      </c>
      <c r="C9" s="106">
        <v>1111064.724832</v>
      </c>
      <c r="D9" s="106">
        <v>1211044.0406490001</v>
      </c>
      <c r="E9" s="106">
        <v>2637242.7450069999</v>
      </c>
      <c r="F9" s="106">
        <v>215154.66370899999</v>
      </c>
      <c r="G9" s="106"/>
      <c r="H9" s="105">
        <v>-7.987730931818775</v>
      </c>
      <c r="I9" s="105">
        <v>-9.0807047146396016</v>
      </c>
      <c r="J9" s="105">
        <v>-6.3971728807455372</v>
      </c>
      <c r="K9" s="105">
        <v>-7.2640980563720907</v>
      </c>
      <c r="L9" s="105">
        <v>-16.02012412125395</v>
      </c>
    </row>
    <row r="10" spans="1:62" ht="15" customHeight="1" x14ac:dyDescent="0.2">
      <c r="A10" s="102">
        <v>2024</v>
      </c>
      <c r="B10" s="106">
        <v>1509290.5540149999</v>
      </c>
      <c r="C10" s="106">
        <v>1216059.5722310001</v>
      </c>
      <c r="D10" s="106">
        <v>1370237.479546</v>
      </c>
      <c r="E10" s="106">
        <v>2879528.0335609997</v>
      </c>
      <c r="F10" s="106">
        <v>139053.07446899987</v>
      </c>
      <c r="G10" s="106"/>
      <c r="H10" s="105">
        <v>5.8261060960929312</v>
      </c>
      <c r="I10" s="105">
        <v>9.4499307783240116</v>
      </c>
      <c r="J10" s="105">
        <v>13.145140354407591</v>
      </c>
      <c r="K10" s="105">
        <v>9.1870681609688809</v>
      </c>
      <c r="L10" s="105">
        <v>-35.370643577091457</v>
      </c>
    </row>
    <row r="11" spans="1:62" ht="15" customHeight="1" x14ac:dyDescent="0.2">
      <c r="A11" s="102">
        <v>2025</v>
      </c>
      <c r="B11" s="106">
        <v>1606473.0407749999</v>
      </c>
      <c r="C11" s="106">
        <v>1240126.240587</v>
      </c>
      <c r="D11" s="106">
        <v>1451879.7545360001</v>
      </c>
      <c r="E11" s="106">
        <v>3058352.7953110002</v>
      </c>
      <c r="F11" s="106">
        <v>154593.2862389998</v>
      </c>
      <c r="G11" s="106"/>
      <c r="H11" s="105">
        <v>6.4389514995291108</v>
      </c>
      <c r="I11" s="105">
        <v>1.9790698503237669</v>
      </c>
      <c r="J11" s="105">
        <v>5.9582573246391268</v>
      </c>
      <c r="K11" s="105">
        <v>6.2102108285035484</v>
      </c>
      <c r="L11" s="105">
        <v>11.175741226393686</v>
      </c>
    </row>
    <row r="12" spans="1:62" ht="15" customHeight="1" x14ac:dyDescent="0.2">
      <c r="A12" s="102" t="s">
        <v>179</v>
      </c>
      <c r="B12" s="106">
        <v>638476.41969300003</v>
      </c>
      <c r="C12" s="106">
        <v>505112.62587800005</v>
      </c>
      <c r="D12" s="106">
        <v>591541.95205700002</v>
      </c>
      <c r="E12" s="106">
        <v>1230018.3717499999</v>
      </c>
      <c r="F12" s="106">
        <v>46934.467636000016</v>
      </c>
      <c r="G12" s="106"/>
      <c r="H12" s="105">
        <v>5.350721745725795</v>
      </c>
      <c r="I12" s="105">
        <v>3.2812500447547022</v>
      </c>
      <c r="J12" s="105">
        <v>6.8981364059283345</v>
      </c>
      <c r="K12" s="105">
        <v>6.0892753259901511</v>
      </c>
      <c r="L12" s="105">
        <v>-10.904281529144022</v>
      </c>
    </row>
    <row r="13" spans="1:62" ht="15" customHeight="1" x14ac:dyDescent="0.2">
      <c r="A13" s="102" t="s">
        <v>180</v>
      </c>
      <c r="B13" s="106">
        <v>793842.306354</v>
      </c>
      <c r="C13" s="106">
        <v>578613.75113400002</v>
      </c>
      <c r="D13" s="106">
        <v>661073.28346900002</v>
      </c>
      <c r="E13" s="106">
        <v>1454915.5898230001</v>
      </c>
      <c r="F13" s="106">
        <v>132769.02288500001</v>
      </c>
      <c r="G13" s="106"/>
      <c r="H13" s="105">
        <v>24.333848810846437</v>
      </c>
      <c r="I13" s="105">
        <v>14.551432985512559</v>
      </c>
      <c r="J13" s="105">
        <v>11.754251946157845</v>
      </c>
      <c r="K13" s="105">
        <v>18.284053574990857</v>
      </c>
      <c r="L13" s="105">
        <v>182.88170628606969</v>
      </c>
    </row>
    <row r="14" spans="1:62" ht="9.9499999999999993" customHeight="1" x14ac:dyDescent="0.2">
      <c r="A14" s="102"/>
      <c r="B14" s="103"/>
      <c r="C14" s="103"/>
      <c r="D14" s="103"/>
      <c r="E14" s="103"/>
      <c r="F14" s="103"/>
      <c r="G14" s="104"/>
      <c r="H14" s="105"/>
      <c r="I14" s="105"/>
      <c r="J14" s="105"/>
      <c r="K14" s="105"/>
      <c r="L14" s="105"/>
    </row>
    <row r="15" spans="1:62" ht="15" customHeight="1" x14ac:dyDescent="0.2">
      <c r="A15" s="32">
        <v>2023</v>
      </c>
      <c r="B15" s="33"/>
      <c r="C15" s="33"/>
      <c r="D15" s="33"/>
      <c r="E15" s="33"/>
      <c r="F15" s="33"/>
      <c r="G15" s="34"/>
      <c r="H15" s="34"/>
      <c r="I15" s="34"/>
      <c r="J15" s="34"/>
      <c r="K15" s="34"/>
      <c r="L15" s="34"/>
    </row>
    <row r="16" spans="1:62" ht="15" customHeight="1" x14ac:dyDescent="0.2">
      <c r="A16" s="104" t="s">
        <v>36</v>
      </c>
      <c r="B16" s="107">
        <v>355092.46169999999</v>
      </c>
      <c r="C16" s="107">
        <v>276446.49450500001</v>
      </c>
      <c r="D16" s="107">
        <v>291679.941781</v>
      </c>
      <c r="E16" s="107">
        <v>646772.4034810001</v>
      </c>
      <c r="F16" s="107">
        <v>63412.519918999998</v>
      </c>
      <c r="G16" s="104"/>
      <c r="H16" s="105">
        <v>3.1376469106669114</v>
      </c>
      <c r="I16" s="105">
        <v>-2.0457028262768358</v>
      </c>
      <c r="J16" s="105">
        <v>3.9279846738329045</v>
      </c>
      <c r="K16" s="105">
        <v>3.4925783892241804</v>
      </c>
      <c r="L16" s="105">
        <v>-0.34811173360548781</v>
      </c>
    </row>
    <row r="17" spans="1:12" ht="15" customHeight="1" x14ac:dyDescent="0.2">
      <c r="A17" s="104" t="s">
        <v>37</v>
      </c>
      <c r="B17" s="107">
        <v>348623.39007900003</v>
      </c>
      <c r="C17" s="107">
        <v>267559.95858600002</v>
      </c>
      <c r="D17" s="107">
        <v>292800.07012699998</v>
      </c>
      <c r="E17" s="107">
        <v>641423.46020600002</v>
      </c>
      <c r="F17" s="107">
        <v>55823.31995200002</v>
      </c>
      <c r="G17" s="104"/>
      <c r="H17" s="105">
        <v>-11.144339210352316</v>
      </c>
      <c r="I17" s="105">
        <v>-13.76773861143413</v>
      </c>
      <c r="J17" s="105">
        <v>-12.070022483910817</v>
      </c>
      <c r="K17" s="105">
        <v>-11.569305836072127</v>
      </c>
      <c r="L17" s="105">
        <v>-5.9511460435955632</v>
      </c>
    </row>
    <row r="18" spans="1:12" ht="15" customHeight="1" x14ac:dyDescent="0.2">
      <c r="A18" s="104" t="s">
        <v>38</v>
      </c>
      <c r="B18" s="107">
        <v>356280.26074</v>
      </c>
      <c r="C18" s="107">
        <v>277863.11764399998</v>
      </c>
      <c r="D18" s="107">
        <v>297245.16094800003</v>
      </c>
      <c r="E18" s="107">
        <v>653525.42168799997</v>
      </c>
      <c r="F18" s="107">
        <v>59035.099792000008</v>
      </c>
      <c r="G18" s="104"/>
      <c r="H18" s="105">
        <v>-15.190351898134979</v>
      </c>
      <c r="I18" s="105">
        <v>-13.022852194387225</v>
      </c>
      <c r="J18" s="105">
        <v>-16.299258700683744</v>
      </c>
      <c r="K18" s="105">
        <v>-15.698340740191046</v>
      </c>
      <c r="L18" s="105">
        <v>-9.128610518775151</v>
      </c>
    </row>
    <row r="19" spans="1:12" ht="15" customHeight="1" x14ac:dyDescent="0.2">
      <c r="A19" s="104" t="s">
        <v>39</v>
      </c>
      <c r="B19" s="107">
        <v>366202.591839</v>
      </c>
      <c r="C19" s="107">
        <v>289195.15409700002</v>
      </c>
      <c r="D19" s="107">
        <v>329318.86779300001</v>
      </c>
      <c r="E19" s="107">
        <v>695521.45963200007</v>
      </c>
      <c r="F19" s="107">
        <v>36883.724045999988</v>
      </c>
      <c r="G19" s="104"/>
      <c r="H19" s="105">
        <v>-6.8844077482345849</v>
      </c>
      <c r="I19" s="105">
        <v>-6.7320260870836783</v>
      </c>
      <c r="J19" s="105">
        <v>1.3180393154035444</v>
      </c>
      <c r="K19" s="105">
        <v>-3.1728174233753466</v>
      </c>
      <c r="L19" s="105">
        <v>-45.952077825836987</v>
      </c>
    </row>
    <row r="20" spans="1:12" ht="9.9499999999999993" customHeight="1" x14ac:dyDescent="0.2">
      <c r="A20" s="99"/>
      <c r="B20" s="107"/>
      <c r="C20" s="107"/>
      <c r="D20" s="107"/>
      <c r="E20" s="107"/>
      <c r="F20" s="107"/>
      <c r="G20" s="104"/>
      <c r="H20" s="104"/>
      <c r="I20" s="104"/>
      <c r="J20" s="104"/>
      <c r="K20" s="104"/>
      <c r="L20" s="104"/>
    </row>
    <row r="21" spans="1:12" ht="15" customHeight="1" x14ac:dyDescent="0.2">
      <c r="A21" s="32">
        <v>2024</v>
      </c>
      <c r="B21" s="33"/>
      <c r="C21" s="33"/>
      <c r="D21" s="33"/>
      <c r="E21" s="33"/>
      <c r="F21" s="33"/>
      <c r="G21" s="34"/>
      <c r="H21" s="34"/>
      <c r="I21" s="34"/>
      <c r="J21" s="34"/>
      <c r="K21" s="34"/>
      <c r="L21" s="34"/>
    </row>
    <row r="22" spans="1:12" ht="15" customHeight="1" x14ac:dyDescent="0.2">
      <c r="A22" s="104" t="s">
        <v>36</v>
      </c>
      <c r="B22" s="108">
        <v>362793.79156899999</v>
      </c>
      <c r="C22" s="108">
        <v>291017.62182200002</v>
      </c>
      <c r="D22" s="108">
        <v>328199.49640200002</v>
      </c>
      <c r="E22" s="108">
        <v>690993.28797099995</v>
      </c>
      <c r="F22" s="108">
        <v>34594.295167000004</v>
      </c>
      <c r="G22" s="24"/>
      <c r="H22" s="105">
        <v>2.168823813417498</v>
      </c>
      <c r="I22" s="105">
        <v>5.2708670960327497</v>
      </c>
      <c r="J22" s="105">
        <v>12.520420292876958</v>
      </c>
      <c r="K22" s="105">
        <v>6.8371631584771082</v>
      </c>
      <c r="L22" s="105">
        <v>-45.445638793113666</v>
      </c>
    </row>
    <row r="23" spans="1:12" ht="15" customHeight="1" x14ac:dyDescent="0.2">
      <c r="A23" s="104" t="s">
        <v>37</v>
      </c>
      <c r="B23" s="108">
        <v>369337.93617100001</v>
      </c>
      <c r="C23" s="108">
        <v>298560.81152300001</v>
      </c>
      <c r="D23" s="108">
        <v>336910.54232299997</v>
      </c>
      <c r="E23" s="108">
        <v>706248.47849400004</v>
      </c>
      <c r="F23" s="108">
        <v>32427.393848000007</v>
      </c>
      <c r="G23" s="108"/>
      <c r="H23" s="105">
        <v>5.9418119040452133</v>
      </c>
      <c r="I23" s="105">
        <v>11.586506852831489</v>
      </c>
      <c r="J23" s="105">
        <v>15.065048371357076</v>
      </c>
      <c r="K23" s="105">
        <v>10.106430822966901</v>
      </c>
      <c r="L23" s="105">
        <v>-41.910667663831397</v>
      </c>
    </row>
    <row r="24" spans="1:12" ht="15" customHeight="1" x14ac:dyDescent="0.2">
      <c r="A24" s="104" t="s">
        <v>38</v>
      </c>
      <c r="B24" s="108">
        <v>384227.161257</v>
      </c>
      <c r="C24" s="108">
        <v>311723.807791</v>
      </c>
      <c r="D24" s="108">
        <v>358245.426722</v>
      </c>
      <c r="E24" s="108">
        <v>742472.58797900006</v>
      </c>
      <c r="F24" s="108">
        <v>25981.734534999996</v>
      </c>
      <c r="G24" s="108"/>
      <c r="H24" s="105">
        <v>7.8440777097652914</v>
      </c>
      <c r="I24" s="105">
        <v>12.186104594990743</v>
      </c>
      <c r="J24" s="105">
        <v>20.52187008846591</v>
      </c>
      <c r="K24" s="105">
        <v>13.610360567345218</v>
      </c>
      <c r="L24" s="105">
        <v>-55.989344260377038</v>
      </c>
    </row>
    <row r="25" spans="1:12" ht="15" customHeight="1" x14ac:dyDescent="0.2">
      <c r="A25" s="104" t="s">
        <v>39</v>
      </c>
      <c r="B25" s="108">
        <v>392931.665018</v>
      </c>
      <c r="C25" s="108">
        <v>314757.33109500003</v>
      </c>
      <c r="D25" s="108">
        <v>346882.01409900002</v>
      </c>
      <c r="E25" s="108">
        <v>739813.67911699996</v>
      </c>
      <c r="F25" s="108">
        <v>46049.650918999992</v>
      </c>
      <c r="G25" s="108"/>
      <c r="H25" s="105">
        <v>7.2989852542472811</v>
      </c>
      <c r="I25" s="105">
        <v>8.8390751490345192</v>
      </c>
      <c r="J25" s="105">
        <v>5.3331734144791474</v>
      </c>
      <c r="K25" s="105">
        <v>6.368203147669214</v>
      </c>
      <c r="L25" s="105">
        <v>24.850871516034026</v>
      </c>
    </row>
    <row r="26" spans="1:12" ht="9.75" customHeight="1" x14ac:dyDescent="0.2">
      <c r="A26" s="104"/>
      <c r="B26" s="108"/>
      <c r="C26" s="108"/>
      <c r="D26" s="108"/>
      <c r="E26" s="108"/>
      <c r="F26" s="108"/>
      <c r="G26" s="108"/>
      <c r="H26" s="105"/>
      <c r="I26" s="105"/>
      <c r="J26" s="105"/>
      <c r="K26" s="105"/>
      <c r="L26" s="105"/>
    </row>
    <row r="27" spans="1:12" ht="15" customHeight="1" x14ac:dyDescent="0.2">
      <c r="A27" s="32">
        <v>2025</v>
      </c>
      <c r="B27" s="33"/>
      <c r="C27" s="33"/>
      <c r="D27" s="33"/>
      <c r="E27" s="33"/>
      <c r="F27" s="33"/>
      <c r="G27" s="34"/>
      <c r="H27" s="34"/>
      <c r="I27" s="34"/>
      <c r="J27" s="34"/>
      <c r="K27" s="34"/>
      <c r="L27" s="34"/>
    </row>
    <row r="28" spans="1:12" ht="15" customHeight="1" x14ac:dyDescent="0.2">
      <c r="A28" s="104" t="s">
        <v>36</v>
      </c>
      <c r="B28" s="108">
        <v>378359.48745400005</v>
      </c>
      <c r="C28" s="108">
        <v>304338.388798</v>
      </c>
      <c r="D28" s="108">
        <v>337314.872141</v>
      </c>
      <c r="E28" s="108">
        <v>715674.35959500005</v>
      </c>
      <c r="F28" s="108">
        <v>41044.615313000017</v>
      </c>
      <c r="G28" s="108"/>
      <c r="H28" s="105">
        <v>4.2905077889238363</v>
      </c>
      <c r="I28" s="105">
        <v>4.5773059695153329</v>
      </c>
      <c r="J28" s="105">
        <v>2.7773887038007095</v>
      </c>
      <c r="K28" s="105">
        <v>3.571825089136893</v>
      </c>
      <c r="L28" s="105">
        <v>18.645618055988219</v>
      </c>
    </row>
    <row r="29" spans="1:12" ht="15" customHeight="1" x14ac:dyDescent="0.2">
      <c r="A29" s="104" t="s">
        <v>37</v>
      </c>
      <c r="B29" s="108">
        <v>381666.70869999996</v>
      </c>
      <c r="C29" s="108">
        <v>295881.78213099996</v>
      </c>
      <c r="D29" s="108">
        <v>367372.375283</v>
      </c>
      <c r="E29" s="108">
        <v>749039.08398300002</v>
      </c>
      <c r="F29" s="108">
        <v>14294.333416999987</v>
      </c>
      <c r="G29" s="108"/>
      <c r="H29" s="105">
        <v>3.3380737047525617</v>
      </c>
      <c r="I29" s="105">
        <v>-0.89731447953064203</v>
      </c>
      <c r="J29" s="105">
        <v>9.0415196716509758</v>
      </c>
      <c r="K29" s="105">
        <v>6.0588598477757216</v>
      </c>
      <c r="L29" s="105">
        <v>-55.918957027496042</v>
      </c>
    </row>
    <row r="30" spans="1:12" ht="15" customHeight="1" x14ac:dyDescent="0.2">
      <c r="A30" s="104" t="s">
        <v>38</v>
      </c>
      <c r="B30" s="108">
        <v>410407.34786899993</v>
      </c>
      <c r="C30" s="108">
        <v>310914.98510699999</v>
      </c>
      <c r="D30" s="108">
        <v>359722.28208999999</v>
      </c>
      <c r="E30" s="108">
        <v>770129.62995899993</v>
      </c>
      <c r="F30" s="108">
        <v>50685.065778999982</v>
      </c>
      <c r="G30" s="108"/>
      <c r="H30" s="105">
        <v>6.8137261630206973</v>
      </c>
      <c r="I30" s="105">
        <v>-0.25946772873449708</v>
      </c>
      <c r="J30" s="105">
        <v>0.4122468168019422</v>
      </c>
      <c r="K30" s="105">
        <v>3.7249916599994437</v>
      </c>
      <c r="L30" s="105">
        <v>95.079607601725471</v>
      </c>
    </row>
    <row r="31" spans="1:12" ht="15" customHeight="1" x14ac:dyDescent="0.2">
      <c r="A31" s="104" t="s">
        <v>39</v>
      </c>
      <c r="B31" s="108">
        <v>436039.49675200006</v>
      </c>
      <c r="C31" s="108">
        <v>328991.08455099998</v>
      </c>
      <c r="D31" s="108">
        <v>387470.22502200003</v>
      </c>
      <c r="E31" s="108">
        <v>823509.72177399998</v>
      </c>
      <c r="F31" s="108">
        <v>48569.271730000008</v>
      </c>
      <c r="G31" s="24"/>
      <c r="H31" s="105">
        <v>10.970821537639457</v>
      </c>
      <c r="I31" s="105">
        <v>4.522135642236691</v>
      </c>
      <c r="J31" s="105">
        <v>11.700869250435147</v>
      </c>
      <c r="K31" s="105">
        <v>11.313124509524467</v>
      </c>
      <c r="L31" s="105">
        <v>5.4715307515185199</v>
      </c>
    </row>
    <row r="32" spans="1:12" ht="9.75" customHeight="1" x14ac:dyDescent="0.2">
      <c r="A32" s="104"/>
      <c r="B32" s="108"/>
      <c r="C32" s="108"/>
      <c r="D32" s="108"/>
      <c r="E32" s="108"/>
      <c r="F32" s="108"/>
      <c r="G32" s="108"/>
      <c r="H32" s="105"/>
      <c r="I32" s="105"/>
      <c r="J32" s="105"/>
      <c r="K32" s="105"/>
      <c r="L32" s="105"/>
    </row>
    <row r="33" spans="1:12" ht="15" customHeight="1" x14ac:dyDescent="0.2">
      <c r="A33" s="32">
        <v>2026</v>
      </c>
      <c r="B33" s="33"/>
      <c r="C33" s="33"/>
      <c r="D33" s="33"/>
      <c r="E33" s="33"/>
      <c r="F33" s="33"/>
      <c r="G33" s="34"/>
      <c r="H33" s="34"/>
      <c r="I33" s="34"/>
      <c r="J33" s="34"/>
      <c r="K33" s="34"/>
      <c r="L33" s="34"/>
    </row>
    <row r="34" spans="1:12" ht="15" customHeight="1" x14ac:dyDescent="0.2">
      <c r="A34" s="104" t="s">
        <v>36</v>
      </c>
      <c r="B34" s="108">
        <v>426568.11408800003</v>
      </c>
      <c r="C34" s="108">
        <v>323878.43901500001</v>
      </c>
      <c r="D34" s="108">
        <v>363404.93135600002</v>
      </c>
      <c r="E34" s="108">
        <v>789973.04544400005</v>
      </c>
      <c r="F34" s="108">
        <v>63163.182732000001</v>
      </c>
      <c r="G34" s="108"/>
      <c r="H34" s="105">
        <v>12.741487456386583</v>
      </c>
      <c r="I34" s="105">
        <v>6.4205013025712798</v>
      </c>
      <c r="J34" s="105">
        <v>7.7346305691775585</v>
      </c>
      <c r="K34" s="105">
        <v>10.381633050406558</v>
      </c>
      <c r="L34" s="105">
        <v>53.889084476312277</v>
      </c>
    </row>
    <row r="35" spans="1:12" ht="9.75" customHeight="1" x14ac:dyDescent="0.2">
      <c r="A35" s="104"/>
      <c r="B35" s="108"/>
      <c r="C35" s="108"/>
      <c r="D35" s="108"/>
      <c r="E35" s="108"/>
      <c r="F35" s="108"/>
      <c r="G35" s="108"/>
      <c r="H35" s="143"/>
      <c r="I35" s="143"/>
      <c r="J35" s="143"/>
      <c r="K35" s="143"/>
      <c r="L35" s="143"/>
    </row>
    <row r="36" spans="1:12" ht="15" customHeight="1" x14ac:dyDescent="0.2">
      <c r="A36" s="32">
        <v>2023</v>
      </c>
      <c r="B36" s="33"/>
      <c r="C36" s="33"/>
      <c r="D36" s="33"/>
      <c r="E36" s="33"/>
      <c r="F36" s="33"/>
      <c r="G36" s="34"/>
      <c r="H36" s="34"/>
      <c r="I36" s="34"/>
      <c r="J36" s="34"/>
      <c r="K36" s="34"/>
      <c r="L36" s="34"/>
    </row>
    <row r="37" spans="1:12" ht="15" customHeight="1" x14ac:dyDescent="0.2">
      <c r="A37" s="99" t="s">
        <v>40</v>
      </c>
      <c r="B37" s="108">
        <v>112665.503447</v>
      </c>
      <c r="C37" s="108">
        <v>86053.172638000004</v>
      </c>
      <c r="D37" s="108">
        <v>94508.322193999993</v>
      </c>
      <c r="E37" s="108">
        <v>207173.825641</v>
      </c>
      <c r="F37" s="108">
        <v>18157.181253000002</v>
      </c>
      <c r="G37" s="99"/>
      <c r="H37" s="105">
        <v>1.4456095021984692</v>
      </c>
      <c r="I37" s="105">
        <v>-5.8513924601716258</v>
      </c>
      <c r="J37" s="105">
        <v>1.8162064318111144</v>
      </c>
      <c r="K37" s="105">
        <v>1.6143327950461817</v>
      </c>
      <c r="L37" s="105">
        <v>-0.44059519117172868</v>
      </c>
    </row>
    <row r="38" spans="1:12" ht="15" customHeight="1" x14ac:dyDescent="0.2">
      <c r="A38" s="99" t="s">
        <v>41</v>
      </c>
      <c r="B38" s="108">
        <v>112682.12675900001</v>
      </c>
      <c r="C38" s="108">
        <v>87854.017988000007</v>
      </c>
      <c r="D38" s="108">
        <v>92702.965465000001</v>
      </c>
      <c r="E38" s="108">
        <v>205385.09222400002</v>
      </c>
      <c r="F38" s="108">
        <v>19979.161294000005</v>
      </c>
      <c r="G38" s="99"/>
      <c r="H38" s="105">
        <v>10.753099762787308</v>
      </c>
      <c r="I38" s="105">
        <v>4.7141835301644903</v>
      </c>
      <c r="J38" s="105">
        <v>12.245758731059423</v>
      </c>
      <c r="K38" s="105">
        <v>11.42188374183077</v>
      </c>
      <c r="L38" s="105">
        <v>4.3164507077328222</v>
      </c>
    </row>
    <row r="39" spans="1:12" ht="15" customHeight="1" x14ac:dyDescent="0.2">
      <c r="A39" s="99" t="s">
        <v>42</v>
      </c>
      <c r="B39" s="108">
        <v>129744.831494</v>
      </c>
      <c r="C39" s="108">
        <v>102539.303879</v>
      </c>
      <c r="D39" s="108">
        <v>104468.65412200001</v>
      </c>
      <c r="E39" s="108">
        <v>234213.48561600002</v>
      </c>
      <c r="F39" s="108">
        <v>25276.177371999991</v>
      </c>
      <c r="G39" s="99"/>
      <c r="H39" s="105">
        <v>-1.3258112689929538</v>
      </c>
      <c r="I39" s="105">
        <v>-4.1064958906368227</v>
      </c>
      <c r="J39" s="105">
        <v>-0.73677703636980418</v>
      </c>
      <c r="K39" s="105">
        <v>-1.063944217661009</v>
      </c>
      <c r="L39" s="105">
        <v>-3.6879605897799235</v>
      </c>
    </row>
    <row r="40" spans="1:12" ht="15" customHeight="1" x14ac:dyDescent="0.2">
      <c r="A40" s="99" t="s">
        <v>43</v>
      </c>
      <c r="B40" s="108">
        <v>105165.660262</v>
      </c>
      <c r="C40" s="108">
        <v>80176.111573999995</v>
      </c>
      <c r="D40" s="108">
        <v>93820.563188</v>
      </c>
      <c r="E40" s="108">
        <v>198986.22344999999</v>
      </c>
      <c r="F40" s="108">
        <v>11345.097074000005</v>
      </c>
      <c r="G40" s="99"/>
      <c r="H40" s="105">
        <v>-17.50604758530897</v>
      </c>
      <c r="I40" s="105">
        <v>-22.472055077434366</v>
      </c>
      <c r="J40" s="105">
        <v>-9.8810422069961898</v>
      </c>
      <c r="K40" s="105">
        <v>-14.078357154719933</v>
      </c>
      <c r="L40" s="105">
        <v>-51.465669955107472</v>
      </c>
    </row>
    <row r="41" spans="1:12" ht="15" customHeight="1" x14ac:dyDescent="0.2">
      <c r="A41" s="99" t="s">
        <v>44</v>
      </c>
      <c r="B41" s="108">
        <v>119515.77106100001</v>
      </c>
      <c r="C41" s="108">
        <v>93622.857315999994</v>
      </c>
      <c r="D41" s="108">
        <v>104104.705103</v>
      </c>
      <c r="E41" s="108">
        <v>223620.47616399999</v>
      </c>
      <c r="F41" s="108">
        <v>15411.065958000007</v>
      </c>
      <c r="G41" s="99"/>
      <c r="H41" s="105">
        <v>-0.8905166415367255</v>
      </c>
      <c r="I41" s="105">
        <v>-2.7203431120761254</v>
      </c>
      <c r="J41" s="105">
        <v>-3.4201577048163263</v>
      </c>
      <c r="K41" s="105">
        <v>-2.0844575563365502</v>
      </c>
      <c r="L41" s="105">
        <v>20.414917133773653</v>
      </c>
    </row>
    <row r="42" spans="1:12" ht="15" customHeight="1" x14ac:dyDescent="0.2">
      <c r="A42" s="99" t="s">
        <v>45</v>
      </c>
      <c r="B42" s="108">
        <v>123941.95875600001</v>
      </c>
      <c r="C42" s="108">
        <v>93760.989696000004</v>
      </c>
      <c r="D42" s="108">
        <v>94874.801835999999</v>
      </c>
      <c r="E42" s="108">
        <v>218816.76059200001</v>
      </c>
      <c r="F42" s="108">
        <v>29067.156920000009</v>
      </c>
      <c r="G42" s="99"/>
      <c r="H42" s="105">
        <v>-14.093530413863679</v>
      </c>
      <c r="I42" s="105">
        <v>-15.241667013986698</v>
      </c>
      <c r="J42" s="105">
        <v>-21.651623231864534</v>
      </c>
      <c r="K42" s="105">
        <v>-17.542449035683163</v>
      </c>
      <c r="L42" s="105">
        <v>25.387010270152778</v>
      </c>
    </row>
    <row r="43" spans="1:12" ht="15" customHeight="1" x14ac:dyDescent="0.2">
      <c r="A43" s="99" t="s">
        <v>46</v>
      </c>
      <c r="B43" s="108">
        <v>116765.36466200001</v>
      </c>
      <c r="C43" s="108">
        <v>89039.854288000002</v>
      </c>
      <c r="D43" s="108">
        <v>99458.206325000006</v>
      </c>
      <c r="E43" s="108">
        <v>216223.57098700001</v>
      </c>
      <c r="F43" s="108">
        <v>17307.158337000001</v>
      </c>
      <c r="G43" s="99"/>
      <c r="H43" s="105">
        <v>-13.072834143196932</v>
      </c>
      <c r="I43" s="105">
        <v>-13.012266296150463</v>
      </c>
      <c r="J43" s="105">
        <v>-16.059627230836103</v>
      </c>
      <c r="K43" s="105">
        <v>-14.47266883232427</v>
      </c>
      <c r="L43" s="105">
        <v>9.2707619039098468</v>
      </c>
    </row>
    <row r="44" spans="1:12" ht="15" customHeight="1" x14ac:dyDescent="0.2">
      <c r="A44" s="99" t="s">
        <v>47</v>
      </c>
      <c r="B44" s="108">
        <v>115180.797911</v>
      </c>
      <c r="C44" s="108">
        <v>92098.632293000002</v>
      </c>
      <c r="D44" s="108">
        <v>97850.425300000003</v>
      </c>
      <c r="E44" s="108">
        <v>213031.223211</v>
      </c>
      <c r="F44" s="108">
        <v>17330.372610999999</v>
      </c>
      <c r="G44" s="99"/>
      <c r="H44" s="105">
        <v>-18.611004799392276</v>
      </c>
      <c r="I44" s="105">
        <v>-13.653218186287875</v>
      </c>
      <c r="J44" s="105">
        <v>-21.235312808179163</v>
      </c>
      <c r="K44" s="105">
        <v>-19.837800748741696</v>
      </c>
      <c r="L44" s="105">
        <v>0.24773344953314519</v>
      </c>
    </row>
    <row r="45" spans="1:12" ht="15" customHeight="1" x14ac:dyDescent="0.2">
      <c r="A45" s="99" t="s">
        <v>48</v>
      </c>
      <c r="B45" s="108">
        <v>124334.098167</v>
      </c>
      <c r="C45" s="108">
        <v>96724.631062999993</v>
      </c>
      <c r="D45" s="108">
        <v>99936.529322999995</v>
      </c>
      <c r="E45" s="108">
        <v>224270.62748999998</v>
      </c>
      <c r="F45" s="108">
        <v>24397.568844000009</v>
      </c>
      <c r="G45" s="99"/>
      <c r="H45" s="105">
        <v>-13.80629060445033</v>
      </c>
      <c r="I45" s="105">
        <v>-12.423899854732014</v>
      </c>
      <c r="J45" s="105">
        <v>-11.096719787867524</v>
      </c>
      <c r="K45" s="105">
        <v>-12.619569223646121</v>
      </c>
      <c r="L45" s="105">
        <v>-23.372601935073945</v>
      </c>
    </row>
    <row r="46" spans="1:12" ht="15" customHeight="1" x14ac:dyDescent="0.2">
      <c r="A46" s="99" t="s">
        <v>49</v>
      </c>
      <c r="B46" s="108">
        <v>126151.698556</v>
      </c>
      <c r="C46" s="108">
        <v>96392.111992999999</v>
      </c>
      <c r="D46" s="108">
        <v>113187.27726800001</v>
      </c>
      <c r="E46" s="108">
        <v>239338.97582400002</v>
      </c>
      <c r="F46" s="108">
        <v>12964.421287999998</v>
      </c>
      <c r="G46" s="99"/>
      <c r="H46" s="105">
        <v>-4.4140484186172984</v>
      </c>
      <c r="I46" s="105">
        <v>-5.0814340459922294</v>
      </c>
      <c r="J46" s="105">
        <v>-0.29146004675204013</v>
      </c>
      <c r="K46" s="105">
        <v>-2.5077454883310177</v>
      </c>
      <c r="L46" s="105">
        <v>-29.766776418907288</v>
      </c>
    </row>
    <row r="47" spans="1:12" ht="15" customHeight="1" x14ac:dyDescent="0.2">
      <c r="A47" s="99" t="s">
        <v>50</v>
      </c>
      <c r="B47" s="108">
        <v>121603.985323</v>
      </c>
      <c r="C47" s="108">
        <v>95539.674832000004</v>
      </c>
      <c r="D47" s="108">
        <v>109500.98892800001</v>
      </c>
      <c r="E47" s="108">
        <v>231104.97425100001</v>
      </c>
      <c r="F47" s="108">
        <v>12102.996394999995</v>
      </c>
      <c r="G47" s="99"/>
      <c r="H47" s="105">
        <v>-6.2377122569443193</v>
      </c>
      <c r="I47" s="105">
        <v>-7.7022948617497757</v>
      </c>
      <c r="J47" s="105">
        <v>1.4927959780727462</v>
      </c>
      <c r="K47" s="105">
        <v>-2.7271790185840734</v>
      </c>
      <c r="L47" s="105">
        <v>-44.490614332522746</v>
      </c>
    </row>
    <row r="48" spans="1:12" ht="15" customHeight="1" x14ac:dyDescent="0.2">
      <c r="A48" s="99" t="s">
        <v>51</v>
      </c>
      <c r="B48" s="108">
        <v>118446.90796</v>
      </c>
      <c r="C48" s="108">
        <v>97263.367272000003</v>
      </c>
      <c r="D48" s="108">
        <v>106630.601597</v>
      </c>
      <c r="E48" s="108">
        <v>225077.50955700001</v>
      </c>
      <c r="F48" s="108">
        <v>11816.306362999996</v>
      </c>
      <c r="G48" s="99"/>
      <c r="H48" s="105">
        <v>-9.999029238093172</v>
      </c>
      <c r="I48" s="105">
        <v>-7.371873960373609</v>
      </c>
      <c r="J48" s="105">
        <v>2.8992296004702189</v>
      </c>
      <c r="K48" s="105">
        <v>-4.3169994094719168</v>
      </c>
      <c r="L48" s="105">
        <v>-57.768766277644716</v>
      </c>
    </row>
    <row r="49" spans="1:12" ht="9.9499999999999993" customHeight="1" x14ac:dyDescent="0.2">
      <c r="A49" s="99"/>
      <c r="B49" s="108"/>
      <c r="C49" s="108"/>
      <c r="D49" s="108"/>
      <c r="E49" s="108"/>
      <c r="F49" s="108"/>
      <c r="G49" s="99"/>
      <c r="H49" s="99"/>
      <c r="I49" s="99"/>
      <c r="J49" s="99"/>
      <c r="K49" s="99"/>
      <c r="L49" s="99"/>
    </row>
    <row r="50" spans="1:12" ht="15" customHeight="1" x14ac:dyDescent="0.2">
      <c r="A50" s="32">
        <v>2024</v>
      </c>
      <c r="B50" s="33"/>
      <c r="C50" s="33"/>
      <c r="D50" s="33"/>
      <c r="E50" s="33"/>
      <c r="F50" s="33"/>
      <c r="G50" s="34"/>
      <c r="H50" s="34"/>
      <c r="I50" s="34"/>
      <c r="J50" s="34"/>
      <c r="K50" s="34"/>
      <c r="L50" s="34"/>
    </row>
    <row r="51" spans="1:12" ht="15" customHeight="1" x14ac:dyDescent="0.2">
      <c r="A51" s="99" t="s">
        <v>40</v>
      </c>
      <c r="B51" s="108">
        <v>122381.41701400001</v>
      </c>
      <c r="C51" s="108">
        <v>94760.159646</v>
      </c>
      <c r="D51" s="108">
        <v>112237.98906199999</v>
      </c>
      <c r="E51" s="108">
        <v>234619.40607600001</v>
      </c>
      <c r="F51" s="108">
        <v>10143.427952000013</v>
      </c>
      <c r="G51" s="99"/>
      <c r="H51" s="105">
        <v>8.6236809580055418</v>
      </c>
      <c r="I51" s="105">
        <v>10.118147583736036</v>
      </c>
      <c r="J51" s="105">
        <v>18.759900140440333</v>
      </c>
      <c r="K51" s="105">
        <v>13.247609996138676</v>
      </c>
      <c r="L51" s="105">
        <v>-44.135448059571061</v>
      </c>
    </row>
    <row r="52" spans="1:12" ht="15" customHeight="1" x14ac:dyDescent="0.2">
      <c r="A52" s="99" t="s">
        <v>41</v>
      </c>
      <c r="B52" s="108">
        <v>111445.132959</v>
      </c>
      <c r="C52" s="108">
        <v>91682.737062</v>
      </c>
      <c r="D52" s="108">
        <v>100116.36493900001</v>
      </c>
      <c r="E52" s="108">
        <v>211561.497898</v>
      </c>
      <c r="F52" s="108">
        <v>11328.768019999989</v>
      </c>
      <c r="G52" s="99"/>
      <c r="H52" s="105">
        <v>-1.0977728550026766</v>
      </c>
      <c r="I52" s="105">
        <v>4.3580466342734159</v>
      </c>
      <c r="J52" s="105">
        <v>7.9969388647000095</v>
      </c>
      <c r="K52" s="105">
        <v>3.0072317358183831</v>
      </c>
      <c r="L52" s="105">
        <v>-43.297079125127439</v>
      </c>
    </row>
    <row r="53" spans="1:12" ht="15" customHeight="1" x14ac:dyDescent="0.2">
      <c r="A53" s="99" t="s">
        <v>42</v>
      </c>
      <c r="B53" s="108">
        <v>128967.24159600001</v>
      </c>
      <c r="C53" s="108">
        <v>104574.725114</v>
      </c>
      <c r="D53" s="108">
        <v>115845.142401</v>
      </c>
      <c r="E53" s="108">
        <v>244812.383997</v>
      </c>
      <c r="F53" s="108">
        <v>13122.099195000003</v>
      </c>
      <c r="G53" s="99"/>
      <c r="H53" s="105">
        <v>-0.59932244625555686</v>
      </c>
      <c r="I53" s="105">
        <v>1.9850156554620968</v>
      </c>
      <c r="J53" s="105">
        <v>10.889858182449984</v>
      </c>
      <c r="K53" s="105">
        <v>4.5253151641221789</v>
      </c>
      <c r="L53" s="105">
        <v>-48.085111914366543</v>
      </c>
    </row>
    <row r="54" spans="1:12" ht="15" customHeight="1" x14ac:dyDescent="0.2">
      <c r="A54" s="99" t="s">
        <v>43</v>
      </c>
      <c r="B54" s="108">
        <v>115155.15472200001</v>
      </c>
      <c r="C54" s="108">
        <v>92181.224682999993</v>
      </c>
      <c r="D54" s="108">
        <v>107087.740422</v>
      </c>
      <c r="E54" s="108">
        <v>222242.89514400001</v>
      </c>
      <c r="F54" s="108">
        <v>8067.414300000004</v>
      </c>
      <c r="G54" s="99"/>
      <c r="H54" s="105">
        <v>9.4988178033714519</v>
      </c>
      <c r="I54" s="105">
        <v>14.973428959472134</v>
      </c>
      <c r="J54" s="105">
        <v>14.141012144016774</v>
      </c>
      <c r="K54" s="105">
        <v>11.687578813637733</v>
      </c>
      <c r="L54" s="105">
        <v>-28.890742429270112</v>
      </c>
    </row>
    <row r="55" spans="1:12" ht="15" customHeight="1" x14ac:dyDescent="0.2">
      <c r="A55" s="99" t="s">
        <v>44</v>
      </c>
      <c r="B55" s="108">
        <v>128099.507021</v>
      </c>
      <c r="C55" s="108">
        <v>105866.328112</v>
      </c>
      <c r="D55" s="108">
        <v>118082.514928</v>
      </c>
      <c r="E55" s="108">
        <v>246182.02194900002</v>
      </c>
      <c r="F55" s="108">
        <v>10016.992092999993</v>
      </c>
      <c r="G55" s="99"/>
      <c r="H55" s="105">
        <v>7.1820947844773553</v>
      </c>
      <c r="I55" s="105">
        <v>13.077437654648062</v>
      </c>
      <c r="J55" s="105">
        <v>13.426684040044613</v>
      </c>
      <c r="K55" s="105">
        <v>10.089212835972017</v>
      </c>
      <c r="L55" s="105">
        <v>-35.001302828114277</v>
      </c>
    </row>
    <row r="56" spans="1:12" ht="15" customHeight="1" x14ac:dyDescent="0.2">
      <c r="A56" s="99" t="s">
        <v>45</v>
      </c>
      <c r="B56" s="108">
        <v>126083.274428</v>
      </c>
      <c r="C56" s="108">
        <v>100513.258728</v>
      </c>
      <c r="D56" s="108">
        <v>111740.28697299999</v>
      </c>
      <c r="E56" s="108">
        <v>237823.56140100001</v>
      </c>
      <c r="F56" s="108">
        <v>14342.98745500001</v>
      </c>
      <c r="G56" s="99"/>
      <c r="H56" s="105">
        <v>1.7276761586570766</v>
      </c>
      <c r="I56" s="105">
        <v>7.2015761073904949</v>
      </c>
      <c r="J56" s="105">
        <v>17.776569553371569</v>
      </c>
      <c r="K56" s="105">
        <v>8.6861722829539403</v>
      </c>
      <c r="L56" s="105">
        <v>-50.655691939616077</v>
      </c>
    </row>
    <row r="57" spans="1:12" ht="15" customHeight="1" x14ac:dyDescent="0.2">
      <c r="A57" s="99" t="s">
        <v>46</v>
      </c>
      <c r="B57" s="108">
        <v>131503.18371799999</v>
      </c>
      <c r="C57" s="108">
        <v>105427.451128</v>
      </c>
      <c r="D57" s="108">
        <v>124715.533014</v>
      </c>
      <c r="E57" s="108">
        <v>256218.716732</v>
      </c>
      <c r="F57" s="108">
        <v>6787.6507039999997</v>
      </c>
      <c r="G57" s="99"/>
      <c r="H57" s="105">
        <v>12.621738559770224</v>
      </c>
      <c r="I57" s="105">
        <v>18.40478847482634</v>
      </c>
      <c r="J57" s="105">
        <v>25.394914730783015</v>
      </c>
      <c r="K57" s="105">
        <v>18.497125712258544</v>
      </c>
      <c r="L57" s="105">
        <v>-60.7812526364362</v>
      </c>
    </row>
    <row r="58" spans="1:12" ht="15" customHeight="1" x14ac:dyDescent="0.2">
      <c r="A58" s="99" t="s">
        <v>47</v>
      </c>
      <c r="B58" s="108">
        <v>129094.08764100001</v>
      </c>
      <c r="C58" s="108">
        <v>106299.288443</v>
      </c>
      <c r="D58" s="108">
        <v>122739.87201399999</v>
      </c>
      <c r="E58" s="108">
        <v>251833.95965500001</v>
      </c>
      <c r="F58" s="108">
        <v>6354.2156269999996</v>
      </c>
      <c r="G58" s="99"/>
      <c r="H58" s="105">
        <v>12.079521918879887</v>
      </c>
      <c r="I58" s="105">
        <v>15.41896529453599</v>
      </c>
      <c r="J58" s="105">
        <v>25.436217203646617</v>
      </c>
      <c r="K58" s="105">
        <v>18.214577121198449</v>
      </c>
      <c r="L58" s="105">
        <v>-63.334800874582299</v>
      </c>
    </row>
    <row r="59" spans="1:12" ht="15" customHeight="1" x14ac:dyDescent="0.2">
      <c r="A59" s="99" t="s">
        <v>48</v>
      </c>
      <c r="B59" s="108">
        <v>123629.88989799999</v>
      </c>
      <c r="C59" s="108">
        <v>99997.068220000001</v>
      </c>
      <c r="D59" s="108">
        <v>110790.021694</v>
      </c>
      <c r="E59" s="108">
        <v>234419.91159199999</v>
      </c>
      <c r="F59" s="108">
        <v>12839.868203999999</v>
      </c>
      <c r="G59" s="99"/>
      <c r="H59" s="105">
        <v>-0.56638386362375392</v>
      </c>
      <c r="I59" s="105">
        <v>3.38325111301645</v>
      </c>
      <c r="J59" s="105">
        <v>10.860385531221484</v>
      </c>
      <c r="K59" s="105">
        <v>4.5254629264603885</v>
      </c>
      <c r="L59" s="105">
        <v>-47.372345637800493</v>
      </c>
    </row>
    <row r="60" spans="1:12" ht="15" customHeight="1" x14ac:dyDescent="0.2">
      <c r="A60" s="99" t="s">
        <v>49</v>
      </c>
      <c r="B60" s="108">
        <v>128223.665311</v>
      </c>
      <c r="C60" s="108">
        <v>99528.071288000006</v>
      </c>
      <c r="D60" s="108">
        <v>116269.404542</v>
      </c>
      <c r="E60" s="108">
        <v>244493.06985299999</v>
      </c>
      <c r="F60" s="108">
        <v>11954.260769</v>
      </c>
      <c r="G60" s="99"/>
      <c r="H60" s="105">
        <v>1.6424406319667906</v>
      </c>
      <c r="I60" s="105">
        <v>3.253336014909336</v>
      </c>
      <c r="J60" s="105">
        <v>2.7230333199925516</v>
      </c>
      <c r="K60" s="105">
        <v>2.153470412102898</v>
      </c>
      <c r="L60" s="105">
        <v>-7.7917902894363067</v>
      </c>
    </row>
    <row r="61" spans="1:12" ht="15" customHeight="1" x14ac:dyDescent="0.2">
      <c r="A61" s="99" t="s">
        <v>50</v>
      </c>
      <c r="B61" s="108">
        <v>126104.829507</v>
      </c>
      <c r="C61" s="108">
        <v>104902.650123</v>
      </c>
      <c r="D61" s="108">
        <v>111269.536479</v>
      </c>
      <c r="E61" s="108">
        <v>237374.36598599999</v>
      </c>
      <c r="F61" s="108">
        <v>14835.293028</v>
      </c>
      <c r="G61" s="99"/>
      <c r="H61" s="105">
        <v>3.7012308207210687</v>
      </c>
      <c r="I61" s="105">
        <v>9.8000912264607933</v>
      </c>
      <c r="J61" s="105">
        <v>1.6150973322833329</v>
      </c>
      <c r="K61" s="105">
        <v>2.7127896123044337</v>
      </c>
      <c r="L61" s="105">
        <v>22.575373435034439</v>
      </c>
    </row>
    <row r="62" spans="1:12" ht="15" customHeight="1" x14ac:dyDescent="0.2">
      <c r="A62" s="99" t="s">
        <v>51</v>
      </c>
      <c r="B62" s="108">
        <v>138603.17019999999</v>
      </c>
      <c r="C62" s="108">
        <v>110326.609684</v>
      </c>
      <c r="D62" s="108">
        <v>119343.073078</v>
      </c>
      <c r="E62" s="108">
        <v>257946.24327799998</v>
      </c>
      <c r="F62" s="108">
        <v>19260.097121999992</v>
      </c>
      <c r="G62" s="99"/>
      <c r="H62" s="105">
        <v>17.017128253619628</v>
      </c>
      <c r="I62" s="105">
        <v>13.430793913877404</v>
      </c>
      <c r="J62" s="105">
        <v>11.921972952047621</v>
      </c>
      <c r="K62" s="105">
        <v>14.603295453949428</v>
      </c>
      <c r="L62" s="105">
        <v>62.995918778041229</v>
      </c>
    </row>
    <row r="63" spans="1:12" ht="15" customHeight="1" x14ac:dyDescent="0.2">
      <c r="A63" s="99"/>
      <c r="B63" s="108"/>
      <c r="C63" s="108"/>
      <c r="D63" s="108"/>
      <c r="E63" s="108"/>
      <c r="F63" s="108"/>
      <c r="G63" s="99"/>
      <c r="H63" s="105"/>
      <c r="I63" s="105"/>
      <c r="J63" s="105"/>
      <c r="K63" s="105"/>
      <c r="L63" s="105"/>
    </row>
    <row r="64" spans="1:12" ht="15" customHeight="1" x14ac:dyDescent="0.2">
      <c r="A64" s="32">
        <v>2025</v>
      </c>
      <c r="B64" s="33"/>
      <c r="C64" s="33"/>
      <c r="D64" s="33"/>
      <c r="E64" s="33"/>
      <c r="F64" s="33"/>
      <c r="G64" s="34"/>
      <c r="H64" s="34"/>
      <c r="I64" s="34"/>
      <c r="J64" s="34"/>
      <c r="K64" s="34"/>
      <c r="L64" s="34"/>
    </row>
    <row r="65" spans="1:12" ht="15" customHeight="1" x14ac:dyDescent="0.2">
      <c r="A65" s="99" t="s">
        <v>40</v>
      </c>
      <c r="B65" s="108">
        <v>122814.047068</v>
      </c>
      <c r="C65" s="108">
        <v>97545.887648000004</v>
      </c>
      <c r="D65" s="108">
        <v>119155.121782</v>
      </c>
      <c r="E65" s="108">
        <v>241969.16885000002</v>
      </c>
      <c r="F65" s="108">
        <v>3658.9252859999979</v>
      </c>
      <c r="G65" s="99"/>
      <c r="H65" s="105">
        <v>0.35350959692721506</v>
      </c>
      <c r="I65" s="105">
        <v>2.939767105085922</v>
      </c>
      <c r="J65" s="105">
        <v>6.1629157630211928</v>
      </c>
      <c r="K65" s="105">
        <v>3.1326320771689176</v>
      </c>
      <c r="L65" s="105">
        <v>-63.928118745314741</v>
      </c>
    </row>
    <row r="66" spans="1:12" ht="15" customHeight="1" x14ac:dyDescent="0.2">
      <c r="A66" s="99" t="s">
        <v>41</v>
      </c>
      <c r="B66" s="108">
        <v>118241.86837900001</v>
      </c>
      <c r="C66" s="108">
        <v>96898.637740999999</v>
      </c>
      <c r="D66" s="108">
        <v>105624.93919999999</v>
      </c>
      <c r="E66" s="108">
        <v>223866.80757900001</v>
      </c>
      <c r="F66" s="108">
        <v>12616.929179000013</v>
      </c>
      <c r="G66" s="99"/>
      <c r="H66" s="105">
        <v>6.0987279027254537</v>
      </c>
      <c r="I66" s="105">
        <v>5.6890760967059473</v>
      </c>
      <c r="J66" s="105">
        <v>5.5021716623014694</v>
      </c>
      <c r="K66" s="105">
        <v>5.8164220821185442</v>
      </c>
      <c r="L66" s="105">
        <v>11.370708242289762</v>
      </c>
    </row>
    <row r="67" spans="1:12" ht="15" customHeight="1" x14ac:dyDescent="0.2">
      <c r="A67" s="99" t="s">
        <v>42</v>
      </c>
      <c r="B67" s="108">
        <v>137303.57200700001</v>
      </c>
      <c r="C67" s="108">
        <v>109893.863409</v>
      </c>
      <c r="D67" s="108">
        <v>112534.811159</v>
      </c>
      <c r="E67" s="108">
        <v>249838.38316600001</v>
      </c>
      <c r="F67" s="108">
        <v>24768.760848000005</v>
      </c>
      <c r="G67" s="99"/>
      <c r="H67" s="105">
        <v>6.4639130897396591</v>
      </c>
      <c r="I67" s="105">
        <v>5.0864473123897191</v>
      </c>
      <c r="J67" s="105">
        <v>-2.857548597541737</v>
      </c>
      <c r="K67" s="105">
        <v>2.053000378061598</v>
      </c>
      <c r="L67" s="105">
        <v>88.756086049386099</v>
      </c>
    </row>
    <row r="68" spans="1:12" ht="15" customHeight="1" x14ac:dyDescent="0.2">
      <c r="A68" s="99" t="s">
        <v>43</v>
      </c>
      <c r="B68" s="108">
        <v>133499.36950999999</v>
      </c>
      <c r="C68" s="108">
        <v>99962.027583000003</v>
      </c>
      <c r="D68" s="108">
        <v>128369.392945</v>
      </c>
      <c r="E68" s="108">
        <v>261868.76245499999</v>
      </c>
      <c r="F68" s="108">
        <v>5129.9765649999999</v>
      </c>
      <c r="G68" s="99"/>
      <c r="H68" s="105">
        <v>15.929998819666725</v>
      </c>
      <c r="I68" s="105">
        <v>8.4407675497448089</v>
      </c>
      <c r="J68" s="105">
        <v>19.87309886186366</v>
      </c>
      <c r="K68" s="105">
        <v>17.829981599782883</v>
      </c>
      <c r="L68" s="105">
        <v>-36.411142725123248</v>
      </c>
    </row>
    <row r="69" spans="1:12" ht="15" customHeight="1" x14ac:dyDescent="0.2">
      <c r="A69" s="99" t="s">
        <v>44</v>
      </c>
      <c r="B69" s="108">
        <v>126617.562729</v>
      </c>
      <c r="C69" s="108">
        <v>100812.209497</v>
      </c>
      <c r="D69" s="108">
        <v>125857.686971</v>
      </c>
      <c r="E69" s="108">
        <v>252475.24969999999</v>
      </c>
      <c r="F69" s="108">
        <v>759.87575800000002</v>
      </c>
      <c r="G69" s="99"/>
      <c r="H69" s="105">
        <v>-1.1568696292930003</v>
      </c>
      <c r="I69" s="105">
        <v>-4.7740567800302447</v>
      </c>
      <c r="J69" s="105">
        <v>6.5845244300062999</v>
      </c>
      <c r="K69" s="105">
        <v>2.5563311655242282</v>
      </c>
      <c r="L69" s="105">
        <v>-92.414132396779962</v>
      </c>
    </row>
    <row r="70" spans="1:12" ht="15" customHeight="1" x14ac:dyDescent="0.2">
      <c r="A70" s="99" t="s">
        <v>45</v>
      </c>
      <c r="B70" s="108">
        <v>121549.776461</v>
      </c>
      <c r="C70" s="108">
        <v>95107.545050999994</v>
      </c>
      <c r="D70" s="108">
        <v>113145.295367</v>
      </c>
      <c r="E70" s="108">
        <v>234695.07182800001</v>
      </c>
      <c r="F70" s="108">
        <v>8404.4810940000025</v>
      </c>
      <c r="G70" s="99"/>
      <c r="H70" s="105">
        <v>-3.5956378731176297</v>
      </c>
      <c r="I70" s="105">
        <v>-5.3781100577272811</v>
      </c>
      <c r="J70" s="105">
        <v>1.2573874938584195</v>
      </c>
      <c r="K70" s="105">
        <v>-1.3154666234793222</v>
      </c>
      <c r="L70" s="105">
        <v>-41.403552639445593</v>
      </c>
    </row>
    <row r="71" spans="1:12" ht="15" customHeight="1" x14ac:dyDescent="0.2">
      <c r="A71" s="99" t="s">
        <v>46</v>
      </c>
      <c r="B71" s="108">
        <v>140062.67272599999</v>
      </c>
      <c r="C71" s="108">
        <v>103049.33749999999</v>
      </c>
      <c r="D71" s="108">
        <v>125457.70533700001</v>
      </c>
      <c r="E71" s="108">
        <v>265520.37806299998</v>
      </c>
      <c r="F71" s="108">
        <v>14604.967388999999</v>
      </c>
      <c r="G71" s="99"/>
      <c r="H71" s="105">
        <v>6.5089595293413405</v>
      </c>
      <c r="I71" s="105">
        <v>-2.2556873020791568</v>
      </c>
      <c r="J71" s="105">
        <v>0.59509213091899493</v>
      </c>
      <c r="K71" s="105">
        <v>3.6303598150986494</v>
      </c>
      <c r="L71" s="105">
        <v>115.16969605394118</v>
      </c>
    </row>
    <row r="72" spans="1:12" ht="15" customHeight="1" x14ac:dyDescent="0.2">
      <c r="A72" s="99" t="s">
        <v>47</v>
      </c>
      <c r="B72" s="108">
        <v>131318.386788</v>
      </c>
      <c r="C72" s="108">
        <v>103367.109451</v>
      </c>
      <c r="D72" s="108">
        <v>115468.55527300001</v>
      </c>
      <c r="E72" s="108">
        <v>246786.94206100001</v>
      </c>
      <c r="F72" s="108">
        <v>15849.831514999998</v>
      </c>
      <c r="G72" s="99"/>
      <c r="H72" s="105">
        <v>1.7230062101570409</v>
      </c>
      <c r="I72" s="105">
        <v>-2.7584182687848346</v>
      </c>
      <c r="J72" s="105">
        <v>-5.9241684235833318</v>
      </c>
      <c r="K72" s="105">
        <v>-2.0041052449455865</v>
      </c>
      <c r="L72" s="105">
        <v>149.43804940536998</v>
      </c>
    </row>
    <row r="73" spans="1:12" ht="15" customHeight="1" x14ac:dyDescent="0.2">
      <c r="A73" s="99" t="s">
        <v>48</v>
      </c>
      <c r="B73" s="108">
        <v>139026.288355</v>
      </c>
      <c r="C73" s="108">
        <v>104498.538156</v>
      </c>
      <c r="D73" s="108">
        <v>118796.02148</v>
      </c>
      <c r="E73" s="108">
        <v>257822.30983499999</v>
      </c>
      <c r="F73" s="108">
        <v>20230.266875000001</v>
      </c>
      <c r="G73" s="99"/>
      <c r="H73" s="105">
        <v>12.453621425775507</v>
      </c>
      <c r="I73" s="105">
        <v>4.5016019130645679</v>
      </c>
      <c r="J73" s="105">
        <v>7.2262823524959829</v>
      </c>
      <c r="K73" s="105">
        <v>9.9831102588806999</v>
      </c>
      <c r="L73" s="105">
        <v>57.558212853755577</v>
      </c>
    </row>
    <row r="74" spans="1:12" ht="15" customHeight="1" x14ac:dyDescent="0.2">
      <c r="A74" s="99" t="s">
        <v>49</v>
      </c>
      <c r="B74" s="108">
        <v>148329.781304</v>
      </c>
      <c r="C74" s="108">
        <v>109176.470764</v>
      </c>
      <c r="D74" s="108">
        <v>127912.13426799999</v>
      </c>
      <c r="E74" s="108">
        <v>276241.91557199997</v>
      </c>
      <c r="F74" s="108">
        <v>20417.647036000009</v>
      </c>
      <c r="G74" s="99"/>
      <c r="H74" s="105">
        <v>15.680503239580323</v>
      </c>
      <c r="I74" s="105">
        <v>9.6941489482709198</v>
      </c>
      <c r="J74" s="105">
        <v>10.013579902522229</v>
      </c>
      <c r="K74" s="105">
        <v>12.985581038386407</v>
      </c>
      <c r="L74" s="105">
        <v>70.798073009645336</v>
      </c>
    </row>
    <row r="75" spans="1:12" ht="15" customHeight="1" x14ac:dyDescent="0.2">
      <c r="A75" s="99" t="s">
        <v>50</v>
      </c>
      <c r="B75" s="108">
        <v>134935.089909</v>
      </c>
      <c r="C75" s="108">
        <v>105174.11302400001</v>
      </c>
      <c r="D75" s="108">
        <v>128849.859719</v>
      </c>
      <c r="E75" s="108">
        <v>263784.94962800003</v>
      </c>
      <c r="F75" s="108">
        <v>6085.230190000002</v>
      </c>
      <c r="G75" s="99"/>
      <c r="H75" s="105">
        <v>7.002317386670609</v>
      </c>
      <c r="I75" s="105">
        <v>0.25877601822423824</v>
      </c>
      <c r="J75" s="105">
        <v>15.799763166370283</v>
      </c>
      <c r="K75" s="105">
        <v>11.12613130415172</v>
      </c>
      <c r="L75" s="105">
        <v>-58.981395389259973</v>
      </c>
    </row>
    <row r="76" spans="1:12" ht="15" customHeight="1" x14ac:dyDescent="0.2">
      <c r="A76" s="99" t="s">
        <v>51</v>
      </c>
      <c r="B76" s="108">
        <v>152774.625539</v>
      </c>
      <c r="C76" s="108">
        <v>114640.500763</v>
      </c>
      <c r="D76" s="108">
        <v>130708.231035</v>
      </c>
      <c r="E76" s="108">
        <v>283482.85657399998</v>
      </c>
      <c r="F76" s="108">
        <v>22066.394503999996</v>
      </c>
      <c r="G76" s="99"/>
      <c r="H76" s="105">
        <v>10.224481387078699</v>
      </c>
      <c r="I76" s="105">
        <v>3.9101093483756566</v>
      </c>
      <c r="J76" s="105">
        <v>9.5230981270039816</v>
      </c>
      <c r="K76" s="105">
        <v>9.8999748829363909</v>
      </c>
      <c r="L76" s="105">
        <v>14.570525601319485</v>
      </c>
    </row>
    <row r="77" spans="1:12" ht="15" customHeight="1" x14ac:dyDescent="0.2">
      <c r="A77" s="99"/>
      <c r="B77" s="108"/>
      <c r="C77" s="108"/>
      <c r="D77" s="108"/>
      <c r="E77" s="108"/>
      <c r="F77" s="108"/>
      <c r="G77" s="99"/>
      <c r="H77" s="105"/>
      <c r="I77" s="105"/>
      <c r="J77" s="105"/>
      <c r="K77" s="105"/>
      <c r="L77" s="105"/>
    </row>
    <row r="78" spans="1:12" ht="15" customHeight="1" x14ac:dyDescent="0.2">
      <c r="A78" s="32">
        <v>2026</v>
      </c>
      <c r="B78" s="33"/>
      <c r="C78" s="33"/>
      <c r="D78" s="33"/>
      <c r="E78" s="33"/>
      <c r="F78" s="33"/>
      <c r="G78" s="34"/>
      <c r="H78" s="34"/>
      <c r="I78" s="34"/>
      <c r="J78" s="34"/>
      <c r="K78" s="34"/>
      <c r="L78" s="34"/>
    </row>
    <row r="79" spans="1:12" ht="15" customHeight="1" x14ac:dyDescent="0.2">
      <c r="A79" s="99" t="s">
        <v>40</v>
      </c>
      <c r="B79" s="108">
        <v>146827.72818100001</v>
      </c>
      <c r="C79" s="108">
        <v>108682.17176</v>
      </c>
      <c r="D79" s="108">
        <v>124869.232122</v>
      </c>
      <c r="E79" s="108">
        <v>271696.960303</v>
      </c>
      <c r="F79" s="108">
        <v>21958.496059000012</v>
      </c>
      <c r="G79" s="99"/>
      <c r="H79" s="105">
        <v>19.55287826294337</v>
      </c>
      <c r="I79" s="105">
        <v>11.416456788199952</v>
      </c>
      <c r="J79" s="105">
        <v>4.7955222188889524</v>
      </c>
      <c r="K79" s="105">
        <v>12.285776569918561</v>
      </c>
      <c r="L79" s="105">
        <v>500.13513101836054</v>
      </c>
    </row>
    <row r="80" spans="1:12" ht="15" customHeight="1" x14ac:dyDescent="0.2">
      <c r="A80" s="99" t="s">
        <v>41</v>
      </c>
      <c r="B80" s="108">
        <v>130952.35079</v>
      </c>
      <c r="C80" s="108">
        <v>104313.77363700001</v>
      </c>
      <c r="D80" s="108">
        <v>114244.32997999999</v>
      </c>
      <c r="E80" s="108">
        <v>245196.68076999998</v>
      </c>
      <c r="F80" s="108">
        <v>16708.020810000002</v>
      </c>
      <c r="G80" s="99"/>
      <c r="H80" s="105">
        <v>10.749561543005351</v>
      </c>
      <c r="I80" s="105">
        <v>7.6524666072395107</v>
      </c>
      <c r="J80" s="105">
        <v>8.16037466651626</v>
      </c>
      <c r="K80" s="105">
        <v>9.527930210678015</v>
      </c>
      <c r="L80" s="105">
        <v>32.425414876777793</v>
      </c>
    </row>
    <row r="81" spans="1:12" ht="15" customHeight="1" x14ac:dyDescent="0.2">
      <c r="A81" s="99" t="s">
        <v>42</v>
      </c>
      <c r="B81" s="108">
        <v>148788.03511699999</v>
      </c>
      <c r="C81" s="108">
        <v>110882.49361799999</v>
      </c>
      <c r="D81" s="108">
        <v>124291.369254</v>
      </c>
      <c r="E81" s="108">
        <v>273079.40437100001</v>
      </c>
      <c r="F81" s="108">
        <v>24496.665862999987</v>
      </c>
      <c r="G81" s="99"/>
      <c r="H81" s="105">
        <v>8.3642857517315594</v>
      </c>
      <c r="I81" s="105">
        <v>0.89962276175561406</v>
      </c>
      <c r="J81" s="105">
        <v>10.447041207888287</v>
      </c>
      <c r="K81" s="105">
        <v>9.3024221940941629</v>
      </c>
      <c r="L81" s="105">
        <v>-1.0985409672684132</v>
      </c>
    </row>
    <row r="82" spans="1:12" ht="15" customHeight="1" x14ac:dyDescent="0.2">
      <c r="A82" s="99" t="s">
        <v>43</v>
      </c>
      <c r="B82" s="108">
        <v>183270.424829</v>
      </c>
      <c r="C82" s="108">
        <v>111605.036978</v>
      </c>
      <c r="D82" s="108">
        <v>154044.24115099999</v>
      </c>
      <c r="E82" s="108">
        <v>337314.66597999999</v>
      </c>
      <c r="F82" s="108">
        <v>29226.183678000001</v>
      </c>
      <c r="G82" s="99"/>
      <c r="H82" s="105">
        <v>37.281865451261041</v>
      </c>
      <c r="I82" s="105">
        <v>11.647432206527263</v>
      </c>
      <c r="J82" s="105">
        <v>20.00075533347767</v>
      </c>
      <c r="K82" s="105">
        <v>28.810577793892001</v>
      </c>
      <c r="L82" s="105">
        <v>469.71378538841338</v>
      </c>
    </row>
    <row r="83" spans="1:12" ht="15" customHeight="1" x14ac:dyDescent="0.2">
      <c r="A83" s="99" t="s">
        <v>44</v>
      </c>
      <c r="B83" s="108">
        <v>184003.767437</v>
      </c>
      <c r="C83" s="108">
        <v>143130.27514099999</v>
      </c>
      <c r="D83" s="108">
        <v>143624.11096200001</v>
      </c>
      <c r="E83" s="108">
        <v>327627.87839899998</v>
      </c>
      <c r="F83" s="108">
        <v>40379.656475000003</v>
      </c>
      <c r="G83" s="99"/>
      <c r="H83" s="105">
        <v>45.322468282558795</v>
      </c>
      <c r="I83" s="105">
        <v>41.977123460684894</v>
      </c>
      <c r="J83" s="105">
        <v>14.116280394612456</v>
      </c>
      <c r="K83" s="105">
        <v>29.766335032166126</v>
      </c>
      <c r="L83" s="105">
        <v>5213.9814041810769</v>
      </c>
    </row>
    <row r="84" spans="1:12" ht="15" customHeight="1" x14ac:dyDescent="0.2">
      <c r="B84" s="3"/>
      <c r="C84" s="3"/>
      <c r="D84" s="3"/>
      <c r="E84" s="3"/>
      <c r="F84" s="3"/>
    </row>
  </sheetData>
  <mergeCells count="2">
    <mergeCell ref="B3:F3"/>
    <mergeCell ref="H3:L3"/>
  </mergeCells>
  <phoneticPr fontId="42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tToWidth="0" fitToHeight="0" orientation="portrait" r:id="rId1"/>
  <rowBreaks count="1" manualBreakCount="1">
    <brk id="35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7"/>
  <sheetViews>
    <sheetView view="pageBreakPreview" zoomScaleNormal="100" zoomScaleSheetLayoutView="100" workbookViewId="0">
      <selection activeCell="L11" sqref="L11"/>
    </sheetView>
  </sheetViews>
  <sheetFormatPr defaultColWidth="9.140625" defaultRowHeight="12" x14ac:dyDescent="0.2"/>
  <cols>
    <col min="1" max="1" width="5.42578125" style="1" customWidth="1"/>
    <col min="2" max="2" width="23.140625" style="1" bestFit="1" customWidth="1"/>
    <col min="3" max="5" width="10" style="1" bestFit="1" customWidth="1"/>
    <col min="6" max="6" width="6.7109375" style="1" bestFit="1" customWidth="1"/>
    <col min="7" max="7" width="12.7109375" style="1" bestFit="1" customWidth="1"/>
    <col min="8" max="8" width="8" style="1" customWidth="1"/>
    <col min="9" max="9" width="0.85546875" style="1" customWidth="1"/>
    <col min="10" max="11" width="10" style="1" bestFit="1" customWidth="1"/>
    <col min="12" max="12" width="8.5703125" style="1" bestFit="1" customWidth="1"/>
    <col min="13" max="16384" width="9.140625" style="1"/>
  </cols>
  <sheetData>
    <row r="1" spans="1:12" ht="12.75" x14ac:dyDescent="0.2">
      <c r="A1" s="93" t="s">
        <v>123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x14ac:dyDescent="0.2">
      <c r="A2" s="41"/>
      <c r="B2" s="109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2" x14ac:dyDescent="0.2">
      <c r="A3" s="12"/>
      <c r="B3" s="13"/>
      <c r="C3" s="147" t="s">
        <v>120</v>
      </c>
      <c r="D3" s="147"/>
      <c r="E3" s="147"/>
      <c r="F3" s="13"/>
      <c r="G3" s="148" t="s">
        <v>106</v>
      </c>
      <c r="H3" s="148"/>
      <c r="I3" s="14"/>
      <c r="J3" s="147" t="s">
        <v>120</v>
      </c>
      <c r="K3" s="147"/>
      <c r="L3" s="147"/>
    </row>
    <row r="4" spans="1:12" ht="24" x14ac:dyDescent="0.2">
      <c r="A4" s="15" t="s">
        <v>118</v>
      </c>
      <c r="B4" s="16" t="s">
        <v>1</v>
      </c>
      <c r="C4" s="17" t="s">
        <v>181</v>
      </c>
      <c r="D4" s="17" t="s">
        <v>176</v>
      </c>
      <c r="E4" s="17" t="s">
        <v>182</v>
      </c>
      <c r="F4" s="18" t="s">
        <v>116</v>
      </c>
      <c r="G4" s="19" t="s">
        <v>128</v>
      </c>
      <c r="H4" s="20" t="s">
        <v>2</v>
      </c>
      <c r="I4" s="20"/>
      <c r="J4" s="17" t="s">
        <v>183</v>
      </c>
      <c r="K4" s="17" t="s">
        <v>184</v>
      </c>
      <c r="L4" s="18" t="s">
        <v>116</v>
      </c>
    </row>
    <row r="5" spans="1:12" ht="15" customHeight="1" x14ac:dyDescent="0.2">
      <c r="A5" s="80"/>
      <c r="B5" s="81" t="s">
        <v>34</v>
      </c>
      <c r="C5" s="82">
        <v>126617.562729</v>
      </c>
      <c r="D5" s="82">
        <v>183270.424829</v>
      </c>
      <c r="E5" s="82">
        <v>184003.767437</v>
      </c>
      <c r="F5" s="83">
        <v>100</v>
      </c>
      <c r="G5" s="84">
        <f t="shared" ref="G5" si="0">E5-C5</f>
        <v>57386.204708000005</v>
      </c>
      <c r="H5" s="84">
        <f t="shared" ref="H5" si="1">(E5/C5-1)*100</f>
        <v>45.322468282558795</v>
      </c>
      <c r="I5" s="85"/>
      <c r="J5" s="82">
        <v>638476.41969300003</v>
      </c>
      <c r="K5" s="82">
        <v>793842.306354</v>
      </c>
      <c r="L5" s="83">
        <v>100</v>
      </c>
    </row>
    <row r="6" spans="1:12" ht="6" customHeight="1" x14ac:dyDescent="0.2">
      <c r="A6" s="110"/>
      <c r="B6" s="111"/>
      <c r="C6" s="112"/>
      <c r="D6" s="112"/>
      <c r="E6" s="112"/>
      <c r="F6" s="113"/>
      <c r="G6" s="114"/>
      <c r="H6" s="115"/>
      <c r="I6" s="115"/>
      <c r="J6" s="112"/>
      <c r="K6" s="112"/>
      <c r="L6" s="113"/>
    </row>
    <row r="7" spans="1:12" x14ac:dyDescent="0.2">
      <c r="A7" s="69" t="s">
        <v>3</v>
      </c>
      <c r="B7" s="41" t="s">
        <v>137</v>
      </c>
      <c r="C7" s="43">
        <v>18678.023449</v>
      </c>
      <c r="D7" s="43">
        <v>26906.405194999999</v>
      </c>
      <c r="E7" s="43">
        <v>36933.252195000001</v>
      </c>
      <c r="F7" s="57">
        <f>(E7/$E$5)*100</f>
        <v>20.072008692781449</v>
      </c>
      <c r="G7" s="116">
        <f t="shared" ref="G7:G38" si="2">E7-C7</f>
        <v>18255.228746000001</v>
      </c>
      <c r="H7" s="116">
        <f t="shared" ref="H7:H38" si="3">(E7/C7-1)*100</f>
        <v>97.736405545509513</v>
      </c>
      <c r="I7" s="59"/>
      <c r="J7" s="43">
        <v>95315.586139999999</v>
      </c>
      <c r="K7" s="43">
        <v>138654.55163900001</v>
      </c>
      <c r="L7" s="57">
        <f>(K7/$K$5)*100</f>
        <v>17.466258793364116</v>
      </c>
    </row>
    <row r="8" spans="1:12" x14ac:dyDescent="0.2">
      <c r="A8" s="69" t="s">
        <v>4</v>
      </c>
      <c r="B8" s="41" t="s">
        <v>135</v>
      </c>
      <c r="C8" s="43">
        <v>18245.027138000001</v>
      </c>
      <c r="D8" s="43">
        <v>28282.765398</v>
      </c>
      <c r="E8" s="43">
        <v>25617.669968999999</v>
      </c>
      <c r="F8" s="57">
        <f t="shared" ref="F8:F38" si="4">(E8/$E$5)*100</f>
        <v>13.922361659128033</v>
      </c>
      <c r="G8" s="116">
        <f t="shared" si="2"/>
        <v>7372.6428309999974</v>
      </c>
      <c r="H8" s="116">
        <f t="shared" si="3"/>
        <v>40.409053794414795</v>
      </c>
      <c r="I8" s="59"/>
      <c r="J8" s="43">
        <v>101582.01424400001</v>
      </c>
      <c r="K8" s="43">
        <v>109020.126558</v>
      </c>
      <c r="L8" s="57">
        <f t="shared" ref="L8:L38" si="5">(K8/$K$5)*100</f>
        <v>13.733222037348108</v>
      </c>
    </row>
    <row r="9" spans="1:12" x14ac:dyDescent="0.2">
      <c r="A9" s="69" t="s">
        <v>5</v>
      </c>
      <c r="B9" s="41" t="s">
        <v>136</v>
      </c>
      <c r="C9" s="43">
        <v>15048.360618999999</v>
      </c>
      <c r="D9" s="43">
        <v>20145.063619</v>
      </c>
      <c r="E9" s="43">
        <v>19235.430982999998</v>
      </c>
      <c r="F9" s="57">
        <f t="shared" si="4"/>
        <v>10.453824533557938</v>
      </c>
      <c r="G9" s="116">
        <f t="shared" si="2"/>
        <v>4187.0703639999992</v>
      </c>
      <c r="H9" s="116">
        <f t="shared" si="3"/>
        <v>27.824096391692144</v>
      </c>
      <c r="I9" s="59"/>
      <c r="J9" s="43">
        <v>71968.016164000001</v>
      </c>
      <c r="K9" s="43">
        <v>86987.996274000005</v>
      </c>
      <c r="L9" s="57">
        <f t="shared" si="5"/>
        <v>10.957843337113509</v>
      </c>
    </row>
    <row r="10" spans="1:12" x14ac:dyDescent="0.2">
      <c r="A10" s="69" t="s">
        <v>6</v>
      </c>
      <c r="B10" s="41" t="s">
        <v>185</v>
      </c>
      <c r="C10" s="43">
        <v>10371.584025</v>
      </c>
      <c r="D10" s="43">
        <v>13648.811932000001</v>
      </c>
      <c r="E10" s="43">
        <v>15035.922602000001</v>
      </c>
      <c r="F10" s="57">
        <f t="shared" si="4"/>
        <v>8.1715297525894748</v>
      </c>
      <c r="G10" s="116">
        <f t="shared" si="2"/>
        <v>4664.3385770000004</v>
      </c>
      <c r="H10" s="116">
        <f t="shared" si="3"/>
        <v>44.972287412963418</v>
      </c>
      <c r="I10" s="59"/>
      <c r="J10" s="43">
        <v>49818.975815999998</v>
      </c>
      <c r="K10" s="43">
        <v>63923.679948999998</v>
      </c>
      <c r="L10" s="57">
        <f t="shared" si="5"/>
        <v>8.0524405713008651</v>
      </c>
    </row>
    <row r="11" spans="1:12" x14ac:dyDescent="0.2">
      <c r="A11" s="69" t="s">
        <v>7</v>
      </c>
      <c r="B11" s="41" t="s">
        <v>138</v>
      </c>
      <c r="C11" s="43">
        <v>6785.017906</v>
      </c>
      <c r="D11" s="43">
        <v>12313.821701999999</v>
      </c>
      <c r="E11" s="43">
        <v>13585.724748000001</v>
      </c>
      <c r="F11" s="57">
        <f t="shared" si="4"/>
        <v>7.3833948822007347</v>
      </c>
      <c r="G11" s="116">
        <f t="shared" si="2"/>
        <v>6800.7068420000005</v>
      </c>
      <c r="H11" s="116">
        <f t="shared" si="3"/>
        <v>100.23122910237463</v>
      </c>
      <c r="I11" s="59"/>
      <c r="J11" s="43">
        <v>37558.654012999999</v>
      </c>
      <c r="K11" s="43">
        <v>57620.879148</v>
      </c>
      <c r="L11" s="57">
        <f t="shared" si="5"/>
        <v>7.2584792580083253</v>
      </c>
    </row>
    <row r="12" spans="1:12" x14ac:dyDescent="0.2">
      <c r="A12" s="69" t="s">
        <v>8</v>
      </c>
      <c r="B12" s="41" t="s">
        <v>146</v>
      </c>
      <c r="C12" s="43">
        <v>7561.598344</v>
      </c>
      <c r="D12" s="43">
        <v>13496.881244</v>
      </c>
      <c r="E12" s="43">
        <v>13749.36485</v>
      </c>
      <c r="F12" s="57">
        <f t="shared" si="4"/>
        <v>7.4723278993228046</v>
      </c>
      <c r="G12" s="116">
        <f t="shared" si="2"/>
        <v>6187.7665059999999</v>
      </c>
      <c r="H12" s="116">
        <f t="shared" si="3"/>
        <v>81.831462403843332</v>
      </c>
      <c r="I12" s="59"/>
      <c r="J12" s="43">
        <v>32300.138072000002</v>
      </c>
      <c r="K12" s="43">
        <v>55609.912467000002</v>
      </c>
      <c r="L12" s="57">
        <f t="shared" si="5"/>
        <v>7.0051585840024178</v>
      </c>
    </row>
    <row r="13" spans="1:12" x14ac:dyDescent="0.2">
      <c r="A13" s="69" t="s">
        <v>9</v>
      </c>
      <c r="B13" s="41" t="s">
        <v>139</v>
      </c>
      <c r="C13" s="43">
        <v>5346.669664</v>
      </c>
      <c r="D13" s="43">
        <v>6585.9095520000001</v>
      </c>
      <c r="E13" s="43">
        <v>7197.7403359999998</v>
      </c>
      <c r="F13" s="57">
        <f t="shared" si="4"/>
        <v>3.9117353064330014</v>
      </c>
      <c r="G13" s="116">
        <f t="shared" si="2"/>
        <v>1851.0706719999998</v>
      </c>
      <c r="H13" s="116">
        <f t="shared" si="3"/>
        <v>34.621003135158347</v>
      </c>
      <c r="I13" s="59"/>
      <c r="J13" s="43">
        <v>32689.589264999999</v>
      </c>
      <c r="K13" s="43">
        <v>33645.606274999998</v>
      </c>
      <c r="L13" s="57">
        <f t="shared" si="5"/>
        <v>4.2383236576958563</v>
      </c>
    </row>
    <row r="14" spans="1:12" x14ac:dyDescent="0.2">
      <c r="A14" s="69" t="s">
        <v>10</v>
      </c>
      <c r="B14" s="41" t="s">
        <v>140</v>
      </c>
      <c r="C14" s="43">
        <v>5253.1423619999996</v>
      </c>
      <c r="D14" s="43">
        <v>7563.7192459999997</v>
      </c>
      <c r="E14" s="43">
        <v>6771.3591489999999</v>
      </c>
      <c r="F14" s="57">
        <f t="shared" si="4"/>
        <v>3.680011145053542</v>
      </c>
      <c r="G14" s="116">
        <f t="shared" si="2"/>
        <v>1518.2167870000003</v>
      </c>
      <c r="H14" s="116">
        <f t="shared" si="3"/>
        <v>28.901116367651181</v>
      </c>
      <c r="I14" s="59"/>
      <c r="J14" s="43">
        <v>26373.832000999999</v>
      </c>
      <c r="K14" s="43">
        <v>32068.230505</v>
      </c>
      <c r="L14" s="57">
        <f t="shared" si="5"/>
        <v>4.0396222585168866</v>
      </c>
    </row>
    <row r="15" spans="1:12" x14ac:dyDescent="0.2">
      <c r="A15" s="69" t="s">
        <v>11</v>
      </c>
      <c r="B15" s="41" t="s">
        <v>144</v>
      </c>
      <c r="C15" s="43">
        <v>4897.557151</v>
      </c>
      <c r="D15" s="43">
        <v>7530.5002830000003</v>
      </c>
      <c r="E15" s="43">
        <v>6220.1060310000003</v>
      </c>
      <c r="F15" s="57">
        <f t="shared" si="4"/>
        <v>3.3804231933075322</v>
      </c>
      <c r="G15" s="116">
        <f t="shared" si="2"/>
        <v>1322.5488800000003</v>
      </c>
      <c r="H15" s="116">
        <f t="shared" si="3"/>
        <v>27.004256187800845</v>
      </c>
      <c r="I15" s="59"/>
      <c r="J15" s="43">
        <v>20867.232773</v>
      </c>
      <c r="K15" s="43">
        <v>29088.630164999999</v>
      </c>
      <c r="L15" s="57">
        <f t="shared" si="5"/>
        <v>3.6642831872490853</v>
      </c>
    </row>
    <row r="16" spans="1:12" x14ac:dyDescent="0.2">
      <c r="A16" s="69" t="s">
        <v>12</v>
      </c>
      <c r="B16" s="41" t="s">
        <v>141</v>
      </c>
      <c r="C16" s="43">
        <v>4235.5960729999997</v>
      </c>
      <c r="D16" s="43">
        <v>6611.6812220000002</v>
      </c>
      <c r="E16" s="43">
        <v>4639.1350419999999</v>
      </c>
      <c r="F16" s="57">
        <f t="shared" si="4"/>
        <v>2.5212174221315151</v>
      </c>
      <c r="G16" s="116">
        <f t="shared" si="2"/>
        <v>403.53896900000018</v>
      </c>
      <c r="H16" s="116">
        <f t="shared" si="3"/>
        <v>9.5273241840122083</v>
      </c>
      <c r="I16" s="59"/>
      <c r="J16" s="43">
        <v>20098.362105</v>
      </c>
      <c r="K16" s="43">
        <v>26048.709266999998</v>
      </c>
      <c r="L16" s="57">
        <f t="shared" si="5"/>
        <v>3.28134555925066</v>
      </c>
    </row>
    <row r="17" spans="1:12" x14ac:dyDescent="0.2">
      <c r="A17" s="69" t="s">
        <v>13</v>
      </c>
      <c r="B17" s="41" t="s">
        <v>145</v>
      </c>
      <c r="C17" s="43">
        <v>4521.5205089999999</v>
      </c>
      <c r="D17" s="43">
        <v>6023.8910699999997</v>
      </c>
      <c r="E17" s="43">
        <v>5033.2960730000004</v>
      </c>
      <c r="F17" s="57">
        <f t="shared" si="4"/>
        <v>2.73543098769612</v>
      </c>
      <c r="G17" s="116">
        <f t="shared" si="2"/>
        <v>511.77556400000049</v>
      </c>
      <c r="H17" s="116">
        <f t="shared" si="3"/>
        <v>11.318660680214121</v>
      </c>
      <c r="I17" s="59"/>
      <c r="J17" s="43">
        <v>20327.363649999999</v>
      </c>
      <c r="K17" s="43">
        <v>24960.677051999999</v>
      </c>
      <c r="L17" s="57">
        <f t="shared" si="5"/>
        <v>3.1442865733171477</v>
      </c>
    </row>
    <row r="18" spans="1:12" x14ac:dyDescent="0.2">
      <c r="A18" s="69" t="s">
        <v>14</v>
      </c>
      <c r="B18" s="41" t="s">
        <v>143</v>
      </c>
      <c r="C18" s="43">
        <v>4046.029258</v>
      </c>
      <c r="D18" s="43">
        <v>5766.8325480000003</v>
      </c>
      <c r="E18" s="43">
        <v>5747.2350029999998</v>
      </c>
      <c r="F18" s="57">
        <f t="shared" si="4"/>
        <v>3.1234333313135898</v>
      </c>
      <c r="G18" s="116">
        <f t="shared" si="2"/>
        <v>1701.2057449999998</v>
      </c>
      <c r="H18" s="116">
        <f t="shared" si="3"/>
        <v>42.046303586072575</v>
      </c>
      <c r="I18" s="116"/>
      <c r="J18" s="43">
        <v>20793.632835</v>
      </c>
      <c r="K18" s="43">
        <v>22628.045460000001</v>
      </c>
      <c r="L18" s="57">
        <f t="shared" si="5"/>
        <v>2.8504458982448617</v>
      </c>
    </row>
    <row r="19" spans="1:12" x14ac:dyDescent="0.2">
      <c r="A19" s="69" t="s">
        <v>15</v>
      </c>
      <c r="B19" s="41" t="s">
        <v>142</v>
      </c>
      <c r="C19" s="43">
        <v>4216.7600640000001</v>
      </c>
      <c r="D19" s="43">
        <v>6208.2309370000003</v>
      </c>
      <c r="E19" s="43">
        <v>5105.6468919999998</v>
      </c>
      <c r="F19" s="57">
        <f t="shared" si="4"/>
        <v>2.7747512798878384</v>
      </c>
      <c r="G19" s="116">
        <f t="shared" si="2"/>
        <v>888.8868279999997</v>
      </c>
      <c r="H19" s="116">
        <f t="shared" si="3"/>
        <v>21.07985312203904</v>
      </c>
      <c r="I19" s="59"/>
      <c r="J19" s="43">
        <v>19490.903450000002</v>
      </c>
      <c r="K19" s="43">
        <v>21086.19584</v>
      </c>
      <c r="L19" s="57">
        <f t="shared" si="5"/>
        <v>2.6562197140696333</v>
      </c>
    </row>
    <row r="20" spans="1:12" x14ac:dyDescent="0.2">
      <c r="A20" s="69" t="s">
        <v>16</v>
      </c>
      <c r="B20" s="41" t="s">
        <v>148</v>
      </c>
      <c r="C20" s="43">
        <v>1542.813427</v>
      </c>
      <c r="D20" s="43">
        <v>3406.3641619999999</v>
      </c>
      <c r="E20" s="43">
        <v>3440.0865050000002</v>
      </c>
      <c r="F20" s="57">
        <f t="shared" si="4"/>
        <v>1.8695739510756659</v>
      </c>
      <c r="G20" s="116">
        <f t="shared" si="2"/>
        <v>1897.2730780000002</v>
      </c>
      <c r="H20" s="116">
        <f t="shared" si="3"/>
        <v>122.9748876174384</v>
      </c>
      <c r="I20" s="59"/>
      <c r="J20" s="43">
        <v>10171.558729</v>
      </c>
      <c r="K20" s="43">
        <v>14875.751584</v>
      </c>
      <c r="L20" s="57">
        <f t="shared" si="5"/>
        <v>1.8738925180647175</v>
      </c>
    </row>
    <row r="21" spans="1:12" x14ac:dyDescent="0.2">
      <c r="A21" s="69" t="s">
        <v>17</v>
      </c>
      <c r="B21" s="41" t="s">
        <v>147</v>
      </c>
      <c r="C21" s="43">
        <v>2255.773702</v>
      </c>
      <c r="D21" s="43">
        <v>3042.2046580000001</v>
      </c>
      <c r="E21" s="43">
        <v>2927.1090800000002</v>
      </c>
      <c r="F21" s="57">
        <f t="shared" si="4"/>
        <v>1.5907875804783163</v>
      </c>
      <c r="G21" s="116">
        <f t="shared" si="2"/>
        <v>671.33537800000022</v>
      </c>
      <c r="H21" s="116">
        <f t="shared" si="3"/>
        <v>29.760759131325322</v>
      </c>
      <c r="I21" s="59"/>
      <c r="J21" s="43">
        <v>11150.749604000001</v>
      </c>
      <c r="K21" s="43">
        <v>12583.023255</v>
      </c>
      <c r="L21" s="57">
        <f t="shared" si="5"/>
        <v>1.5850784411820984</v>
      </c>
    </row>
    <row r="22" spans="1:12" x14ac:dyDescent="0.2">
      <c r="A22" s="69" t="s">
        <v>18</v>
      </c>
      <c r="B22" s="41" t="s">
        <v>149</v>
      </c>
      <c r="C22" s="43">
        <v>1751.5730960000001</v>
      </c>
      <c r="D22" s="43">
        <v>2226.0597640000001</v>
      </c>
      <c r="E22" s="43">
        <v>1528.4828950000001</v>
      </c>
      <c r="F22" s="57">
        <f t="shared" si="4"/>
        <v>0.83068021719899221</v>
      </c>
      <c r="G22" s="116">
        <f t="shared" si="2"/>
        <v>-223.09020099999998</v>
      </c>
      <c r="H22" s="116">
        <f t="shared" si="3"/>
        <v>-12.736562436901</v>
      </c>
      <c r="I22" s="59"/>
      <c r="J22" s="43">
        <v>8759.6054569999997</v>
      </c>
      <c r="K22" s="43">
        <v>8536.1244910000005</v>
      </c>
      <c r="L22" s="57">
        <f t="shared" si="5"/>
        <v>1.0752922113971419</v>
      </c>
    </row>
    <row r="23" spans="1:12" x14ac:dyDescent="0.2">
      <c r="A23" s="69" t="s">
        <v>19</v>
      </c>
      <c r="B23" s="41" t="s">
        <v>151</v>
      </c>
      <c r="C23" s="43">
        <v>892.42011500000001</v>
      </c>
      <c r="D23" s="43">
        <v>1551.903039</v>
      </c>
      <c r="E23" s="43">
        <v>783.02249700000004</v>
      </c>
      <c r="F23" s="57">
        <f t="shared" si="4"/>
        <v>0.42554699173107668</v>
      </c>
      <c r="G23" s="116">
        <f t="shared" si="2"/>
        <v>-109.39761799999997</v>
      </c>
      <c r="H23" s="116">
        <f t="shared" si="3"/>
        <v>-12.258533415060901</v>
      </c>
      <c r="I23" s="59"/>
      <c r="J23" s="43">
        <v>4697.1429600000001</v>
      </c>
      <c r="K23" s="43">
        <v>5778.3532109999996</v>
      </c>
      <c r="L23" s="57">
        <f t="shared" si="5"/>
        <v>0.72789685870221754</v>
      </c>
    </row>
    <row r="24" spans="1:12" x14ac:dyDescent="0.2">
      <c r="A24" s="69" t="s">
        <v>20</v>
      </c>
      <c r="B24" s="41" t="s">
        <v>150</v>
      </c>
      <c r="C24" s="43">
        <v>1386.4961089999999</v>
      </c>
      <c r="D24" s="43">
        <v>976.22171100000003</v>
      </c>
      <c r="E24" s="43">
        <v>927.74523399999998</v>
      </c>
      <c r="F24" s="57">
        <f t="shared" si="4"/>
        <v>0.50419904272756011</v>
      </c>
      <c r="G24" s="116">
        <f t="shared" si="2"/>
        <v>-458.75087499999995</v>
      </c>
      <c r="H24" s="116">
        <f t="shared" si="3"/>
        <v>-33.087065446643813</v>
      </c>
      <c r="I24" s="59"/>
      <c r="J24" s="43">
        <v>6355.1322300000002</v>
      </c>
      <c r="K24" s="43">
        <v>4967.2057189999996</v>
      </c>
      <c r="L24" s="57">
        <f t="shared" si="5"/>
        <v>0.62571693134038664</v>
      </c>
    </row>
    <row r="25" spans="1:12" x14ac:dyDescent="0.2">
      <c r="A25" s="69" t="s">
        <v>21</v>
      </c>
      <c r="B25" s="41" t="s">
        <v>152</v>
      </c>
      <c r="C25" s="43">
        <v>784.62904400000002</v>
      </c>
      <c r="D25" s="43">
        <v>1204.610909</v>
      </c>
      <c r="E25" s="43">
        <v>893.17542400000002</v>
      </c>
      <c r="F25" s="57">
        <f t="shared" si="4"/>
        <v>0.4854114871891464</v>
      </c>
      <c r="G25" s="116">
        <f t="shared" si="2"/>
        <v>108.54638</v>
      </c>
      <c r="H25" s="116">
        <f t="shared" si="3"/>
        <v>13.834101710871671</v>
      </c>
      <c r="I25" s="59"/>
      <c r="J25" s="43">
        <v>3527.337</v>
      </c>
      <c r="K25" s="43">
        <v>4541.4466190000003</v>
      </c>
      <c r="L25" s="57">
        <f t="shared" si="5"/>
        <v>0.57208422663415248</v>
      </c>
    </row>
    <row r="26" spans="1:12" x14ac:dyDescent="0.2">
      <c r="A26" s="69" t="s">
        <v>22</v>
      </c>
      <c r="B26" s="41" t="s">
        <v>156</v>
      </c>
      <c r="C26" s="43">
        <v>548.84526800000003</v>
      </c>
      <c r="D26" s="43">
        <v>645.34188900000004</v>
      </c>
      <c r="E26" s="43">
        <v>601.04296099999999</v>
      </c>
      <c r="F26" s="57">
        <f t="shared" si="4"/>
        <v>0.32664709498721956</v>
      </c>
      <c r="G26" s="116">
        <f t="shared" si="2"/>
        <v>52.197692999999958</v>
      </c>
      <c r="H26" s="116">
        <f t="shared" si="3"/>
        <v>9.5104569617971091</v>
      </c>
      <c r="I26" s="59"/>
      <c r="J26" s="43">
        <v>2886.0856050000002</v>
      </c>
      <c r="K26" s="43">
        <v>2736.0607300000001</v>
      </c>
      <c r="L26" s="57">
        <f t="shared" si="5"/>
        <v>0.34466048333532656</v>
      </c>
    </row>
    <row r="27" spans="1:12" x14ac:dyDescent="0.2">
      <c r="A27" s="69" t="s">
        <v>23</v>
      </c>
      <c r="B27" s="41" t="s">
        <v>153</v>
      </c>
      <c r="C27" s="43">
        <v>336.488969</v>
      </c>
      <c r="D27" s="43">
        <v>845.35264299999994</v>
      </c>
      <c r="E27" s="43">
        <v>678.88425299999994</v>
      </c>
      <c r="F27" s="57">
        <f t="shared" si="4"/>
        <v>0.36895127880054912</v>
      </c>
      <c r="G27" s="116">
        <f t="shared" si="2"/>
        <v>342.39528399999995</v>
      </c>
      <c r="H27" s="116">
        <f t="shared" si="3"/>
        <v>101.75527745160645</v>
      </c>
      <c r="I27" s="59"/>
      <c r="J27" s="43">
        <v>2191.4961349999999</v>
      </c>
      <c r="K27" s="43">
        <v>2726.2502789999999</v>
      </c>
      <c r="L27" s="57">
        <f t="shared" si="5"/>
        <v>0.34342466471978084</v>
      </c>
    </row>
    <row r="28" spans="1:12" x14ac:dyDescent="0.2">
      <c r="A28" s="69" t="s">
        <v>24</v>
      </c>
      <c r="B28" s="41" t="s">
        <v>168</v>
      </c>
      <c r="C28" s="43">
        <v>296.72410200000002</v>
      </c>
      <c r="D28" s="43">
        <v>476.42035600000003</v>
      </c>
      <c r="E28" s="43">
        <v>359.16695299999998</v>
      </c>
      <c r="F28" s="57">
        <f t="shared" si="4"/>
        <v>0.19519543431249206</v>
      </c>
      <c r="G28" s="116">
        <f t="shared" si="2"/>
        <v>62.442850999999962</v>
      </c>
      <c r="H28" s="116">
        <f t="shared" si="3"/>
        <v>21.044077841711673</v>
      </c>
      <c r="I28" s="59"/>
      <c r="J28" s="43">
        <v>1458.077626</v>
      </c>
      <c r="K28" s="43">
        <v>2133.7799500000001</v>
      </c>
      <c r="L28" s="57">
        <f t="shared" si="5"/>
        <v>0.26879141271773921</v>
      </c>
    </row>
    <row r="29" spans="1:12" x14ac:dyDescent="0.2">
      <c r="A29" s="69" t="s">
        <v>25</v>
      </c>
      <c r="B29" s="41" t="s">
        <v>158</v>
      </c>
      <c r="C29" s="43">
        <v>271.70671800000002</v>
      </c>
      <c r="D29" s="43">
        <v>500.02521200000001</v>
      </c>
      <c r="E29" s="43">
        <v>310.28730200000001</v>
      </c>
      <c r="F29" s="57">
        <f t="shared" si="4"/>
        <v>0.16863095050824842</v>
      </c>
      <c r="G29" s="116">
        <f t="shared" si="2"/>
        <v>38.580583999999988</v>
      </c>
      <c r="H29" s="116">
        <f t="shared" si="3"/>
        <v>14.1993485784919</v>
      </c>
      <c r="I29" s="59"/>
      <c r="J29" s="43">
        <v>2192.8062559999998</v>
      </c>
      <c r="K29" s="43">
        <v>2055.3835330000002</v>
      </c>
      <c r="L29" s="57">
        <f t="shared" si="5"/>
        <v>0.25891584720900956</v>
      </c>
    </row>
    <row r="30" spans="1:12" x14ac:dyDescent="0.2">
      <c r="A30" s="69" t="s">
        <v>26</v>
      </c>
      <c r="B30" s="41" t="s">
        <v>175</v>
      </c>
      <c r="C30" s="43">
        <v>509.036339</v>
      </c>
      <c r="D30" s="43">
        <v>418.93388299999998</v>
      </c>
      <c r="E30" s="43">
        <v>734.76898800000004</v>
      </c>
      <c r="F30" s="57">
        <f t="shared" si="4"/>
        <v>0.39932279552459349</v>
      </c>
      <c r="G30" s="116">
        <f t="shared" si="2"/>
        <v>225.73264900000004</v>
      </c>
      <c r="H30" s="116">
        <f t="shared" si="3"/>
        <v>44.345095174040218</v>
      </c>
      <c r="I30" s="59"/>
      <c r="J30" s="43">
        <v>2042.47064</v>
      </c>
      <c r="K30" s="43">
        <v>1983.3537670000001</v>
      </c>
      <c r="L30" s="57">
        <f t="shared" si="5"/>
        <v>0.24984228619777771</v>
      </c>
    </row>
    <row r="31" spans="1:12" x14ac:dyDescent="0.2">
      <c r="A31" s="69" t="s">
        <v>27</v>
      </c>
      <c r="B31" s="41" t="s">
        <v>173</v>
      </c>
      <c r="C31" s="43">
        <v>245.31995900000001</v>
      </c>
      <c r="D31" s="43">
        <v>378.34966900000001</v>
      </c>
      <c r="E31" s="43">
        <v>472.71794999999997</v>
      </c>
      <c r="F31" s="57">
        <f t="shared" si="4"/>
        <v>0.25690666913211502</v>
      </c>
      <c r="G31" s="116">
        <f t="shared" si="2"/>
        <v>227.39799099999996</v>
      </c>
      <c r="H31" s="116">
        <f t="shared" si="3"/>
        <v>92.694451738433543</v>
      </c>
      <c r="I31" s="59"/>
      <c r="J31" s="43">
        <v>1390.690468</v>
      </c>
      <c r="K31" s="43">
        <v>1859.948797</v>
      </c>
      <c r="L31" s="57">
        <f t="shared" si="5"/>
        <v>0.23429701114601326</v>
      </c>
    </row>
    <row r="32" spans="1:12" x14ac:dyDescent="0.2">
      <c r="A32" s="69" t="s">
        <v>28</v>
      </c>
      <c r="B32" s="41" t="s">
        <v>157</v>
      </c>
      <c r="C32" s="43">
        <v>203.72336300000001</v>
      </c>
      <c r="D32" s="43">
        <v>289.55231099999997</v>
      </c>
      <c r="E32" s="43">
        <v>274.265671</v>
      </c>
      <c r="F32" s="57">
        <f t="shared" si="4"/>
        <v>0.14905437797294246</v>
      </c>
      <c r="G32" s="116">
        <f t="shared" si="2"/>
        <v>70.542307999999991</v>
      </c>
      <c r="H32" s="116">
        <f t="shared" si="3"/>
        <v>34.626518510790525</v>
      </c>
      <c r="I32" s="59"/>
      <c r="J32" s="43">
        <v>1759.849494</v>
      </c>
      <c r="K32" s="43">
        <v>1816.7899560000001</v>
      </c>
      <c r="L32" s="57">
        <f t="shared" si="5"/>
        <v>0.22886030908887267</v>
      </c>
    </row>
    <row r="33" spans="1:12" x14ac:dyDescent="0.2">
      <c r="A33" s="69" t="s">
        <v>29</v>
      </c>
      <c r="B33" s="41" t="s">
        <v>155</v>
      </c>
      <c r="C33" s="43">
        <v>430.46792900000003</v>
      </c>
      <c r="D33" s="43">
        <v>397.97973500000001</v>
      </c>
      <c r="E33" s="43">
        <v>340.65346499999998</v>
      </c>
      <c r="F33" s="57">
        <f t="shared" si="4"/>
        <v>0.18513396206229002</v>
      </c>
      <c r="G33" s="116">
        <f t="shared" si="2"/>
        <v>-89.814464000000044</v>
      </c>
      <c r="H33" s="116">
        <f t="shared" si="3"/>
        <v>-20.864379887403885</v>
      </c>
      <c r="I33" s="59"/>
      <c r="J33" s="43">
        <v>1468.031735</v>
      </c>
      <c r="K33" s="43">
        <v>1740.192947</v>
      </c>
      <c r="L33" s="57">
        <f t="shared" si="5"/>
        <v>0.21921141429113905</v>
      </c>
    </row>
    <row r="34" spans="1:12" x14ac:dyDescent="0.2">
      <c r="A34" s="69" t="s">
        <v>30</v>
      </c>
      <c r="B34" s="41" t="s">
        <v>171</v>
      </c>
      <c r="C34" s="43">
        <v>253.483259</v>
      </c>
      <c r="D34" s="43">
        <v>176.96693300000001</v>
      </c>
      <c r="E34" s="43">
        <v>589.398732</v>
      </c>
      <c r="F34" s="57">
        <f t="shared" si="4"/>
        <v>0.32031883923344173</v>
      </c>
      <c r="G34" s="116">
        <f t="shared" si="2"/>
        <v>335.91547300000002</v>
      </c>
      <c r="H34" s="116">
        <f t="shared" si="3"/>
        <v>132.51978624750126</v>
      </c>
      <c r="I34" s="59"/>
      <c r="J34" s="43">
        <v>1389.3701000000001</v>
      </c>
      <c r="K34" s="43">
        <v>1613.6103350000001</v>
      </c>
      <c r="L34" s="57">
        <f t="shared" si="5"/>
        <v>0.20326585293886304</v>
      </c>
    </row>
    <row r="35" spans="1:12" x14ac:dyDescent="0.2">
      <c r="A35" s="69" t="s">
        <v>31</v>
      </c>
      <c r="B35" s="41" t="s">
        <v>174</v>
      </c>
      <c r="C35" s="43">
        <v>480.29231499999997</v>
      </c>
      <c r="D35" s="43">
        <v>372.66340100000002</v>
      </c>
      <c r="E35" s="43">
        <v>215.133253</v>
      </c>
      <c r="F35" s="57">
        <f t="shared" si="4"/>
        <v>0.11691785227911609</v>
      </c>
      <c r="G35" s="116">
        <f t="shared" si="2"/>
        <v>-265.15906199999995</v>
      </c>
      <c r="H35" s="116">
        <f t="shared" si="3"/>
        <v>-55.207850244283009</v>
      </c>
      <c r="I35" s="59"/>
      <c r="J35" s="43">
        <v>1899.817135</v>
      </c>
      <c r="K35" s="43">
        <v>1591.326589</v>
      </c>
      <c r="L35" s="57">
        <f t="shared" si="5"/>
        <v>0.20045877830683112</v>
      </c>
    </row>
    <row r="36" spans="1:12" x14ac:dyDescent="0.2">
      <c r="A36" s="69" t="s">
        <v>32</v>
      </c>
      <c r="B36" s="41" t="s">
        <v>177</v>
      </c>
      <c r="C36" s="43">
        <v>298.38416599999999</v>
      </c>
      <c r="D36" s="43">
        <v>405.26414</v>
      </c>
      <c r="E36" s="43">
        <v>244.54680099999999</v>
      </c>
      <c r="F36" s="57">
        <f t="shared" si="4"/>
        <v>0.13290314888999702</v>
      </c>
      <c r="G36" s="116">
        <f t="shared" si="2"/>
        <v>-53.837365000000005</v>
      </c>
      <c r="H36" s="116">
        <f t="shared" si="3"/>
        <v>-18.042969813619404</v>
      </c>
      <c r="I36" s="59"/>
      <c r="J36" s="43">
        <v>1692.7140449999999</v>
      </c>
      <c r="K36" s="43">
        <v>1413.7705659999999</v>
      </c>
      <c r="L36" s="57">
        <f t="shared" si="5"/>
        <v>0.17809211661863153</v>
      </c>
    </row>
    <row r="37" spans="1:12" x14ac:dyDescent="0.2">
      <c r="A37" s="70"/>
      <c r="B37" s="35" t="s">
        <v>107</v>
      </c>
      <c r="C37" s="65">
        <f>SUM(C7:C36)</f>
        <v>121695.064442</v>
      </c>
      <c r="D37" s="65">
        <f t="shared" ref="D37:E37" si="6">SUM(D7:D36)</f>
        <v>178398.72836300003</v>
      </c>
      <c r="E37" s="65">
        <f t="shared" si="6"/>
        <v>180192.37183700001</v>
      </c>
      <c r="F37" s="68">
        <f t="shared" si="4"/>
        <v>97.92863175950734</v>
      </c>
      <c r="G37" s="71">
        <f t="shared" si="2"/>
        <v>58497.307395000011</v>
      </c>
      <c r="H37" s="71">
        <f t="shared" si="3"/>
        <v>48.068759126118785</v>
      </c>
      <c r="I37" s="67"/>
      <c r="J37" s="65">
        <f t="shared" ref="J37" si="7">SUM(J7:J36)</f>
        <v>614217.23574700009</v>
      </c>
      <c r="K37" s="65">
        <f t="shared" ref="K37" si="8">SUM(K7:K36)</f>
        <v>774295.61292699992</v>
      </c>
      <c r="L37" s="68">
        <f t="shared" si="5"/>
        <v>97.537710793372156</v>
      </c>
    </row>
    <row r="38" spans="1:12" x14ac:dyDescent="0.2">
      <c r="A38" s="70"/>
      <c r="B38" s="35" t="s">
        <v>33</v>
      </c>
      <c r="C38" s="79">
        <f>C5-C37</f>
        <v>4922.4982869999949</v>
      </c>
      <c r="D38" s="79">
        <f t="shared" ref="D38:E38" si="9">D5-D37</f>
        <v>4871.6964659999649</v>
      </c>
      <c r="E38" s="79">
        <f t="shared" si="9"/>
        <v>3811.3955999999889</v>
      </c>
      <c r="F38" s="71">
        <f t="shared" si="4"/>
        <v>2.0713682404926579</v>
      </c>
      <c r="G38" s="71">
        <f t="shared" si="2"/>
        <v>-1111.102687000006</v>
      </c>
      <c r="H38" s="71">
        <f t="shared" si="3"/>
        <v>-22.571926331276892</v>
      </c>
      <c r="I38" s="67"/>
      <c r="J38" s="79">
        <f t="shared" ref="J38" si="10">J5-J37</f>
        <v>24259.183945999946</v>
      </c>
      <c r="K38" s="79">
        <f t="shared" ref="K38" si="11">K5-K37</f>
        <v>19546.693427000078</v>
      </c>
      <c r="L38" s="71">
        <f t="shared" si="5"/>
        <v>2.462289206627843</v>
      </c>
    </row>
    <row r="39" spans="1:12" x14ac:dyDescent="0.2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</row>
    <row r="40" spans="1:12" ht="12.75" x14ac:dyDescent="0.2">
      <c r="A40" s="93" t="s">
        <v>124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</row>
    <row r="41" spans="1:12" x14ac:dyDescent="0.2">
      <c r="A41" s="41"/>
      <c r="B41" s="109"/>
      <c r="C41" s="41"/>
      <c r="D41" s="41"/>
      <c r="E41" s="41"/>
      <c r="F41" s="41"/>
      <c r="G41" s="41"/>
      <c r="H41" s="41"/>
      <c r="I41" s="41"/>
      <c r="J41" s="41"/>
      <c r="K41" s="41"/>
      <c r="L41" s="41"/>
    </row>
    <row r="42" spans="1:12" x14ac:dyDescent="0.2">
      <c r="A42" s="12"/>
      <c r="B42" s="13"/>
      <c r="C42" s="149" t="s">
        <v>121</v>
      </c>
      <c r="D42" s="149"/>
      <c r="E42" s="149"/>
      <c r="F42" s="13"/>
      <c r="G42" s="150" t="s">
        <v>106</v>
      </c>
      <c r="H42" s="150"/>
      <c r="I42" s="14"/>
      <c r="J42" s="149" t="s">
        <v>121</v>
      </c>
      <c r="K42" s="149"/>
      <c r="L42" s="149"/>
    </row>
    <row r="43" spans="1:12" ht="24" x14ac:dyDescent="0.2">
      <c r="A43" s="72" t="s">
        <v>118</v>
      </c>
      <c r="B43" s="73" t="s">
        <v>1</v>
      </c>
      <c r="C43" s="17" t="s">
        <v>181</v>
      </c>
      <c r="D43" s="17" t="s">
        <v>176</v>
      </c>
      <c r="E43" s="17" t="s">
        <v>182</v>
      </c>
      <c r="F43" s="18" t="s">
        <v>116</v>
      </c>
      <c r="G43" s="19" t="s">
        <v>122</v>
      </c>
      <c r="H43" s="20" t="s">
        <v>2</v>
      </c>
      <c r="I43" s="20"/>
      <c r="J43" s="17" t="s">
        <v>183</v>
      </c>
      <c r="K43" s="17" t="s">
        <v>184</v>
      </c>
      <c r="L43" s="18" t="s">
        <v>116</v>
      </c>
    </row>
    <row r="44" spans="1:12" ht="15" customHeight="1" x14ac:dyDescent="0.2">
      <c r="A44" s="81"/>
      <c r="B44" s="81" t="s">
        <v>56</v>
      </c>
      <c r="C44" s="82">
        <v>125857.686971</v>
      </c>
      <c r="D44" s="82">
        <v>154044.24115099999</v>
      </c>
      <c r="E44" s="82">
        <v>143624.11096200001</v>
      </c>
      <c r="F44" s="84">
        <v>100</v>
      </c>
      <c r="G44" s="84">
        <f t="shared" ref="G44:G77" si="12">E44-C44</f>
        <v>17766.423991000003</v>
      </c>
      <c r="H44" s="84">
        <f t="shared" ref="H44:H77" si="13">(E44/C44-1)*100</f>
        <v>14.116280394612456</v>
      </c>
      <c r="I44" s="86"/>
      <c r="J44" s="82">
        <v>591541.95205700002</v>
      </c>
      <c r="K44" s="82">
        <v>661073.28346900002</v>
      </c>
      <c r="L44" s="84">
        <v>100</v>
      </c>
    </row>
    <row r="45" spans="1:12" ht="6" customHeight="1" x14ac:dyDescent="0.2">
      <c r="A45" s="117"/>
      <c r="B45" s="118"/>
      <c r="C45" s="112"/>
      <c r="D45" s="112"/>
      <c r="E45" s="112"/>
      <c r="F45" s="113"/>
      <c r="G45" s="114"/>
      <c r="H45" s="115"/>
      <c r="I45" s="115"/>
      <c r="J45" s="112"/>
      <c r="K45" s="112"/>
      <c r="L45" s="113"/>
    </row>
    <row r="46" spans="1:12" x14ac:dyDescent="0.2">
      <c r="A46" s="69" t="s">
        <v>3</v>
      </c>
      <c r="B46" s="41" t="s">
        <v>136</v>
      </c>
      <c r="C46" s="43">
        <v>29163.482569</v>
      </c>
      <c r="D46" s="43">
        <v>40709.380470999997</v>
      </c>
      <c r="E46" s="43">
        <v>40463.353364000002</v>
      </c>
      <c r="F46" s="57">
        <f>(E46/$E$44)*100</f>
        <v>28.173092312269056</v>
      </c>
      <c r="G46" s="116">
        <f t="shared" si="12"/>
        <v>11299.870795000003</v>
      </c>
      <c r="H46" s="116">
        <f t="shared" si="13"/>
        <v>38.746644089109793</v>
      </c>
      <c r="I46" s="59"/>
      <c r="J46" s="43">
        <v>134164.20447</v>
      </c>
      <c r="K46" s="43">
        <v>174329.76632600001</v>
      </c>
      <c r="L46" s="57">
        <f>(K46/$K$44)*100</f>
        <v>26.370717238972329</v>
      </c>
    </row>
    <row r="47" spans="1:12" x14ac:dyDescent="0.2">
      <c r="A47" s="69" t="s">
        <v>4</v>
      </c>
      <c r="B47" s="41" t="s">
        <v>135</v>
      </c>
      <c r="C47" s="43">
        <v>12810.339575</v>
      </c>
      <c r="D47" s="43">
        <v>20409.474979999999</v>
      </c>
      <c r="E47" s="43">
        <v>18433.078258000001</v>
      </c>
      <c r="F47" s="57">
        <f t="shared" ref="F47:F77" si="14">(E47/$E$44)*100</f>
        <v>12.83425055482294</v>
      </c>
      <c r="G47" s="116">
        <f t="shared" si="12"/>
        <v>5622.7386830000014</v>
      </c>
      <c r="H47" s="116">
        <f t="shared" si="13"/>
        <v>43.892190757948747</v>
      </c>
      <c r="I47" s="59"/>
      <c r="J47" s="43">
        <v>64345.281449000002</v>
      </c>
      <c r="K47" s="43">
        <v>80884.518041000003</v>
      </c>
      <c r="L47" s="57">
        <f t="shared" ref="L47:L77" si="15">(K47/$K$44)*100</f>
        <v>12.235333065731577</v>
      </c>
    </row>
    <row r="48" spans="1:12" x14ac:dyDescent="0.2">
      <c r="A48" s="69" t="s">
        <v>5</v>
      </c>
      <c r="B48" s="41" t="s">
        <v>146</v>
      </c>
      <c r="C48" s="43">
        <v>11700.881577</v>
      </c>
      <c r="D48" s="43">
        <v>15600.340706999999</v>
      </c>
      <c r="E48" s="43">
        <v>15379.455991999999</v>
      </c>
      <c r="F48" s="57">
        <f t="shared" si="14"/>
        <v>10.708129637139468</v>
      </c>
      <c r="G48" s="116">
        <f t="shared" si="12"/>
        <v>3678.5744149999991</v>
      </c>
      <c r="H48" s="116">
        <f t="shared" si="13"/>
        <v>31.438438127865844</v>
      </c>
      <c r="I48" s="59"/>
      <c r="J48" s="43">
        <v>60470.114909999997</v>
      </c>
      <c r="K48" s="43">
        <v>68870.559850999998</v>
      </c>
      <c r="L48" s="57">
        <f t="shared" si="15"/>
        <v>10.417991707303594</v>
      </c>
    </row>
    <row r="49" spans="1:12" x14ac:dyDescent="0.2">
      <c r="A49" s="69" t="s">
        <v>6</v>
      </c>
      <c r="B49" s="41" t="s">
        <v>137</v>
      </c>
      <c r="C49" s="43">
        <v>16028.499185999999</v>
      </c>
      <c r="D49" s="43">
        <v>9579.8434870000001</v>
      </c>
      <c r="E49" s="43">
        <v>10905.575397000001</v>
      </c>
      <c r="F49" s="57">
        <f t="shared" si="14"/>
        <v>7.5931369210601352</v>
      </c>
      <c r="G49" s="116">
        <f t="shared" si="12"/>
        <v>-5122.9237889999986</v>
      </c>
      <c r="H49" s="116">
        <f t="shared" si="13"/>
        <v>-31.961344162993043</v>
      </c>
      <c r="I49" s="59"/>
      <c r="J49" s="43">
        <v>63981.393479999999</v>
      </c>
      <c r="K49" s="43">
        <v>46532.393758999999</v>
      </c>
      <c r="L49" s="57">
        <f t="shared" si="15"/>
        <v>7.0389160963849573</v>
      </c>
    </row>
    <row r="50" spans="1:12" x14ac:dyDescent="0.2">
      <c r="A50" s="69" t="s">
        <v>7</v>
      </c>
      <c r="B50" s="41" t="s">
        <v>185</v>
      </c>
      <c r="C50" s="43">
        <v>8247.7217280000004</v>
      </c>
      <c r="D50" s="43">
        <v>8738.6533739999995</v>
      </c>
      <c r="E50" s="43">
        <v>9634.1486380000006</v>
      </c>
      <c r="F50" s="57">
        <f t="shared" si="14"/>
        <v>6.7078908781193425</v>
      </c>
      <c r="G50" s="116">
        <f t="shared" si="12"/>
        <v>1386.4269100000001</v>
      </c>
      <c r="H50" s="116">
        <f t="shared" si="13"/>
        <v>16.809816767862706</v>
      </c>
      <c r="I50" s="59"/>
      <c r="J50" s="43">
        <v>39343.165723999999</v>
      </c>
      <c r="K50" s="43">
        <v>42709.947226999997</v>
      </c>
      <c r="L50" s="57">
        <f t="shared" si="15"/>
        <v>6.4606978220142848</v>
      </c>
    </row>
    <row r="51" spans="1:12" x14ac:dyDescent="0.2">
      <c r="A51" s="69" t="s">
        <v>8</v>
      </c>
      <c r="B51" s="41" t="s">
        <v>141</v>
      </c>
      <c r="C51" s="43">
        <v>5284.2073680000003</v>
      </c>
      <c r="D51" s="43">
        <v>7253.9226390000003</v>
      </c>
      <c r="E51" s="43">
        <v>6155.2449880000004</v>
      </c>
      <c r="F51" s="57">
        <f t="shared" si="14"/>
        <v>4.2856627252707957</v>
      </c>
      <c r="G51" s="116">
        <f t="shared" si="12"/>
        <v>871.03762000000006</v>
      </c>
      <c r="H51" s="116">
        <f t="shared" si="13"/>
        <v>16.483789513538262</v>
      </c>
      <c r="I51" s="59"/>
      <c r="J51" s="43">
        <v>24061.135235999998</v>
      </c>
      <c r="K51" s="43">
        <v>33012.041525000001</v>
      </c>
      <c r="L51" s="57">
        <f t="shared" si="15"/>
        <v>4.9937037769501762</v>
      </c>
    </row>
    <row r="52" spans="1:12" x14ac:dyDescent="0.2">
      <c r="A52" s="69" t="s">
        <v>9</v>
      </c>
      <c r="B52" s="41" t="s">
        <v>139</v>
      </c>
      <c r="C52" s="43">
        <v>5086.0419250000004</v>
      </c>
      <c r="D52" s="43">
        <v>7241.8504309999998</v>
      </c>
      <c r="E52" s="43">
        <v>6029.4538599999996</v>
      </c>
      <c r="F52" s="57">
        <f t="shared" si="14"/>
        <v>4.1980791523195355</v>
      </c>
      <c r="G52" s="116">
        <f t="shared" si="12"/>
        <v>943.41193499999918</v>
      </c>
      <c r="H52" s="116">
        <f t="shared" si="13"/>
        <v>18.549039683741864</v>
      </c>
      <c r="I52" s="59"/>
      <c r="J52" s="43">
        <v>26898.055368000001</v>
      </c>
      <c r="K52" s="43">
        <v>30080.903631000001</v>
      </c>
      <c r="L52" s="57">
        <f t="shared" si="15"/>
        <v>4.550313011161129</v>
      </c>
    </row>
    <row r="53" spans="1:12" x14ac:dyDescent="0.2">
      <c r="A53" s="69" t="s">
        <v>10</v>
      </c>
      <c r="B53" s="41" t="s">
        <v>143</v>
      </c>
      <c r="C53" s="43">
        <v>5300.1251949999996</v>
      </c>
      <c r="D53" s="43">
        <v>6539.8078830000004</v>
      </c>
      <c r="E53" s="43">
        <v>4455.3111699999999</v>
      </c>
      <c r="F53" s="57">
        <f t="shared" si="14"/>
        <v>3.1020635324794346</v>
      </c>
      <c r="G53" s="116">
        <f t="shared" si="12"/>
        <v>-844.81402499999967</v>
      </c>
      <c r="H53" s="116">
        <f t="shared" si="13"/>
        <v>-15.939510745840025</v>
      </c>
      <c r="I53" s="59"/>
      <c r="J53" s="43">
        <v>25640.213537</v>
      </c>
      <c r="K53" s="43">
        <v>24992.326053000001</v>
      </c>
      <c r="L53" s="57">
        <f t="shared" si="15"/>
        <v>3.7805681575652388</v>
      </c>
    </row>
    <row r="54" spans="1:12" x14ac:dyDescent="0.2">
      <c r="A54" s="69" t="s">
        <v>11</v>
      </c>
      <c r="B54" s="41" t="s">
        <v>140</v>
      </c>
      <c r="C54" s="43">
        <v>4371.7946339999999</v>
      </c>
      <c r="D54" s="43">
        <v>5123.2948249999999</v>
      </c>
      <c r="E54" s="43">
        <v>5778.3859080000002</v>
      </c>
      <c r="F54" s="57">
        <f t="shared" si="14"/>
        <v>4.0232700967101849</v>
      </c>
      <c r="G54" s="116">
        <f t="shared" si="12"/>
        <v>1406.5912740000003</v>
      </c>
      <c r="H54" s="116">
        <f t="shared" si="13"/>
        <v>32.174230304890393</v>
      </c>
      <c r="I54" s="59"/>
      <c r="J54" s="43">
        <v>20706.567332999999</v>
      </c>
      <c r="K54" s="43">
        <v>24532.321745000001</v>
      </c>
      <c r="L54" s="57">
        <f t="shared" si="15"/>
        <v>3.7109836924986555</v>
      </c>
    </row>
    <row r="55" spans="1:12" x14ac:dyDescent="0.2">
      <c r="A55" s="69" t="s">
        <v>12</v>
      </c>
      <c r="B55" s="41" t="s">
        <v>144</v>
      </c>
      <c r="C55" s="43">
        <v>2601.595143</v>
      </c>
      <c r="D55" s="43">
        <v>4229.4490820000001</v>
      </c>
      <c r="E55" s="43">
        <v>3733.4353000000001</v>
      </c>
      <c r="F55" s="57">
        <f t="shared" si="14"/>
        <v>2.5994488494956047</v>
      </c>
      <c r="G55" s="116">
        <f t="shared" si="12"/>
        <v>1131.8401570000001</v>
      </c>
      <c r="H55" s="116">
        <f t="shared" si="13"/>
        <v>43.505622311964778</v>
      </c>
      <c r="I55" s="59"/>
      <c r="J55" s="43">
        <v>13333.735278</v>
      </c>
      <c r="K55" s="43">
        <v>18686.196543999999</v>
      </c>
      <c r="L55" s="57">
        <f t="shared" si="15"/>
        <v>2.8266452466425016</v>
      </c>
    </row>
    <row r="56" spans="1:12" x14ac:dyDescent="0.2">
      <c r="A56" s="69" t="s">
        <v>13</v>
      </c>
      <c r="B56" s="41" t="s">
        <v>145</v>
      </c>
      <c r="C56" s="43">
        <v>2335.2290330000001</v>
      </c>
      <c r="D56" s="43">
        <v>5283.4922269999997</v>
      </c>
      <c r="E56" s="43">
        <v>3075.340346</v>
      </c>
      <c r="F56" s="57">
        <f t="shared" si="14"/>
        <v>2.1412423898753823</v>
      </c>
      <c r="G56" s="116">
        <f t="shared" si="12"/>
        <v>740.11131299999988</v>
      </c>
      <c r="H56" s="116">
        <f t="shared" si="13"/>
        <v>31.693307274841498</v>
      </c>
      <c r="I56" s="59"/>
      <c r="J56" s="43">
        <v>12234.970003</v>
      </c>
      <c r="K56" s="43">
        <v>15246.387231999999</v>
      </c>
      <c r="L56" s="57">
        <f t="shared" si="15"/>
        <v>2.3063081829588041</v>
      </c>
    </row>
    <row r="57" spans="1:12" x14ac:dyDescent="0.2">
      <c r="A57" s="69" t="s">
        <v>14</v>
      </c>
      <c r="B57" s="41" t="s">
        <v>142</v>
      </c>
      <c r="C57" s="43">
        <v>2596.1853890000002</v>
      </c>
      <c r="D57" s="43">
        <v>3309.8479130000001</v>
      </c>
      <c r="E57" s="43">
        <v>2314.3988159999999</v>
      </c>
      <c r="F57" s="57">
        <f t="shared" si="14"/>
        <v>1.6114277752517072</v>
      </c>
      <c r="G57" s="116">
        <f t="shared" si="12"/>
        <v>-281.78657300000032</v>
      </c>
      <c r="H57" s="116">
        <f t="shared" si="13"/>
        <v>-10.853869457625255</v>
      </c>
      <c r="I57" s="59"/>
      <c r="J57" s="43">
        <v>12388.513217</v>
      </c>
      <c r="K57" s="43">
        <v>13398.804097</v>
      </c>
      <c r="L57" s="57">
        <f t="shared" si="15"/>
        <v>2.0268258349043258</v>
      </c>
    </row>
    <row r="58" spans="1:12" x14ac:dyDescent="0.2">
      <c r="A58" s="69" t="s">
        <v>15</v>
      </c>
      <c r="B58" s="41" t="s">
        <v>138</v>
      </c>
      <c r="C58" s="43">
        <v>1709.596411</v>
      </c>
      <c r="D58" s="43">
        <v>2121.3275250000002</v>
      </c>
      <c r="E58" s="43">
        <v>1894.2358240000001</v>
      </c>
      <c r="F58" s="57">
        <f t="shared" si="14"/>
        <v>1.3188842815543529</v>
      </c>
      <c r="G58" s="116">
        <f t="shared" si="12"/>
        <v>184.6394130000001</v>
      </c>
      <c r="H58" s="116">
        <f t="shared" si="13"/>
        <v>10.800175515810672</v>
      </c>
      <c r="I58" s="59"/>
      <c r="J58" s="43">
        <v>7483.3384489999999</v>
      </c>
      <c r="K58" s="43">
        <v>10018.174439</v>
      </c>
      <c r="L58" s="57">
        <f t="shared" si="15"/>
        <v>1.5154408277444458</v>
      </c>
    </row>
    <row r="59" spans="1:12" x14ac:dyDescent="0.2">
      <c r="A59" s="69" t="s">
        <v>16</v>
      </c>
      <c r="B59" s="41" t="s">
        <v>150</v>
      </c>
      <c r="C59" s="43">
        <v>2688.1172040000001</v>
      </c>
      <c r="D59" s="43">
        <v>3087.114959</v>
      </c>
      <c r="E59" s="43">
        <v>1175.1519209999999</v>
      </c>
      <c r="F59" s="57">
        <f t="shared" si="14"/>
        <v>0.81821353888896897</v>
      </c>
      <c r="G59" s="116">
        <f t="shared" si="12"/>
        <v>-1512.9652830000002</v>
      </c>
      <c r="H59" s="116">
        <f t="shared" si="13"/>
        <v>-56.283456716420766</v>
      </c>
      <c r="I59" s="59"/>
      <c r="J59" s="43">
        <v>9694.0663280000008</v>
      </c>
      <c r="K59" s="43">
        <v>9329.8707319999994</v>
      </c>
      <c r="L59" s="57">
        <f t="shared" si="15"/>
        <v>1.4113217044623629</v>
      </c>
    </row>
    <row r="60" spans="1:12" x14ac:dyDescent="0.2">
      <c r="A60" s="69" t="s">
        <v>17</v>
      </c>
      <c r="B60" s="41" t="s">
        <v>154</v>
      </c>
      <c r="C60" s="43">
        <v>2827.9770509999998</v>
      </c>
      <c r="D60" s="43">
        <v>2585.6101039999999</v>
      </c>
      <c r="E60" s="43">
        <v>472.783073</v>
      </c>
      <c r="F60" s="57">
        <f t="shared" si="14"/>
        <v>0.32918085259729735</v>
      </c>
      <c r="G60" s="116">
        <f t="shared" si="12"/>
        <v>-2355.1939779999998</v>
      </c>
      <c r="H60" s="116">
        <f t="shared" si="13"/>
        <v>-83.281933888649505</v>
      </c>
      <c r="I60" s="59"/>
      <c r="J60" s="43">
        <v>15131.118112</v>
      </c>
      <c r="K60" s="43">
        <v>6687.2383540000001</v>
      </c>
      <c r="L60" s="57">
        <f t="shared" si="15"/>
        <v>1.0115729256079651</v>
      </c>
    </row>
    <row r="61" spans="1:12" x14ac:dyDescent="0.2">
      <c r="A61" s="69" t="s">
        <v>18</v>
      </c>
      <c r="B61" s="41" t="s">
        <v>157</v>
      </c>
      <c r="C61" s="43">
        <v>1234.464567</v>
      </c>
      <c r="D61" s="43">
        <v>1147.686463</v>
      </c>
      <c r="E61" s="43">
        <v>985.86182499999995</v>
      </c>
      <c r="F61" s="57">
        <f t="shared" si="14"/>
        <v>0.68641805223138253</v>
      </c>
      <c r="G61" s="116">
        <f t="shared" si="12"/>
        <v>-248.60274200000003</v>
      </c>
      <c r="H61" s="116">
        <f t="shared" si="13"/>
        <v>-20.138507709796428</v>
      </c>
      <c r="I61" s="116"/>
      <c r="J61" s="43">
        <v>4066.1052719999998</v>
      </c>
      <c r="K61" s="43">
        <v>6001.2767199999998</v>
      </c>
      <c r="L61" s="57">
        <f t="shared" si="15"/>
        <v>0.90780808574022798</v>
      </c>
    </row>
    <row r="62" spans="1:12" x14ac:dyDescent="0.2">
      <c r="A62" s="69" t="s">
        <v>19</v>
      </c>
      <c r="B62" s="41" t="s">
        <v>155</v>
      </c>
      <c r="C62" s="43">
        <v>1158.100189</v>
      </c>
      <c r="D62" s="43">
        <v>1215.5390299999999</v>
      </c>
      <c r="E62" s="43">
        <v>980.15488500000004</v>
      </c>
      <c r="F62" s="57">
        <f t="shared" si="14"/>
        <v>0.68244452720012239</v>
      </c>
      <c r="G62" s="116">
        <f t="shared" si="12"/>
        <v>-177.94530399999996</v>
      </c>
      <c r="H62" s="116">
        <f t="shared" si="13"/>
        <v>-15.365277174650382</v>
      </c>
      <c r="I62" s="59"/>
      <c r="J62" s="43">
        <v>5303.389846</v>
      </c>
      <c r="K62" s="43">
        <v>5721.628651</v>
      </c>
      <c r="L62" s="57">
        <f t="shared" si="15"/>
        <v>0.86550595736914349</v>
      </c>
    </row>
    <row r="63" spans="1:12" x14ac:dyDescent="0.2">
      <c r="A63" s="69" t="s">
        <v>20</v>
      </c>
      <c r="B63" s="41" t="s">
        <v>147</v>
      </c>
      <c r="C63" s="43">
        <v>686.12579700000003</v>
      </c>
      <c r="D63" s="43">
        <v>820.44433700000002</v>
      </c>
      <c r="E63" s="43">
        <v>908.69795999999997</v>
      </c>
      <c r="F63" s="57">
        <f t="shared" si="14"/>
        <v>0.63269179103251183</v>
      </c>
      <c r="G63" s="116">
        <f t="shared" si="12"/>
        <v>222.57216299999993</v>
      </c>
      <c r="H63" s="116">
        <f t="shared" si="13"/>
        <v>32.438973140664459</v>
      </c>
      <c r="I63" s="59"/>
      <c r="J63" s="43">
        <v>4111.0289110000003</v>
      </c>
      <c r="K63" s="43">
        <v>4126.5871960000004</v>
      </c>
      <c r="L63" s="57">
        <f t="shared" si="15"/>
        <v>0.62422537700292802</v>
      </c>
    </row>
    <row r="64" spans="1:12" x14ac:dyDescent="0.2">
      <c r="A64" s="69" t="s">
        <v>21</v>
      </c>
      <c r="B64" s="41" t="s">
        <v>172</v>
      </c>
      <c r="C64" s="43">
        <v>177.03568999999999</v>
      </c>
      <c r="D64" s="43">
        <v>93.523319999999998</v>
      </c>
      <c r="E64" s="43">
        <v>116.946347</v>
      </c>
      <c r="F64" s="57">
        <f t="shared" si="14"/>
        <v>8.1425288704444349E-2</v>
      </c>
      <c r="G64" s="116">
        <f t="shared" si="12"/>
        <v>-60.089342999999985</v>
      </c>
      <c r="H64" s="116">
        <f t="shared" si="13"/>
        <v>-33.941937357376915</v>
      </c>
      <c r="I64" s="59"/>
      <c r="J64" s="43">
        <v>1165.2758530000001</v>
      </c>
      <c r="K64" s="43">
        <v>3852.8394029999999</v>
      </c>
      <c r="L64" s="57">
        <f t="shared" si="15"/>
        <v>0.58281577842355403</v>
      </c>
    </row>
    <row r="65" spans="1:12" x14ac:dyDescent="0.2">
      <c r="A65" s="69" t="s">
        <v>22</v>
      </c>
      <c r="B65" s="41" t="s">
        <v>152</v>
      </c>
      <c r="C65" s="43">
        <v>662.40208099999995</v>
      </c>
      <c r="D65" s="43">
        <v>606.69994499999996</v>
      </c>
      <c r="E65" s="43">
        <v>559.78383599999995</v>
      </c>
      <c r="F65" s="57">
        <f t="shared" si="14"/>
        <v>0.38975617133540152</v>
      </c>
      <c r="G65" s="116">
        <f t="shared" si="12"/>
        <v>-102.618245</v>
      </c>
      <c r="H65" s="116">
        <f t="shared" si="13"/>
        <v>-15.491836143552218</v>
      </c>
      <c r="I65" s="59"/>
      <c r="J65" s="43">
        <v>2907.0700809999998</v>
      </c>
      <c r="K65" s="43">
        <v>2835.2023650000001</v>
      </c>
      <c r="L65" s="57">
        <f t="shared" si="15"/>
        <v>0.42887867894497245</v>
      </c>
    </row>
    <row r="66" spans="1:12" x14ac:dyDescent="0.2">
      <c r="A66" s="69" t="s">
        <v>23</v>
      </c>
      <c r="B66" s="41" t="s">
        <v>148</v>
      </c>
      <c r="C66" s="43">
        <v>696.82981299999994</v>
      </c>
      <c r="D66" s="43">
        <v>694.150893</v>
      </c>
      <c r="E66" s="43">
        <v>581.35878200000002</v>
      </c>
      <c r="F66" s="57">
        <f t="shared" si="14"/>
        <v>0.40477798477291571</v>
      </c>
      <c r="G66" s="116">
        <f t="shared" si="12"/>
        <v>-115.47103099999993</v>
      </c>
      <c r="H66" s="116">
        <f t="shared" si="13"/>
        <v>-16.570908541193528</v>
      </c>
      <c r="I66" s="59"/>
      <c r="J66" s="43">
        <v>3275.5882889999998</v>
      </c>
      <c r="K66" s="43">
        <v>2742.4595899999999</v>
      </c>
      <c r="L66" s="57">
        <f t="shared" si="15"/>
        <v>0.41484955731516915</v>
      </c>
    </row>
    <row r="67" spans="1:12" x14ac:dyDescent="0.2">
      <c r="A67" s="69" t="s">
        <v>24</v>
      </c>
      <c r="B67" s="41" t="s">
        <v>160</v>
      </c>
      <c r="C67" s="43">
        <v>657.31339300000002</v>
      </c>
      <c r="D67" s="43">
        <v>602.33949299999995</v>
      </c>
      <c r="E67" s="43">
        <v>606.33501200000001</v>
      </c>
      <c r="F67" s="57">
        <f t="shared" si="14"/>
        <v>0.42216798275633804</v>
      </c>
      <c r="G67" s="116">
        <f t="shared" si="12"/>
        <v>-50.978381000000013</v>
      </c>
      <c r="H67" s="116">
        <f t="shared" si="13"/>
        <v>-7.755567061753144</v>
      </c>
      <c r="I67" s="59"/>
      <c r="J67" s="43">
        <v>3101.1931330000002</v>
      </c>
      <c r="K67" s="43">
        <v>2700.2074459999999</v>
      </c>
      <c r="L67" s="57">
        <f t="shared" si="15"/>
        <v>0.40845811100254847</v>
      </c>
    </row>
    <row r="68" spans="1:12" x14ac:dyDescent="0.2">
      <c r="A68" s="69" t="s">
        <v>25</v>
      </c>
      <c r="B68" s="41" t="s">
        <v>170</v>
      </c>
      <c r="C68" s="43">
        <v>504.01834400000001</v>
      </c>
      <c r="D68" s="43">
        <v>444.00180999999998</v>
      </c>
      <c r="E68" s="43">
        <v>1322.003103</v>
      </c>
      <c r="F68" s="57">
        <f t="shared" si="14"/>
        <v>0.92046042558256458</v>
      </c>
      <c r="G68" s="116">
        <f t="shared" si="12"/>
        <v>817.98475899999994</v>
      </c>
      <c r="H68" s="116">
        <f t="shared" si="13"/>
        <v>162.29265635617423</v>
      </c>
      <c r="I68" s="59"/>
      <c r="J68" s="43">
        <v>823.16457500000001</v>
      </c>
      <c r="K68" s="43">
        <v>2548.182902</v>
      </c>
      <c r="L68" s="57">
        <f t="shared" si="15"/>
        <v>0.38546148599869912</v>
      </c>
    </row>
    <row r="69" spans="1:12" x14ac:dyDescent="0.2">
      <c r="A69" s="69" t="s">
        <v>26</v>
      </c>
      <c r="B69" s="41" t="s">
        <v>159</v>
      </c>
      <c r="C69" s="43">
        <v>508.61576400000001</v>
      </c>
      <c r="D69" s="43">
        <v>661.79777100000001</v>
      </c>
      <c r="E69" s="43">
        <v>429.15462000000002</v>
      </c>
      <c r="F69" s="57">
        <f t="shared" si="14"/>
        <v>0.29880402191909516</v>
      </c>
      <c r="G69" s="116">
        <f t="shared" si="12"/>
        <v>-79.46114399999999</v>
      </c>
      <c r="H69" s="116">
        <f t="shared" si="13"/>
        <v>-15.623020288454914</v>
      </c>
      <c r="I69" s="59"/>
      <c r="J69" s="43">
        <v>2114.6974500000001</v>
      </c>
      <c r="K69" s="43">
        <v>2448.102449</v>
      </c>
      <c r="L69" s="57">
        <f t="shared" si="15"/>
        <v>0.37032239998469096</v>
      </c>
    </row>
    <row r="70" spans="1:12" x14ac:dyDescent="0.2">
      <c r="A70" s="69" t="s">
        <v>27</v>
      </c>
      <c r="B70" s="41" t="s">
        <v>161</v>
      </c>
      <c r="C70" s="43">
        <v>438.285054</v>
      </c>
      <c r="D70" s="43">
        <v>434.68651599999998</v>
      </c>
      <c r="E70" s="43">
        <v>576.97524399999998</v>
      </c>
      <c r="F70" s="57">
        <f t="shared" si="14"/>
        <v>0.40172589416595644</v>
      </c>
      <c r="G70" s="116">
        <f t="shared" si="12"/>
        <v>138.69018999999997</v>
      </c>
      <c r="H70" s="116">
        <f t="shared" si="13"/>
        <v>31.643832874118495</v>
      </c>
      <c r="I70" s="59"/>
      <c r="J70" s="43">
        <v>3819.8374859999999</v>
      </c>
      <c r="K70" s="43">
        <v>2173.5608040000002</v>
      </c>
      <c r="L70" s="57">
        <f t="shared" si="15"/>
        <v>0.32879271608045946</v>
      </c>
    </row>
    <row r="71" spans="1:12" x14ac:dyDescent="0.2">
      <c r="A71" s="69" t="s">
        <v>28</v>
      </c>
      <c r="B71" s="41" t="s">
        <v>156</v>
      </c>
      <c r="C71" s="43">
        <v>464.149224</v>
      </c>
      <c r="D71" s="43">
        <v>376.56291700000003</v>
      </c>
      <c r="E71" s="43">
        <v>385.97227299999997</v>
      </c>
      <c r="F71" s="57">
        <f t="shared" si="14"/>
        <v>0.26873779786328517</v>
      </c>
      <c r="G71" s="116">
        <f t="shared" si="12"/>
        <v>-78.176951000000031</v>
      </c>
      <c r="H71" s="116">
        <f t="shared" si="13"/>
        <v>-16.843064031493459</v>
      </c>
      <c r="I71" s="59"/>
      <c r="J71" s="43">
        <v>2552.179318</v>
      </c>
      <c r="K71" s="43">
        <v>1866.6147229999999</v>
      </c>
      <c r="L71" s="57">
        <f t="shared" si="15"/>
        <v>0.28236124037639038</v>
      </c>
    </row>
    <row r="72" spans="1:12" x14ac:dyDescent="0.2">
      <c r="A72" s="69" t="s">
        <v>29</v>
      </c>
      <c r="B72" s="41" t="s">
        <v>153</v>
      </c>
      <c r="C72" s="43">
        <v>379.363202</v>
      </c>
      <c r="D72" s="43">
        <v>340.49404700000002</v>
      </c>
      <c r="E72" s="43">
        <v>359.048475</v>
      </c>
      <c r="F72" s="57">
        <f t="shared" si="14"/>
        <v>0.24999178243477299</v>
      </c>
      <c r="G72" s="116">
        <f t="shared" si="12"/>
        <v>-20.314727000000005</v>
      </c>
      <c r="H72" s="116">
        <f t="shared" si="13"/>
        <v>-5.3549545377361119</v>
      </c>
      <c r="I72" s="59"/>
      <c r="J72" s="43">
        <v>1835.3714379999999</v>
      </c>
      <c r="K72" s="43">
        <v>1806.7951800000001</v>
      </c>
      <c r="L72" s="57">
        <f t="shared" si="15"/>
        <v>0.27331238838132943</v>
      </c>
    </row>
    <row r="73" spans="1:12" x14ac:dyDescent="0.2">
      <c r="A73" s="69" t="s">
        <v>30</v>
      </c>
      <c r="B73" s="41" t="s">
        <v>178</v>
      </c>
      <c r="C73" s="43">
        <v>190.03028800000001</v>
      </c>
      <c r="D73" s="43">
        <v>408.62472200000002</v>
      </c>
      <c r="E73" s="43">
        <v>829.57995500000004</v>
      </c>
      <c r="F73" s="57">
        <f t="shared" si="14"/>
        <v>0.57760493655517908</v>
      </c>
      <c r="G73" s="116">
        <f t="shared" si="12"/>
        <v>639.549667</v>
      </c>
      <c r="H73" s="116">
        <f t="shared" si="13"/>
        <v>336.55143805286451</v>
      </c>
      <c r="I73" s="59"/>
      <c r="J73" s="43">
        <v>1159.0893639999999</v>
      </c>
      <c r="K73" s="43">
        <v>1707.0732210000001</v>
      </c>
      <c r="L73" s="57">
        <f t="shared" si="15"/>
        <v>0.25822753145340971</v>
      </c>
    </row>
    <row r="74" spans="1:12" x14ac:dyDescent="0.2">
      <c r="A74" s="69" t="s">
        <v>31</v>
      </c>
      <c r="B74" s="41" t="s">
        <v>149</v>
      </c>
      <c r="C74" s="43">
        <v>486.53315099999998</v>
      </c>
      <c r="D74" s="43">
        <v>233.47815499999999</v>
      </c>
      <c r="E74" s="43">
        <v>423.97492799999998</v>
      </c>
      <c r="F74" s="57">
        <f t="shared" si="14"/>
        <v>0.29519759959535979</v>
      </c>
      <c r="G74" s="116">
        <f t="shared" si="12"/>
        <v>-62.558222999999998</v>
      </c>
      <c r="H74" s="116">
        <f t="shared" si="13"/>
        <v>-12.857956928817782</v>
      </c>
      <c r="I74" s="59"/>
      <c r="J74" s="43">
        <v>1611.698494</v>
      </c>
      <c r="K74" s="43">
        <v>1497.9805309999999</v>
      </c>
      <c r="L74" s="57">
        <f t="shared" si="15"/>
        <v>0.22659825596631381</v>
      </c>
    </row>
    <row r="75" spans="1:12" x14ac:dyDescent="0.2">
      <c r="A75" s="69" t="s">
        <v>32</v>
      </c>
      <c r="B75" s="41" t="s">
        <v>169</v>
      </c>
      <c r="C75" s="43">
        <v>248.08985699999999</v>
      </c>
      <c r="D75" s="43">
        <v>155.48182</v>
      </c>
      <c r="E75" s="43">
        <v>136.355007</v>
      </c>
      <c r="F75" s="57">
        <f t="shared" si="14"/>
        <v>9.4938799681118125E-2</v>
      </c>
      <c r="G75" s="116">
        <f t="shared" si="12"/>
        <v>-111.73484999999999</v>
      </c>
      <c r="H75" s="116">
        <f t="shared" si="13"/>
        <v>-45.038056513531707</v>
      </c>
      <c r="I75" s="59"/>
      <c r="J75" s="43">
        <v>3005.429392</v>
      </c>
      <c r="K75" s="43">
        <v>1292.381691</v>
      </c>
      <c r="L75" s="57">
        <f t="shared" si="15"/>
        <v>0.19549749223235763</v>
      </c>
    </row>
    <row r="76" spans="1:12" x14ac:dyDescent="0.2">
      <c r="A76" s="35"/>
      <c r="B76" s="35" t="s">
        <v>107</v>
      </c>
      <c r="C76" s="65">
        <f>SUM(C46:C75)</f>
        <v>121243.150402</v>
      </c>
      <c r="D76" s="65">
        <f t="shared" ref="D76:E76" si="16">SUM(D46:D75)</f>
        <v>150048.92184599998</v>
      </c>
      <c r="E76" s="65">
        <f t="shared" si="16"/>
        <v>139101.55510699993</v>
      </c>
      <c r="F76" s="71">
        <f t="shared" si="14"/>
        <v>96.851116553684605</v>
      </c>
      <c r="G76" s="71">
        <f t="shared" si="12"/>
        <v>17858.404704999935</v>
      </c>
      <c r="H76" s="71">
        <f t="shared" si="13"/>
        <v>14.72941328709101</v>
      </c>
      <c r="I76" s="66"/>
      <c r="J76" s="65">
        <f t="shared" ref="J76" si="17">SUM(J46:J75)</f>
        <v>570726.99179599993</v>
      </c>
      <c r="K76" s="65">
        <f t="shared" ref="K76" si="18">SUM(K46:K75)</f>
        <v>642632.34242799983</v>
      </c>
      <c r="L76" s="71">
        <f t="shared" si="15"/>
        <v>97.210454347174519</v>
      </c>
    </row>
    <row r="77" spans="1:12" x14ac:dyDescent="0.2">
      <c r="A77" s="35"/>
      <c r="B77" s="35" t="s">
        <v>33</v>
      </c>
      <c r="C77" s="65">
        <f>C44-C76</f>
        <v>4614.5365690000035</v>
      </c>
      <c r="D77" s="65">
        <f t="shared" ref="D77:E77" si="19">D44-D76</f>
        <v>3995.3193050000118</v>
      </c>
      <c r="E77" s="65">
        <f t="shared" si="19"/>
        <v>4522.5558550000715</v>
      </c>
      <c r="F77" s="71">
        <f t="shared" si="14"/>
        <v>3.1488834463153941</v>
      </c>
      <c r="G77" s="71">
        <f t="shared" si="12"/>
        <v>-91.98071399993205</v>
      </c>
      <c r="H77" s="71">
        <f t="shared" si="13"/>
        <v>-1.9932817223261234</v>
      </c>
      <c r="I77" s="66"/>
      <c r="J77" s="65">
        <f t="shared" ref="J77" si="20">J44-J76</f>
        <v>20814.960261000087</v>
      </c>
      <c r="K77" s="65">
        <f t="shared" ref="K77" si="21">K44-K76</f>
        <v>18440.941041000187</v>
      </c>
      <c r="L77" s="71">
        <f t="shared" si="15"/>
        <v>2.7895456528254852</v>
      </c>
    </row>
  </sheetData>
  <mergeCells count="6">
    <mergeCell ref="C3:E3"/>
    <mergeCell ref="G3:H3"/>
    <mergeCell ref="J3:L3"/>
    <mergeCell ref="C42:E42"/>
    <mergeCell ref="G42:H42"/>
    <mergeCell ref="J42:L4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9"/>
  <sheetViews>
    <sheetView view="pageBreakPreview" zoomScaleNormal="100" zoomScaleSheetLayoutView="100" workbookViewId="0">
      <pane xSplit="2" ySplit="4" topLeftCell="C5" activePane="bottomRight" state="frozen"/>
      <selection activeCell="O53" sqref="O53"/>
      <selection pane="topRight" activeCell="O53" sqref="O53"/>
      <selection pane="bottomLeft" activeCell="O53" sqref="O53"/>
      <selection pane="bottomRight" activeCell="L11" sqref="L11"/>
    </sheetView>
  </sheetViews>
  <sheetFormatPr defaultColWidth="9.140625" defaultRowHeight="12.75" x14ac:dyDescent="0.2"/>
  <cols>
    <col min="1" max="1" width="1.42578125" style="21" customWidth="1"/>
    <col min="2" max="2" width="34.7109375" style="21" customWidth="1"/>
    <col min="3" max="4" width="8.7109375" style="21" customWidth="1"/>
    <col min="5" max="5" width="10.42578125" style="21" customWidth="1"/>
    <col min="6" max="6" width="9" style="21" customWidth="1"/>
    <col min="7" max="7" width="12.7109375" style="21" customWidth="1"/>
    <col min="8" max="8" width="8" style="21" customWidth="1"/>
    <col min="9" max="9" width="0.7109375" style="21" customWidth="1"/>
    <col min="10" max="10" width="9.85546875" style="21" customWidth="1"/>
    <col min="11" max="11" width="11.5703125" style="21" customWidth="1"/>
    <col min="12" max="12" width="9" style="21" customWidth="1"/>
    <col min="13" max="16384" width="9.140625" style="21"/>
  </cols>
  <sheetData>
    <row r="1" spans="1:12" x14ac:dyDescent="0.2">
      <c r="A1" s="93" t="s">
        <v>126</v>
      </c>
      <c r="B1" s="119"/>
      <c r="C1" s="120"/>
      <c r="D1" s="120"/>
      <c r="E1" s="120"/>
      <c r="F1" s="119"/>
      <c r="G1" s="119"/>
      <c r="H1" s="119"/>
      <c r="I1" s="119"/>
      <c r="J1" s="119"/>
      <c r="K1" s="120"/>
      <c r="L1" s="119"/>
    </row>
    <row r="2" spans="1:12" x14ac:dyDescent="0.2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s="22" customFormat="1" x14ac:dyDescent="0.2">
      <c r="A3" s="29"/>
      <c r="B3" s="30"/>
      <c r="C3" s="147" t="s">
        <v>120</v>
      </c>
      <c r="D3" s="147"/>
      <c r="E3" s="147"/>
      <c r="F3" s="13"/>
      <c r="G3" s="148" t="s">
        <v>0</v>
      </c>
      <c r="H3" s="148"/>
      <c r="I3" s="14"/>
      <c r="J3" s="147" t="s">
        <v>120</v>
      </c>
      <c r="K3" s="147"/>
      <c r="L3" s="147"/>
    </row>
    <row r="4" spans="1:12" s="22" customFormat="1" ht="24" x14ac:dyDescent="0.2">
      <c r="A4" s="29"/>
      <c r="B4" s="28" t="s">
        <v>129</v>
      </c>
      <c r="C4" s="17" t="s">
        <v>181</v>
      </c>
      <c r="D4" s="17" t="s">
        <v>176</v>
      </c>
      <c r="E4" s="17" t="s">
        <v>182</v>
      </c>
      <c r="F4" s="18" t="s">
        <v>116</v>
      </c>
      <c r="G4" s="19" t="s">
        <v>128</v>
      </c>
      <c r="H4" s="20" t="s">
        <v>2</v>
      </c>
      <c r="I4" s="20"/>
      <c r="J4" s="17" t="s">
        <v>183</v>
      </c>
      <c r="K4" s="17" t="s">
        <v>184</v>
      </c>
      <c r="L4" s="18" t="s">
        <v>116</v>
      </c>
    </row>
    <row r="5" spans="1:12" s="22" customFormat="1" ht="15" customHeight="1" x14ac:dyDescent="0.2">
      <c r="A5" s="87" t="s">
        <v>34</v>
      </c>
      <c r="B5" s="82"/>
      <c r="C5" s="82">
        <v>126617.562729</v>
      </c>
      <c r="D5" s="82">
        <v>183270.424829</v>
      </c>
      <c r="E5" s="82">
        <v>184003.767437</v>
      </c>
      <c r="F5" s="86">
        <v>100</v>
      </c>
      <c r="G5" s="85">
        <f>E5-C5</f>
        <v>57386.204708000005</v>
      </c>
      <c r="H5" s="86">
        <f>(E5/C5-1)*100</f>
        <v>45.322468282558795</v>
      </c>
      <c r="I5" s="83"/>
      <c r="J5" s="82">
        <v>638476.41969300003</v>
      </c>
      <c r="K5" s="82">
        <v>793842.306354</v>
      </c>
      <c r="L5" s="86">
        <v>100</v>
      </c>
    </row>
    <row r="6" spans="1:12" s="22" customFormat="1" ht="6" customHeight="1" x14ac:dyDescent="0.2">
      <c r="A6" s="121"/>
      <c r="B6" s="122"/>
      <c r="C6" s="112"/>
      <c r="D6" s="112"/>
      <c r="E6" s="112"/>
      <c r="F6" s="113"/>
      <c r="G6" s="114"/>
      <c r="H6" s="115"/>
      <c r="I6" s="115"/>
      <c r="J6" s="112"/>
      <c r="K6" s="112"/>
      <c r="L6" s="113"/>
    </row>
    <row r="7" spans="1:12" s="23" customFormat="1" ht="15" customHeight="1" x14ac:dyDescent="0.2">
      <c r="A7" s="36" t="s">
        <v>52</v>
      </c>
      <c r="B7" s="61"/>
      <c r="C7" s="61">
        <v>110007.209428</v>
      </c>
      <c r="D7" s="61">
        <v>162692.27750599995</v>
      </c>
      <c r="E7" s="61">
        <v>166874.41874300016</v>
      </c>
      <c r="F7" s="63">
        <f>(E7/$E$5)*100</f>
        <v>90.690761970477226</v>
      </c>
      <c r="G7" s="64">
        <f t="shared" ref="G7:G46" si="0">E7-C7</f>
        <v>56867.20931500016</v>
      </c>
      <c r="H7" s="64">
        <f t="shared" ref="H7:H46" si="1">(E7/C7-1)*100</f>
        <v>51.694074970804429</v>
      </c>
      <c r="I7" s="61"/>
      <c r="J7" s="61">
        <v>550507.86708999972</v>
      </c>
      <c r="K7" s="61">
        <v>701872.9530270003</v>
      </c>
      <c r="L7" s="62">
        <f>(K7/$K$5)*100</f>
        <v>88.41465709362339</v>
      </c>
    </row>
    <row r="8" spans="1:12" s="22" customFormat="1" ht="15" customHeight="1" x14ac:dyDescent="0.2">
      <c r="A8" s="121"/>
      <c r="B8" s="41" t="s">
        <v>57</v>
      </c>
      <c r="C8" s="43">
        <v>53706.811282999995</v>
      </c>
      <c r="D8" s="43">
        <v>88293.820078999997</v>
      </c>
      <c r="E8" s="43">
        <v>91568.036915000164</v>
      </c>
      <c r="F8" s="57">
        <f>(E8/$E$7)*100</f>
        <v>54.872422990142191</v>
      </c>
      <c r="G8" s="58">
        <f t="shared" si="0"/>
        <v>37861.225632000169</v>
      </c>
      <c r="H8" s="59">
        <f>(E8/C8-1)*100</f>
        <v>70.496133967991724</v>
      </c>
      <c r="I8" s="59"/>
      <c r="J8" s="43">
        <v>274095.37501899968</v>
      </c>
      <c r="K8" s="43">
        <v>382888.78670500021</v>
      </c>
      <c r="L8" s="57">
        <f>(K8/$K$7)*100</f>
        <v>54.552435031681711</v>
      </c>
    </row>
    <row r="9" spans="1:12" s="22" customFormat="1" ht="15" customHeight="1" x14ac:dyDescent="0.2">
      <c r="A9" s="121"/>
      <c r="B9" s="41" t="s">
        <v>58</v>
      </c>
      <c r="C9" s="43">
        <v>8026.972423000002</v>
      </c>
      <c r="D9" s="43">
        <v>14469.769644000002</v>
      </c>
      <c r="E9" s="43">
        <v>13984.351641999998</v>
      </c>
      <c r="F9" s="57">
        <f t="shared" ref="F9:F26" si="2">(E9/$E$7)*100</f>
        <v>8.380165005121011</v>
      </c>
      <c r="G9" s="58">
        <f t="shared" si="0"/>
        <v>5957.3792189999958</v>
      </c>
      <c r="H9" s="59">
        <f t="shared" si="1"/>
        <v>74.217013651748459</v>
      </c>
      <c r="I9" s="59"/>
      <c r="J9" s="43">
        <v>43092.896795000022</v>
      </c>
      <c r="K9" s="43">
        <v>52959.993623000024</v>
      </c>
      <c r="L9" s="57">
        <f t="shared" ref="L9:L26" si="3">(K9/$K$7)*100</f>
        <v>7.5455242141183794</v>
      </c>
    </row>
    <row r="10" spans="1:12" s="22" customFormat="1" ht="15" customHeight="1" x14ac:dyDescent="0.2">
      <c r="A10" s="121"/>
      <c r="B10" s="41" t="s">
        <v>163</v>
      </c>
      <c r="C10" s="43">
        <v>6340.307778999997</v>
      </c>
      <c r="D10" s="43">
        <v>8182.3283080000028</v>
      </c>
      <c r="E10" s="43">
        <v>7330.7888510000048</v>
      </c>
      <c r="F10" s="57">
        <f t="shared" si="2"/>
        <v>4.3929973846320935</v>
      </c>
      <c r="G10" s="58">
        <f t="shared" si="0"/>
        <v>990.48107200000777</v>
      </c>
      <c r="H10" s="59">
        <f t="shared" si="1"/>
        <v>15.621971464549755</v>
      </c>
      <c r="I10" s="59"/>
      <c r="J10" s="43">
        <v>31505.610942000014</v>
      </c>
      <c r="K10" s="43">
        <v>35092.879862999966</v>
      </c>
      <c r="L10" s="57">
        <f t="shared" si="3"/>
        <v>4.9998906086426702</v>
      </c>
    </row>
    <row r="11" spans="1:12" s="22" customFormat="1" ht="15" customHeight="1" x14ac:dyDescent="0.2">
      <c r="A11" s="121"/>
      <c r="B11" s="41" t="s">
        <v>62</v>
      </c>
      <c r="C11" s="43">
        <v>5043.9993700000005</v>
      </c>
      <c r="D11" s="43">
        <v>7543.4615510000031</v>
      </c>
      <c r="E11" s="43">
        <v>7313.2934869999945</v>
      </c>
      <c r="F11" s="57">
        <f t="shared" si="2"/>
        <v>4.382513234855395</v>
      </c>
      <c r="G11" s="58">
        <f t="shared" si="0"/>
        <v>2269.294116999994</v>
      </c>
      <c r="H11" s="59">
        <f t="shared" si="1"/>
        <v>44.989976218018327</v>
      </c>
      <c r="I11" s="59"/>
      <c r="J11" s="43">
        <v>24171.120698000013</v>
      </c>
      <c r="K11" s="43">
        <v>34001.574174999987</v>
      </c>
      <c r="L11" s="57">
        <f t="shared" si="3"/>
        <v>4.8444058185117136</v>
      </c>
    </row>
    <row r="12" spans="1:12" s="22" customFormat="1" ht="15" customHeight="1" x14ac:dyDescent="0.2">
      <c r="A12" s="121"/>
      <c r="B12" s="41" t="s">
        <v>60</v>
      </c>
      <c r="C12" s="43">
        <v>5842.0024569999914</v>
      </c>
      <c r="D12" s="43">
        <v>7283.821756999997</v>
      </c>
      <c r="E12" s="43">
        <v>6358.5923250000042</v>
      </c>
      <c r="F12" s="57">
        <f t="shared" si="2"/>
        <v>3.8104056768537666</v>
      </c>
      <c r="G12" s="58">
        <f t="shared" si="0"/>
        <v>516.58986800001276</v>
      </c>
      <c r="H12" s="59">
        <f t="shared" si="1"/>
        <v>8.8426848807813485</v>
      </c>
      <c r="I12" s="59"/>
      <c r="J12" s="43">
        <v>26536.671146999986</v>
      </c>
      <c r="K12" s="43">
        <v>30339.353103999991</v>
      </c>
      <c r="L12" s="57">
        <f t="shared" si="3"/>
        <v>4.3226274745527729</v>
      </c>
    </row>
    <row r="13" spans="1:12" s="22" customFormat="1" ht="28.5" customHeight="1" x14ac:dyDescent="0.2">
      <c r="A13" s="121"/>
      <c r="B13" s="144" t="s">
        <v>162</v>
      </c>
      <c r="C13" s="43">
        <v>5352.3104519999988</v>
      </c>
      <c r="D13" s="43">
        <v>6536.9515580000052</v>
      </c>
      <c r="E13" s="43">
        <v>5489.2846190000027</v>
      </c>
      <c r="F13" s="57">
        <f t="shared" si="2"/>
        <v>3.2894704055592463</v>
      </c>
      <c r="G13" s="58">
        <f t="shared" si="0"/>
        <v>136.97416700000394</v>
      </c>
      <c r="H13" s="59">
        <f t="shared" si="1"/>
        <v>2.5591596045932086</v>
      </c>
      <c r="I13" s="59"/>
      <c r="J13" s="43">
        <v>27641.20166899998</v>
      </c>
      <c r="K13" s="43">
        <v>26525.021036999955</v>
      </c>
      <c r="L13" s="57">
        <f t="shared" si="3"/>
        <v>3.7791769753492077</v>
      </c>
    </row>
    <row r="14" spans="1:12" s="22" customFormat="1" ht="15" customHeight="1" x14ac:dyDescent="0.2">
      <c r="A14" s="121"/>
      <c r="B14" s="41" t="s">
        <v>68</v>
      </c>
      <c r="C14" s="43">
        <v>3379.7307410000008</v>
      </c>
      <c r="D14" s="43">
        <v>4136.9560810000003</v>
      </c>
      <c r="E14" s="43">
        <v>3916.9565860000002</v>
      </c>
      <c r="F14" s="57">
        <f t="shared" si="2"/>
        <v>2.3472480776292168</v>
      </c>
      <c r="G14" s="58">
        <f t="shared" si="0"/>
        <v>537.22584499999948</v>
      </c>
      <c r="H14" s="59">
        <f t="shared" si="1"/>
        <v>15.895522045079957</v>
      </c>
      <c r="I14" s="59"/>
      <c r="J14" s="43">
        <v>16487.332625000017</v>
      </c>
      <c r="K14" s="43">
        <v>17267.117703</v>
      </c>
      <c r="L14" s="57">
        <f t="shared" si="3"/>
        <v>2.4601486107323689</v>
      </c>
    </row>
    <row r="15" spans="1:12" s="22" customFormat="1" ht="15" customHeight="1" x14ac:dyDescent="0.2">
      <c r="A15" s="121"/>
      <c r="B15" s="41" t="s">
        <v>61</v>
      </c>
      <c r="C15" s="43">
        <v>3407.9493999999981</v>
      </c>
      <c r="D15" s="43">
        <v>3060.2080139999975</v>
      </c>
      <c r="E15" s="43">
        <v>2684.4129000000039</v>
      </c>
      <c r="F15" s="57">
        <f t="shared" si="2"/>
        <v>1.6086425470246655</v>
      </c>
      <c r="G15" s="58">
        <f t="shared" si="0"/>
        <v>-723.53649999999425</v>
      </c>
      <c r="H15" s="59">
        <f t="shared" si="1"/>
        <v>-21.230846326532738</v>
      </c>
      <c r="I15" s="59"/>
      <c r="J15" s="43">
        <v>15871.189170999995</v>
      </c>
      <c r="K15" s="43">
        <v>14072.509844999993</v>
      </c>
      <c r="L15" s="57">
        <f t="shared" si="3"/>
        <v>2.004993893027053</v>
      </c>
    </row>
    <row r="16" spans="1:12" s="22" customFormat="1" ht="15" customHeight="1" x14ac:dyDescent="0.2">
      <c r="A16" s="123"/>
      <c r="B16" s="41" t="s">
        <v>66</v>
      </c>
      <c r="C16" s="43">
        <v>2050.2291180000002</v>
      </c>
      <c r="D16" s="43">
        <v>2343.5974909999991</v>
      </c>
      <c r="E16" s="43">
        <v>1984.3458690000018</v>
      </c>
      <c r="F16" s="57">
        <f t="shared" si="2"/>
        <v>1.1891252619468606</v>
      </c>
      <c r="G16" s="58">
        <f t="shared" si="0"/>
        <v>-65.883248999998386</v>
      </c>
      <c r="H16" s="59">
        <f t="shared" si="1"/>
        <v>-3.213457872662917</v>
      </c>
      <c r="I16" s="59"/>
      <c r="J16" s="43">
        <v>10453.632368000006</v>
      </c>
      <c r="K16" s="43">
        <v>9504.9496279999967</v>
      </c>
      <c r="L16" s="57">
        <f t="shared" si="3"/>
        <v>1.3542265145006025</v>
      </c>
    </row>
    <row r="17" spans="1:12" s="22" customFormat="1" ht="15" customHeight="1" x14ac:dyDescent="0.2">
      <c r="A17" s="123"/>
      <c r="B17" s="41" t="s">
        <v>164</v>
      </c>
      <c r="C17" s="43">
        <v>2477.0909549999997</v>
      </c>
      <c r="D17" s="43">
        <v>2301.2938749999989</v>
      </c>
      <c r="E17" s="43">
        <v>1338.2707830000006</v>
      </c>
      <c r="F17" s="57">
        <f t="shared" si="2"/>
        <v>0.8019628131625397</v>
      </c>
      <c r="G17" s="58">
        <f t="shared" si="0"/>
        <v>-1138.820171999999</v>
      </c>
      <c r="H17" s="59">
        <f t="shared" si="1"/>
        <v>-45.974095933025573</v>
      </c>
      <c r="I17" s="59"/>
      <c r="J17" s="43">
        <v>11226.741861999997</v>
      </c>
      <c r="K17" s="43">
        <v>8640.9367429999929</v>
      </c>
      <c r="L17" s="57">
        <f t="shared" si="3"/>
        <v>1.231125477300959</v>
      </c>
    </row>
    <row r="18" spans="1:12" s="22" customFormat="1" ht="15" customHeight="1" x14ac:dyDescent="0.2">
      <c r="A18" s="121"/>
      <c r="B18" s="41" t="s">
        <v>59</v>
      </c>
      <c r="C18" s="43">
        <v>1581.1723020000002</v>
      </c>
      <c r="D18" s="43">
        <v>1457.2770839999987</v>
      </c>
      <c r="E18" s="43">
        <v>1671.0659329999999</v>
      </c>
      <c r="F18" s="57">
        <f t="shared" si="2"/>
        <v>1.0013913130529455</v>
      </c>
      <c r="G18" s="58">
        <f t="shared" si="0"/>
        <v>89.893630999999687</v>
      </c>
      <c r="H18" s="59">
        <f t="shared" si="1"/>
        <v>5.6852520681202501</v>
      </c>
      <c r="I18" s="59"/>
      <c r="J18" s="43">
        <v>7914.845787999996</v>
      </c>
      <c r="K18" s="43">
        <v>7615.120557000002</v>
      </c>
      <c r="L18" s="57">
        <f t="shared" si="3"/>
        <v>1.0849713647117922</v>
      </c>
    </row>
    <row r="19" spans="1:12" s="22" customFormat="1" ht="15" customHeight="1" x14ac:dyDescent="0.2">
      <c r="A19" s="121"/>
      <c r="B19" s="41" t="s">
        <v>64</v>
      </c>
      <c r="C19" s="43">
        <v>1525.7721710000001</v>
      </c>
      <c r="D19" s="43">
        <v>1615.653314000001</v>
      </c>
      <c r="E19" s="43">
        <v>1597.5765690000003</v>
      </c>
      <c r="F19" s="57">
        <f t="shared" si="2"/>
        <v>0.95735258947052571</v>
      </c>
      <c r="G19" s="58">
        <f t="shared" si="0"/>
        <v>71.804398000000219</v>
      </c>
      <c r="H19" s="59">
        <f t="shared" si="1"/>
        <v>4.7061022192415036</v>
      </c>
      <c r="I19" s="59"/>
      <c r="J19" s="43">
        <v>7047.2731439999998</v>
      </c>
      <c r="K19" s="43">
        <v>7215.3227140000026</v>
      </c>
      <c r="L19" s="57">
        <f t="shared" si="3"/>
        <v>1.0280097962006007</v>
      </c>
    </row>
    <row r="20" spans="1:12" s="22" customFormat="1" ht="15" customHeight="1" x14ac:dyDescent="0.2">
      <c r="A20" s="121"/>
      <c r="B20" s="41" t="s">
        <v>165</v>
      </c>
      <c r="C20" s="43">
        <v>1436.8460119999997</v>
      </c>
      <c r="D20" s="43">
        <v>1516.9926569999966</v>
      </c>
      <c r="E20" s="43">
        <v>1496.1567000000005</v>
      </c>
      <c r="F20" s="57">
        <f t="shared" si="2"/>
        <v>0.89657642631504852</v>
      </c>
      <c r="G20" s="58">
        <f t="shared" si="0"/>
        <v>59.31068800000071</v>
      </c>
      <c r="H20" s="59">
        <f t="shared" si="1"/>
        <v>4.1278388570981095</v>
      </c>
      <c r="I20" s="59"/>
      <c r="J20" s="43">
        <v>6730.1767040000123</v>
      </c>
      <c r="K20" s="43">
        <v>7005.0810690000035</v>
      </c>
      <c r="L20" s="57">
        <f t="shared" si="3"/>
        <v>0.99805542282101944</v>
      </c>
    </row>
    <row r="21" spans="1:12" s="22" customFormat="1" ht="15" customHeight="1" x14ac:dyDescent="0.2">
      <c r="A21" s="121"/>
      <c r="B21" s="41" t="s">
        <v>67</v>
      </c>
      <c r="C21" s="43">
        <v>1254.4588900000003</v>
      </c>
      <c r="D21" s="43">
        <v>1537.2060579999993</v>
      </c>
      <c r="E21" s="43">
        <v>1505.3315159999988</v>
      </c>
      <c r="F21" s="57">
        <f t="shared" si="2"/>
        <v>0.90207446254439316</v>
      </c>
      <c r="G21" s="58">
        <f t="shared" si="0"/>
        <v>250.87262599999849</v>
      </c>
      <c r="H21" s="59">
        <f t="shared" si="1"/>
        <v>19.99847328595985</v>
      </c>
      <c r="I21" s="59"/>
      <c r="J21" s="43">
        <v>5628.2468529999987</v>
      </c>
      <c r="K21" s="43">
        <v>6376.4232220000031</v>
      </c>
      <c r="L21" s="57">
        <f t="shared" si="3"/>
        <v>0.90848681296238931</v>
      </c>
    </row>
    <row r="22" spans="1:12" s="22" customFormat="1" ht="15" customHeight="1" x14ac:dyDescent="0.2">
      <c r="A22" s="121"/>
      <c r="B22" s="41" t="s">
        <v>69</v>
      </c>
      <c r="C22" s="43">
        <v>1274.7200680000008</v>
      </c>
      <c r="D22" s="43">
        <v>1137.358782999999</v>
      </c>
      <c r="E22" s="43">
        <v>1028.5521669999996</v>
      </c>
      <c r="F22" s="57">
        <f t="shared" si="2"/>
        <v>0.61636299604677669</v>
      </c>
      <c r="G22" s="58">
        <f t="shared" si="0"/>
        <v>-246.16790100000117</v>
      </c>
      <c r="H22" s="59">
        <f t="shared" si="1"/>
        <v>-19.311526285628467</v>
      </c>
      <c r="I22" s="59"/>
      <c r="J22" s="43">
        <v>6098.6355679999961</v>
      </c>
      <c r="K22" s="43">
        <v>5265.4501630000022</v>
      </c>
      <c r="L22" s="57">
        <f t="shared" si="3"/>
        <v>0.75019989590586855</v>
      </c>
    </row>
    <row r="23" spans="1:12" s="22" customFormat="1" ht="15" customHeight="1" x14ac:dyDescent="0.2">
      <c r="A23" s="121"/>
      <c r="B23" s="41" t="s">
        <v>65</v>
      </c>
      <c r="C23" s="43">
        <v>1006.8869149999999</v>
      </c>
      <c r="D23" s="43">
        <v>1066.7730920000004</v>
      </c>
      <c r="E23" s="43">
        <v>1065.8500340000003</v>
      </c>
      <c r="F23" s="57">
        <f t="shared" si="2"/>
        <v>0.63871385562186966</v>
      </c>
      <c r="G23" s="58">
        <f t="shared" si="0"/>
        <v>58.963119000000347</v>
      </c>
      <c r="H23" s="59">
        <f t="shared" si="1"/>
        <v>5.8559822480164447</v>
      </c>
      <c r="I23" s="59"/>
      <c r="J23" s="43">
        <v>5416.6123300000027</v>
      </c>
      <c r="K23" s="43">
        <v>5007.4739329999929</v>
      </c>
      <c r="L23" s="57">
        <f t="shared" si="3"/>
        <v>0.71344449325252191</v>
      </c>
    </row>
    <row r="24" spans="1:12" s="22" customFormat="1" ht="15" customHeight="1" x14ac:dyDescent="0.2">
      <c r="A24" s="121"/>
      <c r="B24" s="41" t="s">
        <v>70</v>
      </c>
      <c r="C24" s="43">
        <v>927.48507699999993</v>
      </c>
      <c r="D24" s="43">
        <v>968.216227</v>
      </c>
      <c r="E24" s="43">
        <v>827.13963000000012</v>
      </c>
      <c r="F24" s="57">
        <f t="shared" si="2"/>
        <v>0.49566592425041534</v>
      </c>
      <c r="G24" s="58">
        <f t="shared" si="0"/>
        <v>-100.34544699999981</v>
      </c>
      <c r="H24" s="59">
        <f t="shared" si="1"/>
        <v>-10.819090192218784</v>
      </c>
      <c r="I24" s="59"/>
      <c r="J24" s="43">
        <v>4250.9154120000003</v>
      </c>
      <c r="K24" s="43">
        <v>4046.6513870000008</v>
      </c>
      <c r="L24" s="57">
        <f t="shared" si="3"/>
        <v>0.5765504098067632</v>
      </c>
    </row>
    <row r="25" spans="1:12" s="22" customFormat="1" ht="15" customHeight="1" x14ac:dyDescent="0.2">
      <c r="A25" s="121"/>
      <c r="B25" s="41" t="s">
        <v>71</v>
      </c>
      <c r="C25" s="43">
        <v>210.54393399999995</v>
      </c>
      <c r="D25" s="43">
        <v>242.90172300000015</v>
      </c>
      <c r="E25" s="43">
        <v>207.83408299999977</v>
      </c>
      <c r="F25" s="57">
        <f t="shared" si="2"/>
        <v>0.12454520265330826</v>
      </c>
      <c r="G25" s="58">
        <f t="shared" si="0"/>
        <v>-2.7098510000001852</v>
      </c>
      <c r="H25" s="59">
        <f t="shared" si="1"/>
        <v>-1.2870715144897904</v>
      </c>
      <c r="I25" s="59"/>
      <c r="J25" s="43">
        <v>1202.8983399999997</v>
      </c>
      <c r="K25" s="43">
        <v>1162.2317179999991</v>
      </c>
      <c r="L25" s="57">
        <f t="shared" si="3"/>
        <v>0.16559004204216562</v>
      </c>
    </row>
    <row r="26" spans="1:12" s="78" customFormat="1" ht="15" customHeight="1" x14ac:dyDescent="0.2">
      <c r="A26" s="121"/>
      <c r="B26" s="41" t="s">
        <v>63</v>
      </c>
      <c r="C26" s="43">
        <v>5161.9200810000011</v>
      </c>
      <c r="D26" s="43">
        <v>8997.6902099999934</v>
      </c>
      <c r="E26" s="43">
        <v>15506.578134000012</v>
      </c>
      <c r="F26" s="57">
        <f t="shared" si="2"/>
        <v>9.2923638331177472</v>
      </c>
      <c r="G26" s="58">
        <f t="shared" si="0"/>
        <v>10344.65805300001</v>
      </c>
      <c r="H26" s="59">
        <f t="shared" si="1"/>
        <v>200.40329742950954</v>
      </c>
      <c r="I26" s="59"/>
      <c r="J26" s="43">
        <v>25136.490655000009</v>
      </c>
      <c r="K26" s="43">
        <v>46886.075838000077</v>
      </c>
      <c r="L26" s="57">
        <f t="shared" si="3"/>
        <v>6.6801371438794304</v>
      </c>
    </row>
    <row r="27" spans="1:12" s="22" customFormat="1" ht="6" customHeight="1" x14ac:dyDescent="0.2">
      <c r="A27" s="121"/>
      <c r="B27" s="41"/>
      <c r="C27" s="142"/>
      <c r="D27" s="142"/>
      <c r="E27" s="142"/>
      <c r="F27" s="57"/>
      <c r="G27" s="58"/>
      <c r="H27" s="59"/>
      <c r="I27" s="59"/>
      <c r="J27" s="142"/>
      <c r="K27" s="142"/>
      <c r="L27" s="57"/>
    </row>
    <row r="28" spans="1:12" s="23" customFormat="1" ht="15" customHeight="1" x14ac:dyDescent="0.2">
      <c r="A28" s="60" t="s">
        <v>53</v>
      </c>
      <c r="B28" s="61"/>
      <c r="C28" s="61">
        <v>9805.7126619999981</v>
      </c>
      <c r="D28" s="61">
        <v>8866.2902820000036</v>
      </c>
      <c r="E28" s="61">
        <v>7557.3188399999981</v>
      </c>
      <c r="F28" s="62">
        <f>(E28/$E$5)*100</f>
        <v>4.1071544051876572</v>
      </c>
      <c r="G28" s="63">
        <f t="shared" si="0"/>
        <v>-2248.393822</v>
      </c>
      <c r="H28" s="64">
        <f t="shared" si="1"/>
        <v>-22.929427972259308</v>
      </c>
      <c r="I28" s="64"/>
      <c r="J28" s="61">
        <v>44230.728971999997</v>
      </c>
      <c r="K28" s="61">
        <v>40143.543596999989</v>
      </c>
      <c r="L28" s="62">
        <f>(K28/$K$5)*100</f>
        <v>5.0568662410262988</v>
      </c>
    </row>
    <row r="29" spans="1:12" s="76" customFormat="1" ht="15" customHeight="1" x14ac:dyDescent="0.2">
      <c r="A29" s="124"/>
      <c r="B29" s="42" t="s">
        <v>166</v>
      </c>
      <c r="C29" s="43">
        <v>7367.1772060000003</v>
      </c>
      <c r="D29" s="43">
        <v>6534.2295410000033</v>
      </c>
      <c r="E29" s="43">
        <v>5558.3981389999972</v>
      </c>
      <c r="F29" s="77">
        <f>(E29/$E$28)*100</f>
        <v>73.549869426972577</v>
      </c>
      <c r="G29" s="125">
        <f t="shared" si="0"/>
        <v>-1808.7790670000031</v>
      </c>
      <c r="H29" s="126">
        <f t="shared" si="1"/>
        <v>-24.551860453782648</v>
      </c>
      <c r="I29" s="126"/>
      <c r="J29" s="43">
        <v>32478.413210999992</v>
      </c>
      <c r="K29" s="43">
        <v>29595.989586999996</v>
      </c>
      <c r="L29" s="77">
        <f>(K29/$K$28)*100</f>
        <v>73.725403726470645</v>
      </c>
    </row>
    <row r="30" spans="1:12" s="22" customFormat="1" ht="15" customHeight="1" x14ac:dyDescent="0.2">
      <c r="A30" s="121"/>
      <c r="B30" s="41" t="s">
        <v>74</v>
      </c>
      <c r="C30" s="43">
        <v>400.02040500000015</v>
      </c>
      <c r="D30" s="43">
        <v>535.32099299999993</v>
      </c>
      <c r="E30" s="43">
        <v>402.69797299999993</v>
      </c>
      <c r="F30" s="57">
        <f t="shared" ref="F30:F35" si="4">(E30/$E$28)*100</f>
        <v>5.3285825505808626</v>
      </c>
      <c r="G30" s="58">
        <f t="shared" si="0"/>
        <v>2.6775679999997806</v>
      </c>
      <c r="H30" s="59">
        <f t="shared" si="1"/>
        <v>0.66935785438240192</v>
      </c>
      <c r="I30" s="59"/>
      <c r="J30" s="43">
        <v>1682.7317809999997</v>
      </c>
      <c r="K30" s="43">
        <v>2151.3462080000004</v>
      </c>
      <c r="L30" s="57">
        <f t="shared" ref="L30:L35" si="5">(K30/$K$28)*100</f>
        <v>5.3591337864870878</v>
      </c>
    </row>
    <row r="31" spans="1:12" s="22" customFormat="1" ht="15" customHeight="1" x14ac:dyDescent="0.2">
      <c r="A31" s="121"/>
      <c r="B31" s="41" t="s">
        <v>72</v>
      </c>
      <c r="C31" s="43">
        <v>312.63216</v>
      </c>
      <c r="D31" s="43">
        <v>301.51446700000008</v>
      </c>
      <c r="E31" s="43">
        <v>240.98988000000003</v>
      </c>
      <c r="F31" s="57">
        <f t="shared" si="4"/>
        <v>3.1888277456876502</v>
      </c>
      <c r="G31" s="58">
        <f t="shared" si="0"/>
        <v>-71.642279999999971</v>
      </c>
      <c r="H31" s="59">
        <f t="shared" si="1"/>
        <v>-22.91583821702795</v>
      </c>
      <c r="I31" s="59"/>
      <c r="J31" s="43">
        <v>2020.773704</v>
      </c>
      <c r="K31" s="43">
        <v>1384.8706710000001</v>
      </c>
      <c r="L31" s="57">
        <f t="shared" si="5"/>
        <v>3.4497967715622755</v>
      </c>
    </row>
    <row r="32" spans="1:12" s="22" customFormat="1" ht="15" customHeight="1" x14ac:dyDescent="0.2">
      <c r="A32" s="121"/>
      <c r="B32" s="41" t="s">
        <v>75</v>
      </c>
      <c r="C32" s="43">
        <v>300.1054870000001</v>
      </c>
      <c r="D32" s="43">
        <v>229.73154100000008</v>
      </c>
      <c r="E32" s="43">
        <v>248.92769499999997</v>
      </c>
      <c r="F32" s="57">
        <f t="shared" si="4"/>
        <v>3.2938625492741553</v>
      </c>
      <c r="G32" s="58">
        <f t="shared" si="0"/>
        <v>-51.177792000000125</v>
      </c>
      <c r="H32" s="59">
        <f t="shared" si="1"/>
        <v>-17.053267673176563</v>
      </c>
      <c r="I32" s="59"/>
      <c r="J32" s="43">
        <v>1179.7490660000003</v>
      </c>
      <c r="K32" s="43">
        <v>1150.92292</v>
      </c>
      <c r="L32" s="57">
        <f t="shared" si="5"/>
        <v>2.8670187454154168</v>
      </c>
    </row>
    <row r="33" spans="1:12" s="22" customFormat="1" ht="15" customHeight="1" x14ac:dyDescent="0.2">
      <c r="A33" s="121"/>
      <c r="B33" s="41" t="s">
        <v>73</v>
      </c>
      <c r="C33" s="43">
        <v>263.43426300000004</v>
      </c>
      <c r="D33" s="43">
        <v>217.32700699999998</v>
      </c>
      <c r="E33" s="43">
        <v>197.31931800000001</v>
      </c>
      <c r="F33" s="57">
        <f t="shared" si="4"/>
        <v>2.610969871425989</v>
      </c>
      <c r="G33" s="58">
        <f t="shared" si="0"/>
        <v>-66.114945000000034</v>
      </c>
      <c r="H33" s="59">
        <f t="shared" si="1"/>
        <v>-25.097321907591052</v>
      </c>
      <c r="I33" s="59"/>
      <c r="J33" s="43">
        <v>1082.2854919999995</v>
      </c>
      <c r="K33" s="43">
        <v>981.36874500000022</v>
      </c>
      <c r="L33" s="57">
        <f t="shared" si="5"/>
        <v>2.4446490196578958</v>
      </c>
    </row>
    <row r="34" spans="1:12" s="22" customFormat="1" ht="15" customHeight="1" x14ac:dyDescent="0.2">
      <c r="A34" s="121"/>
      <c r="B34" s="41" t="s">
        <v>76</v>
      </c>
      <c r="C34" s="43">
        <v>50.354419000000007</v>
      </c>
      <c r="D34" s="43">
        <v>20.782554000000001</v>
      </c>
      <c r="E34" s="43">
        <v>21.237391000000002</v>
      </c>
      <c r="F34" s="57">
        <f t="shared" si="4"/>
        <v>0.28101753346164243</v>
      </c>
      <c r="G34" s="58">
        <f t="shared" si="0"/>
        <v>-29.117028000000005</v>
      </c>
      <c r="H34" s="59">
        <f t="shared" si="1"/>
        <v>-57.824176265443562</v>
      </c>
      <c r="I34" s="59"/>
      <c r="J34" s="43">
        <v>183.52712000000008</v>
      </c>
      <c r="K34" s="43">
        <v>159.34310000000002</v>
      </c>
      <c r="L34" s="57">
        <f t="shared" si="5"/>
        <v>0.39693331909021623</v>
      </c>
    </row>
    <row r="35" spans="1:12" s="78" customFormat="1" ht="15" customHeight="1" x14ac:dyDescent="0.2">
      <c r="A35" s="121"/>
      <c r="B35" s="41" t="s">
        <v>133</v>
      </c>
      <c r="C35" s="43">
        <v>1111.9887220000003</v>
      </c>
      <c r="D35" s="43">
        <v>1027.3841790000001</v>
      </c>
      <c r="E35" s="43">
        <v>887.74844400000029</v>
      </c>
      <c r="F35" s="57">
        <f t="shared" si="4"/>
        <v>11.746870322597115</v>
      </c>
      <c r="G35" s="58">
        <f t="shared" si="0"/>
        <v>-224.24027799999999</v>
      </c>
      <c r="H35" s="59">
        <f t="shared" si="1"/>
        <v>-20.165697148140673</v>
      </c>
      <c r="I35" s="59"/>
      <c r="J35" s="43">
        <v>5603.2485980000019</v>
      </c>
      <c r="K35" s="43">
        <v>4719.7023659999977</v>
      </c>
      <c r="L35" s="57">
        <f t="shared" si="5"/>
        <v>11.757064631316481</v>
      </c>
    </row>
    <row r="36" spans="1:12" s="22" customFormat="1" ht="6" customHeight="1" x14ac:dyDescent="0.2">
      <c r="A36" s="121"/>
      <c r="B36" s="41"/>
      <c r="C36" s="56"/>
      <c r="D36" s="56"/>
      <c r="E36" s="56"/>
      <c r="F36" s="57"/>
      <c r="G36" s="58"/>
      <c r="H36" s="59"/>
      <c r="I36" s="59"/>
      <c r="J36" s="108"/>
      <c r="K36" s="108"/>
      <c r="L36" s="57"/>
    </row>
    <row r="37" spans="1:12" s="23" customFormat="1" ht="15" customHeight="1" x14ac:dyDescent="0.2">
      <c r="A37" s="60" t="s">
        <v>54</v>
      </c>
      <c r="B37" s="61"/>
      <c r="C37" s="61">
        <v>5873.126542</v>
      </c>
      <c r="D37" s="61">
        <v>10148.884236999998</v>
      </c>
      <c r="E37" s="61">
        <v>8019.3333689999999</v>
      </c>
      <c r="F37" s="62">
        <f>(E37/$E$5)*100</f>
        <v>4.3582441167927133</v>
      </c>
      <c r="G37" s="63">
        <f t="shared" si="0"/>
        <v>2146.206827</v>
      </c>
      <c r="H37" s="64">
        <f t="shared" si="1"/>
        <v>36.542833049007385</v>
      </c>
      <c r="I37" s="64"/>
      <c r="J37" s="61">
        <v>38479.806511000003</v>
      </c>
      <c r="K37" s="61">
        <v>43815.065134000004</v>
      </c>
      <c r="L37" s="62">
        <f>(K37/$K$5)*100</f>
        <v>5.5193663506340576</v>
      </c>
    </row>
    <row r="38" spans="1:12" s="22" customFormat="1" ht="15" customHeight="1" x14ac:dyDescent="0.2">
      <c r="A38" s="121"/>
      <c r="B38" s="41" t="s">
        <v>79</v>
      </c>
      <c r="C38" s="43">
        <v>2388.0655659999998</v>
      </c>
      <c r="D38" s="43">
        <v>4789.0327509999997</v>
      </c>
      <c r="E38" s="43">
        <v>5050.2056069999999</v>
      </c>
      <c r="F38" s="57">
        <f>(E38/$E$37)*100</f>
        <v>62.97537930674347</v>
      </c>
      <c r="G38" s="58">
        <f t="shared" si="0"/>
        <v>2662.1400410000001</v>
      </c>
      <c r="H38" s="59">
        <f t="shared" si="1"/>
        <v>111.4768404562306</v>
      </c>
      <c r="I38" s="59"/>
      <c r="J38" s="43">
        <v>22441.512517999996</v>
      </c>
      <c r="K38" s="43">
        <v>22788.432195000001</v>
      </c>
      <c r="L38" s="57">
        <f>(K38/$K$37)*100</f>
        <v>52.01049484990137</v>
      </c>
    </row>
    <row r="39" spans="1:12" s="22" customFormat="1" ht="15" customHeight="1" x14ac:dyDescent="0.2">
      <c r="A39" s="121"/>
      <c r="B39" s="41" t="s">
        <v>132</v>
      </c>
      <c r="C39" s="43">
        <v>754.26463799999976</v>
      </c>
      <c r="D39" s="43">
        <v>2677.2808689999997</v>
      </c>
      <c r="E39" s="43">
        <v>1473.3913620000001</v>
      </c>
      <c r="F39" s="57">
        <f t="shared" ref="F39:F44" si="6">(E39/$E$37)*100</f>
        <v>18.372990549259708</v>
      </c>
      <c r="G39" s="58">
        <f t="shared" si="0"/>
        <v>719.12672400000031</v>
      </c>
      <c r="H39" s="59">
        <f t="shared" si="1"/>
        <v>95.341434261962647</v>
      </c>
      <c r="I39" s="59"/>
      <c r="J39" s="43">
        <v>3294.3521750000009</v>
      </c>
      <c r="K39" s="43">
        <v>10841.312440999998</v>
      </c>
      <c r="L39" s="57">
        <f t="shared" ref="L39:L44" si="7">(K39/$K$37)*100</f>
        <v>24.743344344790806</v>
      </c>
    </row>
    <row r="40" spans="1:12" s="22" customFormat="1" ht="15" customHeight="1" x14ac:dyDescent="0.2">
      <c r="A40" s="121"/>
      <c r="B40" s="41" t="s">
        <v>77</v>
      </c>
      <c r="C40" s="43">
        <v>1807.1400900000001</v>
      </c>
      <c r="D40" s="43">
        <v>1836.810297</v>
      </c>
      <c r="E40" s="43">
        <v>594.52617200000009</v>
      </c>
      <c r="F40" s="57">
        <f t="shared" si="6"/>
        <v>7.4136607700863886</v>
      </c>
      <c r="G40" s="58">
        <f t="shared" si="0"/>
        <v>-1212.613918</v>
      </c>
      <c r="H40" s="59">
        <f t="shared" si="1"/>
        <v>-67.101268170084154</v>
      </c>
      <c r="I40" s="59"/>
      <c r="J40" s="43">
        <v>8927.6761449999995</v>
      </c>
      <c r="K40" s="43">
        <v>6594.8647520000004</v>
      </c>
      <c r="L40" s="57">
        <f t="shared" si="7"/>
        <v>15.051591802570341</v>
      </c>
    </row>
    <row r="41" spans="1:12" s="22" customFormat="1" ht="15" customHeight="1" x14ac:dyDescent="0.2">
      <c r="A41" s="121"/>
      <c r="B41" s="41" t="s">
        <v>167</v>
      </c>
      <c r="C41" s="43">
        <v>647.80752099999995</v>
      </c>
      <c r="D41" s="43">
        <v>436.32869099999999</v>
      </c>
      <c r="E41" s="43">
        <v>529.48776199999998</v>
      </c>
      <c r="F41" s="57">
        <f t="shared" si="6"/>
        <v>6.6026406140792027</v>
      </c>
      <c r="G41" s="58">
        <f t="shared" si="0"/>
        <v>-118.31975899999998</v>
      </c>
      <c r="H41" s="59">
        <f t="shared" si="1"/>
        <v>-18.264647316436445</v>
      </c>
      <c r="I41" s="59"/>
      <c r="J41" s="43">
        <v>2368.6842799999999</v>
      </c>
      <c r="K41" s="43">
        <v>2110.344122</v>
      </c>
      <c r="L41" s="57">
        <f t="shared" si="7"/>
        <v>4.816480622694308</v>
      </c>
    </row>
    <row r="42" spans="1:12" s="22" customFormat="1" ht="15" customHeight="1" x14ac:dyDescent="0.2">
      <c r="A42" s="121"/>
      <c r="B42" s="41" t="s">
        <v>80</v>
      </c>
      <c r="C42" s="43">
        <v>147.413241</v>
      </c>
      <c r="D42" s="43">
        <v>286.91243299999996</v>
      </c>
      <c r="E42" s="43">
        <v>247.444749</v>
      </c>
      <c r="F42" s="57">
        <f t="shared" si="6"/>
        <v>3.0856024760927978</v>
      </c>
      <c r="G42" s="58">
        <f t="shared" si="0"/>
        <v>100.031508</v>
      </c>
      <c r="H42" s="59">
        <f t="shared" si="1"/>
        <v>67.857885303532541</v>
      </c>
      <c r="I42" s="59"/>
      <c r="J42" s="43">
        <v>911.245948</v>
      </c>
      <c r="K42" s="43">
        <v>941.69104100000015</v>
      </c>
      <c r="L42" s="57">
        <f t="shared" si="7"/>
        <v>2.1492403083734284</v>
      </c>
    </row>
    <row r="43" spans="1:12" s="22" customFormat="1" ht="15" customHeight="1" x14ac:dyDescent="0.2">
      <c r="A43" s="121"/>
      <c r="B43" s="41" t="s">
        <v>134</v>
      </c>
      <c r="C43" s="43">
        <v>127.29333699999999</v>
      </c>
      <c r="D43" s="43">
        <v>121.70738499999999</v>
      </c>
      <c r="E43" s="43">
        <v>124.23896199999997</v>
      </c>
      <c r="F43" s="57">
        <f t="shared" si="6"/>
        <v>1.5492430141421143</v>
      </c>
      <c r="G43" s="58">
        <f t="shared" si="0"/>
        <v>-3.0543750000000216</v>
      </c>
      <c r="H43" s="59">
        <f t="shared" si="1"/>
        <v>-2.3994775154649428</v>
      </c>
      <c r="I43" s="59"/>
      <c r="J43" s="43">
        <v>532.3399740000001</v>
      </c>
      <c r="K43" s="43">
        <v>536.72695600000009</v>
      </c>
      <c r="L43" s="57">
        <f t="shared" si="7"/>
        <v>1.2249826728740978</v>
      </c>
    </row>
    <row r="44" spans="1:12" s="78" customFormat="1" ht="15" customHeight="1" x14ac:dyDescent="0.2">
      <c r="A44" s="121"/>
      <c r="B44" s="41" t="s">
        <v>78</v>
      </c>
      <c r="C44" s="43">
        <v>1.1421490000000001</v>
      </c>
      <c r="D44" s="43">
        <v>0.81181099999999995</v>
      </c>
      <c r="E44" s="43">
        <v>3.8754999999999998E-2</v>
      </c>
      <c r="F44" s="57">
        <f t="shared" si="6"/>
        <v>4.832695963209807E-4</v>
      </c>
      <c r="G44" s="58">
        <f t="shared" si="0"/>
        <v>-1.103394</v>
      </c>
      <c r="H44" s="59">
        <f t="shared" si="1"/>
        <v>-96.606835010143158</v>
      </c>
      <c r="I44" s="59"/>
      <c r="J44" s="43">
        <v>3.9954710000000002</v>
      </c>
      <c r="K44" s="43">
        <v>1.693627</v>
      </c>
      <c r="L44" s="57">
        <f t="shared" si="7"/>
        <v>3.8653987956433831E-3</v>
      </c>
    </row>
    <row r="45" spans="1:12" s="22" customFormat="1" ht="6" customHeight="1" x14ac:dyDescent="0.2">
      <c r="A45" s="121"/>
      <c r="B45" s="41"/>
      <c r="C45" s="56"/>
      <c r="D45" s="56"/>
      <c r="E45" s="56"/>
      <c r="F45" s="57"/>
      <c r="G45" s="58"/>
      <c r="H45" s="59"/>
      <c r="I45" s="59"/>
      <c r="J45" s="56"/>
      <c r="K45" s="56"/>
      <c r="L45" s="57"/>
    </row>
    <row r="46" spans="1:12" s="23" customFormat="1" ht="15" customHeight="1" x14ac:dyDescent="0.2">
      <c r="A46" s="60" t="s">
        <v>55</v>
      </c>
      <c r="B46" s="61"/>
      <c r="C46" s="134">
        <v>931.51409699999988</v>
      </c>
      <c r="D46" s="134">
        <v>1562.972804</v>
      </c>
      <c r="E46" s="134">
        <v>1552.6964850000002</v>
      </c>
      <c r="F46" s="62">
        <f>(E46/$E$5)*100</f>
        <v>0.84383950754248505</v>
      </c>
      <c r="G46" s="63">
        <f t="shared" si="0"/>
        <v>621.18238800000029</v>
      </c>
      <c r="H46" s="64">
        <f t="shared" si="1"/>
        <v>66.685237507468486</v>
      </c>
      <c r="I46" s="64"/>
      <c r="J46" s="134">
        <v>5258.0171200000013</v>
      </c>
      <c r="K46" s="134">
        <v>8010.7445959999968</v>
      </c>
      <c r="L46" s="62">
        <f>(K46/$K$5)*100</f>
        <v>1.0091103147163016</v>
      </c>
    </row>
    <row r="47" spans="1:12" x14ac:dyDescent="0.2">
      <c r="C47" s="31"/>
      <c r="D47" s="31"/>
      <c r="E47" s="31"/>
    </row>
    <row r="48" spans="1:12" x14ac:dyDescent="0.2">
      <c r="C48" s="31"/>
      <c r="D48" s="31"/>
      <c r="E48" s="31"/>
      <c r="G48" s="31"/>
      <c r="H48" s="31"/>
      <c r="I48" s="31"/>
      <c r="J48" s="31"/>
      <c r="K48" s="31"/>
    </row>
    <row r="49" spans="3:11" x14ac:dyDescent="0.2">
      <c r="C49" s="141"/>
      <c r="D49" s="141"/>
      <c r="E49" s="141"/>
      <c r="J49" s="141"/>
      <c r="K49" s="141"/>
    </row>
  </sheetData>
  <mergeCells count="3">
    <mergeCell ref="C3:E3"/>
    <mergeCell ref="G3:H3"/>
    <mergeCell ref="J3:L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3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0"/>
  <sheetViews>
    <sheetView view="pageBreakPreview" zoomScaleNormal="100" zoomScaleSheetLayoutView="100" workbookViewId="0">
      <pane xSplit="2" topLeftCell="C1" activePane="topRight" state="frozen"/>
      <selection activeCell="J37" sqref="J37:K37"/>
      <selection pane="topRight" activeCell="O20" sqref="O20"/>
    </sheetView>
  </sheetViews>
  <sheetFormatPr defaultColWidth="9.140625" defaultRowHeight="12.75" x14ac:dyDescent="0.2"/>
  <cols>
    <col min="1" max="1" width="1.42578125" style="21" customWidth="1"/>
    <col min="2" max="2" width="34.7109375" style="21" customWidth="1"/>
    <col min="3" max="5" width="8.7109375" style="21" customWidth="1"/>
    <col min="6" max="6" width="9" style="21" bestFit="1" customWidth="1"/>
    <col min="7" max="7" width="12.7109375" style="21" bestFit="1" customWidth="1"/>
    <col min="8" max="8" width="11.5703125" style="21" customWidth="1"/>
    <col min="9" max="9" width="0.7109375" style="21" customWidth="1"/>
    <col min="10" max="11" width="10.42578125" style="21" customWidth="1"/>
    <col min="12" max="12" width="9" style="21" bestFit="1" customWidth="1"/>
    <col min="13" max="16384" width="9.140625" style="21"/>
  </cols>
  <sheetData>
    <row r="1" spans="1:12" x14ac:dyDescent="0.2">
      <c r="A1" s="93" t="s">
        <v>127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2" x14ac:dyDescent="0.2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s="22" customFormat="1" x14ac:dyDescent="0.2">
      <c r="A3" s="29"/>
      <c r="B3" s="30"/>
      <c r="C3" s="147" t="s">
        <v>121</v>
      </c>
      <c r="D3" s="147"/>
      <c r="E3" s="147"/>
      <c r="F3" s="13"/>
      <c r="G3" s="148" t="s">
        <v>0</v>
      </c>
      <c r="H3" s="148"/>
      <c r="I3" s="14"/>
      <c r="J3" s="147" t="s">
        <v>121</v>
      </c>
      <c r="K3" s="147"/>
      <c r="L3" s="147"/>
    </row>
    <row r="4" spans="1:12" s="22" customFormat="1" ht="24" x14ac:dyDescent="0.2">
      <c r="A4" s="29"/>
      <c r="B4" s="28" t="s">
        <v>129</v>
      </c>
      <c r="C4" s="17" t="s">
        <v>181</v>
      </c>
      <c r="D4" s="17" t="s">
        <v>176</v>
      </c>
      <c r="E4" s="17" t="s">
        <v>182</v>
      </c>
      <c r="F4" s="18" t="s">
        <v>116</v>
      </c>
      <c r="G4" s="19" t="s">
        <v>128</v>
      </c>
      <c r="H4" s="20" t="s">
        <v>2</v>
      </c>
      <c r="I4" s="20"/>
      <c r="J4" s="17" t="s">
        <v>183</v>
      </c>
      <c r="K4" s="17" t="s">
        <v>184</v>
      </c>
      <c r="L4" s="18" t="s">
        <v>116</v>
      </c>
    </row>
    <row r="5" spans="1:12" s="22" customFormat="1" ht="15" customHeight="1" x14ac:dyDescent="0.2">
      <c r="A5" s="87" t="s">
        <v>56</v>
      </c>
      <c r="B5" s="82"/>
      <c r="C5" s="82">
        <v>125857.686971</v>
      </c>
      <c r="D5" s="82">
        <v>154044.24115099999</v>
      </c>
      <c r="E5" s="82">
        <v>143624.11096200001</v>
      </c>
      <c r="F5" s="86">
        <v>100</v>
      </c>
      <c r="G5" s="85">
        <f>E5-C5</f>
        <v>17766.423991000003</v>
      </c>
      <c r="H5" s="86">
        <f>(E5/C5-1)*100</f>
        <v>14.116280394612456</v>
      </c>
      <c r="I5" s="83"/>
      <c r="J5" s="82">
        <v>591541.95205700002</v>
      </c>
      <c r="K5" s="82">
        <v>661073.28346900002</v>
      </c>
      <c r="L5" s="86">
        <v>100</v>
      </c>
    </row>
    <row r="6" spans="1:12" s="22" customFormat="1" ht="6" customHeight="1" x14ac:dyDescent="0.2">
      <c r="A6" s="121"/>
      <c r="B6" s="122"/>
      <c r="C6" s="112"/>
      <c r="D6" s="112"/>
      <c r="E6" s="112"/>
      <c r="F6" s="113"/>
      <c r="G6" s="114"/>
      <c r="H6" s="115"/>
      <c r="I6" s="115"/>
      <c r="J6" s="112"/>
      <c r="K6" s="112"/>
      <c r="L6" s="113"/>
    </row>
    <row r="7" spans="1:12" s="23" customFormat="1" ht="15" customHeight="1" x14ac:dyDescent="0.2">
      <c r="A7" s="36" t="s">
        <v>52</v>
      </c>
      <c r="B7" s="61"/>
      <c r="C7" s="61">
        <v>106252.27241199998</v>
      </c>
      <c r="D7" s="61">
        <v>136011.17397999993</v>
      </c>
      <c r="E7" s="61">
        <v>126169.70506600002</v>
      </c>
      <c r="F7" s="63">
        <f>(E7/$E$5)*100</f>
        <v>87.847161748059094</v>
      </c>
      <c r="G7" s="64">
        <f t="shared" ref="G7:G26" si="0">E7-C7</f>
        <v>19917.432654000047</v>
      </c>
      <c r="H7" s="64">
        <f t="shared" ref="H7:H26" si="1">(E7/C7-1)*100</f>
        <v>18.745418052584249</v>
      </c>
      <c r="I7" s="61"/>
      <c r="J7" s="61">
        <v>498445.55593000009</v>
      </c>
      <c r="K7" s="61">
        <v>576739.41387299995</v>
      </c>
      <c r="L7" s="62">
        <f>(K7/$K$5)*100</f>
        <v>87.242886423505766</v>
      </c>
    </row>
    <row r="8" spans="1:12" s="22" customFormat="1" ht="15" customHeight="1" x14ac:dyDescent="0.2">
      <c r="A8" s="121"/>
      <c r="B8" s="41" t="s">
        <v>57</v>
      </c>
      <c r="C8" s="43">
        <v>50420.335582999971</v>
      </c>
      <c r="D8" s="43">
        <v>61303.92492299997</v>
      </c>
      <c r="E8" s="43">
        <v>61997.437822000051</v>
      </c>
      <c r="F8" s="57">
        <f>(E8/$E$7)*100</f>
        <v>49.138133270240161</v>
      </c>
      <c r="G8" s="58">
        <f t="shared" si="0"/>
        <v>11577.10223900008</v>
      </c>
      <c r="H8" s="59">
        <f t="shared" si="1"/>
        <v>22.961176487892089</v>
      </c>
      <c r="I8" s="59"/>
      <c r="J8" s="43">
        <v>229499.96987500001</v>
      </c>
      <c r="K8" s="43">
        <v>276446.46271499997</v>
      </c>
      <c r="L8" s="57">
        <f>(K8/$K$7)*100</f>
        <v>47.932646194330403</v>
      </c>
    </row>
    <row r="9" spans="1:12" s="22" customFormat="1" ht="15" customHeight="1" x14ac:dyDescent="0.2">
      <c r="A9" s="121"/>
      <c r="B9" s="41" t="s">
        <v>163</v>
      </c>
      <c r="C9" s="43">
        <v>10087.586972000001</v>
      </c>
      <c r="D9" s="43">
        <v>11749.819274999996</v>
      </c>
      <c r="E9" s="43">
        <v>11360.089520999996</v>
      </c>
      <c r="F9" s="57">
        <f t="shared" ref="F9:F26" si="2">(E9/$E$7)*100</f>
        <v>9.0038171326924115</v>
      </c>
      <c r="G9" s="58">
        <f t="shared" si="0"/>
        <v>1272.5025489999953</v>
      </c>
      <c r="H9" s="59">
        <f t="shared" si="1"/>
        <v>12.614538566379307</v>
      </c>
      <c r="I9" s="59"/>
      <c r="J9" s="43">
        <v>48104.346247000009</v>
      </c>
      <c r="K9" s="43">
        <v>53923.106617999976</v>
      </c>
      <c r="L9" s="57">
        <f t="shared" ref="L9:L26" si="3">(K9/$K$7)*100</f>
        <v>9.3496482676444987</v>
      </c>
    </row>
    <row r="10" spans="1:12" s="22" customFormat="1" ht="15" customHeight="1" x14ac:dyDescent="0.2">
      <c r="A10" s="121"/>
      <c r="B10" s="41" t="s">
        <v>58</v>
      </c>
      <c r="C10" s="43">
        <v>7104.7564589999993</v>
      </c>
      <c r="D10" s="43">
        <v>18135.045050999997</v>
      </c>
      <c r="E10" s="43">
        <v>10064.430367000001</v>
      </c>
      <c r="F10" s="57">
        <f t="shared" si="2"/>
        <v>7.9768993370756043</v>
      </c>
      <c r="G10" s="58">
        <f t="shared" si="0"/>
        <v>2959.6739080000016</v>
      </c>
      <c r="H10" s="59">
        <f t="shared" si="1"/>
        <v>41.657640555023036</v>
      </c>
      <c r="I10" s="59"/>
      <c r="J10" s="43">
        <v>39197.724155999997</v>
      </c>
      <c r="K10" s="43">
        <v>51940.567115000034</v>
      </c>
      <c r="L10" s="57">
        <f t="shared" si="3"/>
        <v>9.0058986546803848</v>
      </c>
    </row>
    <row r="11" spans="1:12" s="22" customFormat="1" ht="27.75" customHeight="1" x14ac:dyDescent="0.2">
      <c r="A11" s="121"/>
      <c r="B11" s="42" t="s">
        <v>162</v>
      </c>
      <c r="C11" s="43">
        <v>8149.419364000003</v>
      </c>
      <c r="D11" s="43">
        <v>10211.091772000003</v>
      </c>
      <c r="E11" s="43">
        <v>9135.1779260000039</v>
      </c>
      <c r="F11" s="57">
        <f t="shared" si="2"/>
        <v>7.2403893797020018</v>
      </c>
      <c r="G11" s="58">
        <f t="shared" si="0"/>
        <v>985.75856200000089</v>
      </c>
      <c r="H11" s="59">
        <f t="shared" si="1"/>
        <v>12.096058847512282</v>
      </c>
      <c r="I11" s="59"/>
      <c r="J11" s="43">
        <v>39576.497493000017</v>
      </c>
      <c r="K11" s="43">
        <v>41682.162503999971</v>
      </c>
      <c r="L11" s="57">
        <f t="shared" si="3"/>
        <v>7.2272089441729275</v>
      </c>
    </row>
    <row r="12" spans="1:12" s="22" customFormat="1" ht="15" customHeight="1" x14ac:dyDescent="0.2">
      <c r="A12" s="121"/>
      <c r="B12" s="41" t="s">
        <v>60</v>
      </c>
      <c r="C12" s="43">
        <v>5809.4524190000011</v>
      </c>
      <c r="D12" s="43">
        <v>6570.523822000001</v>
      </c>
      <c r="E12" s="43">
        <v>6387.8448559999979</v>
      </c>
      <c r="F12" s="57">
        <f t="shared" si="2"/>
        <v>5.0628990950390849</v>
      </c>
      <c r="G12" s="58">
        <f t="shared" si="0"/>
        <v>578.39243699999679</v>
      </c>
      <c r="H12" s="59">
        <f t="shared" si="1"/>
        <v>9.9560577363254623</v>
      </c>
      <c r="I12" s="59"/>
      <c r="J12" s="43">
        <v>25969.288975000021</v>
      </c>
      <c r="K12" s="43">
        <v>29540.475799000014</v>
      </c>
      <c r="L12" s="57">
        <f t="shared" si="3"/>
        <v>5.1219797170832733</v>
      </c>
    </row>
    <row r="13" spans="1:12" s="22" customFormat="1" ht="15" customHeight="1" x14ac:dyDescent="0.2">
      <c r="A13" s="121"/>
      <c r="B13" s="41" t="s">
        <v>59</v>
      </c>
      <c r="C13" s="43">
        <v>4577.6776140000011</v>
      </c>
      <c r="D13" s="43">
        <v>4462.6179479999992</v>
      </c>
      <c r="E13" s="43">
        <v>4799.159153999999</v>
      </c>
      <c r="F13" s="57">
        <f t="shared" si="2"/>
        <v>3.8037333538106748</v>
      </c>
      <c r="G13" s="58">
        <f t="shared" si="0"/>
        <v>221.48153999999795</v>
      </c>
      <c r="H13" s="59">
        <f t="shared" si="1"/>
        <v>4.8382948445874874</v>
      </c>
      <c r="I13" s="59"/>
      <c r="J13" s="43">
        <v>24436.205870999998</v>
      </c>
      <c r="K13" s="43">
        <v>20002.748319999999</v>
      </c>
      <c r="L13" s="57">
        <f t="shared" si="3"/>
        <v>3.4682471561419375</v>
      </c>
    </row>
    <row r="14" spans="1:12" s="22" customFormat="1" ht="15" customHeight="1" x14ac:dyDescent="0.2">
      <c r="A14" s="121"/>
      <c r="B14" s="41" t="s">
        <v>62</v>
      </c>
      <c r="C14" s="43">
        <v>2802.5004249999988</v>
      </c>
      <c r="D14" s="43">
        <v>4020.1019790000009</v>
      </c>
      <c r="E14" s="43">
        <v>3552.5940589999996</v>
      </c>
      <c r="F14" s="57">
        <f t="shared" si="2"/>
        <v>2.8157266890190629</v>
      </c>
      <c r="G14" s="58">
        <f t="shared" si="0"/>
        <v>750.09363400000075</v>
      </c>
      <c r="H14" s="59">
        <f t="shared" si="1"/>
        <v>26.765156833116311</v>
      </c>
      <c r="I14" s="59"/>
      <c r="J14" s="43">
        <v>13213.240479000002</v>
      </c>
      <c r="K14" s="43">
        <v>17001.878021999994</v>
      </c>
      <c r="L14" s="57">
        <f t="shared" si="3"/>
        <v>2.9479306621038157</v>
      </c>
    </row>
    <row r="15" spans="1:12" s="22" customFormat="1" ht="15" customHeight="1" x14ac:dyDescent="0.2">
      <c r="A15" s="121"/>
      <c r="B15" s="41" t="s">
        <v>164</v>
      </c>
      <c r="C15" s="43">
        <v>2628.3344220000004</v>
      </c>
      <c r="D15" s="43">
        <v>3084.4419629999998</v>
      </c>
      <c r="E15" s="43">
        <v>2252.3111639999979</v>
      </c>
      <c r="F15" s="57">
        <f t="shared" si="2"/>
        <v>1.7851441935461467</v>
      </c>
      <c r="G15" s="58">
        <f t="shared" si="0"/>
        <v>-376.02325800000244</v>
      </c>
      <c r="H15" s="59">
        <f t="shared" si="1"/>
        <v>-14.306522596689653</v>
      </c>
      <c r="I15" s="59"/>
      <c r="J15" s="43">
        <v>11896.683630999993</v>
      </c>
      <c r="K15" s="43">
        <v>11688.395646999999</v>
      </c>
      <c r="L15" s="57">
        <f t="shared" si="3"/>
        <v>2.026633756224232</v>
      </c>
    </row>
    <row r="16" spans="1:12" s="22" customFormat="1" ht="15" customHeight="1" x14ac:dyDescent="0.2">
      <c r="A16" s="121"/>
      <c r="B16" s="41" t="s">
        <v>61</v>
      </c>
      <c r="C16" s="43">
        <v>2851.7487249999999</v>
      </c>
      <c r="D16" s="43">
        <v>2130.096837000001</v>
      </c>
      <c r="E16" s="43">
        <v>2170.9670799999985</v>
      </c>
      <c r="F16" s="57">
        <f t="shared" si="2"/>
        <v>1.7206722317884111</v>
      </c>
      <c r="G16" s="58">
        <f t="shared" si="0"/>
        <v>-680.78164500000139</v>
      </c>
      <c r="H16" s="59">
        <f t="shared" si="1"/>
        <v>-23.872427434854082</v>
      </c>
      <c r="I16" s="59"/>
      <c r="J16" s="43">
        <v>12578.890467000008</v>
      </c>
      <c r="K16" s="43">
        <v>11365.254025000002</v>
      </c>
      <c r="L16" s="57">
        <f t="shared" si="3"/>
        <v>1.9706047049357147</v>
      </c>
    </row>
    <row r="17" spans="1:12" s="22" customFormat="1" ht="15" customHeight="1" x14ac:dyDescent="0.2">
      <c r="A17" s="123"/>
      <c r="B17" s="41" t="s">
        <v>165</v>
      </c>
      <c r="C17" s="43">
        <v>1764.5041839999997</v>
      </c>
      <c r="D17" s="43">
        <v>1778.2936189999998</v>
      </c>
      <c r="E17" s="43">
        <v>1928.7645409999977</v>
      </c>
      <c r="F17" s="57">
        <f t="shared" si="2"/>
        <v>1.5287065464653744</v>
      </c>
      <c r="G17" s="58">
        <f t="shared" si="0"/>
        <v>164.26035699999807</v>
      </c>
      <c r="H17" s="59">
        <f t="shared" si="1"/>
        <v>9.3091508928945679</v>
      </c>
      <c r="I17" s="59"/>
      <c r="J17" s="43">
        <v>8817.4636119999977</v>
      </c>
      <c r="K17" s="43">
        <v>9089.5133239999996</v>
      </c>
      <c r="L17" s="57">
        <f t="shared" si="3"/>
        <v>1.5760173668313819</v>
      </c>
    </row>
    <row r="18" spans="1:12" s="22" customFormat="1" ht="15" customHeight="1" x14ac:dyDescent="0.2">
      <c r="A18" s="123"/>
      <c r="B18" s="41" t="s">
        <v>64</v>
      </c>
      <c r="C18" s="43">
        <v>1506.3793760000005</v>
      </c>
      <c r="D18" s="43">
        <v>1611.1212030000002</v>
      </c>
      <c r="E18" s="43">
        <v>1703.3176189999995</v>
      </c>
      <c r="F18" s="57">
        <f t="shared" si="2"/>
        <v>1.3500210831982093</v>
      </c>
      <c r="G18" s="58">
        <f t="shared" si="0"/>
        <v>196.93824299999892</v>
      </c>
      <c r="H18" s="59">
        <f t="shared" si="1"/>
        <v>13.073615195326393</v>
      </c>
      <c r="I18" s="59"/>
      <c r="J18" s="43">
        <v>6714.3309239999999</v>
      </c>
      <c r="K18" s="43">
        <v>7381.2367029999996</v>
      </c>
      <c r="L18" s="57">
        <f t="shared" si="3"/>
        <v>1.2798217922081139</v>
      </c>
    </row>
    <row r="19" spans="1:12" s="22" customFormat="1" ht="15" customHeight="1" x14ac:dyDescent="0.2">
      <c r="A19" s="121"/>
      <c r="B19" s="41" t="s">
        <v>68</v>
      </c>
      <c r="C19" s="43">
        <v>1036.1560329999998</v>
      </c>
      <c r="D19" s="43">
        <v>1559.9584130000003</v>
      </c>
      <c r="E19" s="43">
        <v>1151.5832719999996</v>
      </c>
      <c r="F19" s="57">
        <f t="shared" si="2"/>
        <v>0.91272565898255875</v>
      </c>
      <c r="G19" s="58">
        <f t="shared" si="0"/>
        <v>115.42723899999987</v>
      </c>
      <c r="H19" s="59">
        <f t="shared" si="1"/>
        <v>11.139947587411282</v>
      </c>
      <c r="I19" s="59"/>
      <c r="J19" s="43">
        <v>5186.1536999999998</v>
      </c>
      <c r="K19" s="43">
        <v>6492.8827709999996</v>
      </c>
      <c r="L19" s="57">
        <f t="shared" si="3"/>
        <v>1.1257914085319918</v>
      </c>
    </row>
    <row r="20" spans="1:12" s="22" customFormat="1" ht="15" customHeight="1" x14ac:dyDescent="0.2">
      <c r="A20" s="121"/>
      <c r="B20" s="41" t="s">
        <v>70</v>
      </c>
      <c r="C20" s="43">
        <v>1061.0774119999999</v>
      </c>
      <c r="D20" s="43">
        <v>1354.242393</v>
      </c>
      <c r="E20" s="43">
        <v>1035.0588740000005</v>
      </c>
      <c r="F20" s="57">
        <f t="shared" si="2"/>
        <v>0.82037036819461207</v>
      </c>
      <c r="G20" s="58">
        <f t="shared" si="0"/>
        <v>-26.018537999999353</v>
      </c>
      <c r="H20" s="59">
        <f t="shared" si="1"/>
        <v>-2.4520866909189643</v>
      </c>
      <c r="I20" s="59"/>
      <c r="J20" s="43">
        <v>4709.9147340000009</v>
      </c>
      <c r="K20" s="43">
        <v>5849.1187900000023</v>
      </c>
      <c r="L20" s="57">
        <f t="shared" si="3"/>
        <v>1.0141701172668596</v>
      </c>
    </row>
    <row r="21" spans="1:12" s="22" customFormat="1" ht="15" customHeight="1" x14ac:dyDescent="0.2">
      <c r="A21" s="121"/>
      <c r="B21" s="41" t="s">
        <v>65</v>
      </c>
      <c r="C21" s="43">
        <v>1172.8702720000003</v>
      </c>
      <c r="D21" s="43">
        <v>1108.4578819999995</v>
      </c>
      <c r="E21" s="43">
        <v>1091.7037309999994</v>
      </c>
      <c r="F21" s="57">
        <f t="shared" si="2"/>
        <v>0.86526613534439467</v>
      </c>
      <c r="G21" s="58">
        <f t="shared" si="0"/>
        <v>-81.166541000000962</v>
      </c>
      <c r="H21" s="59">
        <f t="shared" si="1"/>
        <v>-6.9203340674322211</v>
      </c>
      <c r="I21" s="59"/>
      <c r="J21" s="43">
        <v>5470.8057719999952</v>
      </c>
      <c r="K21" s="43">
        <v>5173.2336829999977</v>
      </c>
      <c r="L21" s="57">
        <f t="shared" si="3"/>
        <v>0.89697939113610881</v>
      </c>
    </row>
    <row r="22" spans="1:12" s="22" customFormat="1" ht="15" customHeight="1" x14ac:dyDescent="0.2">
      <c r="A22" s="121"/>
      <c r="B22" s="41" t="s">
        <v>66</v>
      </c>
      <c r="C22" s="43">
        <v>988.7627179999995</v>
      </c>
      <c r="D22" s="43">
        <v>1148.4371669999996</v>
      </c>
      <c r="E22" s="43">
        <v>1254.5556749999994</v>
      </c>
      <c r="F22" s="57">
        <f t="shared" si="2"/>
        <v>0.99433986498084836</v>
      </c>
      <c r="G22" s="58">
        <f t="shared" si="0"/>
        <v>265.79295699999989</v>
      </c>
      <c r="H22" s="59">
        <f t="shared" si="1"/>
        <v>26.881369226544805</v>
      </c>
      <c r="I22" s="59"/>
      <c r="J22" s="43">
        <v>4486.0389769999947</v>
      </c>
      <c r="K22" s="43">
        <v>5058.7468699999999</v>
      </c>
      <c r="L22" s="57">
        <f t="shared" si="3"/>
        <v>0.87712869075980193</v>
      </c>
    </row>
    <row r="23" spans="1:12" s="22" customFormat="1" ht="15" customHeight="1" x14ac:dyDescent="0.2">
      <c r="A23" s="121"/>
      <c r="B23" s="41" t="s">
        <v>67</v>
      </c>
      <c r="C23" s="43">
        <v>850.86297300000024</v>
      </c>
      <c r="D23" s="43">
        <v>791.28318400000001</v>
      </c>
      <c r="E23" s="43">
        <v>643.74183400000027</v>
      </c>
      <c r="F23" s="57">
        <f t="shared" si="2"/>
        <v>0.51021902101083272</v>
      </c>
      <c r="G23" s="58">
        <f t="shared" si="0"/>
        <v>-207.12113899999997</v>
      </c>
      <c r="H23" s="59">
        <f t="shared" si="1"/>
        <v>-24.34247882120496</v>
      </c>
      <c r="I23" s="59"/>
      <c r="J23" s="43">
        <v>3375.2681110000021</v>
      </c>
      <c r="K23" s="43">
        <v>3516.0010979999997</v>
      </c>
      <c r="L23" s="57">
        <f t="shared" si="3"/>
        <v>0.60963426695409373</v>
      </c>
    </row>
    <row r="24" spans="1:12" s="22" customFormat="1" ht="15" customHeight="1" x14ac:dyDescent="0.2">
      <c r="A24" s="121"/>
      <c r="B24" s="41" t="s">
        <v>69</v>
      </c>
      <c r="C24" s="43">
        <v>566.8561259999999</v>
      </c>
      <c r="D24" s="43">
        <v>535.44844899999987</v>
      </c>
      <c r="E24" s="43">
        <v>560.26109800000052</v>
      </c>
      <c r="F24" s="57">
        <f t="shared" si="2"/>
        <v>0.44405358458032779</v>
      </c>
      <c r="G24" s="58">
        <f t="shared" si="0"/>
        <v>-6.5950279999993882</v>
      </c>
      <c r="H24" s="59">
        <f t="shared" si="1"/>
        <v>-1.1634394862302999</v>
      </c>
      <c r="I24" s="59"/>
      <c r="J24" s="43">
        <v>2486.0881429999999</v>
      </c>
      <c r="K24" s="43">
        <v>2541.8755010000018</v>
      </c>
      <c r="L24" s="57">
        <f t="shared" si="3"/>
        <v>0.44073206024371547</v>
      </c>
    </row>
    <row r="25" spans="1:12" s="22" customFormat="1" ht="15" customHeight="1" x14ac:dyDescent="0.2">
      <c r="A25" s="121"/>
      <c r="B25" s="41" t="s">
        <v>71</v>
      </c>
      <c r="C25" s="43">
        <v>262.25484699999998</v>
      </c>
      <c r="D25" s="43">
        <v>262.37622900000008</v>
      </c>
      <c r="E25" s="43">
        <v>256.80215500000003</v>
      </c>
      <c r="F25" s="57">
        <f t="shared" si="2"/>
        <v>0.20353709701204856</v>
      </c>
      <c r="G25" s="58">
        <f t="shared" si="0"/>
        <v>-5.4526919999999564</v>
      </c>
      <c r="H25" s="59">
        <f t="shared" si="1"/>
        <v>-2.0791577590937527</v>
      </c>
      <c r="I25" s="59"/>
      <c r="J25" s="43">
        <v>1282.4428890000002</v>
      </c>
      <c r="K25" s="43">
        <v>1295.427293</v>
      </c>
      <c r="L25" s="57">
        <f t="shared" si="3"/>
        <v>0.22461223593178212</v>
      </c>
    </row>
    <row r="26" spans="1:12" s="78" customFormat="1" ht="15" customHeight="1" x14ac:dyDescent="0.2">
      <c r="A26" s="121"/>
      <c r="B26" s="41" t="s">
        <v>63</v>
      </c>
      <c r="C26" s="43">
        <v>2610.7364879999982</v>
      </c>
      <c r="D26" s="43">
        <v>4193.891870999998</v>
      </c>
      <c r="E26" s="43">
        <v>4823.9043179999999</v>
      </c>
      <c r="F26" s="57">
        <f t="shared" si="2"/>
        <v>3.8233459573172421</v>
      </c>
      <c r="G26" s="58">
        <f t="shared" si="0"/>
        <v>2213.1678300000017</v>
      </c>
      <c r="H26" s="59">
        <f t="shared" si="1"/>
        <v>84.771781456022737</v>
      </c>
      <c r="I26" s="59"/>
      <c r="J26" s="43">
        <v>11444.201873999997</v>
      </c>
      <c r="K26" s="43">
        <v>16750.327075000019</v>
      </c>
      <c r="L26" s="57">
        <f t="shared" si="3"/>
        <v>2.904314612818971</v>
      </c>
    </row>
    <row r="27" spans="1:12" s="22" customFormat="1" ht="6" customHeight="1" x14ac:dyDescent="0.2">
      <c r="A27" s="121"/>
      <c r="B27" s="41"/>
      <c r="C27" s="56"/>
      <c r="D27" s="56"/>
      <c r="E27" s="56"/>
      <c r="F27" s="57"/>
      <c r="G27" s="58"/>
      <c r="H27" s="59"/>
      <c r="I27" s="59"/>
      <c r="J27" s="56"/>
      <c r="K27" s="56"/>
      <c r="L27" s="57"/>
    </row>
    <row r="28" spans="1:12" s="23" customFormat="1" ht="15" customHeight="1" x14ac:dyDescent="0.2">
      <c r="A28" s="60" t="s">
        <v>53</v>
      </c>
      <c r="B28" s="61"/>
      <c r="C28" s="61">
        <v>6764.437218</v>
      </c>
      <c r="D28" s="61">
        <v>6320.2098659999992</v>
      </c>
      <c r="E28" s="61">
        <v>6358.4091340000014</v>
      </c>
      <c r="F28" s="62">
        <f>(E28/$E$5)*100</f>
        <v>4.4271181846913619</v>
      </c>
      <c r="G28" s="63">
        <f t="shared" ref="G28:G35" si="4">E28-C28</f>
        <v>-406.02808399999867</v>
      </c>
      <c r="H28" s="64">
        <f t="shared" ref="H28:H35" si="5">(E28/C28-1)*100</f>
        <v>-6.0023926738438487</v>
      </c>
      <c r="I28" s="64"/>
      <c r="J28" s="61">
        <v>38848.159600999999</v>
      </c>
      <c r="K28" s="61">
        <v>31885.71184</v>
      </c>
      <c r="L28" s="62">
        <f>(K28/$K$5)*100</f>
        <v>4.8233248321092121</v>
      </c>
    </row>
    <row r="29" spans="1:12" s="22" customFormat="1" x14ac:dyDescent="0.2">
      <c r="A29" s="121"/>
      <c r="B29" s="41" t="s">
        <v>74</v>
      </c>
      <c r="C29" s="43">
        <v>443.24932100000001</v>
      </c>
      <c r="D29" s="43">
        <v>547.38766100000009</v>
      </c>
      <c r="E29" s="43">
        <v>686.511346</v>
      </c>
      <c r="F29" s="57">
        <f>(E29/$E$28)*100</f>
        <v>10.796904249666044</v>
      </c>
      <c r="G29" s="58">
        <f t="shared" si="4"/>
        <v>243.26202499999999</v>
      </c>
      <c r="H29" s="59">
        <f t="shared" si="5"/>
        <v>54.881533591790884</v>
      </c>
      <c r="I29" s="59"/>
      <c r="J29" s="43">
        <v>2372.2815899999991</v>
      </c>
      <c r="K29" s="43">
        <v>2934.0197799999996</v>
      </c>
      <c r="L29" s="57">
        <f>(K29/$K$28)*100</f>
        <v>9.2016756430675937</v>
      </c>
    </row>
    <row r="30" spans="1:12" s="22" customFormat="1" ht="15" customHeight="1" x14ac:dyDescent="0.2">
      <c r="A30" s="121"/>
      <c r="B30" s="41" t="s">
        <v>72</v>
      </c>
      <c r="C30" s="43">
        <v>486.96751199999994</v>
      </c>
      <c r="D30" s="43">
        <v>440.647854</v>
      </c>
      <c r="E30" s="43">
        <v>606.77537000000007</v>
      </c>
      <c r="F30" s="57">
        <f t="shared" ref="F30:F35" si="6">(E30/$E$28)*100</f>
        <v>9.5428802584505092</v>
      </c>
      <c r="G30" s="58">
        <f t="shared" si="4"/>
        <v>119.80785800000012</v>
      </c>
      <c r="H30" s="59">
        <f t="shared" si="5"/>
        <v>24.602844142095481</v>
      </c>
      <c r="I30" s="59"/>
      <c r="J30" s="43">
        <v>3539.599428</v>
      </c>
      <c r="K30" s="43">
        <v>2813.5198130000003</v>
      </c>
      <c r="L30" s="57">
        <f t="shared" ref="L30:L35" si="7">(K30/$K$28)*100</f>
        <v>8.8237635311954836</v>
      </c>
    </row>
    <row r="31" spans="1:12" s="22" customFormat="1" ht="15" customHeight="1" x14ac:dyDescent="0.2">
      <c r="A31" s="121"/>
      <c r="B31" s="42" t="s">
        <v>166</v>
      </c>
      <c r="C31" s="43">
        <v>608.57822699999997</v>
      </c>
      <c r="D31" s="43">
        <v>741.43634999999995</v>
      </c>
      <c r="E31" s="43">
        <v>404.13145700000001</v>
      </c>
      <c r="F31" s="57">
        <f t="shared" si="6"/>
        <v>6.3558580217653535</v>
      </c>
      <c r="G31" s="58">
        <f t="shared" si="4"/>
        <v>-204.44676999999996</v>
      </c>
      <c r="H31" s="59">
        <f t="shared" si="5"/>
        <v>-33.594164386692718</v>
      </c>
      <c r="I31" s="59"/>
      <c r="J31" s="43">
        <v>3314.3621730000004</v>
      </c>
      <c r="K31" s="43">
        <v>2764.6835239999991</v>
      </c>
      <c r="L31" s="57">
        <f t="shared" si="7"/>
        <v>8.6706031148777996</v>
      </c>
    </row>
    <row r="32" spans="1:12" s="22" customFormat="1" ht="15" customHeight="1" x14ac:dyDescent="0.2">
      <c r="A32" s="121"/>
      <c r="B32" s="41" t="s">
        <v>73</v>
      </c>
      <c r="C32" s="43">
        <v>435.91034500000006</v>
      </c>
      <c r="D32" s="43">
        <v>376.52799399999998</v>
      </c>
      <c r="E32" s="43">
        <v>431.36417599999999</v>
      </c>
      <c r="F32" s="57">
        <f t="shared" si="6"/>
        <v>6.7841525593782261</v>
      </c>
      <c r="G32" s="58">
        <f t="shared" si="4"/>
        <v>-4.5461690000000772</v>
      </c>
      <c r="H32" s="59">
        <f t="shared" si="5"/>
        <v>-1.04291376704998</v>
      </c>
      <c r="I32" s="59"/>
      <c r="J32" s="43">
        <v>2072.565987</v>
      </c>
      <c r="K32" s="43">
        <v>2079.5568069999999</v>
      </c>
      <c r="L32" s="57">
        <f t="shared" si="7"/>
        <v>6.5219080490818353</v>
      </c>
    </row>
    <row r="33" spans="1:12" s="22" customFormat="1" ht="15" customHeight="1" x14ac:dyDescent="0.2">
      <c r="A33" s="121"/>
      <c r="B33" s="41" t="s">
        <v>75</v>
      </c>
      <c r="C33" s="43">
        <v>78.062899999999985</v>
      </c>
      <c r="D33" s="43">
        <v>58.532279000000003</v>
      </c>
      <c r="E33" s="43">
        <v>63.285294</v>
      </c>
      <c r="F33" s="57">
        <f t="shared" si="6"/>
        <v>0.99530075316477729</v>
      </c>
      <c r="G33" s="58">
        <f t="shared" si="4"/>
        <v>-14.777605999999984</v>
      </c>
      <c r="H33" s="59">
        <f t="shared" si="5"/>
        <v>-18.93038306288901</v>
      </c>
      <c r="I33" s="59"/>
      <c r="J33" s="43">
        <v>360.28952699999996</v>
      </c>
      <c r="K33" s="43">
        <v>285.15553900000003</v>
      </c>
      <c r="L33" s="57">
        <f t="shared" si="7"/>
        <v>0.89430507441981588</v>
      </c>
    </row>
    <row r="34" spans="1:12" s="22" customFormat="1" ht="15" customHeight="1" x14ac:dyDescent="0.2">
      <c r="A34" s="121"/>
      <c r="B34" s="41" t="s">
        <v>76</v>
      </c>
      <c r="C34" s="43">
        <v>4.5944419999999999</v>
      </c>
      <c r="D34" s="43">
        <v>2.2069679999999998</v>
      </c>
      <c r="E34" s="43">
        <v>0.51513799999999998</v>
      </c>
      <c r="F34" s="57">
        <f t="shared" si="6"/>
        <v>8.1016806113565175E-3</v>
      </c>
      <c r="G34" s="58">
        <f t="shared" si="4"/>
        <v>-4.0793039999999996</v>
      </c>
      <c r="H34" s="59">
        <f t="shared" si="5"/>
        <v>-88.787800564246979</v>
      </c>
      <c r="I34" s="59"/>
      <c r="J34" s="43">
        <v>36.747450999999998</v>
      </c>
      <c r="K34" s="43">
        <v>25.462397999999997</v>
      </c>
      <c r="L34" s="57">
        <f t="shared" si="7"/>
        <v>7.9855196985309004E-2</v>
      </c>
    </row>
    <row r="35" spans="1:12" s="78" customFormat="1" ht="15" customHeight="1" x14ac:dyDescent="0.2">
      <c r="A35" s="121"/>
      <c r="B35" s="41" t="s">
        <v>133</v>
      </c>
      <c r="C35" s="43">
        <v>4707.0744709999999</v>
      </c>
      <c r="D35" s="43">
        <v>4153.4707599999992</v>
      </c>
      <c r="E35" s="43">
        <v>4165.8263530000004</v>
      </c>
      <c r="F35" s="57">
        <f t="shared" si="6"/>
        <v>65.516802476963719</v>
      </c>
      <c r="G35" s="58">
        <f t="shared" si="4"/>
        <v>-541.24811799999952</v>
      </c>
      <c r="H35" s="59">
        <f t="shared" si="5"/>
        <v>-11.498609621211564</v>
      </c>
      <c r="I35" s="59"/>
      <c r="J35" s="43">
        <v>27152.313444999992</v>
      </c>
      <c r="K35" s="43">
        <v>20983.313979000002</v>
      </c>
      <c r="L35" s="57">
        <f t="shared" si="7"/>
        <v>65.807889390372168</v>
      </c>
    </row>
    <row r="36" spans="1:12" s="22" customFormat="1" ht="6" customHeight="1" x14ac:dyDescent="0.2">
      <c r="A36" s="121"/>
      <c r="B36" s="41"/>
      <c r="C36" s="56"/>
      <c r="D36" s="56"/>
      <c r="E36" s="56"/>
      <c r="F36" s="57"/>
      <c r="G36" s="58"/>
      <c r="H36" s="59"/>
      <c r="I36" s="59"/>
      <c r="J36" s="56"/>
      <c r="K36" s="56"/>
      <c r="L36" s="57"/>
    </row>
    <row r="37" spans="1:12" s="23" customFormat="1" ht="15" customHeight="1" x14ac:dyDescent="0.2">
      <c r="A37" s="60" t="s">
        <v>54</v>
      </c>
      <c r="B37" s="61"/>
      <c r="C37" s="61">
        <v>9522.7519510000002</v>
      </c>
      <c r="D37" s="61">
        <v>8899.013207</v>
      </c>
      <c r="E37" s="61">
        <v>8694.112869999999</v>
      </c>
      <c r="F37" s="62">
        <f>(E37/$E$5)*100</f>
        <v>6.0533797645579739</v>
      </c>
      <c r="G37" s="63">
        <f t="shared" ref="G37:G46" si="8">E37-C37</f>
        <v>-828.63908100000117</v>
      </c>
      <c r="H37" s="64">
        <f t="shared" ref="H37:H44" si="9">(E37/C37-1)*100</f>
        <v>-8.7016766294430674</v>
      </c>
      <c r="I37" s="64"/>
      <c r="J37" s="61">
        <v>41587.900483999998</v>
      </c>
      <c r="K37" s="61">
        <v>38022.808052999993</v>
      </c>
      <c r="L37" s="62">
        <f>(K37/$K$5)*100</f>
        <v>5.7516782184078412</v>
      </c>
    </row>
    <row r="38" spans="1:12" s="22" customFormat="1" ht="15" customHeight="1" x14ac:dyDescent="0.2">
      <c r="A38" s="121"/>
      <c r="B38" s="41" t="s">
        <v>77</v>
      </c>
      <c r="C38" s="43">
        <v>4743.6290570000001</v>
      </c>
      <c r="D38" s="43">
        <v>3160.5318129999996</v>
      </c>
      <c r="E38" s="43">
        <v>4550.4142549999997</v>
      </c>
      <c r="F38" s="57">
        <f>(E38/$E$37)*100</f>
        <v>52.339028984793934</v>
      </c>
      <c r="G38" s="58">
        <f t="shared" si="8"/>
        <v>-193.21480200000042</v>
      </c>
      <c r="H38" s="59">
        <f t="shared" si="9"/>
        <v>-4.0731431500715782</v>
      </c>
      <c r="I38" s="59"/>
      <c r="J38" s="43">
        <v>21791.080995</v>
      </c>
      <c r="K38" s="43">
        <v>15015.737636000002</v>
      </c>
      <c r="L38" s="57">
        <f>(K38/$K$37)*100</f>
        <v>39.491395835545774</v>
      </c>
    </row>
    <row r="39" spans="1:12" s="22" customFormat="1" ht="15" customHeight="1" x14ac:dyDescent="0.2">
      <c r="A39" s="121"/>
      <c r="B39" s="41" t="s">
        <v>132</v>
      </c>
      <c r="C39" s="43">
        <v>2203.4575419999992</v>
      </c>
      <c r="D39" s="43">
        <v>2598.9618419999997</v>
      </c>
      <c r="E39" s="43">
        <v>1995.6263970000002</v>
      </c>
      <c r="F39" s="57">
        <f t="shared" ref="F39:F44" si="10">(E39/$E$37)*100</f>
        <v>22.953766840158362</v>
      </c>
      <c r="G39" s="58">
        <f t="shared" si="8"/>
        <v>-207.83114499999897</v>
      </c>
      <c r="H39" s="59">
        <f t="shared" si="9"/>
        <v>-9.4320467283140026</v>
      </c>
      <c r="I39" s="59"/>
      <c r="J39" s="43">
        <v>7732.7689289999998</v>
      </c>
      <c r="K39" s="43">
        <v>12501.921408999993</v>
      </c>
      <c r="L39" s="57">
        <f t="shared" ref="L39:L44" si="11">(K39/$K$37)*100</f>
        <v>32.88005817869518</v>
      </c>
    </row>
    <row r="40" spans="1:12" s="22" customFormat="1" ht="15" customHeight="1" x14ac:dyDescent="0.2">
      <c r="A40" s="121"/>
      <c r="B40" s="41" t="s">
        <v>79</v>
      </c>
      <c r="C40" s="43">
        <v>510.89190500000001</v>
      </c>
      <c r="D40" s="43">
        <v>402.21947399999999</v>
      </c>
      <c r="E40" s="43">
        <v>637.24613199999999</v>
      </c>
      <c r="F40" s="57">
        <f t="shared" si="10"/>
        <v>7.3296280083835637</v>
      </c>
      <c r="G40" s="58">
        <f t="shared" si="8"/>
        <v>126.35422699999998</v>
      </c>
      <c r="H40" s="59">
        <f t="shared" si="9"/>
        <v>24.732086330473368</v>
      </c>
      <c r="I40" s="59"/>
      <c r="J40" s="43">
        <v>2724.6534150000002</v>
      </c>
      <c r="K40" s="43">
        <v>2361.437844</v>
      </c>
      <c r="L40" s="57">
        <f t="shared" si="11"/>
        <v>6.2105824501662052</v>
      </c>
    </row>
    <row r="41" spans="1:12" s="22" customFormat="1" ht="15" customHeight="1" x14ac:dyDescent="0.2">
      <c r="A41" s="121"/>
      <c r="B41" s="41" t="s">
        <v>134</v>
      </c>
      <c r="C41" s="43">
        <v>263.26587600000005</v>
      </c>
      <c r="D41" s="43">
        <v>264.88161000000008</v>
      </c>
      <c r="E41" s="43">
        <v>272.51826800000015</v>
      </c>
      <c r="F41" s="57">
        <f t="shared" si="10"/>
        <v>3.1345149536803771</v>
      </c>
      <c r="G41" s="58">
        <f t="shared" si="8"/>
        <v>9.2523920000000999</v>
      </c>
      <c r="H41" s="59">
        <f t="shared" si="9"/>
        <v>3.5144668730253903</v>
      </c>
      <c r="I41" s="59"/>
      <c r="J41" s="43">
        <v>1142.4829510000009</v>
      </c>
      <c r="K41" s="43">
        <v>1343.2079669999996</v>
      </c>
      <c r="L41" s="57">
        <f t="shared" si="11"/>
        <v>3.5326374767684228</v>
      </c>
    </row>
    <row r="42" spans="1:12" s="22" customFormat="1" ht="15" customHeight="1" x14ac:dyDescent="0.2">
      <c r="A42" s="121"/>
      <c r="B42" s="41" t="s">
        <v>80</v>
      </c>
      <c r="C42" s="43">
        <v>55.125467999999998</v>
      </c>
      <c r="D42" s="43">
        <v>78.698111999999981</v>
      </c>
      <c r="E42" s="43">
        <v>83.706730000000007</v>
      </c>
      <c r="F42" s="57">
        <f t="shared" si="10"/>
        <v>0.96279782942362491</v>
      </c>
      <c r="G42" s="58">
        <f t="shared" si="8"/>
        <v>28.581262000000009</v>
      </c>
      <c r="H42" s="59">
        <f t="shared" si="9"/>
        <v>51.847654155063161</v>
      </c>
      <c r="I42" s="59"/>
      <c r="J42" s="43">
        <v>247.63861800000001</v>
      </c>
      <c r="K42" s="43">
        <v>402.01516899999996</v>
      </c>
      <c r="L42" s="57">
        <f t="shared" si="11"/>
        <v>1.0573000511683173</v>
      </c>
    </row>
    <row r="43" spans="1:12" s="22" customFormat="1" ht="15" customHeight="1" x14ac:dyDescent="0.2">
      <c r="A43" s="121"/>
      <c r="B43" s="41" t="s">
        <v>167</v>
      </c>
      <c r="C43" s="43">
        <v>90.415535000000006</v>
      </c>
      <c r="D43" s="43">
        <v>0</v>
      </c>
      <c r="E43" s="43">
        <v>0.104542</v>
      </c>
      <c r="F43" s="57">
        <f t="shared" si="10"/>
        <v>1.2024458569054673E-3</v>
      </c>
      <c r="G43" s="58">
        <f t="shared" si="8"/>
        <v>-90.310993000000011</v>
      </c>
      <c r="H43" s="59">
        <f t="shared" si="9"/>
        <v>-99.884376064356644</v>
      </c>
      <c r="I43" s="59"/>
      <c r="J43" s="43">
        <v>272.63993499999998</v>
      </c>
      <c r="K43" s="43">
        <v>0.104909</v>
      </c>
      <c r="L43" s="57">
        <f t="shared" si="11"/>
        <v>2.7591071089165048E-4</v>
      </c>
    </row>
    <row r="44" spans="1:12" s="78" customFormat="1" ht="15" customHeight="1" x14ac:dyDescent="0.2">
      <c r="A44" s="121"/>
      <c r="B44" s="41" t="s">
        <v>78</v>
      </c>
      <c r="C44" s="43">
        <v>1655.9665680000003</v>
      </c>
      <c r="D44" s="43">
        <v>2393.7203559999998</v>
      </c>
      <c r="E44" s="43">
        <v>1154.4965459999999</v>
      </c>
      <c r="F44" s="57">
        <f t="shared" si="10"/>
        <v>13.279060937703239</v>
      </c>
      <c r="G44" s="58">
        <f t="shared" si="8"/>
        <v>-501.47002200000043</v>
      </c>
      <c r="H44" s="59">
        <f t="shared" si="9"/>
        <v>-30.282617517191348</v>
      </c>
      <c r="I44" s="59"/>
      <c r="J44" s="43">
        <v>7676.6356409999999</v>
      </c>
      <c r="K44" s="43">
        <v>6398.383119000001</v>
      </c>
      <c r="L44" s="57">
        <f t="shared" si="11"/>
        <v>16.82775009694522</v>
      </c>
    </row>
    <row r="45" spans="1:12" s="22" customFormat="1" ht="6" customHeight="1" x14ac:dyDescent="0.2">
      <c r="A45" s="121"/>
      <c r="B45" s="41"/>
      <c r="C45" s="108"/>
      <c r="D45" s="108"/>
      <c r="E45" s="108"/>
      <c r="F45" s="57"/>
      <c r="G45" s="58"/>
      <c r="H45" s="59"/>
      <c r="I45" s="59"/>
      <c r="J45" s="43"/>
      <c r="K45" s="43"/>
      <c r="L45" s="57"/>
    </row>
    <row r="46" spans="1:12" s="23" customFormat="1" ht="15" customHeight="1" x14ac:dyDescent="0.2">
      <c r="A46" s="60" t="s">
        <v>55</v>
      </c>
      <c r="B46" s="61"/>
      <c r="C46" s="134">
        <v>3318.2253900000005</v>
      </c>
      <c r="D46" s="134">
        <v>2813.8440980000005</v>
      </c>
      <c r="E46" s="134">
        <v>2401.8838920000007</v>
      </c>
      <c r="F46" s="135">
        <f>(E46/$E$5)*100</f>
        <v>1.6723403026915793</v>
      </c>
      <c r="G46" s="136">
        <f t="shared" si="8"/>
        <v>-916.34149799999977</v>
      </c>
      <c r="H46" s="137">
        <f>(E46/C46-1)*100</f>
        <v>-27.615408548242094</v>
      </c>
      <c r="I46" s="137"/>
      <c r="J46" s="134">
        <v>12660.336042000003</v>
      </c>
      <c r="K46" s="134">
        <v>14425.349702999998</v>
      </c>
      <c r="L46" s="62">
        <f>(K46/$K$5)*100</f>
        <v>2.182110525977178</v>
      </c>
    </row>
    <row r="49" spans="3:11" x14ac:dyDescent="0.2">
      <c r="C49" s="141"/>
      <c r="D49" s="141"/>
      <c r="E49" s="141"/>
    </row>
    <row r="50" spans="3:11" x14ac:dyDescent="0.2">
      <c r="C50" s="141"/>
      <c r="D50" s="141"/>
      <c r="E50" s="141"/>
      <c r="J50" s="141"/>
      <c r="K50" s="141"/>
    </row>
  </sheetData>
  <mergeCells count="3">
    <mergeCell ref="C3:E3"/>
    <mergeCell ref="G3:H3"/>
    <mergeCell ref="J3:L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3"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41"/>
  <sheetViews>
    <sheetView view="pageBreakPreview" zoomScaleNormal="100" zoomScaleSheetLayoutView="100" workbookViewId="0">
      <pane xSplit="2" ySplit="4" topLeftCell="C5" activePane="bottomRight" state="frozen"/>
      <selection activeCell="O53" sqref="O53"/>
      <selection pane="topRight" activeCell="O53" sqref="O53"/>
      <selection pane="bottomLeft" activeCell="O53" sqref="O53"/>
      <selection pane="bottomRight" activeCell="P21" sqref="P21"/>
    </sheetView>
  </sheetViews>
  <sheetFormatPr defaultColWidth="9.140625" defaultRowHeight="12.75" x14ac:dyDescent="0.2"/>
  <cols>
    <col min="1" max="1" width="1.42578125" style="21" customWidth="1"/>
    <col min="2" max="2" width="44.7109375" style="21" customWidth="1"/>
    <col min="3" max="5" width="8.5703125" style="21" bestFit="1" customWidth="1"/>
    <col min="6" max="6" width="6.5703125" style="21" bestFit="1" customWidth="1"/>
    <col min="7" max="7" width="11.85546875" style="21" customWidth="1"/>
    <col min="8" max="8" width="8.140625" style="21" bestFit="1" customWidth="1"/>
    <col min="9" max="9" width="0.85546875" style="21" customWidth="1"/>
    <col min="10" max="11" width="8.5703125" style="21" bestFit="1" customWidth="1"/>
    <col min="12" max="12" width="8.28515625" style="21" customWidth="1"/>
    <col min="13" max="14" width="9.140625" style="138"/>
    <col min="15" max="16384" width="9.140625" style="21"/>
  </cols>
  <sheetData>
    <row r="1" spans="1:14" x14ac:dyDescent="0.2">
      <c r="A1" s="93" t="s">
        <v>130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4" x14ac:dyDescent="0.2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4" s="1" customFormat="1" ht="12" x14ac:dyDescent="0.2">
      <c r="A3" s="27"/>
      <c r="B3" s="13"/>
      <c r="C3" s="147" t="s">
        <v>121</v>
      </c>
      <c r="D3" s="147"/>
      <c r="E3" s="147"/>
      <c r="F3" s="13"/>
      <c r="G3" s="148" t="s">
        <v>106</v>
      </c>
      <c r="H3" s="148"/>
      <c r="I3" s="14"/>
      <c r="J3" s="147" t="s">
        <v>121</v>
      </c>
      <c r="K3" s="147"/>
      <c r="L3" s="147"/>
    </row>
    <row r="4" spans="1:14" s="22" customFormat="1" ht="24" x14ac:dyDescent="0.2">
      <c r="A4" s="28"/>
      <c r="B4" s="28" t="s">
        <v>81</v>
      </c>
      <c r="C4" s="17" t="s">
        <v>181</v>
      </c>
      <c r="D4" s="17" t="s">
        <v>176</v>
      </c>
      <c r="E4" s="17" t="s">
        <v>182</v>
      </c>
      <c r="F4" s="18" t="s">
        <v>116</v>
      </c>
      <c r="G4" s="17" t="s">
        <v>122</v>
      </c>
      <c r="H4" s="17" t="s">
        <v>2</v>
      </c>
      <c r="I4" s="20"/>
      <c r="J4" s="17" t="s">
        <v>183</v>
      </c>
      <c r="K4" s="17" t="s">
        <v>184</v>
      </c>
      <c r="L4" s="18" t="s">
        <v>116</v>
      </c>
      <c r="M4" s="1"/>
      <c r="N4" s="1"/>
    </row>
    <row r="5" spans="1:14" s="22" customFormat="1" ht="15" customHeight="1" x14ac:dyDescent="0.2">
      <c r="A5" s="88" t="s">
        <v>109</v>
      </c>
      <c r="B5" s="81"/>
      <c r="C5" s="89">
        <v>125857.686971</v>
      </c>
      <c r="D5" s="89">
        <v>154044.24115099999</v>
      </c>
      <c r="E5" s="89">
        <v>143624.11096200001</v>
      </c>
      <c r="F5" s="90">
        <v>100</v>
      </c>
      <c r="G5" s="90">
        <f>E5-C5</f>
        <v>17766.423991000003</v>
      </c>
      <c r="H5" s="90">
        <f>(E5/C5-1)*100</f>
        <v>14.116280394612456</v>
      </c>
      <c r="I5" s="91"/>
      <c r="J5" s="89">
        <v>591541.95205700002</v>
      </c>
      <c r="K5" s="89">
        <v>661073.28346900002</v>
      </c>
      <c r="L5" s="91">
        <v>100</v>
      </c>
      <c r="M5" s="1"/>
      <c r="N5" s="1"/>
    </row>
    <row r="6" spans="1:14" s="22" customFormat="1" ht="6" customHeight="1" x14ac:dyDescent="0.2">
      <c r="A6" s="122"/>
      <c r="B6" s="122"/>
      <c r="C6" s="112"/>
      <c r="D6" s="112"/>
      <c r="E6" s="112"/>
      <c r="F6" s="113"/>
      <c r="G6" s="112"/>
      <c r="H6" s="112"/>
      <c r="I6" s="115"/>
      <c r="J6" s="112"/>
      <c r="K6" s="112"/>
      <c r="L6" s="113"/>
      <c r="M6" s="1"/>
      <c r="N6" s="1"/>
    </row>
    <row r="7" spans="1:14" s="22" customFormat="1" ht="15" customHeight="1" x14ac:dyDescent="0.2">
      <c r="A7" s="36" t="s">
        <v>115</v>
      </c>
      <c r="B7" s="38"/>
      <c r="C7" s="38">
        <v>22650.695784</v>
      </c>
      <c r="D7" s="38">
        <v>18635.820542000001</v>
      </c>
      <c r="E7" s="38">
        <v>18499.786991000001</v>
      </c>
      <c r="F7" s="39">
        <f>(E7/$E$5)*100</f>
        <v>12.880697305687526</v>
      </c>
      <c r="G7" s="40">
        <f t="shared" ref="G7:G9" si="0">E7-C7</f>
        <v>-4150.9087929999987</v>
      </c>
      <c r="H7" s="40">
        <f t="shared" ref="H7:H9" si="1">(E7/C7-1)*100</f>
        <v>-18.325745189391128</v>
      </c>
      <c r="I7" s="40">
        <v>91343.749976999999</v>
      </c>
      <c r="J7" s="38">
        <v>92976.034652999995</v>
      </c>
      <c r="K7" s="38">
        <v>84945.134514999998</v>
      </c>
      <c r="L7" s="39">
        <f>(K7/$K$5)*100</f>
        <v>12.849579107061793</v>
      </c>
      <c r="M7" s="1"/>
      <c r="N7" s="1"/>
    </row>
    <row r="8" spans="1:14" s="22" customFormat="1" ht="15" customHeight="1" x14ac:dyDescent="0.2">
      <c r="A8" s="41"/>
      <c r="B8" s="42" t="s">
        <v>83</v>
      </c>
      <c r="C8" s="43">
        <v>22224.254844999999</v>
      </c>
      <c r="D8" s="43">
        <v>17816.670266000001</v>
      </c>
      <c r="E8" s="43">
        <v>16881.894103999999</v>
      </c>
      <c r="F8" s="44">
        <f t="shared" ref="F8:F33" si="2">(E8/$E$5)*100</f>
        <v>11.754220089457403</v>
      </c>
      <c r="G8" s="45">
        <f t="shared" si="0"/>
        <v>-5342.3607410000004</v>
      </c>
      <c r="H8" s="45">
        <f t="shared" si="1"/>
        <v>-24.038424587278897</v>
      </c>
      <c r="I8" s="45">
        <v>-610.72689200000002</v>
      </c>
      <c r="J8" s="43">
        <v>86857.605968999997</v>
      </c>
      <c r="K8" s="43">
        <v>80318.042669000002</v>
      </c>
      <c r="L8" s="44">
        <f t="shared" ref="L8:L9" si="3">(K8/$K$5)*100</f>
        <v>12.149642812295921</v>
      </c>
      <c r="M8" s="1"/>
      <c r="N8" s="1"/>
    </row>
    <row r="9" spans="1:14" s="22" customFormat="1" ht="15" customHeight="1" x14ac:dyDescent="0.2">
      <c r="A9" s="41"/>
      <c r="B9" s="42" t="s">
        <v>84</v>
      </c>
      <c r="C9" s="43">
        <v>426.44093900000001</v>
      </c>
      <c r="D9" s="43">
        <v>819.15027599999996</v>
      </c>
      <c r="E9" s="43">
        <v>1617.892887</v>
      </c>
      <c r="F9" s="44">
        <f t="shared" si="2"/>
        <v>1.1264772162301226</v>
      </c>
      <c r="G9" s="45">
        <f t="shared" si="0"/>
        <v>1191.4519479999999</v>
      </c>
      <c r="H9" s="45">
        <f t="shared" si="1"/>
        <v>279.3943636823293</v>
      </c>
      <c r="I9" s="45">
        <v>90733.023084999993</v>
      </c>
      <c r="J9" s="43">
        <v>6118.4286840000004</v>
      </c>
      <c r="K9" s="43">
        <v>4627.0918460000003</v>
      </c>
      <c r="L9" s="58">
        <f t="shared" si="3"/>
        <v>0.69993629476587083</v>
      </c>
      <c r="M9" s="1"/>
      <c r="N9" s="1"/>
    </row>
    <row r="10" spans="1:14" s="22" customFormat="1" ht="8.1" customHeight="1" x14ac:dyDescent="0.2">
      <c r="A10" s="41"/>
      <c r="B10" s="42"/>
      <c r="C10" s="74"/>
      <c r="D10" s="74"/>
      <c r="E10" s="74"/>
      <c r="F10" s="58"/>
      <c r="G10" s="45"/>
      <c r="H10" s="45"/>
      <c r="I10" s="45"/>
      <c r="J10" s="46"/>
      <c r="K10" s="75"/>
      <c r="L10" s="58"/>
      <c r="M10" s="1"/>
      <c r="N10" s="1"/>
    </row>
    <row r="11" spans="1:14" s="22" customFormat="1" ht="15" customHeight="1" x14ac:dyDescent="0.2">
      <c r="A11" s="36" t="s">
        <v>114</v>
      </c>
      <c r="B11" s="37"/>
      <c r="C11" s="38">
        <v>10101.358283</v>
      </c>
      <c r="D11" s="38">
        <v>10260.649015000001</v>
      </c>
      <c r="E11" s="38">
        <v>9827.1940439999998</v>
      </c>
      <c r="F11" s="39">
        <f t="shared" si="2"/>
        <v>6.8423010441471588</v>
      </c>
      <c r="G11" s="40">
        <f t="shared" ref="G11:G17" si="4">E11-C11</f>
        <v>-274.16423899999972</v>
      </c>
      <c r="H11" s="40">
        <f t="shared" ref="H11:H17" si="5">(E11/C11-1)*100</f>
        <v>-2.7141324099096864</v>
      </c>
      <c r="I11" s="40"/>
      <c r="J11" s="38">
        <v>48660.570424999998</v>
      </c>
      <c r="K11" s="38">
        <v>49514.667957999998</v>
      </c>
      <c r="L11" s="39">
        <f t="shared" ref="L11:L17" si="6">(K11/$K$5)*100</f>
        <v>7.4900422080545193</v>
      </c>
      <c r="M11" s="1"/>
      <c r="N11" s="1"/>
    </row>
    <row r="12" spans="1:14" s="22" customFormat="1" ht="15" customHeight="1" x14ac:dyDescent="0.2">
      <c r="A12" s="41"/>
      <c r="B12" s="42" t="s">
        <v>85</v>
      </c>
      <c r="C12" s="43">
        <v>1757.0213650000001</v>
      </c>
      <c r="D12" s="43">
        <v>1970.1185720000001</v>
      </c>
      <c r="E12" s="43">
        <v>1857.4216980000001</v>
      </c>
      <c r="F12" s="44">
        <f t="shared" si="2"/>
        <v>1.2932520073119449</v>
      </c>
      <c r="G12" s="45">
        <f t="shared" si="4"/>
        <v>100.40033300000005</v>
      </c>
      <c r="H12" s="45">
        <f t="shared" si="5"/>
        <v>5.7142351823365578</v>
      </c>
      <c r="I12" s="45"/>
      <c r="J12" s="43">
        <v>7794.1277950000003</v>
      </c>
      <c r="K12" s="43">
        <v>9118.0204780000004</v>
      </c>
      <c r="L12" s="44">
        <f t="shared" si="6"/>
        <v>1.3792752945865456</v>
      </c>
      <c r="M12" s="1"/>
      <c r="N12" s="1"/>
    </row>
    <row r="13" spans="1:14" s="22" customFormat="1" ht="24" x14ac:dyDescent="0.2">
      <c r="A13" s="41"/>
      <c r="B13" s="42" t="s">
        <v>86</v>
      </c>
      <c r="C13" s="43">
        <v>1223.5501380000001</v>
      </c>
      <c r="D13" s="43">
        <v>1166.7867510000001</v>
      </c>
      <c r="E13" s="43">
        <v>1151.3025709999999</v>
      </c>
      <c r="F13" s="44">
        <f t="shared" si="2"/>
        <v>0.80160814454378837</v>
      </c>
      <c r="G13" s="45">
        <f t="shared" si="4"/>
        <v>-72.247567000000117</v>
      </c>
      <c r="H13" s="45">
        <f t="shared" si="5"/>
        <v>-5.9047492012133773</v>
      </c>
      <c r="I13" s="45"/>
      <c r="J13" s="43">
        <v>6433.2674029999998</v>
      </c>
      <c r="K13" s="43">
        <v>6388.6779790000001</v>
      </c>
      <c r="L13" s="44">
        <f t="shared" si="6"/>
        <v>0.96640994860285967</v>
      </c>
      <c r="M13" s="1"/>
      <c r="N13" s="1"/>
    </row>
    <row r="14" spans="1:14" s="22" customFormat="1" ht="24" x14ac:dyDescent="0.2">
      <c r="A14" s="41"/>
      <c r="B14" s="42" t="s">
        <v>87</v>
      </c>
      <c r="C14" s="43">
        <v>3251.460787</v>
      </c>
      <c r="D14" s="43">
        <v>2964.1237780000001</v>
      </c>
      <c r="E14" s="43">
        <v>2712.1847790000002</v>
      </c>
      <c r="F14" s="44">
        <f t="shared" si="2"/>
        <v>1.8883909956578171</v>
      </c>
      <c r="G14" s="45">
        <f t="shared" si="4"/>
        <v>-539.27600799999982</v>
      </c>
      <c r="H14" s="45">
        <f t="shared" si="5"/>
        <v>-16.585653136465151</v>
      </c>
      <c r="I14" s="45"/>
      <c r="J14" s="43">
        <v>15836.864511</v>
      </c>
      <c r="K14" s="43">
        <v>14358.027496999999</v>
      </c>
      <c r="L14" s="44">
        <f t="shared" si="6"/>
        <v>2.1719267524556218</v>
      </c>
      <c r="M14" s="1"/>
      <c r="N14" s="1"/>
    </row>
    <row r="15" spans="1:14" s="22" customFormat="1" ht="15" customHeight="1" x14ac:dyDescent="0.2">
      <c r="A15" s="41"/>
      <c r="B15" s="42" t="s">
        <v>88</v>
      </c>
      <c r="C15" s="43">
        <v>2074.9766450000002</v>
      </c>
      <c r="D15" s="43">
        <v>2395.4369649999999</v>
      </c>
      <c r="E15" s="43">
        <v>2285.7737099999999</v>
      </c>
      <c r="F15" s="44">
        <f t="shared" si="2"/>
        <v>1.5914972038397985</v>
      </c>
      <c r="G15" s="45">
        <f t="shared" si="4"/>
        <v>210.79706499999975</v>
      </c>
      <c r="H15" s="45">
        <f t="shared" si="5"/>
        <v>10.159009042725863</v>
      </c>
      <c r="I15" s="45"/>
      <c r="J15" s="43">
        <v>9924.4705370000011</v>
      </c>
      <c r="K15" s="43">
        <v>10943.68908</v>
      </c>
      <c r="L15" s="44">
        <f t="shared" si="6"/>
        <v>1.6554426496518955</v>
      </c>
      <c r="M15" s="1"/>
      <c r="N15" s="1"/>
    </row>
    <row r="16" spans="1:14" s="22" customFormat="1" ht="15" customHeight="1" x14ac:dyDescent="0.2">
      <c r="A16" s="41"/>
      <c r="B16" s="42" t="s">
        <v>89</v>
      </c>
      <c r="C16" s="43">
        <v>1599.8172070000001</v>
      </c>
      <c r="D16" s="43">
        <v>1597.2589640000001</v>
      </c>
      <c r="E16" s="43">
        <v>1663.679707</v>
      </c>
      <c r="F16" s="44">
        <f t="shared" si="2"/>
        <v>1.1583568356709797</v>
      </c>
      <c r="G16" s="45">
        <f t="shared" si="4"/>
        <v>63.862499999999955</v>
      </c>
      <c r="H16" s="45">
        <f t="shared" si="5"/>
        <v>3.9918623028036837</v>
      </c>
      <c r="I16" s="45"/>
      <c r="J16" s="43">
        <v>7910.8708430000006</v>
      </c>
      <c r="K16" s="43">
        <v>7999.896847</v>
      </c>
      <c r="L16" s="44">
        <f t="shared" si="6"/>
        <v>1.2101376726374908</v>
      </c>
      <c r="M16" s="1"/>
      <c r="N16" s="1"/>
    </row>
    <row r="17" spans="1:14" s="22" customFormat="1" ht="15" customHeight="1" x14ac:dyDescent="0.2">
      <c r="A17" s="41"/>
      <c r="B17" s="42" t="s">
        <v>90</v>
      </c>
      <c r="C17" s="43">
        <v>194.532141</v>
      </c>
      <c r="D17" s="43">
        <v>166.92398499999999</v>
      </c>
      <c r="E17" s="43">
        <v>156.831579</v>
      </c>
      <c r="F17" s="44">
        <f t="shared" si="2"/>
        <v>0.10919585712282975</v>
      </c>
      <c r="G17" s="45">
        <f t="shared" si="4"/>
        <v>-37.700561999999991</v>
      </c>
      <c r="H17" s="45">
        <f t="shared" si="5"/>
        <v>-19.380119812694595</v>
      </c>
      <c r="I17" s="45">
        <v>26.627193808311965</v>
      </c>
      <c r="J17" s="43">
        <v>760.969336</v>
      </c>
      <c r="K17" s="43">
        <v>706.35607700000003</v>
      </c>
      <c r="L17" s="44">
        <f t="shared" si="6"/>
        <v>0.1068498901201055</v>
      </c>
      <c r="M17" s="1"/>
      <c r="N17" s="1"/>
    </row>
    <row r="18" spans="1:14" s="22" customFormat="1" ht="8.1" customHeight="1" x14ac:dyDescent="0.2">
      <c r="A18" s="41"/>
      <c r="B18" s="42"/>
      <c r="C18" s="108"/>
      <c r="D18" s="108"/>
      <c r="E18" s="108"/>
      <c r="F18" s="44"/>
      <c r="G18" s="45"/>
      <c r="H18" s="45"/>
      <c r="I18" s="45"/>
      <c r="J18" s="46"/>
      <c r="K18" s="46"/>
      <c r="L18" s="44"/>
      <c r="M18" s="1"/>
      <c r="N18" s="1"/>
    </row>
    <row r="19" spans="1:14" s="22" customFormat="1" ht="15" customHeight="1" x14ac:dyDescent="0.2">
      <c r="A19" s="36" t="s">
        <v>113</v>
      </c>
      <c r="B19" s="37"/>
      <c r="C19" s="38">
        <v>1530.5180539999999</v>
      </c>
      <c r="D19" s="38">
        <v>5806.2049420000003</v>
      </c>
      <c r="E19" s="38">
        <v>-534.74729400000001</v>
      </c>
      <c r="F19" s="40">
        <f t="shared" si="2"/>
        <v>-0.37232418040274806</v>
      </c>
      <c r="G19" s="40">
        <f t="shared" ref="G19:G21" si="7">E19-C19</f>
        <v>-2065.2653479999999</v>
      </c>
      <c r="H19" s="40">
        <f t="shared" ref="H19:H21" si="8">(E19/C19-1)*100</f>
        <v>-134.93897328440138</v>
      </c>
      <c r="I19" s="40"/>
      <c r="J19" s="38">
        <v>12259.484144</v>
      </c>
      <c r="K19" s="38">
        <v>11637.566699999999</v>
      </c>
      <c r="L19" s="39">
        <f t="shared" ref="L19:L21" si="9">(K19/$K$5)*100</f>
        <v>1.760404934068966</v>
      </c>
      <c r="M19" s="1"/>
      <c r="N19" s="1"/>
    </row>
    <row r="20" spans="1:14" s="22" customFormat="1" ht="15" customHeight="1" x14ac:dyDescent="0.2">
      <c r="A20" s="41"/>
      <c r="B20" s="42" t="s">
        <v>91</v>
      </c>
      <c r="C20" s="43">
        <v>351.43071600000002</v>
      </c>
      <c r="D20" s="43">
        <v>4993.6779779999997</v>
      </c>
      <c r="E20" s="43">
        <v>-1151.8581999999999</v>
      </c>
      <c r="F20" s="44">
        <f t="shared" si="2"/>
        <v>-0.80199500786101163</v>
      </c>
      <c r="G20" s="45">
        <f t="shared" si="7"/>
        <v>-1503.288916</v>
      </c>
      <c r="H20" s="45">
        <f t="shared" si="8"/>
        <v>-427.76252830444105</v>
      </c>
      <c r="I20" s="45">
        <v>14.553990763807148</v>
      </c>
      <c r="J20" s="43">
        <v>7610.2194840000002</v>
      </c>
      <c r="K20" s="43">
        <v>8742.1051779999998</v>
      </c>
      <c r="L20" s="44">
        <f t="shared" si="9"/>
        <v>1.3224109030886206</v>
      </c>
      <c r="M20" s="1"/>
      <c r="N20" s="1"/>
    </row>
    <row r="21" spans="1:14" s="22" customFormat="1" ht="15" customHeight="1" x14ac:dyDescent="0.2">
      <c r="A21" s="41"/>
      <c r="B21" s="42" t="s">
        <v>92</v>
      </c>
      <c r="C21" s="43">
        <v>1179.087338</v>
      </c>
      <c r="D21" s="43">
        <v>812.52696400000002</v>
      </c>
      <c r="E21" s="43">
        <v>617.110906</v>
      </c>
      <c r="F21" s="44">
        <f t="shared" si="2"/>
        <v>0.42967082745826352</v>
      </c>
      <c r="G21" s="45">
        <f t="shared" si="7"/>
        <v>-561.97643200000005</v>
      </c>
      <c r="H21" s="45">
        <f t="shared" si="8"/>
        <v>-47.661985154826588</v>
      </c>
      <c r="I21" s="45"/>
      <c r="J21" s="43">
        <v>4649.2646599999998</v>
      </c>
      <c r="K21" s="43">
        <v>2895.4615220000001</v>
      </c>
      <c r="L21" s="44">
        <f t="shared" si="9"/>
        <v>0.43799403098034562</v>
      </c>
      <c r="M21" s="1"/>
      <c r="N21" s="1"/>
    </row>
    <row r="22" spans="1:14" s="22" customFormat="1" ht="8.1" customHeight="1" x14ac:dyDescent="0.2">
      <c r="A22" s="41"/>
      <c r="B22" s="42"/>
      <c r="C22" s="43"/>
      <c r="D22" s="43"/>
      <c r="E22" s="44"/>
      <c r="F22" s="43"/>
      <c r="G22" s="45"/>
      <c r="H22" s="45"/>
      <c r="I22" s="45"/>
      <c r="J22" s="46"/>
      <c r="K22" s="46"/>
      <c r="L22" s="44"/>
      <c r="M22" s="1"/>
      <c r="N22" s="1"/>
    </row>
    <row r="23" spans="1:14" s="22" customFormat="1" ht="15" customHeight="1" x14ac:dyDescent="0.2">
      <c r="A23" s="36" t="s">
        <v>82</v>
      </c>
      <c r="B23" s="38"/>
      <c r="C23" s="132">
        <v>601.10205099999996</v>
      </c>
      <c r="D23" s="132">
        <v>461.612436</v>
      </c>
      <c r="E23" s="132">
        <v>434.72414400000002</v>
      </c>
      <c r="F23" s="139">
        <f t="shared" si="2"/>
        <v>0.30268186942164543</v>
      </c>
      <c r="G23" s="140">
        <f>E23-C23</f>
        <v>-166.37790699999994</v>
      </c>
      <c r="H23" s="140">
        <f>(E23/C23-1)*100</f>
        <v>-27.67881206247954</v>
      </c>
      <c r="I23" s="140"/>
      <c r="J23" s="132">
        <v>2564.1282839999999</v>
      </c>
      <c r="K23" s="132">
        <v>2555.32845</v>
      </c>
      <c r="L23" s="39">
        <f>(K23/$K$5)*100</f>
        <v>0.38654238703927718</v>
      </c>
      <c r="M23" s="1"/>
      <c r="N23" s="1"/>
    </row>
    <row r="24" spans="1:14" s="22" customFormat="1" ht="8.1" customHeight="1" x14ac:dyDescent="0.2">
      <c r="A24" s="127"/>
      <c r="B24" s="128"/>
      <c r="C24" s="128"/>
      <c r="D24" s="128"/>
      <c r="E24" s="128"/>
      <c r="F24" s="129"/>
      <c r="G24" s="130"/>
      <c r="H24" s="130"/>
      <c r="I24" s="130"/>
      <c r="J24" s="131"/>
      <c r="K24" s="131"/>
      <c r="L24" s="129"/>
      <c r="M24" s="1"/>
      <c r="N24" s="1"/>
    </row>
    <row r="25" spans="1:14" s="22" customFormat="1" ht="15" customHeight="1" x14ac:dyDescent="0.2">
      <c r="A25" s="36" t="s">
        <v>112</v>
      </c>
      <c r="B25" s="38"/>
      <c r="C25" s="38">
        <v>65168.659567000002</v>
      </c>
      <c r="D25" s="38">
        <v>47214.566364999999</v>
      </c>
      <c r="E25" s="38">
        <v>74523.660780999999</v>
      </c>
      <c r="F25" s="39">
        <f t="shared" si="2"/>
        <v>51.887987526493674</v>
      </c>
      <c r="G25" s="40">
        <f t="shared" ref="G25:G33" si="10">E25-C25</f>
        <v>9355.0012139999963</v>
      </c>
      <c r="H25" s="40">
        <f t="shared" ref="H25:H33" si="11">(E25/C25-1)*100</f>
        <v>14.355061583524066</v>
      </c>
      <c r="I25" s="40"/>
      <c r="J25" s="38">
        <v>301717.94073600002</v>
      </c>
      <c r="K25" s="38">
        <v>297192.03062600002</v>
      </c>
      <c r="L25" s="39">
        <f t="shared" ref="L25:L33" si="12">(K25/$K$5)*100</f>
        <v>44.955988701657517</v>
      </c>
      <c r="M25" s="1"/>
      <c r="N25" s="1"/>
    </row>
    <row r="26" spans="1:14" s="22" customFormat="1" ht="15" customHeight="1" x14ac:dyDescent="0.2">
      <c r="A26" s="41"/>
      <c r="B26" s="42" t="s">
        <v>93</v>
      </c>
      <c r="C26" s="43">
        <v>1740.1735229999999</v>
      </c>
      <c r="D26" s="43">
        <v>1321.487742</v>
      </c>
      <c r="E26" s="43">
        <v>1437.723624</v>
      </c>
      <c r="F26" s="44">
        <f t="shared" si="2"/>
        <v>1.0010322183163187</v>
      </c>
      <c r="G26" s="45">
        <f t="shared" si="10"/>
        <v>-302.44989899999996</v>
      </c>
      <c r="H26" s="45">
        <f t="shared" si="11"/>
        <v>-17.380444823605103</v>
      </c>
      <c r="I26" s="45"/>
      <c r="J26" s="43">
        <v>11811.880942</v>
      </c>
      <c r="K26" s="43">
        <v>6879.9141970000001</v>
      </c>
      <c r="L26" s="44">
        <f t="shared" si="12"/>
        <v>1.0407188384466943</v>
      </c>
      <c r="M26" s="1"/>
      <c r="N26" s="1"/>
    </row>
    <row r="27" spans="1:14" s="22" customFormat="1" ht="15" customHeight="1" x14ac:dyDescent="0.2">
      <c r="A27" s="41"/>
      <c r="B27" s="42" t="s">
        <v>94</v>
      </c>
      <c r="C27" s="43">
        <v>1373.0429730000001</v>
      </c>
      <c r="D27" s="43">
        <v>781.90548000000001</v>
      </c>
      <c r="E27" s="43">
        <v>1086.9793549999999</v>
      </c>
      <c r="F27" s="44">
        <f t="shared" si="2"/>
        <v>0.7568223383381586</v>
      </c>
      <c r="G27" s="45">
        <f t="shared" si="10"/>
        <v>-286.06361800000013</v>
      </c>
      <c r="H27" s="45">
        <f t="shared" si="11"/>
        <v>-20.834280035312492</v>
      </c>
      <c r="I27" s="45"/>
      <c r="J27" s="43">
        <v>6298.3326049999996</v>
      </c>
      <c r="K27" s="43">
        <v>4889.6465500000004</v>
      </c>
      <c r="L27" s="44">
        <f t="shared" si="12"/>
        <v>0.73965272417929939</v>
      </c>
      <c r="M27" s="1"/>
      <c r="N27" s="1"/>
    </row>
    <row r="28" spans="1:14" s="22" customFormat="1" ht="15" customHeight="1" x14ac:dyDescent="0.2">
      <c r="A28" s="41"/>
      <c r="B28" s="42" t="s">
        <v>95</v>
      </c>
      <c r="C28" s="43">
        <v>6049.2383049999999</v>
      </c>
      <c r="D28" s="43">
        <v>5222.9401090000001</v>
      </c>
      <c r="E28" s="43">
        <v>5519.7768880000003</v>
      </c>
      <c r="F28" s="44">
        <f t="shared" si="2"/>
        <v>3.8432104825772742</v>
      </c>
      <c r="G28" s="45">
        <f t="shared" si="10"/>
        <v>-529.46141699999953</v>
      </c>
      <c r="H28" s="45">
        <f t="shared" si="11"/>
        <v>-8.7525303237330441</v>
      </c>
      <c r="I28" s="45"/>
      <c r="J28" s="43">
        <v>27844.107146999999</v>
      </c>
      <c r="K28" s="43">
        <v>19596.276935999998</v>
      </c>
      <c r="L28" s="44">
        <f t="shared" si="12"/>
        <v>2.9643123426752331</v>
      </c>
      <c r="M28" s="1"/>
      <c r="N28" s="1"/>
    </row>
    <row r="29" spans="1:14" s="22" customFormat="1" ht="15" customHeight="1" x14ac:dyDescent="0.2">
      <c r="A29" s="41"/>
      <c r="B29" s="42" t="s">
        <v>96</v>
      </c>
      <c r="C29" s="43">
        <v>1828.8692189999999</v>
      </c>
      <c r="D29" s="43">
        <v>3014.3297910000001</v>
      </c>
      <c r="E29" s="43">
        <v>1276.4987229999999</v>
      </c>
      <c r="F29" s="44">
        <f t="shared" si="2"/>
        <v>0.88877745835985389</v>
      </c>
      <c r="G29" s="45">
        <f t="shared" si="10"/>
        <v>-552.370496</v>
      </c>
      <c r="H29" s="45">
        <f t="shared" si="11"/>
        <v>-30.202842841984534</v>
      </c>
      <c r="I29" s="45"/>
      <c r="J29" s="43">
        <v>12122.302806</v>
      </c>
      <c r="K29" s="43">
        <v>9857.3427279999996</v>
      </c>
      <c r="L29" s="44">
        <f t="shared" si="12"/>
        <v>1.491111949990374</v>
      </c>
      <c r="M29" s="1"/>
      <c r="N29" s="1"/>
    </row>
    <row r="30" spans="1:14" s="22" customFormat="1" ht="15" customHeight="1" x14ac:dyDescent="0.2">
      <c r="A30" s="41"/>
      <c r="B30" s="42" t="s">
        <v>97</v>
      </c>
      <c r="C30" s="43">
        <v>3878.3842020000002</v>
      </c>
      <c r="D30" s="43">
        <v>2440.4423830000001</v>
      </c>
      <c r="E30" s="43">
        <v>3080.603654</v>
      </c>
      <c r="F30" s="44">
        <f t="shared" si="2"/>
        <v>2.144907030836253</v>
      </c>
      <c r="G30" s="45">
        <f t="shared" si="10"/>
        <v>-797.78054800000018</v>
      </c>
      <c r="H30" s="45">
        <f t="shared" si="11"/>
        <v>-20.569920524856766</v>
      </c>
      <c r="I30" s="45"/>
      <c r="J30" s="43">
        <v>16942.488327999999</v>
      </c>
      <c r="K30" s="43">
        <v>15671.327902999999</v>
      </c>
      <c r="L30" s="44">
        <f t="shared" si="12"/>
        <v>2.3705886011251702</v>
      </c>
      <c r="M30" s="1"/>
      <c r="N30" s="1"/>
    </row>
    <row r="31" spans="1:14" s="22" customFormat="1" ht="15" customHeight="1" x14ac:dyDescent="0.2">
      <c r="A31" s="41"/>
      <c r="B31" s="42" t="s">
        <v>98</v>
      </c>
      <c r="C31" s="43">
        <v>22316.796932000001</v>
      </c>
      <c r="D31" s="43">
        <v>24464.903016</v>
      </c>
      <c r="E31" s="43">
        <v>22982.448842000002</v>
      </c>
      <c r="F31" s="44">
        <f t="shared" si="2"/>
        <v>16.001804075974878</v>
      </c>
      <c r="G31" s="45">
        <f t="shared" si="10"/>
        <v>665.6519100000005</v>
      </c>
      <c r="H31" s="45">
        <f t="shared" si="11"/>
        <v>2.9827394676228192</v>
      </c>
      <c r="I31" s="45"/>
      <c r="J31" s="43">
        <v>101558.42494299999</v>
      </c>
      <c r="K31" s="43">
        <v>108081.437507</v>
      </c>
      <c r="L31" s="44">
        <f t="shared" si="12"/>
        <v>16.349388216059758</v>
      </c>
      <c r="M31" s="1"/>
      <c r="N31" s="1"/>
    </row>
    <row r="32" spans="1:14" s="22" customFormat="1" ht="24" x14ac:dyDescent="0.2">
      <c r="A32" s="41"/>
      <c r="B32" s="42" t="s">
        <v>99</v>
      </c>
      <c r="C32" s="43">
        <v>23033.920609000001</v>
      </c>
      <c r="D32" s="43">
        <v>4456.6297780000004</v>
      </c>
      <c r="E32" s="43">
        <v>34041.731084999999</v>
      </c>
      <c r="F32" s="44">
        <f t="shared" si="2"/>
        <v>23.701961221543606</v>
      </c>
      <c r="G32" s="45">
        <f t="shared" si="10"/>
        <v>11007.810475999999</v>
      </c>
      <c r="H32" s="45">
        <f t="shared" si="11"/>
        <v>47.789565063009462</v>
      </c>
      <c r="I32" s="45"/>
      <c r="J32" s="43">
        <v>103651.541803</v>
      </c>
      <c r="K32" s="43">
        <v>108157.057055</v>
      </c>
      <c r="L32" s="44">
        <f t="shared" si="12"/>
        <v>16.36082712153226</v>
      </c>
      <c r="M32" s="1"/>
      <c r="N32" s="1"/>
    </row>
    <row r="33" spans="1:14" s="22" customFormat="1" ht="15" customHeight="1" x14ac:dyDescent="0.2">
      <c r="A33" s="41"/>
      <c r="B33" s="42" t="s">
        <v>100</v>
      </c>
      <c r="C33" s="43">
        <v>4948.2338040000004</v>
      </c>
      <c r="D33" s="43">
        <v>5511.9280660000004</v>
      </c>
      <c r="E33" s="43">
        <v>5097.8986100000002</v>
      </c>
      <c r="F33" s="44">
        <f t="shared" si="2"/>
        <v>3.5494727005473332</v>
      </c>
      <c r="G33" s="45">
        <f t="shared" si="10"/>
        <v>149.66480599999977</v>
      </c>
      <c r="H33" s="45">
        <f t="shared" si="11"/>
        <v>3.0246106374160364</v>
      </c>
      <c r="I33" s="45"/>
      <c r="J33" s="43">
        <v>21488.862162000001</v>
      </c>
      <c r="K33" s="43">
        <v>24059.027750000001</v>
      </c>
      <c r="L33" s="44">
        <f t="shared" si="12"/>
        <v>3.6393889076487254</v>
      </c>
      <c r="M33" s="1"/>
      <c r="N33" s="1"/>
    </row>
    <row r="34" spans="1:14" s="22" customFormat="1" ht="8.1" customHeight="1" x14ac:dyDescent="0.2">
      <c r="A34" s="41"/>
      <c r="B34" s="42"/>
      <c r="C34" s="43"/>
      <c r="D34" s="43"/>
      <c r="E34" s="43"/>
      <c r="F34" s="44"/>
      <c r="G34" s="45"/>
      <c r="H34" s="45"/>
      <c r="I34" s="45"/>
      <c r="J34" s="43"/>
      <c r="K34" s="43"/>
      <c r="L34" s="44"/>
      <c r="M34" s="1"/>
      <c r="N34" s="1"/>
    </row>
    <row r="35" spans="1:14" s="22" customFormat="1" ht="15" customHeight="1" x14ac:dyDescent="0.2">
      <c r="A35" s="36" t="s">
        <v>111</v>
      </c>
      <c r="B35" s="38"/>
      <c r="C35" s="132">
        <v>0</v>
      </c>
      <c r="D35" s="47">
        <v>0</v>
      </c>
      <c r="E35" s="47">
        <v>0</v>
      </c>
      <c r="F35" s="47">
        <v>0</v>
      </c>
      <c r="G35" s="40">
        <v>0</v>
      </c>
      <c r="H35" s="47">
        <v>0</v>
      </c>
      <c r="I35" s="47"/>
      <c r="J35" s="132">
        <v>0</v>
      </c>
      <c r="K35" s="47">
        <v>0</v>
      </c>
      <c r="L35" s="47">
        <v>0</v>
      </c>
      <c r="M35" s="1"/>
      <c r="N35" s="1"/>
    </row>
    <row r="36" spans="1:14" s="22" customFormat="1" ht="15" customHeight="1" x14ac:dyDescent="0.2">
      <c r="A36" s="48" t="s">
        <v>110</v>
      </c>
      <c r="B36" s="49"/>
      <c r="C36" s="50">
        <v>100052.33373899999</v>
      </c>
      <c r="D36" s="50">
        <v>82378.853300000002</v>
      </c>
      <c r="E36" s="50">
        <v>102750.61866599999</v>
      </c>
      <c r="F36" s="51">
        <f t="shared" ref="F36:F37" si="13">(E36/$E$5)*100</f>
        <v>71.541343565347262</v>
      </c>
      <c r="G36" s="52">
        <f t="shared" ref="G36:G37" si="14">E36-C36</f>
        <v>2698.2849270000006</v>
      </c>
      <c r="H36" s="52">
        <f t="shared" ref="H36:H37" si="15">(E36/C36-1)*100</f>
        <v>2.6968735522340248</v>
      </c>
      <c r="I36" s="52"/>
      <c r="J36" s="50">
        <v>458178.15824200003</v>
      </c>
      <c r="K36" s="50">
        <v>445844.72824899998</v>
      </c>
      <c r="L36" s="51">
        <f t="shared" ref="L36:L37" si="16">(K36/$K$5)*100</f>
        <v>67.442557337882064</v>
      </c>
      <c r="M36" s="1"/>
      <c r="N36" s="1"/>
    </row>
    <row r="37" spans="1:14" s="22" customFormat="1" ht="15" customHeight="1" x14ac:dyDescent="0.2">
      <c r="A37" s="48" t="s">
        <v>108</v>
      </c>
      <c r="B37" s="49"/>
      <c r="C37" s="133">
        <v>25805.353232000001</v>
      </c>
      <c r="D37" s="133">
        <v>71665.387851000007</v>
      </c>
      <c r="E37" s="133">
        <v>40873.492295999997</v>
      </c>
      <c r="F37" s="51">
        <f t="shared" si="13"/>
        <v>28.458656434652735</v>
      </c>
      <c r="G37" s="52">
        <f t="shared" si="14"/>
        <v>15068.139063999995</v>
      </c>
      <c r="H37" s="52">
        <f t="shared" si="15"/>
        <v>58.391524148232563</v>
      </c>
      <c r="I37" s="52"/>
      <c r="J37" s="133">
        <v>133363.79381500001</v>
      </c>
      <c r="K37" s="133">
        <v>215228.55522000001</v>
      </c>
      <c r="L37" s="51">
        <f t="shared" si="16"/>
        <v>32.557442662117928</v>
      </c>
      <c r="M37" s="1"/>
      <c r="N37" s="1"/>
    </row>
    <row r="38" spans="1:14" s="22" customFormat="1" x14ac:dyDescent="0.2">
      <c r="C38" s="92"/>
      <c r="D38" s="92"/>
      <c r="E38" s="92"/>
      <c r="K38" s="53"/>
      <c r="M38" s="1"/>
      <c r="N38" s="1"/>
    </row>
    <row r="39" spans="1:14" s="22" customFormat="1" x14ac:dyDescent="0.2">
      <c r="C39" s="92"/>
      <c r="D39" s="92"/>
      <c r="E39" s="92"/>
      <c r="F39" s="53"/>
      <c r="G39" s="54"/>
      <c r="H39" s="54"/>
      <c r="J39" s="53"/>
      <c r="K39" s="53"/>
      <c r="L39" s="54"/>
      <c r="M39" s="1"/>
      <c r="N39" s="1"/>
    </row>
    <row r="40" spans="1:14" s="22" customFormat="1" x14ac:dyDescent="0.2">
      <c r="A40" s="23"/>
      <c r="B40" s="23"/>
      <c r="C40" s="55"/>
      <c r="D40" s="55"/>
      <c r="E40" s="55"/>
      <c r="G40" s="53"/>
      <c r="H40" s="53"/>
      <c r="J40" s="55"/>
      <c r="K40" s="55"/>
      <c r="M40" s="1"/>
      <c r="N40" s="1"/>
    </row>
    <row r="41" spans="1:14" s="22" customFormat="1" x14ac:dyDescent="0.2">
      <c r="C41" s="55"/>
      <c r="D41" s="55"/>
      <c r="E41" s="55"/>
      <c r="J41" s="55"/>
      <c r="K41" s="55"/>
      <c r="M41" s="1"/>
      <c r="N41" s="1"/>
    </row>
  </sheetData>
  <mergeCells count="3">
    <mergeCell ref="C3:E3"/>
    <mergeCell ref="J3:L3"/>
    <mergeCell ref="G3:H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3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Appendix i</vt:lpstr>
      <vt:lpstr>Appendix ii-iii</vt:lpstr>
      <vt:lpstr>Appendix iv</vt:lpstr>
      <vt:lpstr>Appendix v</vt:lpstr>
      <vt:lpstr>Appendix vi</vt:lpstr>
      <vt:lpstr>'Appendix i'!Print_Area</vt:lpstr>
      <vt:lpstr>'Appendix ii-iii'!Print_Area</vt:lpstr>
      <vt:lpstr>'Appendix iv'!Print_Area</vt:lpstr>
      <vt:lpstr>'Appendix v'!Print_Area</vt:lpstr>
      <vt:lpstr>'Appendix vi'!Print_Area</vt:lpstr>
      <vt:lpstr>'Appendix 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Nurul Ainie Hamid</dc:creator>
  <cp:lastModifiedBy>Muhammad Abdul Adzeem Muzzafar</cp:lastModifiedBy>
  <cp:lastPrinted>2026-06-19T01:56:27Z</cp:lastPrinted>
  <dcterms:created xsi:type="dcterms:W3CDTF">2020-06-23T08:33:49Z</dcterms:created>
  <dcterms:modified xsi:type="dcterms:W3CDTF">2026-06-19T01:57:27Z</dcterms:modified>
</cp:coreProperties>
</file>