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6FB81317-D64F-44C5-856A-EC4EC2A862DC}" xr6:coauthVersionLast="36" xr6:coauthVersionMax="36" xr10:uidLastSave="{00000000-0000-0000-0000-000000000000}"/>
  <bookViews>
    <workbookView xWindow="0" yWindow="0" windowWidth="28800" windowHeight="12225" tabRatio="837" activeTab="1" xr2:uid="{8BDBC18D-46B8-480E-914E-F605A05108E9}"/>
  </bookViews>
  <sheets>
    <sheet name="Malaysia" sheetId="18" r:id="rId1"/>
    <sheet name="Johor" sheetId="1" r:id="rId2"/>
    <sheet name="Kedah" sheetId="2" r:id="rId3"/>
    <sheet name="Kelantan" sheetId="3" r:id="rId4"/>
    <sheet name="Melaka" sheetId="4" r:id="rId5"/>
    <sheet name="Negeri Sembilan" sheetId="5" r:id="rId6"/>
    <sheet name="Pahang" sheetId="6" r:id="rId7"/>
    <sheet name="P.Pinang" sheetId="7" r:id="rId8"/>
    <sheet name="Perak" sheetId="8" r:id="rId9"/>
    <sheet name="Perlis" sheetId="9" r:id="rId10"/>
    <sheet name="Selangor" sheetId="11" r:id="rId11"/>
    <sheet name="Terengganu" sheetId="12" r:id="rId12"/>
    <sheet name="Sabah" sheetId="16" r:id="rId13"/>
    <sheet name="Sarawak" sheetId="17" r:id="rId14"/>
    <sheet name="WPKL" sheetId="13" r:id="rId15"/>
    <sheet name="WP Labuan" sheetId="14" r:id="rId16"/>
    <sheet name="WP Putrajaya" sheetId="15" r:id="rId17"/>
  </sheets>
  <definedNames>
    <definedName name="_xlnm.Print_Area" localSheetId="1">Johor!$A$1:$P$219</definedName>
    <definedName name="_xlnm.Print_Area" localSheetId="0">Malaysia!$A$1:$P$24</definedName>
    <definedName name="_xlnm.Print_Area" localSheetId="5">'Negeri Sembilan'!$A$1:$P$162</definedName>
    <definedName name="_xlnm.Print_Area" localSheetId="8">Perak!$A$1:$P$276</definedName>
    <definedName name="_xlnm.Print_Titles" localSheetId="1">Johor!$25:$29</definedName>
    <definedName name="_xlnm.Print_Titles" localSheetId="2">Kedah!$25:$29</definedName>
    <definedName name="_xlnm.Print_Titles" localSheetId="3">Kelantan!$25:$29</definedName>
    <definedName name="_xlnm.Print_Titles" localSheetId="0">Malaysia!#REF!</definedName>
    <definedName name="_xlnm.Print_Titles" localSheetId="4">Melaka!$25:$29</definedName>
    <definedName name="_xlnm.Print_Titles" localSheetId="5">'Negeri Sembilan'!$25:$29</definedName>
    <definedName name="_xlnm.Print_Titles" localSheetId="7">P.Pinang!$25:$29</definedName>
    <definedName name="_xlnm.Print_Titles" localSheetId="6">Pahang!$25:$29</definedName>
    <definedName name="_xlnm.Print_Titles" localSheetId="8">Perak!$25:$29</definedName>
    <definedName name="_xlnm.Print_Titles" localSheetId="12">Sabah!$25:$29</definedName>
    <definedName name="_xlnm.Print_Titles" localSheetId="13">Sarawak!$25:$29</definedName>
    <definedName name="_xlnm.Print_Titles" localSheetId="10">Selangor!$25:$29</definedName>
    <definedName name="_xlnm.Print_Titles" localSheetId="11">Terengganu!$25:$29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1" l="1"/>
  <c r="D530" i="17"/>
  <c r="N38" i="17"/>
  <c r="N39" i="17"/>
  <c r="D42" i="17"/>
  <c r="H42" i="17"/>
  <c r="N42" i="17"/>
  <c r="P42" i="17"/>
  <c r="P39" i="17"/>
  <c r="L39" i="17"/>
  <c r="H39" i="17"/>
  <c r="D39" i="17"/>
  <c r="P15" i="17"/>
  <c r="F192" i="11"/>
  <c r="H192" i="11"/>
  <c r="P192" i="11"/>
  <c r="N192" i="11"/>
  <c r="L192" i="11"/>
  <c r="L193" i="6" l="1"/>
  <c r="L192" i="6"/>
  <c r="F138" i="6"/>
  <c r="H135" i="6"/>
  <c r="N135" i="6"/>
  <c r="D119" i="6"/>
  <c r="N62" i="6"/>
  <c r="B18" i="8" l="1"/>
  <c r="P252" i="8" l="1"/>
  <c r="N252" i="8"/>
  <c r="J252" i="8"/>
  <c r="H252" i="8"/>
  <c r="P157" i="8"/>
  <c r="N157" i="8"/>
  <c r="L157" i="8"/>
  <c r="H157" i="8"/>
  <c r="F157" i="8"/>
  <c r="D157" i="8"/>
  <c r="P119" i="8"/>
  <c r="L119" i="8"/>
  <c r="H119" i="8"/>
  <c r="F119" i="8"/>
  <c r="D119" i="8"/>
  <c r="P100" i="8"/>
  <c r="H100" i="8"/>
  <c r="F100" i="8"/>
  <c r="D100" i="8"/>
  <c r="P81" i="8"/>
  <c r="L81" i="8"/>
  <c r="J81" i="8"/>
  <c r="H81" i="8"/>
  <c r="F81" i="8"/>
  <c r="D81" i="8"/>
  <c r="P62" i="8"/>
  <c r="N62" i="8"/>
  <c r="L62" i="8"/>
  <c r="J62" i="8"/>
  <c r="H62" i="8"/>
  <c r="F62" i="8"/>
  <c r="D62" i="8"/>
  <c r="P43" i="8"/>
  <c r="N43" i="8"/>
  <c r="L43" i="8"/>
  <c r="H43" i="8"/>
  <c r="F43" i="8"/>
  <c r="D43" i="8"/>
  <c r="B88" i="7" l="1"/>
  <c r="O107" i="7"/>
  <c r="M107" i="7"/>
  <c r="K107" i="7"/>
  <c r="I107" i="7"/>
  <c r="G107" i="7"/>
  <c r="E107" i="7"/>
  <c r="C107" i="7"/>
  <c r="B107" i="7"/>
  <c r="P746" i="17" l="1"/>
  <c r="P744" i="17"/>
  <c r="P743" i="17"/>
  <c r="P742" i="17"/>
  <c r="P741" i="17"/>
  <c r="P739" i="17"/>
  <c r="P736" i="17"/>
  <c r="P737" i="17"/>
  <c r="P718" i="17" l="1"/>
  <c r="P321" i="16"/>
  <c r="L302" i="16"/>
  <c r="P784" i="17" l="1"/>
  <c r="P781" i="17"/>
  <c r="P780" i="17"/>
  <c r="L780" i="17"/>
  <c r="F780" i="17"/>
  <c r="D780" i="17"/>
  <c r="P779" i="17"/>
  <c r="P777" i="17"/>
  <c r="P775" i="17"/>
  <c r="N775" i="17"/>
  <c r="L775" i="17"/>
  <c r="J775" i="17"/>
  <c r="F775" i="17"/>
  <c r="D775" i="17"/>
  <c r="P774" i="17"/>
  <c r="N774" i="17"/>
  <c r="L774" i="17"/>
  <c r="D774" i="17"/>
  <c r="P773" i="17"/>
  <c r="L773" i="17"/>
  <c r="H773" i="17"/>
  <c r="P772" i="17"/>
  <c r="N772" i="17"/>
  <c r="L772" i="17"/>
  <c r="J772" i="17"/>
  <c r="H772" i="17"/>
  <c r="F772" i="17"/>
  <c r="D772" i="17"/>
  <c r="L746" i="17"/>
  <c r="H746" i="17"/>
  <c r="F746" i="17"/>
  <c r="D746" i="17"/>
  <c r="L744" i="17"/>
  <c r="H744" i="17"/>
  <c r="D744" i="17"/>
  <c r="H743" i="17"/>
  <c r="H742" i="17"/>
  <c r="F742" i="17"/>
  <c r="D742" i="17"/>
  <c r="H741" i="17"/>
  <c r="D741" i="17"/>
  <c r="L739" i="17"/>
  <c r="H739" i="17"/>
  <c r="D739" i="17"/>
  <c r="N737" i="17"/>
  <c r="L737" i="17"/>
  <c r="J737" i="17"/>
  <c r="H737" i="17"/>
  <c r="F737" i="17"/>
  <c r="D737" i="17"/>
  <c r="N736" i="17"/>
  <c r="L736" i="17"/>
  <c r="J736" i="17"/>
  <c r="H736" i="17"/>
  <c r="F736" i="17"/>
  <c r="D736" i="17"/>
  <c r="P735" i="17"/>
  <c r="N735" i="17"/>
  <c r="L735" i="17"/>
  <c r="J735" i="17"/>
  <c r="H735" i="17"/>
  <c r="F735" i="17"/>
  <c r="D735" i="17"/>
  <c r="P734" i="17"/>
  <c r="N734" i="17"/>
  <c r="L734" i="17"/>
  <c r="J734" i="17"/>
  <c r="H734" i="17"/>
  <c r="F734" i="17"/>
  <c r="D734" i="17"/>
  <c r="P727" i="17"/>
  <c r="H725" i="17"/>
  <c r="P723" i="17"/>
  <c r="H723" i="17"/>
  <c r="P722" i="17"/>
  <c r="N718" i="17"/>
  <c r="L718" i="17"/>
  <c r="H718" i="17"/>
  <c r="P717" i="17"/>
  <c r="H717" i="17"/>
  <c r="D717" i="17"/>
  <c r="P716" i="17"/>
  <c r="H716" i="17"/>
  <c r="P715" i="17"/>
  <c r="N715" i="17"/>
  <c r="L715" i="17"/>
  <c r="H715" i="17"/>
  <c r="D715" i="17"/>
  <c r="P670" i="17"/>
  <c r="H670" i="17"/>
  <c r="P669" i="17"/>
  <c r="H669" i="17"/>
  <c r="P667" i="17"/>
  <c r="L667" i="17"/>
  <c r="H667" i="17"/>
  <c r="F667" i="17"/>
  <c r="P666" i="17"/>
  <c r="L666" i="17"/>
  <c r="H666" i="17"/>
  <c r="F666" i="17"/>
  <c r="D666" i="17"/>
  <c r="P665" i="17"/>
  <c r="F665" i="17"/>
  <c r="P661" i="17"/>
  <c r="F661" i="17"/>
  <c r="P660" i="17"/>
  <c r="N660" i="17"/>
  <c r="L660" i="17"/>
  <c r="H660" i="17"/>
  <c r="D660" i="17"/>
  <c r="P659" i="17"/>
  <c r="N659" i="17"/>
  <c r="L659" i="17"/>
  <c r="J659" i="17"/>
  <c r="H659" i="17"/>
  <c r="F659" i="17"/>
  <c r="D659" i="17"/>
  <c r="P658" i="17"/>
  <c r="N658" i="17"/>
  <c r="L658" i="17"/>
  <c r="J658" i="17"/>
  <c r="H658" i="17"/>
  <c r="F658" i="17"/>
  <c r="D658" i="17"/>
  <c r="P651" i="17"/>
  <c r="H651" i="17"/>
  <c r="P647" i="17"/>
  <c r="P646" i="17"/>
  <c r="P642" i="17"/>
  <c r="L642" i="17"/>
  <c r="H642" i="17"/>
  <c r="D642" i="17"/>
  <c r="P641" i="17"/>
  <c r="N641" i="17"/>
  <c r="F641" i="17"/>
  <c r="D641" i="17"/>
  <c r="P640" i="17"/>
  <c r="N640" i="17"/>
  <c r="L640" i="17"/>
  <c r="J640" i="17"/>
  <c r="H640" i="17"/>
  <c r="F640" i="17"/>
  <c r="D640" i="17"/>
  <c r="P639" i="17"/>
  <c r="N639" i="17"/>
  <c r="L639" i="17"/>
  <c r="J639" i="17"/>
  <c r="H639" i="17"/>
  <c r="F639" i="17"/>
  <c r="D639" i="17"/>
  <c r="P613" i="17"/>
  <c r="N613" i="17"/>
  <c r="L613" i="17"/>
  <c r="H613" i="17"/>
  <c r="D613" i="17"/>
  <c r="P610" i="17"/>
  <c r="N610" i="17"/>
  <c r="H610" i="17"/>
  <c r="P609" i="17"/>
  <c r="N609" i="17"/>
  <c r="L609" i="17"/>
  <c r="H609" i="17"/>
  <c r="F609" i="17"/>
  <c r="D609" i="17"/>
  <c r="P608" i="17"/>
  <c r="H608" i="17"/>
  <c r="P606" i="17"/>
  <c r="H606" i="17"/>
  <c r="P604" i="17"/>
  <c r="N604" i="17"/>
  <c r="L604" i="17"/>
  <c r="H604" i="17"/>
  <c r="F604" i="17"/>
  <c r="D604" i="17"/>
  <c r="P603" i="17"/>
  <c r="N603" i="17"/>
  <c r="L603" i="17"/>
  <c r="H603" i="17"/>
  <c r="F603" i="17"/>
  <c r="P602" i="17"/>
  <c r="N602" i="17"/>
  <c r="L602" i="17"/>
  <c r="H602" i="17"/>
  <c r="F602" i="17"/>
  <c r="D602" i="17"/>
  <c r="P601" i="17"/>
  <c r="N601" i="17"/>
  <c r="L601" i="17"/>
  <c r="H601" i="17"/>
  <c r="F601" i="17"/>
  <c r="D601" i="17"/>
  <c r="P575" i="17"/>
  <c r="N575" i="17"/>
  <c r="H575" i="17"/>
  <c r="P573" i="17"/>
  <c r="H573" i="17"/>
  <c r="P571" i="17"/>
  <c r="H571" i="17"/>
  <c r="F571" i="17"/>
  <c r="P570" i="17"/>
  <c r="H570" i="17"/>
  <c r="D570" i="17"/>
  <c r="P568" i="17"/>
  <c r="H568" i="17"/>
  <c r="P566" i="17"/>
  <c r="P565" i="17"/>
  <c r="N565" i="17"/>
  <c r="H565" i="17"/>
  <c r="P564" i="17"/>
  <c r="N564" i="17"/>
  <c r="L564" i="17"/>
  <c r="J564" i="17"/>
  <c r="H564" i="17"/>
  <c r="F564" i="17"/>
  <c r="D564" i="17"/>
  <c r="P563" i="17"/>
  <c r="N563" i="17"/>
  <c r="L563" i="17"/>
  <c r="J563" i="17"/>
  <c r="H563" i="17"/>
  <c r="F563" i="17"/>
  <c r="D563" i="17"/>
  <c r="P537" i="17"/>
  <c r="N537" i="17"/>
  <c r="L537" i="17"/>
  <c r="H537" i="17"/>
  <c r="F537" i="17"/>
  <c r="D537" i="17"/>
  <c r="P535" i="17"/>
  <c r="D535" i="17"/>
  <c r="P534" i="17"/>
  <c r="N534" i="17"/>
  <c r="L534" i="17"/>
  <c r="P533" i="17"/>
  <c r="H533" i="17"/>
  <c r="P532" i="17"/>
  <c r="J532" i="17"/>
  <c r="H532" i="17"/>
  <c r="F532" i="17"/>
  <c r="D532" i="17"/>
  <c r="P527" i="17"/>
  <c r="N527" i="17"/>
  <c r="L527" i="17"/>
  <c r="J527" i="17"/>
  <c r="H527" i="17"/>
  <c r="F527" i="17"/>
  <c r="D527" i="17"/>
  <c r="P526" i="17"/>
  <c r="N526" i="17"/>
  <c r="L526" i="17"/>
  <c r="J526" i="17"/>
  <c r="H526" i="17"/>
  <c r="F526" i="17"/>
  <c r="D526" i="17"/>
  <c r="P525" i="17"/>
  <c r="N525" i="17"/>
  <c r="L525" i="17"/>
  <c r="J525" i="17"/>
  <c r="H525" i="17"/>
  <c r="F525" i="17"/>
  <c r="D525" i="17"/>
  <c r="P499" i="17"/>
  <c r="L499" i="17"/>
  <c r="H499" i="17"/>
  <c r="F499" i="17"/>
  <c r="P497" i="17"/>
  <c r="H497" i="17"/>
  <c r="H496" i="17"/>
  <c r="P495" i="17"/>
  <c r="N495" i="17"/>
  <c r="H495" i="17"/>
  <c r="F495" i="17"/>
  <c r="P494" i="17"/>
  <c r="D494" i="17"/>
  <c r="P492" i="17"/>
  <c r="N492" i="17"/>
  <c r="L492" i="17"/>
  <c r="H492" i="17"/>
  <c r="P490" i="17"/>
  <c r="L490" i="17"/>
  <c r="J490" i="17"/>
  <c r="H490" i="17"/>
  <c r="F490" i="17"/>
  <c r="D490" i="17"/>
  <c r="P489" i="17"/>
  <c r="L489" i="17"/>
  <c r="H489" i="17"/>
  <c r="F489" i="17"/>
  <c r="D489" i="17"/>
  <c r="P488" i="17"/>
  <c r="N488" i="17"/>
  <c r="L488" i="17"/>
  <c r="H488" i="17"/>
  <c r="F488" i="17"/>
  <c r="D488" i="17"/>
  <c r="P487" i="17"/>
  <c r="N487" i="17"/>
  <c r="L487" i="17"/>
  <c r="J487" i="17"/>
  <c r="H487" i="17"/>
  <c r="F487" i="17"/>
  <c r="D487" i="17"/>
  <c r="P461" i="17"/>
  <c r="H461" i="17"/>
  <c r="F461" i="17"/>
  <c r="P458" i="17"/>
  <c r="P457" i="17"/>
  <c r="N457" i="17"/>
  <c r="H457" i="17"/>
  <c r="F457" i="17"/>
  <c r="D457" i="17"/>
  <c r="P456" i="17"/>
  <c r="P454" i="17"/>
  <c r="L454" i="17"/>
  <c r="F454" i="17"/>
  <c r="D454" i="17"/>
  <c r="P452" i="17"/>
  <c r="L452" i="17"/>
  <c r="J452" i="17"/>
  <c r="H452" i="17"/>
  <c r="F452" i="17"/>
  <c r="D452" i="17"/>
  <c r="P451" i="17"/>
  <c r="N451" i="17"/>
  <c r="F451" i="17"/>
  <c r="D451" i="17"/>
  <c r="P450" i="17"/>
  <c r="N450" i="17"/>
  <c r="L450" i="17"/>
  <c r="H450" i="17"/>
  <c r="F450" i="17"/>
  <c r="D450" i="17"/>
  <c r="P449" i="17"/>
  <c r="N449" i="17"/>
  <c r="L449" i="17"/>
  <c r="J449" i="17"/>
  <c r="H449" i="17"/>
  <c r="F449" i="17"/>
  <c r="D449" i="17"/>
  <c r="P442" i="17"/>
  <c r="L442" i="17"/>
  <c r="D440" i="17"/>
  <c r="H439" i="17"/>
  <c r="P438" i="17"/>
  <c r="H438" i="17"/>
  <c r="D438" i="17"/>
  <c r="P437" i="17"/>
  <c r="H437" i="17"/>
  <c r="P435" i="17"/>
  <c r="P433" i="17"/>
  <c r="N433" i="17"/>
  <c r="L433" i="17"/>
  <c r="H433" i="17"/>
  <c r="P432" i="17"/>
  <c r="H432" i="17"/>
  <c r="F432" i="17"/>
  <c r="P431" i="17"/>
  <c r="N431" i="17"/>
  <c r="H431" i="17"/>
  <c r="F431" i="17"/>
  <c r="D431" i="17"/>
  <c r="P430" i="17"/>
  <c r="N430" i="17"/>
  <c r="L430" i="17"/>
  <c r="H430" i="17"/>
  <c r="F430" i="17"/>
  <c r="D430" i="17"/>
  <c r="P404" i="17"/>
  <c r="P402" i="17"/>
  <c r="P400" i="17"/>
  <c r="J400" i="17"/>
  <c r="H400" i="17"/>
  <c r="F400" i="17"/>
  <c r="D400" i="17"/>
  <c r="P399" i="17"/>
  <c r="H399" i="17"/>
  <c r="D399" i="17"/>
  <c r="P397" i="17"/>
  <c r="H397" i="17"/>
  <c r="F397" i="17"/>
  <c r="D397" i="17"/>
  <c r="P395" i="17"/>
  <c r="N395" i="17"/>
  <c r="L395" i="17"/>
  <c r="H395" i="17"/>
  <c r="F395" i="17"/>
  <c r="H394" i="17"/>
  <c r="F394" i="17"/>
  <c r="P393" i="17"/>
  <c r="N393" i="17"/>
  <c r="H393" i="17"/>
  <c r="F393" i="17"/>
  <c r="D393" i="17"/>
  <c r="P392" i="17"/>
  <c r="N392" i="17"/>
  <c r="L392" i="17"/>
  <c r="J392" i="17"/>
  <c r="H392" i="17"/>
  <c r="F392" i="17"/>
  <c r="D392" i="17"/>
  <c r="P366" i="17"/>
  <c r="N366" i="17"/>
  <c r="H366" i="17"/>
  <c r="D366" i="17"/>
  <c r="P364" i="17"/>
  <c r="L364" i="17"/>
  <c r="H364" i="17"/>
  <c r="D364" i="17"/>
  <c r="H363" i="17"/>
  <c r="P362" i="17"/>
  <c r="N362" i="17"/>
  <c r="L362" i="17"/>
  <c r="H362" i="17"/>
  <c r="F362" i="17"/>
  <c r="D362" i="17"/>
  <c r="P361" i="17"/>
  <c r="H361" i="17"/>
  <c r="D361" i="17"/>
  <c r="P359" i="17"/>
  <c r="L359" i="17"/>
  <c r="H359" i="17"/>
  <c r="D359" i="17"/>
  <c r="P357" i="17"/>
  <c r="L357" i="17"/>
  <c r="J357" i="17"/>
  <c r="H357" i="17"/>
  <c r="F357" i="17"/>
  <c r="D357" i="17"/>
  <c r="P356" i="17"/>
  <c r="L356" i="17"/>
  <c r="H356" i="17"/>
  <c r="D356" i="17"/>
  <c r="P355" i="17"/>
  <c r="N355" i="17"/>
  <c r="L355" i="17"/>
  <c r="H355" i="17"/>
  <c r="F355" i="17"/>
  <c r="D355" i="17"/>
  <c r="P354" i="17"/>
  <c r="N354" i="17"/>
  <c r="L354" i="17"/>
  <c r="J354" i="17"/>
  <c r="H354" i="17"/>
  <c r="F354" i="17"/>
  <c r="D354" i="17"/>
  <c r="P347" i="17"/>
  <c r="L347" i="17"/>
  <c r="H347" i="17"/>
  <c r="D347" i="17"/>
  <c r="P345" i="17"/>
  <c r="L345" i="17"/>
  <c r="H345" i="17"/>
  <c r="D345" i="17"/>
  <c r="P343" i="17"/>
  <c r="L343" i="17"/>
  <c r="H343" i="17"/>
  <c r="F343" i="17"/>
  <c r="D343" i="17"/>
  <c r="P342" i="17"/>
  <c r="H342" i="17"/>
  <c r="D342" i="17"/>
  <c r="P340" i="17"/>
  <c r="H340" i="17"/>
  <c r="F340" i="17"/>
  <c r="D340" i="17"/>
  <c r="P338" i="17"/>
  <c r="N338" i="17"/>
  <c r="L338" i="17"/>
  <c r="J338" i="17"/>
  <c r="H338" i="17"/>
  <c r="F338" i="17"/>
  <c r="D338" i="17"/>
  <c r="P337" i="17"/>
  <c r="L337" i="17"/>
  <c r="J337" i="17"/>
  <c r="H337" i="17"/>
  <c r="F337" i="17"/>
  <c r="D337" i="17"/>
  <c r="P336" i="17"/>
  <c r="N336" i="17"/>
  <c r="L336" i="17"/>
  <c r="J336" i="17"/>
  <c r="H336" i="17"/>
  <c r="F336" i="17"/>
  <c r="D336" i="17"/>
  <c r="P335" i="17"/>
  <c r="N335" i="17"/>
  <c r="L335" i="17"/>
  <c r="J335" i="17"/>
  <c r="H335" i="17"/>
  <c r="F335" i="17"/>
  <c r="D335" i="17"/>
  <c r="P252" i="17"/>
  <c r="L252" i="17"/>
  <c r="D252" i="17"/>
  <c r="P250" i="17"/>
  <c r="L250" i="17"/>
  <c r="H250" i="17"/>
  <c r="D250" i="17"/>
  <c r="P249" i="17"/>
  <c r="L249" i="17"/>
  <c r="P248" i="17"/>
  <c r="N248" i="17"/>
  <c r="L248" i="17"/>
  <c r="H248" i="17"/>
  <c r="F248" i="17"/>
  <c r="D248" i="17"/>
  <c r="P247" i="17"/>
  <c r="H247" i="17"/>
  <c r="D247" i="17"/>
  <c r="P245" i="17"/>
  <c r="L245" i="17"/>
  <c r="H245" i="17"/>
  <c r="D245" i="17"/>
  <c r="P243" i="17"/>
  <c r="N243" i="17"/>
  <c r="L243" i="17"/>
  <c r="H243" i="17"/>
  <c r="F243" i="17"/>
  <c r="D243" i="17"/>
  <c r="P242" i="17"/>
  <c r="L242" i="17"/>
  <c r="H242" i="17"/>
  <c r="F242" i="17"/>
  <c r="D242" i="17"/>
  <c r="P241" i="17"/>
  <c r="N241" i="17"/>
  <c r="L241" i="17"/>
  <c r="J241" i="17"/>
  <c r="H241" i="17"/>
  <c r="F241" i="17"/>
  <c r="D241" i="17"/>
  <c r="P240" i="17"/>
  <c r="N240" i="17"/>
  <c r="L240" i="17"/>
  <c r="J240" i="17"/>
  <c r="H240" i="17"/>
  <c r="F240" i="17"/>
  <c r="D240" i="17"/>
  <c r="P233" i="17"/>
  <c r="N233" i="17"/>
  <c r="L233" i="17"/>
  <c r="J233" i="17"/>
  <c r="H233" i="17"/>
  <c r="D233" i="17"/>
  <c r="P231" i="17"/>
  <c r="L231" i="17"/>
  <c r="H231" i="17"/>
  <c r="D231" i="17"/>
  <c r="P230" i="17"/>
  <c r="L230" i="17"/>
  <c r="H230" i="17"/>
  <c r="P229" i="17"/>
  <c r="N229" i="17"/>
  <c r="L229" i="17"/>
  <c r="H229" i="17"/>
  <c r="F229" i="17"/>
  <c r="P228" i="17"/>
  <c r="N228" i="17"/>
  <c r="L228" i="17"/>
  <c r="H228" i="17"/>
  <c r="F228" i="17"/>
  <c r="D228" i="17"/>
  <c r="P226" i="17"/>
  <c r="L226" i="17"/>
  <c r="H226" i="17"/>
  <c r="D226" i="17"/>
  <c r="P225" i="17"/>
  <c r="H225" i="17"/>
  <c r="D225" i="17"/>
  <c r="P224" i="17"/>
  <c r="N224" i="17"/>
  <c r="L224" i="17"/>
  <c r="J224" i="17"/>
  <c r="H224" i="17"/>
  <c r="F224" i="17"/>
  <c r="D224" i="17"/>
  <c r="P223" i="17"/>
  <c r="L223" i="17"/>
  <c r="J223" i="17"/>
  <c r="H223" i="17"/>
  <c r="F223" i="17"/>
  <c r="D223" i="17"/>
  <c r="P222" i="17"/>
  <c r="N222" i="17"/>
  <c r="L222" i="17"/>
  <c r="J222" i="17"/>
  <c r="H222" i="17"/>
  <c r="F222" i="17"/>
  <c r="D222" i="17"/>
  <c r="P221" i="17"/>
  <c r="N221" i="17"/>
  <c r="L221" i="17"/>
  <c r="J221" i="17"/>
  <c r="H221" i="17"/>
  <c r="F221" i="17"/>
  <c r="D221" i="17"/>
  <c r="P214" i="17"/>
  <c r="D214" i="17"/>
  <c r="N211" i="17"/>
  <c r="P210" i="17"/>
  <c r="N210" i="17"/>
  <c r="H210" i="17"/>
  <c r="F210" i="17"/>
  <c r="P209" i="17"/>
  <c r="P207" i="17"/>
  <c r="N207" i="17"/>
  <c r="L207" i="17"/>
  <c r="F207" i="17"/>
  <c r="P205" i="17"/>
  <c r="N205" i="17"/>
  <c r="L205" i="17"/>
  <c r="J205" i="17"/>
  <c r="H205" i="17"/>
  <c r="F205" i="17"/>
  <c r="D205" i="17"/>
  <c r="P204" i="17"/>
  <c r="N204" i="17"/>
  <c r="L204" i="17"/>
  <c r="H204" i="17"/>
  <c r="F204" i="17"/>
  <c r="D204" i="17"/>
  <c r="P203" i="17"/>
  <c r="N203" i="17"/>
  <c r="L203" i="17"/>
  <c r="J203" i="17"/>
  <c r="H203" i="17"/>
  <c r="F203" i="17"/>
  <c r="D203" i="17"/>
  <c r="P202" i="17"/>
  <c r="N202" i="17"/>
  <c r="L202" i="17"/>
  <c r="J202" i="17"/>
  <c r="H202" i="17"/>
  <c r="F202" i="17"/>
  <c r="D202" i="17"/>
  <c r="P195" i="17"/>
  <c r="N195" i="17"/>
  <c r="L195" i="17"/>
  <c r="H195" i="17"/>
  <c r="F195" i="17"/>
  <c r="D195" i="17"/>
  <c r="P193" i="17"/>
  <c r="H193" i="17"/>
  <c r="D193" i="17"/>
  <c r="L192" i="17"/>
  <c r="P191" i="17"/>
  <c r="N191" i="17"/>
  <c r="L191" i="17"/>
  <c r="J191" i="17"/>
  <c r="H191" i="17"/>
  <c r="F191" i="17"/>
  <c r="D191" i="17"/>
  <c r="P190" i="17"/>
  <c r="L190" i="17"/>
  <c r="F190" i="17"/>
  <c r="D190" i="17"/>
  <c r="P188" i="17"/>
  <c r="L188" i="17"/>
  <c r="H188" i="17"/>
  <c r="F188" i="17"/>
  <c r="D188" i="17"/>
  <c r="P186" i="17"/>
  <c r="N186" i="17"/>
  <c r="L186" i="17"/>
  <c r="H186" i="17"/>
  <c r="F186" i="17"/>
  <c r="D186" i="17"/>
  <c r="P185" i="17"/>
  <c r="N185" i="17"/>
  <c r="L185" i="17"/>
  <c r="H185" i="17"/>
  <c r="F185" i="17"/>
  <c r="D185" i="17"/>
  <c r="P184" i="17"/>
  <c r="N184" i="17"/>
  <c r="L184" i="17"/>
  <c r="J184" i="17"/>
  <c r="H184" i="17"/>
  <c r="F184" i="17"/>
  <c r="D184" i="17"/>
  <c r="P183" i="17"/>
  <c r="N183" i="17"/>
  <c r="L183" i="17"/>
  <c r="J183" i="17"/>
  <c r="H183" i="17"/>
  <c r="F183" i="17"/>
  <c r="D183" i="17"/>
  <c r="P157" i="17"/>
  <c r="H157" i="17"/>
  <c r="F157" i="17"/>
  <c r="P154" i="17"/>
  <c r="L154" i="17"/>
  <c r="P153" i="17"/>
  <c r="N153" i="17"/>
  <c r="H153" i="17"/>
  <c r="F153" i="17"/>
  <c r="D153" i="17"/>
  <c r="P152" i="17"/>
  <c r="L152" i="17"/>
  <c r="H152" i="17"/>
  <c r="F152" i="17"/>
  <c r="D152" i="17"/>
  <c r="P150" i="17"/>
  <c r="N150" i="17"/>
  <c r="L150" i="17"/>
  <c r="F150" i="17"/>
  <c r="D150" i="17"/>
  <c r="P148" i="17"/>
  <c r="N148" i="17"/>
  <c r="L148" i="17"/>
  <c r="H148" i="17"/>
  <c r="F148" i="17"/>
  <c r="D148" i="17"/>
  <c r="P147" i="17"/>
  <c r="N147" i="17"/>
  <c r="L147" i="17"/>
  <c r="H147" i="17"/>
  <c r="F147" i="17"/>
  <c r="D147" i="17"/>
  <c r="P146" i="17"/>
  <c r="N146" i="17"/>
  <c r="L146" i="17"/>
  <c r="J146" i="17"/>
  <c r="H146" i="17"/>
  <c r="F146" i="17"/>
  <c r="D146" i="17"/>
  <c r="P145" i="17"/>
  <c r="N145" i="17"/>
  <c r="L145" i="17"/>
  <c r="J145" i="17"/>
  <c r="H145" i="17"/>
  <c r="F145" i="17"/>
  <c r="D145" i="17"/>
  <c r="P119" i="17"/>
  <c r="N119" i="17"/>
  <c r="L119" i="17"/>
  <c r="H119" i="17"/>
  <c r="D119" i="17"/>
  <c r="P117" i="17"/>
  <c r="H117" i="17"/>
  <c r="P116" i="17"/>
  <c r="N116" i="17"/>
  <c r="H116" i="17"/>
  <c r="D116" i="17"/>
  <c r="P115" i="17"/>
  <c r="N115" i="17"/>
  <c r="L115" i="17"/>
  <c r="J115" i="17"/>
  <c r="H115" i="17"/>
  <c r="F115" i="17"/>
  <c r="D115" i="17"/>
  <c r="P114" i="17"/>
  <c r="N114" i="17"/>
  <c r="L114" i="17"/>
  <c r="H114" i="17"/>
  <c r="F114" i="17"/>
  <c r="D114" i="17"/>
  <c r="P112" i="17"/>
  <c r="L112" i="17"/>
  <c r="H112" i="17"/>
  <c r="D112" i="17"/>
  <c r="P111" i="17"/>
  <c r="P110" i="17"/>
  <c r="N110" i="17"/>
  <c r="L110" i="17"/>
  <c r="H110" i="17"/>
  <c r="F110" i="17"/>
  <c r="D110" i="17"/>
  <c r="P109" i="17"/>
  <c r="N109" i="17"/>
  <c r="L109" i="17"/>
  <c r="J109" i="17"/>
  <c r="H109" i="17"/>
  <c r="F109" i="17"/>
  <c r="D109" i="17"/>
  <c r="P108" i="17"/>
  <c r="N108" i="17"/>
  <c r="L108" i="17"/>
  <c r="J108" i="17"/>
  <c r="H108" i="17"/>
  <c r="F108" i="17"/>
  <c r="D108" i="17"/>
  <c r="P107" i="17"/>
  <c r="N107" i="17"/>
  <c r="L107" i="17"/>
  <c r="J107" i="17"/>
  <c r="H107" i="17"/>
  <c r="F107" i="17"/>
  <c r="D107" i="17"/>
  <c r="P81" i="17"/>
  <c r="L81" i="17"/>
  <c r="J81" i="17"/>
  <c r="H81" i="17"/>
  <c r="P79" i="17"/>
  <c r="N79" i="17"/>
  <c r="H79" i="17"/>
  <c r="P78" i="17"/>
  <c r="N78" i="17"/>
  <c r="H78" i="17"/>
  <c r="P77" i="17"/>
  <c r="H77" i="17"/>
  <c r="P76" i="17"/>
  <c r="L76" i="17"/>
  <c r="H76" i="17"/>
  <c r="D76" i="17"/>
  <c r="P74" i="17"/>
  <c r="L74" i="17"/>
  <c r="J74" i="17"/>
  <c r="H74" i="17"/>
  <c r="D74" i="17"/>
  <c r="P72" i="17"/>
  <c r="N72" i="17"/>
  <c r="L72" i="17"/>
  <c r="J72" i="17"/>
  <c r="H72" i="17"/>
  <c r="D72" i="17"/>
  <c r="P71" i="17"/>
  <c r="N71" i="17"/>
  <c r="L71" i="17"/>
  <c r="J71" i="17"/>
  <c r="H71" i="17"/>
  <c r="F71" i="17"/>
  <c r="D71" i="17"/>
  <c r="P70" i="17"/>
  <c r="N70" i="17"/>
  <c r="L70" i="17"/>
  <c r="J70" i="17"/>
  <c r="H70" i="17"/>
  <c r="F70" i="17"/>
  <c r="D70" i="17"/>
  <c r="P69" i="17"/>
  <c r="N69" i="17"/>
  <c r="L69" i="17"/>
  <c r="J69" i="17"/>
  <c r="H69" i="17"/>
  <c r="F69" i="17"/>
  <c r="D69" i="17"/>
  <c r="P62" i="17"/>
  <c r="L62" i="17"/>
  <c r="H62" i="17"/>
  <c r="D62" i="17"/>
  <c r="P60" i="17"/>
  <c r="L60" i="17"/>
  <c r="H60" i="17"/>
  <c r="N59" i="17"/>
  <c r="L59" i="17"/>
  <c r="H59" i="17"/>
  <c r="P58" i="17"/>
  <c r="L58" i="17"/>
  <c r="J58" i="17"/>
  <c r="H58" i="17"/>
  <c r="P57" i="17"/>
  <c r="L57" i="17"/>
  <c r="H57" i="17"/>
  <c r="D57" i="17"/>
  <c r="P55" i="17"/>
  <c r="H55" i="17"/>
  <c r="P53" i="17"/>
  <c r="L53" i="17"/>
  <c r="H53" i="17"/>
  <c r="F53" i="17"/>
  <c r="D53" i="17"/>
  <c r="P52" i="17"/>
  <c r="L52" i="17"/>
  <c r="J52" i="17"/>
  <c r="H52" i="17"/>
  <c r="F52" i="17"/>
  <c r="D52" i="17"/>
  <c r="P51" i="17"/>
  <c r="N51" i="17"/>
  <c r="L51" i="17"/>
  <c r="J51" i="17"/>
  <c r="H51" i="17"/>
  <c r="F51" i="17"/>
  <c r="D51" i="17"/>
  <c r="P50" i="17"/>
  <c r="N50" i="17"/>
  <c r="L50" i="17"/>
  <c r="J50" i="17"/>
  <c r="H50" i="17"/>
  <c r="F50" i="17"/>
  <c r="D50" i="17"/>
  <c r="P537" i="16" l="1"/>
  <c r="L537" i="16"/>
  <c r="P535" i="16"/>
  <c r="L535" i="16"/>
  <c r="H535" i="16"/>
  <c r="P534" i="16"/>
  <c r="L532" i="16"/>
  <c r="H532" i="16"/>
  <c r="P528" i="16"/>
  <c r="N528" i="16"/>
  <c r="L528" i="16"/>
  <c r="J528" i="16"/>
  <c r="H528" i="16"/>
  <c r="F528" i="16"/>
  <c r="D528" i="16"/>
  <c r="P527" i="16"/>
  <c r="N527" i="16"/>
  <c r="L527" i="16"/>
  <c r="H527" i="16"/>
  <c r="F527" i="16"/>
  <c r="D527" i="16"/>
  <c r="P526" i="16"/>
  <c r="N526" i="16"/>
  <c r="L526" i="16"/>
  <c r="H526" i="16"/>
  <c r="F526" i="16"/>
  <c r="D526" i="16"/>
  <c r="O525" i="16"/>
  <c r="M525" i="16"/>
  <c r="K525" i="16"/>
  <c r="I525" i="16"/>
  <c r="G525" i="16"/>
  <c r="E525" i="16"/>
  <c r="C525" i="16"/>
  <c r="B525" i="16"/>
  <c r="P518" i="16"/>
  <c r="L518" i="16"/>
  <c r="H518" i="16"/>
  <c r="P515" i="16"/>
  <c r="L515" i="16"/>
  <c r="H515" i="16"/>
  <c r="P514" i="16"/>
  <c r="N514" i="16"/>
  <c r="L514" i="16"/>
  <c r="F514" i="16"/>
  <c r="P513" i="16"/>
  <c r="H513" i="16"/>
  <c r="P509" i="16"/>
  <c r="N509" i="16"/>
  <c r="L509" i="16"/>
  <c r="H509" i="16"/>
  <c r="F509" i="16"/>
  <c r="D509" i="16"/>
  <c r="P508" i="16"/>
  <c r="N508" i="16"/>
  <c r="L508" i="16"/>
  <c r="H508" i="16"/>
  <c r="F508" i="16"/>
  <c r="D508" i="16"/>
  <c r="P507" i="16"/>
  <c r="N507" i="16"/>
  <c r="L507" i="16"/>
  <c r="J507" i="16"/>
  <c r="H507" i="16"/>
  <c r="F507" i="16"/>
  <c r="D507" i="16"/>
  <c r="O506" i="16"/>
  <c r="M506" i="16"/>
  <c r="K506" i="16"/>
  <c r="L506" i="16" s="1"/>
  <c r="I506" i="16"/>
  <c r="G506" i="16"/>
  <c r="E506" i="16"/>
  <c r="C506" i="16"/>
  <c r="B506" i="16"/>
  <c r="P499" i="16"/>
  <c r="N499" i="16"/>
  <c r="L499" i="16"/>
  <c r="H499" i="16"/>
  <c r="D499" i="16"/>
  <c r="P498" i="16"/>
  <c r="N498" i="16"/>
  <c r="D498" i="16"/>
  <c r="P497" i="16"/>
  <c r="L497" i="16"/>
  <c r="J497" i="16"/>
  <c r="D497" i="16"/>
  <c r="N496" i="16"/>
  <c r="L496" i="16"/>
  <c r="P494" i="16"/>
  <c r="L494" i="16"/>
  <c r="H494" i="16"/>
  <c r="F494" i="16"/>
  <c r="D494" i="16"/>
  <c r="P492" i="16"/>
  <c r="N492" i="16"/>
  <c r="L492" i="16"/>
  <c r="J492" i="16"/>
  <c r="H492" i="16"/>
  <c r="F492" i="16"/>
  <c r="D492" i="16"/>
  <c r="P490" i="16"/>
  <c r="N490" i="16"/>
  <c r="L490" i="16"/>
  <c r="J490" i="16"/>
  <c r="H490" i="16"/>
  <c r="F490" i="16"/>
  <c r="D490" i="16"/>
  <c r="P489" i="16"/>
  <c r="N489" i="16"/>
  <c r="L489" i="16"/>
  <c r="J489" i="16"/>
  <c r="H489" i="16"/>
  <c r="F489" i="16"/>
  <c r="D489" i="16"/>
  <c r="P488" i="16"/>
  <c r="N488" i="16"/>
  <c r="L488" i="16"/>
  <c r="J488" i="16"/>
  <c r="H488" i="16"/>
  <c r="F488" i="16"/>
  <c r="D488" i="16"/>
  <c r="O487" i="16"/>
  <c r="M487" i="16"/>
  <c r="N487" i="16" s="1"/>
  <c r="K487" i="16"/>
  <c r="I487" i="16"/>
  <c r="J487" i="16" s="1"/>
  <c r="G487" i="16"/>
  <c r="E487" i="16"/>
  <c r="C487" i="16"/>
  <c r="B487" i="16"/>
  <c r="P480" i="16"/>
  <c r="P476" i="16"/>
  <c r="P471" i="16"/>
  <c r="N471" i="16"/>
  <c r="L471" i="16"/>
  <c r="J471" i="16"/>
  <c r="H471" i="16"/>
  <c r="F471" i="16"/>
  <c r="D471" i="16"/>
  <c r="P470" i="16"/>
  <c r="N470" i="16"/>
  <c r="L470" i="16"/>
  <c r="H470" i="16"/>
  <c r="D470" i="16"/>
  <c r="P469" i="16"/>
  <c r="N469" i="16"/>
  <c r="L469" i="16"/>
  <c r="H469" i="16"/>
  <c r="F469" i="16"/>
  <c r="D469" i="16"/>
  <c r="O468" i="16"/>
  <c r="M468" i="16"/>
  <c r="K468" i="16"/>
  <c r="L468" i="16" s="1"/>
  <c r="I468" i="16"/>
  <c r="G468" i="16"/>
  <c r="E468" i="16"/>
  <c r="C468" i="16"/>
  <c r="B468" i="16"/>
  <c r="P461" i="16"/>
  <c r="P460" i="16"/>
  <c r="N460" i="16"/>
  <c r="H460" i="16"/>
  <c r="F460" i="16"/>
  <c r="D460" i="16"/>
  <c r="P459" i="16"/>
  <c r="H459" i="16"/>
  <c r="F459" i="16"/>
  <c r="D459" i="16"/>
  <c r="P458" i="16"/>
  <c r="N458" i="16"/>
  <c r="L458" i="16"/>
  <c r="P457" i="16"/>
  <c r="N457" i="16"/>
  <c r="L457" i="16"/>
  <c r="H457" i="16"/>
  <c r="P456" i="16"/>
  <c r="H456" i="16"/>
  <c r="F456" i="16"/>
  <c r="P454" i="16"/>
  <c r="L454" i="16"/>
  <c r="H454" i="16"/>
  <c r="F454" i="16"/>
  <c r="D454" i="16"/>
  <c r="P452" i="16"/>
  <c r="N452" i="16"/>
  <c r="L452" i="16"/>
  <c r="H452" i="16"/>
  <c r="F452" i="16"/>
  <c r="D452" i="16"/>
  <c r="P451" i="16"/>
  <c r="N451" i="16"/>
  <c r="L451" i="16"/>
  <c r="J451" i="16"/>
  <c r="H451" i="16"/>
  <c r="F451" i="16"/>
  <c r="D451" i="16"/>
  <c r="P450" i="16"/>
  <c r="N450" i="16"/>
  <c r="L450" i="16"/>
  <c r="J450" i="16"/>
  <c r="H450" i="16"/>
  <c r="F450" i="16"/>
  <c r="D450" i="16"/>
  <c r="O449" i="16"/>
  <c r="M449" i="16"/>
  <c r="K449" i="16"/>
  <c r="I449" i="16"/>
  <c r="G449" i="16"/>
  <c r="E449" i="16"/>
  <c r="C449" i="16"/>
  <c r="B449" i="16"/>
  <c r="P442" i="16"/>
  <c r="L442" i="16"/>
  <c r="J442" i="16"/>
  <c r="F442" i="16"/>
  <c r="J440" i="16"/>
  <c r="F440" i="16"/>
  <c r="P437" i="16"/>
  <c r="J437" i="16"/>
  <c r="H437" i="16"/>
  <c r="D437" i="16"/>
  <c r="P435" i="16"/>
  <c r="L435" i="16"/>
  <c r="P433" i="16"/>
  <c r="L433" i="16"/>
  <c r="H433" i="16"/>
  <c r="F433" i="16"/>
  <c r="P432" i="16"/>
  <c r="L432" i="16"/>
  <c r="J432" i="16"/>
  <c r="H432" i="16"/>
  <c r="F432" i="16"/>
  <c r="D432" i="16"/>
  <c r="P431" i="16"/>
  <c r="N431" i="16"/>
  <c r="L431" i="16"/>
  <c r="J431" i="16"/>
  <c r="H431" i="16"/>
  <c r="F431" i="16"/>
  <c r="D431" i="16"/>
  <c r="O430" i="16"/>
  <c r="M430" i="16"/>
  <c r="K430" i="16"/>
  <c r="L430" i="16" s="1"/>
  <c r="I430" i="16"/>
  <c r="J430" i="16" s="1"/>
  <c r="G430" i="16"/>
  <c r="E430" i="16"/>
  <c r="C430" i="16"/>
  <c r="B430" i="16"/>
  <c r="P423" i="16"/>
  <c r="L423" i="16"/>
  <c r="H423" i="16"/>
  <c r="F423" i="16"/>
  <c r="P421" i="16"/>
  <c r="L421" i="16"/>
  <c r="H421" i="16"/>
  <c r="F421" i="16"/>
  <c r="D421" i="16"/>
  <c r="P420" i="16"/>
  <c r="L419" i="16"/>
  <c r="D419" i="16"/>
  <c r="P418" i="16"/>
  <c r="L418" i="16"/>
  <c r="H418" i="16"/>
  <c r="F418" i="16"/>
  <c r="D418" i="16"/>
  <c r="P416" i="16"/>
  <c r="N416" i="16"/>
  <c r="L416" i="16"/>
  <c r="H416" i="16"/>
  <c r="D416" i="16"/>
  <c r="H415" i="16"/>
  <c r="P414" i="16"/>
  <c r="N414" i="16"/>
  <c r="L414" i="16"/>
  <c r="J414" i="16"/>
  <c r="H414" i="16"/>
  <c r="F414" i="16"/>
  <c r="D414" i="16"/>
  <c r="P413" i="16"/>
  <c r="N413" i="16"/>
  <c r="L413" i="16"/>
  <c r="H413" i="16"/>
  <c r="F413" i="16"/>
  <c r="D413" i="16"/>
  <c r="P412" i="16"/>
  <c r="N412" i="16"/>
  <c r="L412" i="16"/>
  <c r="J412" i="16"/>
  <c r="H412" i="16"/>
  <c r="F412" i="16"/>
  <c r="D412" i="16"/>
  <c r="O411" i="16"/>
  <c r="M411" i="16"/>
  <c r="K411" i="16"/>
  <c r="I411" i="16"/>
  <c r="G411" i="16"/>
  <c r="E411" i="16"/>
  <c r="C411" i="16"/>
  <c r="D411" i="16" s="1"/>
  <c r="B411" i="16"/>
  <c r="P404" i="16"/>
  <c r="L404" i="16"/>
  <c r="J404" i="16"/>
  <c r="H404" i="16"/>
  <c r="F404" i="16"/>
  <c r="P402" i="16"/>
  <c r="L402" i="16"/>
  <c r="L401" i="16"/>
  <c r="P400" i="16"/>
  <c r="L400" i="16"/>
  <c r="H400" i="16"/>
  <c r="F400" i="16"/>
  <c r="P399" i="16"/>
  <c r="H399" i="16"/>
  <c r="D399" i="16"/>
  <c r="H397" i="16"/>
  <c r="P395" i="16"/>
  <c r="L395" i="16"/>
  <c r="H395" i="16"/>
  <c r="P394" i="16"/>
  <c r="L394" i="16"/>
  <c r="H394" i="16"/>
  <c r="F394" i="16"/>
  <c r="D394" i="16"/>
  <c r="P393" i="16"/>
  <c r="N393" i="16"/>
  <c r="L393" i="16"/>
  <c r="J393" i="16"/>
  <c r="H393" i="16"/>
  <c r="F393" i="16"/>
  <c r="D393" i="16"/>
  <c r="O392" i="16"/>
  <c r="M392" i="16"/>
  <c r="K392" i="16"/>
  <c r="L392" i="16" s="1"/>
  <c r="I392" i="16"/>
  <c r="G392" i="16"/>
  <c r="H392" i="16" s="1"/>
  <c r="E392" i="16"/>
  <c r="C392" i="16"/>
  <c r="B392" i="16"/>
  <c r="P385" i="16"/>
  <c r="N385" i="16"/>
  <c r="P383" i="16"/>
  <c r="P382" i="16"/>
  <c r="P381" i="16"/>
  <c r="P380" i="16"/>
  <c r="D380" i="16"/>
  <c r="D378" i="16"/>
  <c r="L376" i="16"/>
  <c r="H376" i="16"/>
  <c r="F376" i="16"/>
  <c r="D376" i="16"/>
  <c r="P375" i="16"/>
  <c r="L375" i="16"/>
  <c r="H375" i="16"/>
  <c r="F375" i="16"/>
  <c r="D375" i="16"/>
  <c r="P374" i="16"/>
  <c r="N374" i="16"/>
  <c r="L374" i="16"/>
  <c r="J374" i="16"/>
  <c r="H374" i="16"/>
  <c r="F374" i="16"/>
  <c r="D374" i="16"/>
  <c r="O373" i="16"/>
  <c r="M373" i="16"/>
  <c r="K373" i="16"/>
  <c r="I373" i="16"/>
  <c r="G373" i="16"/>
  <c r="E373" i="16"/>
  <c r="C373" i="16"/>
  <c r="B373" i="16"/>
  <c r="P366" i="16"/>
  <c r="N366" i="16"/>
  <c r="D366" i="16"/>
  <c r="N364" i="16"/>
  <c r="L364" i="16"/>
  <c r="J364" i="16"/>
  <c r="H364" i="16"/>
  <c r="F364" i="16"/>
  <c r="L362" i="16"/>
  <c r="D362" i="16"/>
  <c r="D361" i="16"/>
  <c r="P359" i="16"/>
  <c r="H359" i="16"/>
  <c r="P357" i="16"/>
  <c r="L357" i="16"/>
  <c r="J357" i="16"/>
  <c r="H357" i="16"/>
  <c r="F357" i="16"/>
  <c r="D357" i="16"/>
  <c r="P356" i="16"/>
  <c r="N356" i="16"/>
  <c r="L356" i="16"/>
  <c r="H356" i="16"/>
  <c r="D356" i="16"/>
  <c r="P355" i="16"/>
  <c r="N355" i="16"/>
  <c r="L355" i="16"/>
  <c r="J355" i="16"/>
  <c r="H355" i="16"/>
  <c r="F355" i="16"/>
  <c r="D355" i="16"/>
  <c r="O354" i="16"/>
  <c r="M354" i="16"/>
  <c r="K354" i="16"/>
  <c r="I354" i="16"/>
  <c r="G354" i="16"/>
  <c r="E354" i="16"/>
  <c r="C354" i="16"/>
  <c r="B354" i="16"/>
  <c r="P347" i="16"/>
  <c r="N347" i="16"/>
  <c r="H347" i="16"/>
  <c r="D347" i="16"/>
  <c r="P344" i="16"/>
  <c r="N344" i="16"/>
  <c r="L344" i="16"/>
  <c r="P342" i="16"/>
  <c r="H342" i="16"/>
  <c r="N340" i="16"/>
  <c r="L340" i="16"/>
  <c r="H340" i="16"/>
  <c r="D340" i="16"/>
  <c r="P338" i="16"/>
  <c r="L338" i="16"/>
  <c r="H338" i="16"/>
  <c r="D338" i="16"/>
  <c r="P337" i="16"/>
  <c r="N337" i="16"/>
  <c r="L337" i="16"/>
  <c r="J337" i="16"/>
  <c r="H337" i="16"/>
  <c r="F337" i="16"/>
  <c r="D337" i="16"/>
  <c r="P336" i="16"/>
  <c r="N336" i="16"/>
  <c r="L336" i="16"/>
  <c r="J336" i="16"/>
  <c r="H336" i="16"/>
  <c r="F336" i="16"/>
  <c r="D336" i="16"/>
  <c r="O335" i="16"/>
  <c r="M335" i="16"/>
  <c r="K335" i="16"/>
  <c r="I335" i="16"/>
  <c r="G335" i="16"/>
  <c r="E335" i="16"/>
  <c r="C335" i="16"/>
  <c r="B335" i="16"/>
  <c r="P328" i="16"/>
  <c r="H328" i="16"/>
  <c r="D328" i="16"/>
  <c r="P327" i="16"/>
  <c r="H327" i="16"/>
  <c r="D327" i="16"/>
  <c r="P326" i="16"/>
  <c r="N326" i="16"/>
  <c r="L326" i="16"/>
  <c r="H326" i="16"/>
  <c r="P325" i="16"/>
  <c r="N325" i="16"/>
  <c r="H325" i="16"/>
  <c r="P323" i="16"/>
  <c r="L323" i="16"/>
  <c r="H323" i="16"/>
  <c r="F323" i="16"/>
  <c r="D323" i="16"/>
  <c r="J321" i="16"/>
  <c r="H321" i="16"/>
  <c r="D321" i="16"/>
  <c r="P319" i="16"/>
  <c r="N319" i="16"/>
  <c r="L319" i="16"/>
  <c r="J319" i="16"/>
  <c r="H319" i="16"/>
  <c r="F319" i="16"/>
  <c r="D319" i="16"/>
  <c r="P318" i="16"/>
  <c r="N318" i="16"/>
  <c r="L318" i="16"/>
  <c r="J318" i="16"/>
  <c r="H318" i="16"/>
  <c r="F318" i="16"/>
  <c r="D318" i="16"/>
  <c r="P317" i="16"/>
  <c r="N317" i="16"/>
  <c r="L317" i="16"/>
  <c r="J317" i="16"/>
  <c r="H317" i="16"/>
  <c r="F317" i="16"/>
  <c r="D317" i="16"/>
  <c r="O316" i="16"/>
  <c r="M316" i="16"/>
  <c r="K316" i="16"/>
  <c r="L316" i="16" s="1"/>
  <c r="I316" i="16"/>
  <c r="G316" i="16"/>
  <c r="E316" i="16"/>
  <c r="C316" i="16"/>
  <c r="D316" i="16" s="1"/>
  <c r="B316" i="16"/>
  <c r="P309" i="16"/>
  <c r="N309" i="16"/>
  <c r="L309" i="16"/>
  <c r="H309" i="16"/>
  <c r="P308" i="16"/>
  <c r="H308" i="16"/>
  <c r="D308" i="16"/>
  <c r="P307" i="16"/>
  <c r="H307" i="16"/>
  <c r="P306" i="16"/>
  <c r="H306" i="16"/>
  <c r="L305" i="16"/>
  <c r="P304" i="16"/>
  <c r="H304" i="16"/>
  <c r="D304" i="16"/>
  <c r="P302" i="16"/>
  <c r="H302" i="16"/>
  <c r="F302" i="16"/>
  <c r="D302" i="16"/>
  <c r="P300" i="16"/>
  <c r="N300" i="16"/>
  <c r="L300" i="16"/>
  <c r="H300" i="16"/>
  <c r="F300" i="16"/>
  <c r="D300" i="16"/>
  <c r="P299" i="16"/>
  <c r="N299" i="16"/>
  <c r="L299" i="16"/>
  <c r="H299" i="16"/>
  <c r="F299" i="16"/>
  <c r="D299" i="16"/>
  <c r="P298" i="16"/>
  <c r="N298" i="16"/>
  <c r="L298" i="16"/>
  <c r="J298" i="16"/>
  <c r="H298" i="16"/>
  <c r="F298" i="16"/>
  <c r="D298" i="16"/>
  <c r="O297" i="16"/>
  <c r="P297" i="16" s="1"/>
  <c r="M297" i="16"/>
  <c r="N297" i="16" s="1"/>
  <c r="K297" i="16"/>
  <c r="L297" i="16" s="1"/>
  <c r="I297" i="16"/>
  <c r="J297" i="16" s="1"/>
  <c r="G297" i="16"/>
  <c r="E297" i="16"/>
  <c r="C297" i="16"/>
  <c r="B297" i="16"/>
  <c r="P290" i="16"/>
  <c r="N290" i="16"/>
  <c r="L290" i="16"/>
  <c r="H290" i="16"/>
  <c r="P288" i="16"/>
  <c r="L288" i="16"/>
  <c r="H288" i="16"/>
  <c r="P287" i="16"/>
  <c r="N287" i="16"/>
  <c r="L287" i="16"/>
  <c r="H287" i="16"/>
  <c r="N286" i="16"/>
  <c r="H286" i="16"/>
  <c r="D286" i="16"/>
  <c r="P285" i="16"/>
  <c r="P283" i="16"/>
  <c r="L283" i="16"/>
  <c r="H283" i="16"/>
  <c r="D283" i="16"/>
  <c r="P281" i="16"/>
  <c r="N281" i="16"/>
  <c r="L281" i="16"/>
  <c r="J281" i="16"/>
  <c r="H281" i="16"/>
  <c r="F281" i="16"/>
  <c r="D281" i="16"/>
  <c r="P280" i="16"/>
  <c r="N280" i="16"/>
  <c r="L280" i="16"/>
  <c r="H280" i="16"/>
  <c r="F280" i="16"/>
  <c r="D280" i="16"/>
  <c r="P279" i="16"/>
  <c r="N279" i="16"/>
  <c r="L279" i="16"/>
  <c r="J279" i="16"/>
  <c r="H279" i="16"/>
  <c r="F279" i="16"/>
  <c r="D279" i="16"/>
  <c r="O278" i="16"/>
  <c r="M278" i="16"/>
  <c r="K278" i="16"/>
  <c r="I278" i="16"/>
  <c r="G278" i="16"/>
  <c r="E278" i="16"/>
  <c r="C278" i="16"/>
  <c r="B278" i="16"/>
  <c r="P271" i="16"/>
  <c r="N271" i="16"/>
  <c r="L271" i="16"/>
  <c r="H271" i="16"/>
  <c r="D271" i="16"/>
  <c r="P270" i="16"/>
  <c r="N270" i="16"/>
  <c r="L270" i="16"/>
  <c r="H270" i="16"/>
  <c r="F270" i="16"/>
  <c r="P269" i="16"/>
  <c r="H269" i="16"/>
  <c r="F269" i="16"/>
  <c r="D269" i="16"/>
  <c r="P268" i="16"/>
  <c r="N268" i="16"/>
  <c r="L268" i="16"/>
  <c r="H268" i="16"/>
  <c r="F268" i="16"/>
  <c r="P267" i="16"/>
  <c r="N267" i="16"/>
  <c r="L267" i="16"/>
  <c r="H267" i="16"/>
  <c r="P266" i="16"/>
  <c r="L266" i="16"/>
  <c r="J266" i="16"/>
  <c r="H266" i="16"/>
  <c r="F266" i="16"/>
  <c r="D266" i="16"/>
  <c r="P264" i="16"/>
  <c r="N264" i="16"/>
  <c r="L264" i="16"/>
  <c r="H264" i="16"/>
  <c r="F264" i="16"/>
  <c r="P262" i="16"/>
  <c r="N262" i="16"/>
  <c r="L262" i="16"/>
  <c r="J262" i="16"/>
  <c r="H262" i="16"/>
  <c r="F262" i="16"/>
  <c r="D262" i="16"/>
  <c r="P261" i="16"/>
  <c r="N261" i="16"/>
  <c r="L261" i="16"/>
  <c r="J261" i="16"/>
  <c r="H261" i="16"/>
  <c r="F261" i="16"/>
  <c r="D261" i="16"/>
  <c r="P260" i="16"/>
  <c r="N260" i="16"/>
  <c r="L260" i="16"/>
  <c r="J260" i="16"/>
  <c r="H260" i="16"/>
  <c r="F260" i="16"/>
  <c r="D260" i="16"/>
  <c r="O259" i="16"/>
  <c r="M259" i="16"/>
  <c r="N259" i="16" s="1"/>
  <c r="K259" i="16"/>
  <c r="L259" i="16" s="1"/>
  <c r="I259" i="16"/>
  <c r="G259" i="16"/>
  <c r="E259" i="16"/>
  <c r="F259" i="16" s="1"/>
  <c r="C259" i="16"/>
  <c r="D259" i="16" s="1"/>
  <c r="B259" i="16"/>
  <c r="P252" i="16"/>
  <c r="N252" i="16"/>
  <c r="H252" i="16"/>
  <c r="F252" i="16"/>
  <c r="D252" i="16"/>
  <c r="H251" i="16"/>
  <c r="J250" i="16"/>
  <c r="H250" i="16"/>
  <c r="F250" i="16"/>
  <c r="D250" i="16"/>
  <c r="P249" i="16"/>
  <c r="L249" i="16"/>
  <c r="H249" i="16"/>
  <c r="N248" i="16"/>
  <c r="L248" i="16"/>
  <c r="P247" i="16"/>
  <c r="H247" i="16"/>
  <c r="D247" i="16"/>
  <c r="H246" i="16"/>
  <c r="F246" i="16"/>
  <c r="P245" i="16"/>
  <c r="N245" i="16"/>
  <c r="L245" i="16"/>
  <c r="J245" i="16"/>
  <c r="H245" i="16"/>
  <c r="F245" i="16"/>
  <c r="D245" i="16"/>
  <c r="P243" i="16"/>
  <c r="N243" i="16"/>
  <c r="L243" i="16"/>
  <c r="J243" i="16"/>
  <c r="H243" i="16"/>
  <c r="F243" i="16"/>
  <c r="D243" i="16"/>
  <c r="P242" i="16"/>
  <c r="N242" i="16"/>
  <c r="L242" i="16"/>
  <c r="J242" i="16"/>
  <c r="H242" i="16"/>
  <c r="F242" i="16"/>
  <c r="D242" i="16"/>
  <c r="P241" i="16"/>
  <c r="N241" i="16"/>
  <c r="L241" i="16"/>
  <c r="J241" i="16"/>
  <c r="H241" i="16"/>
  <c r="F241" i="16"/>
  <c r="D241" i="16"/>
  <c r="O240" i="16"/>
  <c r="P240" i="16" s="1"/>
  <c r="M240" i="16"/>
  <c r="N240" i="16" s="1"/>
  <c r="K240" i="16"/>
  <c r="I240" i="16"/>
  <c r="G240" i="16"/>
  <c r="H240" i="16" s="1"/>
  <c r="E240" i="16"/>
  <c r="F240" i="16" s="1"/>
  <c r="C240" i="16"/>
  <c r="D240" i="16" s="1"/>
  <c r="B240" i="16"/>
  <c r="P233" i="16"/>
  <c r="N233" i="16"/>
  <c r="L233" i="16"/>
  <c r="H233" i="16"/>
  <c r="F233" i="16"/>
  <c r="D233" i="16"/>
  <c r="P231" i="16"/>
  <c r="L231" i="16"/>
  <c r="H231" i="16"/>
  <c r="F231" i="16"/>
  <c r="D231" i="16"/>
  <c r="P230" i="16"/>
  <c r="N230" i="16"/>
  <c r="L230" i="16"/>
  <c r="F230" i="16"/>
  <c r="P229" i="16"/>
  <c r="D229" i="16"/>
  <c r="P228" i="16"/>
  <c r="L228" i="16"/>
  <c r="H228" i="16"/>
  <c r="F228" i="16"/>
  <c r="D228" i="16"/>
  <c r="L227" i="16"/>
  <c r="D227" i="16"/>
  <c r="P226" i="16"/>
  <c r="L226" i="16"/>
  <c r="J226" i="16"/>
  <c r="H226" i="16"/>
  <c r="F226" i="16"/>
  <c r="D226" i="16"/>
  <c r="D225" i="16"/>
  <c r="P224" i="16"/>
  <c r="N224" i="16"/>
  <c r="L224" i="16"/>
  <c r="J224" i="16"/>
  <c r="H224" i="16"/>
  <c r="F224" i="16"/>
  <c r="D224" i="16"/>
  <c r="P223" i="16"/>
  <c r="N223" i="16"/>
  <c r="L223" i="16"/>
  <c r="H223" i="16"/>
  <c r="F223" i="16"/>
  <c r="D223" i="16"/>
  <c r="P222" i="16"/>
  <c r="N222" i="16"/>
  <c r="L222" i="16"/>
  <c r="J222" i="16"/>
  <c r="H222" i="16"/>
  <c r="F222" i="16"/>
  <c r="D222" i="16"/>
  <c r="O221" i="16"/>
  <c r="M221" i="16"/>
  <c r="N221" i="16" s="1"/>
  <c r="K221" i="16"/>
  <c r="I221" i="16"/>
  <c r="J221" i="16" s="1"/>
  <c r="G221" i="16"/>
  <c r="H221" i="16" s="1"/>
  <c r="E221" i="16"/>
  <c r="C221" i="16"/>
  <c r="B221" i="16"/>
  <c r="P214" i="16"/>
  <c r="L214" i="16"/>
  <c r="H214" i="16"/>
  <c r="F214" i="16"/>
  <c r="N213" i="16"/>
  <c r="L213" i="16"/>
  <c r="H213" i="16"/>
  <c r="F213" i="16"/>
  <c r="D213" i="16"/>
  <c r="L212" i="16"/>
  <c r="H212" i="16"/>
  <c r="F212" i="16"/>
  <c r="P211" i="16"/>
  <c r="L211" i="16"/>
  <c r="H211" i="16"/>
  <c r="F211" i="16"/>
  <c r="P210" i="16"/>
  <c r="L210" i="16"/>
  <c r="H210" i="16"/>
  <c r="F210" i="16"/>
  <c r="P209" i="16"/>
  <c r="H209" i="16"/>
  <c r="D209" i="16"/>
  <c r="P208" i="16"/>
  <c r="H208" i="16"/>
  <c r="D208" i="16"/>
  <c r="P207" i="16"/>
  <c r="N207" i="16"/>
  <c r="L207" i="16"/>
  <c r="J207" i="16"/>
  <c r="H207" i="16"/>
  <c r="F207" i="16"/>
  <c r="D207" i="16"/>
  <c r="P205" i="16"/>
  <c r="N205" i="16"/>
  <c r="L205" i="16"/>
  <c r="J205" i="16"/>
  <c r="H205" i="16"/>
  <c r="F205" i="16"/>
  <c r="D205" i="16"/>
  <c r="P204" i="16"/>
  <c r="N204" i="16"/>
  <c r="L204" i="16"/>
  <c r="J204" i="16"/>
  <c r="H204" i="16"/>
  <c r="F204" i="16"/>
  <c r="D204" i="16"/>
  <c r="P203" i="16"/>
  <c r="N203" i="16"/>
  <c r="L203" i="16"/>
  <c r="J203" i="16"/>
  <c r="H203" i="16"/>
  <c r="F203" i="16"/>
  <c r="D203" i="16"/>
  <c r="O202" i="16"/>
  <c r="P202" i="16" s="1"/>
  <c r="M202" i="16"/>
  <c r="N202" i="16" s="1"/>
  <c r="K202" i="16"/>
  <c r="I202" i="16"/>
  <c r="G202" i="16"/>
  <c r="E202" i="16"/>
  <c r="C202" i="16"/>
  <c r="B202" i="16"/>
  <c r="P195" i="16"/>
  <c r="L195" i="16"/>
  <c r="H195" i="16"/>
  <c r="P194" i="16"/>
  <c r="N194" i="16"/>
  <c r="H193" i="16"/>
  <c r="H192" i="16"/>
  <c r="H190" i="16"/>
  <c r="D190" i="16"/>
  <c r="P188" i="16"/>
  <c r="H188" i="16"/>
  <c r="F188" i="16"/>
  <c r="D188" i="16"/>
  <c r="P186" i="16"/>
  <c r="L186" i="16"/>
  <c r="J186" i="16"/>
  <c r="H186" i="16"/>
  <c r="D186" i="16"/>
  <c r="P185" i="16"/>
  <c r="N185" i="16"/>
  <c r="H185" i="16"/>
  <c r="D185" i="16"/>
  <c r="P184" i="16"/>
  <c r="N184" i="16"/>
  <c r="L184" i="16"/>
  <c r="J184" i="16"/>
  <c r="H184" i="16"/>
  <c r="F184" i="16"/>
  <c r="D184" i="16"/>
  <c r="O183" i="16"/>
  <c r="M183" i="16"/>
  <c r="N183" i="16" s="1"/>
  <c r="K183" i="16"/>
  <c r="I183" i="16"/>
  <c r="G183" i="16"/>
  <c r="E183" i="16"/>
  <c r="C183" i="16"/>
  <c r="D183" i="16" s="1"/>
  <c r="B183" i="16"/>
  <c r="P176" i="16"/>
  <c r="N176" i="16"/>
  <c r="J176" i="16"/>
  <c r="H176" i="16"/>
  <c r="F176" i="16"/>
  <c r="D174" i="16"/>
  <c r="P173" i="16"/>
  <c r="N173" i="16"/>
  <c r="L173" i="16"/>
  <c r="P172" i="16"/>
  <c r="L172" i="16"/>
  <c r="H172" i="16"/>
  <c r="D172" i="16"/>
  <c r="P171" i="16"/>
  <c r="P169" i="16"/>
  <c r="L169" i="16"/>
  <c r="H169" i="16"/>
  <c r="D169" i="16"/>
  <c r="P167" i="16"/>
  <c r="N167" i="16"/>
  <c r="L167" i="16"/>
  <c r="J167" i="16"/>
  <c r="H167" i="16"/>
  <c r="F167" i="16"/>
  <c r="D167" i="16"/>
  <c r="P166" i="16"/>
  <c r="N166" i="16"/>
  <c r="L166" i="16"/>
  <c r="J166" i="16"/>
  <c r="H166" i="16"/>
  <c r="F166" i="16"/>
  <c r="D166" i="16"/>
  <c r="P165" i="16"/>
  <c r="N165" i="16"/>
  <c r="L165" i="16"/>
  <c r="J165" i="16"/>
  <c r="H165" i="16"/>
  <c r="F165" i="16"/>
  <c r="D165" i="16"/>
  <c r="O164" i="16"/>
  <c r="M164" i="16"/>
  <c r="K164" i="16"/>
  <c r="I164" i="16"/>
  <c r="G164" i="16"/>
  <c r="E164" i="16"/>
  <c r="F164" i="16" s="1"/>
  <c r="C164" i="16"/>
  <c r="B164" i="16"/>
  <c r="P157" i="16"/>
  <c r="N157" i="16"/>
  <c r="L157" i="16"/>
  <c r="H157" i="16"/>
  <c r="F157" i="16"/>
  <c r="D157" i="16"/>
  <c r="P156" i="16"/>
  <c r="N156" i="16"/>
  <c r="L156" i="16"/>
  <c r="J156" i="16"/>
  <c r="H156" i="16"/>
  <c r="F156" i="16"/>
  <c r="D156" i="16"/>
  <c r="P155" i="16"/>
  <c r="L155" i="16"/>
  <c r="H155" i="16"/>
  <c r="D155" i="16"/>
  <c r="P154" i="16"/>
  <c r="N154" i="16"/>
  <c r="L154" i="16"/>
  <c r="H154" i="16"/>
  <c r="D154" i="16"/>
  <c r="P153" i="16"/>
  <c r="L153" i="16"/>
  <c r="F153" i="16"/>
  <c r="P152" i="16"/>
  <c r="L152" i="16"/>
  <c r="J152" i="16"/>
  <c r="H152" i="16"/>
  <c r="F152" i="16"/>
  <c r="D152" i="16"/>
  <c r="P151" i="16"/>
  <c r="L151" i="16"/>
  <c r="J151" i="16"/>
  <c r="H151" i="16"/>
  <c r="F151" i="16"/>
  <c r="D151" i="16"/>
  <c r="P150" i="16"/>
  <c r="N150" i="16"/>
  <c r="L150" i="16"/>
  <c r="J150" i="16"/>
  <c r="H150" i="16"/>
  <c r="F150" i="16"/>
  <c r="D150" i="16"/>
  <c r="P149" i="16"/>
  <c r="J149" i="16"/>
  <c r="H149" i="16"/>
  <c r="F149" i="16"/>
  <c r="D149" i="16"/>
  <c r="P148" i="16"/>
  <c r="N148" i="16"/>
  <c r="L148" i="16"/>
  <c r="J148" i="16"/>
  <c r="H148" i="16"/>
  <c r="F148" i="16"/>
  <c r="D148" i="16"/>
  <c r="P147" i="16"/>
  <c r="N147" i="16"/>
  <c r="L147" i="16"/>
  <c r="J147" i="16"/>
  <c r="H147" i="16"/>
  <c r="F147" i="16"/>
  <c r="D147" i="16"/>
  <c r="P146" i="16"/>
  <c r="N146" i="16"/>
  <c r="L146" i="16"/>
  <c r="J146" i="16"/>
  <c r="H146" i="16"/>
  <c r="F146" i="16"/>
  <c r="D146" i="16"/>
  <c r="O145" i="16"/>
  <c r="P145" i="16" s="1"/>
  <c r="M145" i="16"/>
  <c r="N145" i="16" s="1"/>
  <c r="K145" i="16"/>
  <c r="L145" i="16" s="1"/>
  <c r="I145" i="16"/>
  <c r="J145" i="16" s="1"/>
  <c r="G145" i="16"/>
  <c r="H145" i="16" s="1"/>
  <c r="E145" i="16"/>
  <c r="F145" i="16" s="1"/>
  <c r="C145" i="16"/>
  <c r="D145" i="16" s="1"/>
  <c r="B145" i="16"/>
  <c r="P138" i="16"/>
  <c r="N138" i="16"/>
  <c r="L138" i="16"/>
  <c r="F138" i="16"/>
  <c r="P137" i="16"/>
  <c r="P136" i="16"/>
  <c r="L136" i="16"/>
  <c r="H136" i="16"/>
  <c r="P135" i="16"/>
  <c r="P134" i="16"/>
  <c r="P133" i="16"/>
  <c r="D133" i="16"/>
  <c r="P131" i="16"/>
  <c r="L131" i="16"/>
  <c r="H131" i="16"/>
  <c r="D131" i="16"/>
  <c r="P129" i="16"/>
  <c r="N129" i="16"/>
  <c r="L129" i="16"/>
  <c r="J129" i="16"/>
  <c r="H129" i="16"/>
  <c r="F129" i="16"/>
  <c r="D129" i="16"/>
  <c r="P128" i="16"/>
  <c r="N128" i="16"/>
  <c r="L128" i="16"/>
  <c r="J128" i="16"/>
  <c r="H128" i="16"/>
  <c r="F128" i="16"/>
  <c r="D128" i="16"/>
  <c r="P127" i="16"/>
  <c r="N127" i="16"/>
  <c r="L127" i="16"/>
  <c r="J127" i="16"/>
  <c r="H127" i="16"/>
  <c r="F127" i="16"/>
  <c r="D127" i="16"/>
  <c r="O126" i="16"/>
  <c r="P126" i="16" s="1"/>
  <c r="M126" i="16"/>
  <c r="K126" i="16"/>
  <c r="L126" i="16" s="1"/>
  <c r="I126" i="16"/>
  <c r="J126" i="16" s="1"/>
  <c r="G126" i="16"/>
  <c r="H126" i="16" s="1"/>
  <c r="E126" i="16"/>
  <c r="F126" i="16" s="1"/>
  <c r="C126" i="16"/>
  <c r="B126" i="16"/>
  <c r="P119" i="16"/>
  <c r="F119" i="16"/>
  <c r="J117" i="16"/>
  <c r="H117" i="16"/>
  <c r="N116" i="16"/>
  <c r="H116" i="16"/>
  <c r="P115" i="16"/>
  <c r="L115" i="16"/>
  <c r="F115" i="16"/>
  <c r="D115" i="16"/>
  <c r="P114" i="16"/>
  <c r="H114" i="16"/>
  <c r="P112" i="16"/>
  <c r="F112" i="16"/>
  <c r="P110" i="16"/>
  <c r="N110" i="16"/>
  <c r="L110" i="16"/>
  <c r="J110" i="16"/>
  <c r="H110" i="16"/>
  <c r="F110" i="16"/>
  <c r="D110" i="16"/>
  <c r="P109" i="16"/>
  <c r="N109" i="16"/>
  <c r="L109" i="16"/>
  <c r="J109" i="16"/>
  <c r="H109" i="16"/>
  <c r="F109" i="16"/>
  <c r="D109" i="16"/>
  <c r="P108" i="16"/>
  <c r="N108" i="16"/>
  <c r="L108" i="16"/>
  <c r="H108" i="16"/>
  <c r="F108" i="16"/>
  <c r="D108" i="16"/>
  <c r="O107" i="16"/>
  <c r="M107" i="16"/>
  <c r="K107" i="16"/>
  <c r="I107" i="16"/>
  <c r="J107" i="16" s="1"/>
  <c r="G107" i="16"/>
  <c r="E107" i="16"/>
  <c r="C107" i="16"/>
  <c r="D107" i="16" s="1"/>
  <c r="B107" i="16"/>
  <c r="P100" i="16"/>
  <c r="N100" i="16"/>
  <c r="L100" i="16"/>
  <c r="J100" i="16"/>
  <c r="H100" i="16"/>
  <c r="F100" i="16"/>
  <c r="D100" i="16"/>
  <c r="P99" i="16"/>
  <c r="N99" i="16"/>
  <c r="L99" i="16"/>
  <c r="H99" i="16"/>
  <c r="F99" i="16"/>
  <c r="D99" i="16"/>
  <c r="P98" i="16"/>
  <c r="L98" i="16"/>
  <c r="H98" i="16"/>
  <c r="F98" i="16"/>
  <c r="D98" i="16"/>
  <c r="P97" i="16"/>
  <c r="N97" i="16"/>
  <c r="L97" i="16"/>
  <c r="H97" i="16"/>
  <c r="F97" i="16"/>
  <c r="D97" i="16"/>
  <c r="P96" i="16"/>
  <c r="N96" i="16"/>
  <c r="L96" i="16"/>
  <c r="H96" i="16"/>
  <c r="D96" i="16"/>
  <c r="P95" i="16"/>
  <c r="N95" i="16"/>
  <c r="L95" i="16"/>
  <c r="H95" i="16"/>
  <c r="F95" i="16"/>
  <c r="D95" i="16"/>
  <c r="P94" i="16"/>
  <c r="H94" i="16"/>
  <c r="P93" i="16"/>
  <c r="N93" i="16"/>
  <c r="L93" i="16"/>
  <c r="J93" i="16"/>
  <c r="H93" i="16"/>
  <c r="F93" i="16"/>
  <c r="D93" i="16"/>
  <c r="P92" i="16"/>
  <c r="L92" i="16"/>
  <c r="H92" i="16"/>
  <c r="F92" i="16"/>
  <c r="D92" i="16"/>
  <c r="P91" i="16"/>
  <c r="N91" i="16"/>
  <c r="L91" i="16"/>
  <c r="J91" i="16"/>
  <c r="H91" i="16"/>
  <c r="F91" i="16"/>
  <c r="D91" i="16"/>
  <c r="P90" i="16"/>
  <c r="N90" i="16"/>
  <c r="L90" i="16"/>
  <c r="J90" i="16"/>
  <c r="H90" i="16"/>
  <c r="F90" i="16"/>
  <c r="D90" i="16"/>
  <c r="P89" i="16"/>
  <c r="N89" i="16"/>
  <c r="L89" i="16"/>
  <c r="J89" i="16"/>
  <c r="H89" i="16"/>
  <c r="F89" i="16"/>
  <c r="D89" i="16"/>
  <c r="O88" i="16"/>
  <c r="M88" i="16"/>
  <c r="N88" i="16" s="1"/>
  <c r="K88" i="16"/>
  <c r="L88" i="16" s="1"/>
  <c r="I88" i="16"/>
  <c r="G88" i="16"/>
  <c r="E88" i="16"/>
  <c r="F88" i="16" s="1"/>
  <c r="C88" i="16"/>
  <c r="D88" i="16" s="1"/>
  <c r="B88" i="16"/>
  <c r="P81" i="16"/>
  <c r="N81" i="16"/>
  <c r="L81" i="16"/>
  <c r="J81" i="16"/>
  <c r="H81" i="16"/>
  <c r="F81" i="16"/>
  <c r="D81" i="16"/>
  <c r="P80" i="16"/>
  <c r="N80" i="16"/>
  <c r="L80" i="16"/>
  <c r="H80" i="16"/>
  <c r="F80" i="16"/>
  <c r="D80" i="16"/>
  <c r="P79" i="16"/>
  <c r="L79" i="16"/>
  <c r="P78" i="16"/>
  <c r="L78" i="16"/>
  <c r="H78" i="16"/>
  <c r="F78" i="16"/>
  <c r="P77" i="16"/>
  <c r="N77" i="16"/>
  <c r="L77" i="16"/>
  <c r="H77" i="16"/>
  <c r="F77" i="16"/>
  <c r="P76" i="16"/>
  <c r="J76" i="16"/>
  <c r="D76" i="16"/>
  <c r="P75" i="16"/>
  <c r="P74" i="16"/>
  <c r="L74" i="16"/>
  <c r="H74" i="16"/>
  <c r="F74" i="16"/>
  <c r="D74" i="16"/>
  <c r="P72" i="16"/>
  <c r="N72" i="16"/>
  <c r="L72" i="16"/>
  <c r="J72" i="16"/>
  <c r="H72" i="16"/>
  <c r="F72" i="16"/>
  <c r="D72" i="16"/>
  <c r="P71" i="16"/>
  <c r="N71" i="16"/>
  <c r="L71" i="16"/>
  <c r="J71" i="16"/>
  <c r="H71" i="16"/>
  <c r="F71" i="16"/>
  <c r="D71" i="16"/>
  <c r="P70" i="16"/>
  <c r="N70" i="16"/>
  <c r="L70" i="16"/>
  <c r="J70" i="16"/>
  <c r="H70" i="16"/>
  <c r="F70" i="16"/>
  <c r="D70" i="16"/>
  <c r="O69" i="16"/>
  <c r="P69" i="16" s="1"/>
  <c r="M69" i="16"/>
  <c r="K69" i="16"/>
  <c r="I69" i="16"/>
  <c r="G69" i="16"/>
  <c r="H69" i="16" s="1"/>
  <c r="E69" i="16"/>
  <c r="F69" i="16" s="1"/>
  <c r="C69" i="16"/>
  <c r="B69" i="16"/>
  <c r="P62" i="16"/>
  <c r="N62" i="16"/>
  <c r="L62" i="16"/>
  <c r="H62" i="16"/>
  <c r="F62" i="16"/>
  <c r="D62" i="16"/>
  <c r="N61" i="16"/>
  <c r="H61" i="16"/>
  <c r="D61" i="16"/>
  <c r="P60" i="16"/>
  <c r="L60" i="16"/>
  <c r="H60" i="16"/>
  <c r="D60" i="16"/>
  <c r="N59" i="16"/>
  <c r="P58" i="16"/>
  <c r="H58" i="16"/>
  <c r="P57" i="16"/>
  <c r="L57" i="16"/>
  <c r="H57" i="16"/>
  <c r="F57" i="16"/>
  <c r="D57" i="16"/>
  <c r="P56" i="16"/>
  <c r="P55" i="16"/>
  <c r="L55" i="16"/>
  <c r="H55" i="16"/>
  <c r="F55" i="16"/>
  <c r="D55" i="16"/>
  <c r="P53" i="16"/>
  <c r="N53" i="16"/>
  <c r="L53" i="16"/>
  <c r="J53" i="16"/>
  <c r="H53" i="16"/>
  <c r="F53" i="16"/>
  <c r="D53" i="16"/>
  <c r="P52" i="16"/>
  <c r="N52" i="16"/>
  <c r="L52" i="16"/>
  <c r="H52" i="16"/>
  <c r="F52" i="16"/>
  <c r="D52" i="16"/>
  <c r="P51" i="16"/>
  <c r="N51" i="16"/>
  <c r="L51" i="16"/>
  <c r="J51" i="16"/>
  <c r="H51" i="16"/>
  <c r="F51" i="16"/>
  <c r="D51" i="16"/>
  <c r="O50" i="16"/>
  <c r="M50" i="16"/>
  <c r="N50" i="16" s="1"/>
  <c r="K50" i="16"/>
  <c r="L50" i="16" s="1"/>
  <c r="I50" i="16"/>
  <c r="G50" i="16"/>
  <c r="E50" i="16"/>
  <c r="C50" i="16"/>
  <c r="B50" i="16"/>
  <c r="P43" i="16"/>
  <c r="N43" i="16"/>
  <c r="L43" i="16"/>
  <c r="H43" i="16"/>
  <c r="F43" i="16"/>
  <c r="D43" i="16"/>
  <c r="P42" i="16"/>
  <c r="N42" i="16"/>
  <c r="H42" i="16"/>
  <c r="F42" i="16"/>
  <c r="D42" i="16"/>
  <c r="P41" i="16"/>
  <c r="N41" i="16"/>
  <c r="L41" i="16"/>
  <c r="J41" i="16"/>
  <c r="H41" i="16"/>
  <c r="F41" i="16"/>
  <c r="D41" i="16"/>
  <c r="P40" i="16"/>
  <c r="L40" i="16"/>
  <c r="H40" i="16"/>
  <c r="F40" i="16"/>
  <c r="P39" i="16"/>
  <c r="L39" i="16"/>
  <c r="H39" i="16"/>
  <c r="F39" i="16"/>
  <c r="P38" i="16"/>
  <c r="H38" i="16"/>
  <c r="D38" i="16"/>
  <c r="P37" i="16"/>
  <c r="N37" i="16"/>
  <c r="H37" i="16"/>
  <c r="D37" i="16"/>
  <c r="P36" i="16"/>
  <c r="N36" i="16"/>
  <c r="L36" i="16"/>
  <c r="J36" i="16"/>
  <c r="H36" i="16"/>
  <c r="F36" i="16"/>
  <c r="D36" i="16"/>
  <c r="D35" i="16"/>
  <c r="P34" i="16"/>
  <c r="N34" i="16"/>
  <c r="L34" i="16"/>
  <c r="J34" i="16"/>
  <c r="H34" i="16"/>
  <c r="F34" i="16"/>
  <c r="D34" i="16"/>
  <c r="P33" i="16"/>
  <c r="L33" i="16"/>
  <c r="J33" i="16"/>
  <c r="H33" i="16"/>
  <c r="F33" i="16"/>
  <c r="D33" i="16"/>
  <c r="P32" i="16"/>
  <c r="N32" i="16"/>
  <c r="L32" i="16"/>
  <c r="J32" i="16"/>
  <c r="H32" i="16"/>
  <c r="F32" i="16"/>
  <c r="D32" i="16"/>
  <c r="O31" i="16"/>
  <c r="P31" i="16" s="1"/>
  <c r="M31" i="16"/>
  <c r="N31" i="16" s="1"/>
  <c r="K31" i="16"/>
  <c r="L31" i="16" s="1"/>
  <c r="I31" i="16"/>
  <c r="J31" i="16" s="1"/>
  <c r="G31" i="16"/>
  <c r="H31" i="16" s="1"/>
  <c r="E31" i="16"/>
  <c r="F31" i="16" s="1"/>
  <c r="C31" i="16"/>
  <c r="D31" i="16" s="1"/>
  <c r="B31" i="16"/>
  <c r="P525" i="16" l="1"/>
  <c r="F525" i="16"/>
  <c r="N525" i="16"/>
  <c r="D506" i="16"/>
  <c r="P506" i="16"/>
  <c r="L487" i="16"/>
  <c r="P487" i="16"/>
  <c r="D487" i="16"/>
  <c r="H487" i="16"/>
  <c r="F487" i="16"/>
  <c r="D468" i="16"/>
  <c r="J468" i="16"/>
  <c r="N449" i="16"/>
  <c r="H449" i="16"/>
  <c r="P449" i="16"/>
  <c r="D449" i="16"/>
  <c r="L449" i="16"/>
  <c r="H430" i="16"/>
  <c r="P430" i="16"/>
  <c r="D430" i="16"/>
  <c r="F430" i="16"/>
  <c r="N430" i="16"/>
  <c r="L411" i="16"/>
  <c r="N411" i="16"/>
  <c r="F411" i="16"/>
  <c r="H411" i="16"/>
  <c r="J411" i="16"/>
  <c r="P411" i="16"/>
  <c r="F392" i="16"/>
  <c r="D392" i="16"/>
  <c r="J392" i="16"/>
  <c r="N392" i="16"/>
  <c r="P392" i="16"/>
  <c r="P373" i="16"/>
  <c r="D373" i="16"/>
  <c r="F373" i="16"/>
  <c r="J373" i="16"/>
  <c r="L373" i="16"/>
  <c r="N373" i="16"/>
  <c r="H354" i="16"/>
  <c r="J354" i="16"/>
  <c r="L354" i="16"/>
  <c r="N354" i="16"/>
  <c r="P354" i="16"/>
  <c r="D354" i="16"/>
  <c r="F354" i="16"/>
  <c r="L335" i="16"/>
  <c r="P335" i="16"/>
  <c r="F316" i="16"/>
  <c r="N316" i="16"/>
  <c r="J316" i="16"/>
  <c r="P316" i="16"/>
  <c r="H316" i="16"/>
  <c r="D297" i="16"/>
  <c r="F297" i="16"/>
  <c r="H297" i="16"/>
  <c r="P278" i="16"/>
  <c r="D278" i="16"/>
  <c r="N278" i="16"/>
  <c r="H278" i="16"/>
  <c r="J278" i="16"/>
  <c r="L278" i="16"/>
  <c r="F278" i="16"/>
  <c r="H259" i="16"/>
  <c r="J259" i="16"/>
  <c r="P259" i="16"/>
  <c r="L240" i="16"/>
  <c r="D221" i="16"/>
  <c r="P221" i="16"/>
  <c r="F221" i="16"/>
  <c r="L221" i="16"/>
  <c r="L202" i="16"/>
  <c r="F202" i="16"/>
  <c r="H202" i="16"/>
  <c r="P183" i="16"/>
  <c r="H183" i="16"/>
  <c r="L183" i="16"/>
  <c r="J183" i="16"/>
  <c r="F183" i="16"/>
  <c r="N164" i="16"/>
  <c r="H164" i="16"/>
  <c r="J164" i="16"/>
  <c r="L164" i="16"/>
  <c r="P164" i="16"/>
  <c r="D164" i="16"/>
  <c r="D126" i="16"/>
  <c r="N126" i="16"/>
  <c r="L107" i="16"/>
  <c r="N107" i="16"/>
  <c r="H107" i="16"/>
  <c r="P107" i="16"/>
  <c r="F107" i="16"/>
  <c r="J88" i="16"/>
  <c r="J69" i="16"/>
  <c r="N69" i="16"/>
  <c r="D69" i="16"/>
  <c r="L69" i="16"/>
  <c r="F50" i="16"/>
  <c r="H50" i="16"/>
  <c r="D50" i="16"/>
  <c r="P50" i="16"/>
  <c r="J50" i="16"/>
  <c r="J525" i="16"/>
  <c r="D525" i="16"/>
  <c r="L525" i="16"/>
  <c r="H525" i="16"/>
  <c r="J506" i="16"/>
  <c r="F506" i="16"/>
  <c r="N506" i="16"/>
  <c r="H506" i="16"/>
  <c r="F468" i="16"/>
  <c r="N468" i="16"/>
  <c r="H468" i="16"/>
  <c r="P468" i="16"/>
  <c r="J449" i="16"/>
  <c r="F449" i="16"/>
  <c r="H373" i="16"/>
  <c r="J335" i="16"/>
  <c r="D335" i="16"/>
  <c r="F335" i="16"/>
  <c r="N335" i="16"/>
  <c r="H335" i="16"/>
  <c r="J240" i="16"/>
  <c r="J202" i="16"/>
  <c r="D202" i="16"/>
  <c r="H88" i="16"/>
  <c r="P88" i="16"/>
  <c r="B13" i="12" l="1"/>
  <c r="P176" i="12"/>
  <c r="L176" i="12"/>
  <c r="J176" i="12"/>
  <c r="D176" i="12"/>
  <c r="L174" i="12"/>
  <c r="J174" i="12"/>
  <c r="H174" i="12"/>
  <c r="D174" i="12"/>
  <c r="P173" i="12"/>
  <c r="L173" i="12"/>
  <c r="P171" i="12"/>
  <c r="N171" i="12"/>
  <c r="L171" i="12"/>
  <c r="J171" i="12"/>
  <c r="H171" i="12"/>
  <c r="F171" i="12"/>
  <c r="D171" i="12"/>
  <c r="P170" i="12"/>
  <c r="L170" i="12"/>
  <c r="H170" i="12"/>
  <c r="P169" i="12"/>
  <c r="L169" i="12"/>
  <c r="H169" i="12"/>
  <c r="F169" i="12"/>
  <c r="D169" i="12"/>
  <c r="P168" i="12"/>
  <c r="J168" i="12"/>
  <c r="H168" i="12"/>
  <c r="F168" i="12"/>
  <c r="D168" i="12"/>
  <c r="P167" i="12"/>
  <c r="N167" i="12"/>
  <c r="L167" i="12"/>
  <c r="J167" i="12"/>
  <c r="H167" i="12"/>
  <c r="F167" i="12"/>
  <c r="D167" i="12"/>
  <c r="P166" i="12"/>
  <c r="N166" i="12"/>
  <c r="L166" i="12"/>
  <c r="J166" i="12"/>
  <c r="H166" i="12"/>
  <c r="F166" i="12"/>
  <c r="D166" i="12"/>
  <c r="P165" i="12"/>
  <c r="N165" i="12"/>
  <c r="L165" i="12"/>
  <c r="J165" i="12"/>
  <c r="H165" i="12"/>
  <c r="F165" i="12"/>
  <c r="D165" i="12"/>
  <c r="P164" i="12"/>
  <c r="N164" i="12"/>
  <c r="L164" i="12"/>
  <c r="J164" i="12"/>
  <c r="H164" i="12"/>
  <c r="F164" i="12"/>
  <c r="D164" i="12"/>
  <c r="P157" i="12"/>
  <c r="H157" i="12"/>
  <c r="N154" i="12"/>
  <c r="H154" i="12"/>
  <c r="P152" i="12"/>
  <c r="N152" i="12"/>
  <c r="J152" i="12"/>
  <c r="H152" i="12"/>
  <c r="F152" i="12"/>
  <c r="D152" i="12"/>
  <c r="P147" i="12"/>
  <c r="N147" i="12"/>
  <c r="L147" i="12"/>
  <c r="J147" i="12"/>
  <c r="H147" i="12"/>
  <c r="F147" i="12"/>
  <c r="D147" i="12"/>
  <c r="P146" i="12"/>
  <c r="N146" i="12"/>
  <c r="L146" i="12"/>
  <c r="J146" i="12"/>
  <c r="H146" i="12"/>
  <c r="F146" i="12"/>
  <c r="D146" i="12"/>
  <c r="P145" i="12"/>
  <c r="N145" i="12"/>
  <c r="L145" i="12"/>
  <c r="J145" i="12"/>
  <c r="H145" i="12"/>
  <c r="F145" i="12"/>
  <c r="D145" i="12"/>
  <c r="P138" i="12"/>
  <c r="N138" i="12"/>
  <c r="L138" i="12"/>
  <c r="H138" i="12"/>
  <c r="F138" i="12"/>
  <c r="D138" i="12"/>
  <c r="P136" i="12"/>
  <c r="H136" i="12"/>
  <c r="D136" i="12"/>
  <c r="P133" i="12"/>
  <c r="H133" i="12"/>
  <c r="D133" i="12"/>
  <c r="P131" i="12"/>
  <c r="L131" i="12"/>
  <c r="H131" i="12"/>
  <c r="D131" i="12"/>
  <c r="P129" i="12"/>
  <c r="L129" i="12"/>
  <c r="J129" i="12"/>
  <c r="H129" i="12"/>
  <c r="F129" i="12"/>
  <c r="D129" i="12"/>
  <c r="P128" i="12"/>
  <c r="N128" i="12"/>
  <c r="L128" i="12"/>
  <c r="J128" i="12"/>
  <c r="H128" i="12"/>
  <c r="F128" i="12"/>
  <c r="D128" i="12"/>
  <c r="P127" i="12"/>
  <c r="N127" i="12"/>
  <c r="L127" i="12"/>
  <c r="J127" i="12"/>
  <c r="H127" i="12"/>
  <c r="F127" i="12"/>
  <c r="D127" i="12"/>
  <c r="P126" i="12"/>
  <c r="N126" i="12"/>
  <c r="L126" i="12"/>
  <c r="J126" i="12"/>
  <c r="H126" i="12"/>
  <c r="F126" i="12"/>
  <c r="D126" i="12"/>
  <c r="P119" i="12"/>
  <c r="N119" i="12"/>
  <c r="J119" i="12"/>
  <c r="H119" i="12"/>
  <c r="F119" i="12"/>
  <c r="D119" i="12"/>
  <c r="L117" i="12"/>
  <c r="J117" i="12"/>
  <c r="D116" i="12"/>
  <c r="P114" i="12"/>
  <c r="L114" i="12"/>
  <c r="J114" i="12"/>
  <c r="H114" i="12"/>
  <c r="D114" i="12"/>
  <c r="P112" i="12"/>
  <c r="J112" i="12"/>
  <c r="H112" i="12"/>
  <c r="F112" i="12"/>
  <c r="D112" i="12"/>
  <c r="P110" i="12"/>
  <c r="N110" i="12"/>
  <c r="L110" i="12"/>
  <c r="J110" i="12"/>
  <c r="H110" i="12"/>
  <c r="F110" i="12"/>
  <c r="D110" i="12"/>
  <c r="P109" i="12"/>
  <c r="N109" i="12"/>
  <c r="L109" i="12"/>
  <c r="J109" i="12"/>
  <c r="H109" i="12"/>
  <c r="F109" i="12"/>
  <c r="D109" i="12"/>
  <c r="P108" i="12"/>
  <c r="N108" i="12"/>
  <c r="L108" i="12"/>
  <c r="J108" i="12"/>
  <c r="H108" i="12"/>
  <c r="F108" i="12"/>
  <c r="D108" i="12"/>
  <c r="P107" i="12"/>
  <c r="N107" i="12"/>
  <c r="L107" i="12"/>
  <c r="J107" i="12"/>
  <c r="H107" i="12"/>
  <c r="F107" i="12"/>
  <c r="D107" i="12"/>
  <c r="P100" i="12"/>
  <c r="N100" i="12"/>
  <c r="J100" i="12"/>
  <c r="H100" i="12"/>
  <c r="F100" i="12"/>
  <c r="D100" i="12"/>
  <c r="P98" i="12"/>
  <c r="F98" i="12"/>
  <c r="P97" i="12"/>
  <c r="D97" i="12"/>
  <c r="P95" i="12"/>
  <c r="L95" i="12"/>
  <c r="J95" i="12"/>
  <c r="H95" i="12"/>
  <c r="F95" i="12"/>
  <c r="D95" i="12"/>
  <c r="P93" i="12"/>
  <c r="L93" i="12"/>
  <c r="J93" i="12"/>
  <c r="H93" i="12"/>
  <c r="F93" i="12"/>
  <c r="D93" i="12"/>
  <c r="H92" i="12"/>
  <c r="D92" i="12"/>
  <c r="P91" i="12"/>
  <c r="N91" i="12"/>
  <c r="L91" i="12"/>
  <c r="J91" i="12"/>
  <c r="H91" i="12"/>
  <c r="F91" i="12"/>
  <c r="D91" i="12"/>
  <c r="P90" i="12"/>
  <c r="N90" i="12"/>
  <c r="L90" i="12"/>
  <c r="J90" i="12"/>
  <c r="H90" i="12"/>
  <c r="F90" i="12"/>
  <c r="D90" i="12"/>
  <c r="P89" i="12"/>
  <c r="N89" i="12"/>
  <c r="L89" i="12"/>
  <c r="J89" i="12"/>
  <c r="H89" i="12"/>
  <c r="F89" i="12"/>
  <c r="D89" i="12"/>
  <c r="P88" i="12"/>
  <c r="N88" i="12"/>
  <c r="L88" i="12"/>
  <c r="J88" i="12"/>
  <c r="H88" i="12"/>
  <c r="F88" i="12"/>
  <c r="D88" i="12"/>
  <c r="P81" i="12"/>
  <c r="L81" i="12"/>
  <c r="J81" i="12"/>
  <c r="H81" i="12"/>
  <c r="D81" i="12"/>
  <c r="P79" i="12"/>
  <c r="P78" i="12"/>
  <c r="H78" i="12"/>
  <c r="F78" i="12"/>
  <c r="P76" i="12"/>
  <c r="N76" i="12"/>
  <c r="L76" i="12"/>
  <c r="H76" i="12"/>
  <c r="F76" i="12"/>
  <c r="D76" i="12"/>
  <c r="P74" i="12"/>
  <c r="N74" i="12"/>
  <c r="L74" i="12"/>
  <c r="J74" i="12"/>
  <c r="H74" i="12"/>
  <c r="D74" i="12"/>
  <c r="J73" i="12"/>
  <c r="D73" i="12"/>
  <c r="P72" i="12"/>
  <c r="N72" i="12"/>
  <c r="L72" i="12"/>
  <c r="J72" i="12"/>
  <c r="H72" i="12"/>
  <c r="D72" i="12"/>
  <c r="P71" i="12"/>
  <c r="N71" i="12"/>
  <c r="L71" i="12"/>
  <c r="J71" i="12"/>
  <c r="H71" i="12"/>
  <c r="F71" i="12"/>
  <c r="D71" i="12"/>
  <c r="P70" i="12"/>
  <c r="N70" i="12"/>
  <c r="L70" i="12"/>
  <c r="J70" i="12"/>
  <c r="H70" i="12"/>
  <c r="F70" i="12"/>
  <c r="D70" i="12"/>
  <c r="P69" i="12"/>
  <c r="N69" i="12"/>
  <c r="L69" i="12"/>
  <c r="J69" i="12"/>
  <c r="H69" i="12"/>
  <c r="F69" i="12"/>
  <c r="D69" i="12"/>
  <c r="P62" i="12"/>
  <c r="L62" i="12"/>
  <c r="J62" i="12"/>
  <c r="H62" i="12"/>
  <c r="F62" i="12"/>
  <c r="D62" i="12"/>
  <c r="D60" i="12"/>
  <c r="P59" i="12"/>
  <c r="P57" i="12"/>
  <c r="H57" i="12"/>
  <c r="F57" i="12"/>
  <c r="D57" i="12"/>
  <c r="P55" i="12"/>
  <c r="N55" i="12"/>
  <c r="L55" i="12"/>
  <c r="H55" i="12"/>
  <c r="D55" i="12"/>
  <c r="P53" i="12"/>
  <c r="N53" i="12"/>
  <c r="L53" i="12"/>
  <c r="J53" i="12"/>
  <c r="H53" i="12"/>
  <c r="F53" i="12"/>
  <c r="D53" i="12"/>
  <c r="P52" i="12"/>
  <c r="N52" i="12"/>
  <c r="L52" i="12"/>
  <c r="J52" i="12"/>
  <c r="H52" i="12"/>
  <c r="F52" i="12"/>
  <c r="D52" i="12"/>
  <c r="P51" i="12"/>
  <c r="N51" i="12"/>
  <c r="L51" i="12"/>
  <c r="J51" i="12"/>
  <c r="H51" i="12"/>
  <c r="F51" i="12"/>
  <c r="D51" i="12"/>
  <c r="P50" i="12"/>
  <c r="N50" i="12"/>
  <c r="L50" i="12"/>
  <c r="J50" i="12"/>
  <c r="H50" i="12"/>
  <c r="F50" i="12"/>
  <c r="D50" i="12"/>
  <c r="P43" i="12"/>
  <c r="L43" i="12"/>
  <c r="H43" i="12"/>
  <c r="F43" i="12"/>
  <c r="D43" i="12"/>
  <c r="P41" i="12"/>
  <c r="P40" i="12"/>
  <c r="P38" i="12"/>
  <c r="J38" i="12"/>
  <c r="H38" i="12"/>
  <c r="F38" i="12"/>
  <c r="D38" i="12"/>
  <c r="P36" i="12"/>
  <c r="L36" i="12"/>
  <c r="H36" i="12"/>
  <c r="F36" i="12"/>
  <c r="D36" i="12"/>
  <c r="P34" i="12"/>
  <c r="N34" i="12"/>
  <c r="L34" i="12"/>
  <c r="J34" i="12"/>
  <c r="H34" i="12"/>
  <c r="F34" i="12"/>
  <c r="D34" i="12"/>
  <c r="P33" i="12"/>
  <c r="N33" i="12"/>
  <c r="L33" i="12"/>
  <c r="J33" i="12"/>
  <c r="H33" i="12"/>
  <c r="F33" i="12"/>
  <c r="D33" i="12"/>
  <c r="P32" i="12"/>
  <c r="N32" i="12"/>
  <c r="L32" i="12"/>
  <c r="J32" i="12"/>
  <c r="H32" i="12"/>
  <c r="F32" i="12"/>
  <c r="D32" i="12"/>
  <c r="P31" i="12"/>
  <c r="N31" i="12"/>
  <c r="L31" i="12"/>
  <c r="J31" i="12"/>
  <c r="H31" i="12"/>
  <c r="F31" i="12"/>
  <c r="D31" i="12"/>
  <c r="P195" i="11" l="1"/>
  <c r="N195" i="11"/>
  <c r="L195" i="11"/>
  <c r="H195" i="11"/>
  <c r="F195" i="11"/>
  <c r="D195" i="11"/>
  <c r="L193" i="11"/>
  <c r="P190" i="11"/>
  <c r="N190" i="11"/>
  <c r="L190" i="11"/>
  <c r="H190" i="11"/>
  <c r="F190" i="11"/>
  <c r="D190" i="11"/>
  <c r="P188" i="11"/>
  <c r="N188" i="11"/>
  <c r="L188" i="11"/>
  <c r="J188" i="11"/>
  <c r="H188" i="11"/>
  <c r="F188" i="11"/>
  <c r="D188" i="11"/>
  <c r="H187" i="11"/>
  <c r="F187" i="11"/>
  <c r="D187" i="11"/>
  <c r="P186" i="11"/>
  <c r="N186" i="11"/>
  <c r="L186" i="11"/>
  <c r="J186" i="11"/>
  <c r="H186" i="11"/>
  <c r="F186" i="11"/>
  <c r="D186" i="11"/>
  <c r="P185" i="11"/>
  <c r="N185" i="11"/>
  <c r="L185" i="11"/>
  <c r="J185" i="11"/>
  <c r="H185" i="11"/>
  <c r="F185" i="11"/>
  <c r="D185" i="11"/>
  <c r="P184" i="11"/>
  <c r="N184" i="11"/>
  <c r="L184" i="11"/>
  <c r="J184" i="11"/>
  <c r="H184" i="11"/>
  <c r="F184" i="11"/>
  <c r="D184" i="11"/>
  <c r="O183" i="11"/>
  <c r="P183" i="11" s="1"/>
  <c r="M183" i="11"/>
  <c r="N183" i="11" s="1"/>
  <c r="K183" i="11"/>
  <c r="I183" i="11"/>
  <c r="G183" i="11"/>
  <c r="E183" i="11"/>
  <c r="C183" i="11"/>
  <c r="B183" i="11"/>
  <c r="P138" i="11"/>
  <c r="N138" i="11"/>
  <c r="H138" i="11"/>
  <c r="D138" i="11"/>
  <c r="L136" i="11"/>
  <c r="P133" i="11"/>
  <c r="N133" i="11"/>
  <c r="L133" i="11"/>
  <c r="J133" i="11"/>
  <c r="H133" i="11"/>
  <c r="D133" i="11"/>
  <c r="P131" i="11"/>
  <c r="J131" i="11"/>
  <c r="H131" i="11"/>
  <c r="F131" i="11"/>
  <c r="D131" i="11"/>
  <c r="P130" i="11"/>
  <c r="H130" i="11"/>
  <c r="P129" i="11"/>
  <c r="N129" i="11"/>
  <c r="L129" i="11"/>
  <c r="J129" i="11"/>
  <c r="H129" i="11"/>
  <c r="F129" i="11"/>
  <c r="D129" i="11"/>
  <c r="P128" i="11"/>
  <c r="N128" i="11"/>
  <c r="L128" i="11"/>
  <c r="J128" i="11"/>
  <c r="H128" i="11"/>
  <c r="F128" i="11"/>
  <c r="D128" i="11"/>
  <c r="P127" i="11"/>
  <c r="N127" i="11"/>
  <c r="L127" i="11"/>
  <c r="J127" i="11"/>
  <c r="H127" i="11"/>
  <c r="F127" i="11"/>
  <c r="D127" i="11"/>
  <c r="O126" i="11"/>
  <c r="M126" i="11"/>
  <c r="K126" i="11"/>
  <c r="I126" i="11"/>
  <c r="G126" i="11"/>
  <c r="E126" i="11"/>
  <c r="C126" i="11"/>
  <c r="B126" i="11"/>
  <c r="N126" i="11" l="1"/>
  <c r="P126" i="11"/>
  <c r="D126" i="11"/>
  <c r="D183" i="11"/>
  <c r="F126" i="11"/>
  <c r="F183" i="11"/>
  <c r="H126" i="11"/>
  <c r="H183" i="11"/>
  <c r="J126" i="11"/>
  <c r="J183" i="11"/>
  <c r="L126" i="11"/>
  <c r="L183" i="11"/>
  <c r="P271" i="8"/>
  <c r="L271" i="8"/>
  <c r="P266" i="8"/>
  <c r="J266" i="8"/>
  <c r="H266" i="8"/>
  <c r="D266" i="8"/>
  <c r="P264" i="8"/>
  <c r="L264" i="8"/>
  <c r="H264" i="8"/>
  <c r="F264" i="8"/>
  <c r="D264" i="8"/>
  <c r="P262" i="8"/>
  <c r="N262" i="8"/>
  <c r="L262" i="8"/>
  <c r="J262" i="8"/>
  <c r="H262" i="8"/>
  <c r="F262" i="8"/>
  <c r="D262" i="8"/>
  <c r="P261" i="8"/>
  <c r="N261" i="8"/>
  <c r="L261" i="8"/>
  <c r="J261" i="8"/>
  <c r="H261" i="8"/>
  <c r="F261" i="8"/>
  <c r="D261" i="8"/>
  <c r="P260" i="8"/>
  <c r="N260" i="8"/>
  <c r="L260" i="8"/>
  <c r="J260" i="8"/>
  <c r="H260" i="8"/>
  <c r="F260" i="8"/>
  <c r="D260" i="8"/>
  <c r="O259" i="8"/>
  <c r="M259" i="8"/>
  <c r="K259" i="8"/>
  <c r="I259" i="8"/>
  <c r="J259" i="8" s="1"/>
  <c r="G259" i="8"/>
  <c r="E259" i="8"/>
  <c r="C259" i="8"/>
  <c r="B259" i="8"/>
  <c r="P247" i="8"/>
  <c r="L247" i="8"/>
  <c r="J247" i="8"/>
  <c r="H247" i="8"/>
  <c r="D247" i="8"/>
  <c r="P245" i="8"/>
  <c r="L245" i="8"/>
  <c r="H245" i="8"/>
  <c r="D245" i="8"/>
  <c r="P243" i="8"/>
  <c r="N243" i="8"/>
  <c r="L243" i="8"/>
  <c r="J243" i="8"/>
  <c r="H243" i="8"/>
  <c r="F243" i="8"/>
  <c r="D243" i="8"/>
  <c r="P242" i="8"/>
  <c r="N242" i="8"/>
  <c r="L242" i="8"/>
  <c r="J242" i="8"/>
  <c r="H242" i="8"/>
  <c r="F242" i="8"/>
  <c r="D242" i="8"/>
  <c r="P241" i="8"/>
  <c r="N241" i="8"/>
  <c r="L241" i="8"/>
  <c r="J241" i="8"/>
  <c r="H241" i="8"/>
  <c r="F241" i="8"/>
  <c r="D241" i="8"/>
  <c r="O240" i="8"/>
  <c r="M240" i="8"/>
  <c r="N240" i="8" s="1"/>
  <c r="K240" i="8"/>
  <c r="I240" i="8"/>
  <c r="G240" i="8"/>
  <c r="E240" i="8"/>
  <c r="C240" i="8"/>
  <c r="B240" i="8"/>
  <c r="P233" i="8"/>
  <c r="H233" i="8"/>
  <c r="P231" i="8"/>
  <c r="H231" i="8"/>
  <c r="D231" i="8"/>
  <c r="P230" i="8"/>
  <c r="L230" i="8"/>
  <c r="H230" i="8"/>
  <c r="P228" i="8"/>
  <c r="N228" i="8"/>
  <c r="H228" i="8"/>
  <c r="F228" i="8"/>
  <c r="D228" i="8"/>
  <c r="P226" i="8"/>
  <c r="L226" i="8"/>
  <c r="J226" i="8"/>
  <c r="H226" i="8"/>
  <c r="F226" i="8"/>
  <c r="D226" i="8"/>
  <c r="P224" i="8"/>
  <c r="N224" i="8"/>
  <c r="L224" i="8"/>
  <c r="J224" i="8"/>
  <c r="H224" i="8"/>
  <c r="F224" i="8"/>
  <c r="D224" i="8"/>
  <c r="P223" i="8"/>
  <c r="N223" i="8"/>
  <c r="L223" i="8"/>
  <c r="J223" i="8"/>
  <c r="H223" i="8"/>
  <c r="F223" i="8"/>
  <c r="D223" i="8"/>
  <c r="P222" i="8"/>
  <c r="N222" i="8"/>
  <c r="L222" i="8"/>
  <c r="J222" i="8"/>
  <c r="H222" i="8"/>
  <c r="F222" i="8"/>
  <c r="D222" i="8"/>
  <c r="O221" i="8"/>
  <c r="M221" i="8"/>
  <c r="K221" i="8"/>
  <c r="I221" i="8"/>
  <c r="G221" i="8"/>
  <c r="E221" i="8"/>
  <c r="C221" i="8"/>
  <c r="B221" i="8"/>
  <c r="P214" i="8"/>
  <c r="H214" i="8"/>
  <c r="D214" i="8"/>
  <c r="P212" i="8"/>
  <c r="J212" i="8"/>
  <c r="D212" i="8"/>
  <c r="P211" i="8"/>
  <c r="D211" i="8"/>
  <c r="P209" i="8"/>
  <c r="N209" i="8"/>
  <c r="L209" i="8"/>
  <c r="J209" i="8"/>
  <c r="H209" i="8"/>
  <c r="F209" i="8"/>
  <c r="D209" i="8"/>
  <c r="P208" i="8"/>
  <c r="H208" i="8"/>
  <c r="D208" i="8"/>
  <c r="P207" i="8"/>
  <c r="N207" i="8"/>
  <c r="J207" i="8"/>
  <c r="H207" i="8"/>
  <c r="F207" i="8"/>
  <c r="D207" i="8"/>
  <c r="P206" i="8"/>
  <c r="H206" i="8"/>
  <c r="F206" i="8"/>
  <c r="D206" i="8"/>
  <c r="P205" i="8"/>
  <c r="N205" i="8"/>
  <c r="L205" i="8"/>
  <c r="J205" i="8"/>
  <c r="H205" i="8"/>
  <c r="F205" i="8"/>
  <c r="D205" i="8"/>
  <c r="P204" i="8"/>
  <c r="N204" i="8"/>
  <c r="J204" i="8"/>
  <c r="H204" i="8"/>
  <c r="F204" i="8"/>
  <c r="D204" i="8"/>
  <c r="P203" i="8"/>
  <c r="N203" i="8"/>
  <c r="L203" i="8"/>
  <c r="J203" i="8"/>
  <c r="H203" i="8"/>
  <c r="F203" i="8"/>
  <c r="D203" i="8"/>
  <c r="O202" i="8"/>
  <c r="M202" i="8"/>
  <c r="K202" i="8"/>
  <c r="I202" i="8"/>
  <c r="G202" i="8"/>
  <c r="E202" i="8"/>
  <c r="C202" i="8"/>
  <c r="B202" i="8"/>
  <c r="P195" i="8"/>
  <c r="H195" i="8"/>
  <c r="D195" i="8"/>
  <c r="P192" i="8"/>
  <c r="N192" i="8"/>
  <c r="H192" i="8"/>
  <c r="P190" i="8"/>
  <c r="J190" i="8"/>
  <c r="H190" i="8"/>
  <c r="D190" i="8"/>
  <c r="P189" i="8"/>
  <c r="J189" i="8"/>
  <c r="H189" i="8"/>
  <c r="F189" i="8"/>
  <c r="D189" i="8"/>
  <c r="P188" i="8"/>
  <c r="H188" i="8"/>
  <c r="F188" i="8"/>
  <c r="D188" i="8"/>
  <c r="P186" i="8"/>
  <c r="N186" i="8"/>
  <c r="L186" i="8"/>
  <c r="J186" i="8"/>
  <c r="H186" i="8"/>
  <c r="F186" i="8"/>
  <c r="D186" i="8"/>
  <c r="P185" i="8"/>
  <c r="N185" i="8"/>
  <c r="L185" i="8"/>
  <c r="J185" i="8"/>
  <c r="H185" i="8"/>
  <c r="F185" i="8"/>
  <c r="D185" i="8"/>
  <c r="P184" i="8"/>
  <c r="N184" i="8"/>
  <c r="L184" i="8"/>
  <c r="J184" i="8"/>
  <c r="H184" i="8"/>
  <c r="F184" i="8"/>
  <c r="D184" i="8"/>
  <c r="O183" i="8"/>
  <c r="P183" i="8" s="1"/>
  <c r="M183" i="8"/>
  <c r="K183" i="8"/>
  <c r="I183" i="8"/>
  <c r="J183" i="8" s="1"/>
  <c r="G183" i="8"/>
  <c r="H183" i="8" s="1"/>
  <c r="E183" i="8"/>
  <c r="C183" i="8"/>
  <c r="B183" i="8"/>
  <c r="P176" i="8"/>
  <c r="H176" i="8"/>
  <c r="D176" i="8"/>
  <c r="P174" i="8"/>
  <c r="F174" i="8"/>
  <c r="P173" i="8"/>
  <c r="H173" i="8"/>
  <c r="P171" i="8"/>
  <c r="N171" i="8"/>
  <c r="L171" i="8"/>
  <c r="J171" i="8"/>
  <c r="H171" i="8"/>
  <c r="F171" i="8"/>
  <c r="D171" i="8"/>
  <c r="P169" i="8"/>
  <c r="L169" i="8"/>
  <c r="H169" i="8"/>
  <c r="F169" i="8"/>
  <c r="D169" i="8"/>
  <c r="P167" i="8"/>
  <c r="N167" i="8"/>
  <c r="L167" i="8"/>
  <c r="J167" i="8"/>
  <c r="H167" i="8"/>
  <c r="F167" i="8"/>
  <c r="D167" i="8"/>
  <c r="P166" i="8"/>
  <c r="N166" i="8"/>
  <c r="L166" i="8"/>
  <c r="J166" i="8"/>
  <c r="H166" i="8"/>
  <c r="F166" i="8"/>
  <c r="D166" i="8"/>
  <c r="P165" i="8"/>
  <c r="N165" i="8"/>
  <c r="L165" i="8"/>
  <c r="J165" i="8"/>
  <c r="H165" i="8"/>
  <c r="F165" i="8"/>
  <c r="D165" i="8"/>
  <c r="O164" i="8"/>
  <c r="M164" i="8"/>
  <c r="K164" i="8"/>
  <c r="L164" i="8" s="1"/>
  <c r="I164" i="8"/>
  <c r="J164" i="8" s="1"/>
  <c r="G164" i="8"/>
  <c r="H164" i="8" s="1"/>
  <c r="E164" i="8"/>
  <c r="C164" i="8"/>
  <c r="B164" i="8"/>
  <c r="D155" i="8"/>
  <c r="P152" i="8"/>
  <c r="L152" i="8"/>
  <c r="H152" i="8"/>
  <c r="F152" i="8"/>
  <c r="D152" i="8"/>
  <c r="P150" i="8"/>
  <c r="L150" i="8"/>
  <c r="H150" i="8"/>
  <c r="F150" i="8"/>
  <c r="D150" i="8"/>
  <c r="P148" i="8"/>
  <c r="N148" i="8"/>
  <c r="L148" i="8"/>
  <c r="J148" i="8"/>
  <c r="H148" i="8"/>
  <c r="F148" i="8"/>
  <c r="D148" i="8"/>
  <c r="P147" i="8"/>
  <c r="N147" i="8"/>
  <c r="L147" i="8"/>
  <c r="J147" i="8"/>
  <c r="H147" i="8"/>
  <c r="F147" i="8"/>
  <c r="D147" i="8"/>
  <c r="P146" i="8"/>
  <c r="N146" i="8"/>
  <c r="L146" i="8"/>
  <c r="J146" i="8"/>
  <c r="H146" i="8"/>
  <c r="F146" i="8"/>
  <c r="D146" i="8"/>
  <c r="O145" i="8"/>
  <c r="M145" i="8"/>
  <c r="K145" i="8"/>
  <c r="I145" i="8"/>
  <c r="G145" i="8"/>
  <c r="E145" i="8"/>
  <c r="C145" i="8"/>
  <c r="B145" i="8"/>
  <c r="P138" i="8"/>
  <c r="L138" i="8"/>
  <c r="H138" i="8"/>
  <c r="F138" i="8"/>
  <c r="P137" i="8"/>
  <c r="N137" i="8"/>
  <c r="F137" i="8"/>
  <c r="P136" i="8"/>
  <c r="H136" i="8"/>
  <c r="P135" i="8"/>
  <c r="N135" i="8"/>
  <c r="L135" i="8"/>
  <c r="H135" i="8"/>
  <c r="P133" i="8"/>
  <c r="N133" i="8"/>
  <c r="L133" i="8"/>
  <c r="J133" i="8"/>
  <c r="H133" i="8"/>
  <c r="F133" i="8"/>
  <c r="D133" i="8"/>
  <c r="P132" i="8"/>
  <c r="N132" i="8"/>
  <c r="L132" i="8"/>
  <c r="J132" i="8"/>
  <c r="H132" i="8"/>
  <c r="F132" i="8"/>
  <c r="D132" i="8"/>
  <c r="P131" i="8"/>
  <c r="N131" i="8"/>
  <c r="J131" i="8"/>
  <c r="H131" i="8"/>
  <c r="F131" i="8"/>
  <c r="D131" i="8"/>
  <c r="P130" i="8"/>
  <c r="H130" i="8"/>
  <c r="F130" i="8"/>
  <c r="P129" i="8"/>
  <c r="N129" i="8"/>
  <c r="L129" i="8"/>
  <c r="J129" i="8"/>
  <c r="H129" i="8"/>
  <c r="F129" i="8"/>
  <c r="D129" i="8"/>
  <c r="P128" i="8"/>
  <c r="N128" i="8"/>
  <c r="L128" i="8"/>
  <c r="J128" i="8"/>
  <c r="H128" i="8"/>
  <c r="F128" i="8"/>
  <c r="D128" i="8"/>
  <c r="P127" i="8"/>
  <c r="N127" i="8"/>
  <c r="L127" i="8"/>
  <c r="J127" i="8"/>
  <c r="H127" i="8"/>
  <c r="F127" i="8"/>
  <c r="D127" i="8"/>
  <c r="O126" i="8"/>
  <c r="P126" i="8" s="1"/>
  <c r="M126" i="8"/>
  <c r="N126" i="8" s="1"/>
  <c r="K126" i="8"/>
  <c r="L126" i="8" s="1"/>
  <c r="I126" i="8"/>
  <c r="G126" i="8"/>
  <c r="H126" i="8" s="1"/>
  <c r="E126" i="8"/>
  <c r="F126" i="8" s="1"/>
  <c r="C126" i="8"/>
  <c r="D126" i="8" s="1"/>
  <c r="B126" i="8"/>
  <c r="P117" i="8"/>
  <c r="D117" i="8"/>
  <c r="N116" i="8"/>
  <c r="P114" i="8"/>
  <c r="N114" i="8"/>
  <c r="H114" i="8"/>
  <c r="F114" i="8"/>
  <c r="D114" i="8"/>
  <c r="P112" i="8"/>
  <c r="L112" i="8"/>
  <c r="J112" i="8"/>
  <c r="H112" i="8"/>
  <c r="F112" i="8"/>
  <c r="D112" i="8"/>
  <c r="P111" i="8"/>
  <c r="H111" i="8"/>
  <c r="D111" i="8"/>
  <c r="P110" i="8"/>
  <c r="N110" i="8"/>
  <c r="L110" i="8"/>
  <c r="J110" i="8"/>
  <c r="H110" i="8"/>
  <c r="F110" i="8"/>
  <c r="D110" i="8"/>
  <c r="P109" i="8"/>
  <c r="N109" i="8"/>
  <c r="L109" i="8"/>
  <c r="J109" i="8"/>
  <c r="H109" i="8"/>
  <c r="F109" i="8"/>
  <c r="D109" i="8"/>
  <c r="P108" i="8"/>
  <c r="N108" i="8"/>
  <c r="L108" i="8"/>
  <c r="J108" i="8"/>
  <c r="H108" i="8"/>
  <c r="F108" i="8"/>
  <c r="D108" i="8"/>
  <c r="O107" i="8"/>
  <c r="P107" i="8" s="1"/>
  <c r="M107" i="8"/>
  <c r="K107" i="8"/>
  <c r="I107" i="8"/>
  <c r="G107" i="8"/>
  <c r="E107" i="8"/>
  <c r="C107" i="8"/>
  <c r="B107" i="8"/>
  <c r="L98" i="8"/>
  <c r="H98" i="8"/>
  <c r="P97" i="8"/>
  <c r="J97" i="8"/>
  <c r="P95" i="8"/>
  <c r="L95" i="8"/>
  <c r="J95" i="8"/>
  <c r="H95" i="8"/>
  <c r="F95" i="8"/>
  <c r="D95" i="8"/>
  <c r="P93" i="8"/>
  <c r="L93" i="8"/>
  <c r="J93" i="8"/>
  <c r="H93" i="8"/>
  <c r="F93" i="8"/>
  <c r="D93" i="8"/>
  <c r="P91" i="8"/>
  <c r="N91" i="8"/>
  <c r="L91" i="8"/>
  <c r="J91" i="8"/>
  <c r="H91" i="8"/>
  <c r="F91" i="8"/>
  <c r="D91" i="8"/>
  <c r="P90" i="8"/>
  <c r="N90" i="8"/>
  <c r="L90" i="8"/>
  <c r="J90" i="8"/>
  <c r="H90" i="8"/>
  <c r="F90" i="8"/>
  <c r="D90" i="8"/>
  <c r="P89" i="8"/>
  <c r="N89" i="8"/>
  <c r="L89" i="8"/>
  <c r="J89" i="8"/>
  <c r="H89" i="8"/>
  <c r="F89" i="8"/>
  <c r="D89" i="8"/>
  <c r="O88" i="8"/>
  <c r="M88" i="8"/>
  <c r="K88" i="8"/>
  <c r="I88" i="8"/>
  <c r="G88" i="8"/>
  <c r="E88" i="8"/>
  <c r="C88" i="8"/>
  <c r="B88" i="8"/>
  <c r="P79" i="8"/>
  <c r="L79" i="8"/>
  <c r="J79" i="8"/>
  <c r="H79" i="8"/>
  <c r="P78" i="8"/>
  <c r="L78" i="8"/>
  <c r="D78" i="8"/>
  <c r="P76" i="8"/>
  <c r="N76" i="8"/>
  <c r="L76" i="8"/>
  <c r="J76" i="8"/>
  <c r="H76" i="8"/>
  <c r="F76" i="8"/>
  <c r="D76" i="8"/>
  <c r="P75" i="8"/>
  <c r="N75" i="8"/>
  <c r="H75" i="8"/>
  <c r="F75" i="8"/>
  <c r="D75" i="8"/>
  <c r="P74" i="8"/>
  <c r="N74" i="8"/>
  <c r="L74" i="8"/>
  <c r="J74" i="8"/>
  <c r="H74" i="8"/>
  <c r="F74" i="8"/>
  <c r="D74" i="8"/>
  <c r="P73" i="8"/>
  <c r="L73" i="8"/>
  <c r="J73" i="8"/>
  <c r="H73" i="8"/>
  <c r="F73" i="8"/>
  <c r="D73" i="8"/>
  <c r="P72" i="8"/>
  <c r="N72" i="8"/>
  <c r="L72" i="8"/>
  <c r="J72" i="8"/>
  <c r="H72" i="8"/>
  <c r="F72" i="8"/>
  <c r="D72" i="8"/>
  <c r="P71" i="8"/>
  <c r="N71" i="8"/>
  <c r="L71" i="8"/>
  <c r="J71" i="8"/>
  <c r="H71" i="8"/>
  <c r="F71" i="8"/>
  <c r="D71" i="8"/>
  <c r="P70" i="8"/>
  <c r="N70" i="8"/>
  <c r="L70" i="8"/>
  <c r="J70" i="8"/>
  <c r="H70" i="8"/>
  <c r="F70" i="8"/>
  <c r="D70" i="8"/>
  <c r="O69" i="8"/>
  <c r="P69" i="8" s="1"/>
  <c r="M69" i="8"/>
  <c r="N69" i="8" s="1"/>
  <c r="K69" i="8"/>
  <c r="I69" i="8"/>
  <c r="G69" i="8"/>
  <c r="E69" i="8"/>
  <c r="C69" i="8"/>
  <c r="B69" i="8"/>
  <c r="P60" i="8"/>
  <c r="J60" i="8"/>
  <c r="D60" i="8"/>
  <c r="P59" i="8"/>
  <c r="L59" i="8"/>
  <c r="H59" i="8"/>
  <c r="F59" i="8"/>
  <c r="P57" i="8"/>
  <c r="N57" i="8"/>
  <c r="L57" i="8"/>
  <c r="J57" i="8"/>
  <c r="H57" i="8"/>
  <c r="F57" i="8"/>
  <c r="D57" i="8"/>
  <c r="P55" i="8"/>
  <c r="N55" i="8"/>
  <c r="L55" i="8"/>
  <c r="J55" i="8"/>
  <c r="H55" i="8"/>
  <c r="F55" i="8"/>
  <c r="D55" i="8"/>
  <c r="P54" i="8"/>
  <c r="L54" i="8"/>
  <c r="J54" i="8"/>
  <c r="H54" i="8"/>
  <c r="D54" i="8"/>
  <c r="P53" i="8"/>
  <c r="N53" i="8"/>
  <c r="L53" i="8"/>
  <c r="J53" i="8"/>
  <c r="H53" i="8"/>
  <c r="F53" i="8"/>
  <c r="D53" i="8"/>
  <c r="P52" i="8"/>
  <c r="N52" i="8"/>
  <c r="L52" i="8"/>
  <c r="J52" i="8"/>
  <c r="H52" i="8"/>
  <c r="F52" i="8"/>
  <c r="D52" i="8"/>
  <c r="P51" i="8"/>
  <c r="N51" i="8"/>
  <c r="L51" i="8"/>
  <c r="J51" i="8"/>
  <c r="H51" i="8"/>
  <c r="F51" i="8"/>
  <c r="D51" i="8"/>
  <c r="O50" i="8"/>
  <c r="M50" i="8"/>
  <c r="K50" i="8"/>
  <c r="L50" i="8" s="1"/>
  <c r="I50" i="8"/>
  <c r="G50" i="8"/>
  <c r="E50" i="8"/>
  <c r="C50" i="8"/>
  <c r="B50" i="8"/>
  <c r="L41" i="8"/>
  <c r="J41" i="8"/>
  <c r="H41" i="8"/>
  <c r="N40" i="8"/>
  <c r="H40" i="8"/>
  <c r="P38" i="8"/>
  <c r="L38" i="8"/>
  <c r="H38" i="8"/>
  <c r="F38" i="8"/>
  <c r="D38" i="8"/>
  <c r="P36" i="8"/>
  <c r="L36" i="8"/>
  <c r="J36" i="8"/>
  <c r="H36" i="8"/>
  <c r="F36" i="8"/>
  <c r="D36" i="8"/>
  <c r="P35" i="8"/>
  <c r="H35" i="8"/>
  <c r="F35" i="8"/>
  <c r="D35" i="8"/>
  <c r="P34" i="8"/>
  <c r="N34" i="8"/>
  <c r="L34" i="8"/>
  <c r="J34" i="8"/>
  <c r="H34" i="8"/>
  <c r="F34" i="8"/>
  <c r="D34" i="8"/>
  <c r="P33" i="8"/>
  <c r="N33" i="8"/>
  <c r="L33" i="8"/>
  <c r="J33" i="8"/>
  <c r="H33" i="8"/>
  <c r="F33" i="8"/>
  <c r="D33" i="8"/>
  <c r="P32" i="8"/>
  <c r="N32" i="8"/>
  <c r="L32" i="8"/>
  <c r="J32" i="8"/>
  <c r="H32" i="8"/>
  <c r="F32" i="8"/>
  <c r="D32" i="8"/>
  <c r="O31" i="8"/>
  <c r="M31" i="8"/>
  <c r="K31" i="8"/>
  <c r="I31" i="8"/>
  <c r="G31" i="8"/>
  <c r="E31" i="8"/>
  <c r="C31" i="8"/>
  <c r="B31" i="8"/>
  <c r="H50" i="8" l="1"/>
  <c r="H259" i="8"/>
  <c r="L259" i="8"/>
  <c r="D259" i="8"/>
  <c r="F259" i="8"/>
  <c r="N259" i="8"/>
  <c r="P259" i="8"/>
  <c r="F240" i="8"/>
  <c r="H240" i="8"/>
  <c r="P240" i="8"/>
  <c r="D240" i="8"/>
  <c r="N221" i="8"/>
  <c r="F221" i="8"/>
  <c r="H221" i="8"/>
  <c r="P221" i="8"/>
  <c r="J221" i="8"/>
  <c r="L221" i="8"/>
  <c r="J202" i="8"/>
  <c r="H202" i="8"/>
  <c r="L202" i="8"/>
  <c r="P202" i="8"/>
  <c r="D202" i="8"/>
  <c r="F202" i="8"/>
  <c r="N202" i="8"/>
  <c r="L183" i="8"/>
  <c r="N183" i="8"/>
  <c r="D183" i="8"/>
  <c r="F183" i="8"/>
  <c r="D164" i="8"/>
  <c r="F164" i="8"/>
  <c r="N164" i="8"/>
  <c r="P164" i="8"/>
  <c r="J145" i="8"/>
  <c r="N145" i="8"/>
  <c r="L145" i="8"/>
  <c r="P145" i="8"/>
  <c r="D145" i="8"/>
  <c r="F145" i="8"/>
  <c r="H145" i="8"/>
  <c r="J126" i="8"/>
  <c r="D107" i="8"/>
  <c r="H107" i="8"/>
  <c r="L107" i="8"/>
  <c r="N107" i="8"/>
  <c r="F107" i="8"/>
  <c r="L88" i="8"/>
  <c r="D88" i="8"/>
  <c r="H88" i="8"/>
  <c r="J88" i="8"/>
  <c r="D69" i="8"/>
  <c r="F69" i="8"/>
  <c r="H69" i="8"/>
  <c r="J69" i="8"/>
  <c r="L69" i="8"/>
  <c r="F50" i="8"/>
  <c r="N50" i="8"/>
  <c r="P50" i="8"/>
  <c r="D50" i="8"/>
  <c r="J50" i="8"/>
  <c r="H31" i="8"/>
  <c r="J240" i="8"/>
  <c r="L240" i="8"/>
  <c r="J107" i="8"/>
  <c r="N88" i="8"/>
  <c r="P88" i="8"/>
  <c r="F88" i="8"/>
  <c r="D31" i="8"/>
  <c r="J31" i="8"/>
  <c r="N31" i="8"/>
  <c r="P31" i="8"/>
  <c r="F31" i="8"/>
  <c r="L31" i="8"/>
  <c r="D221" i="8"/>
  <c r="P43" i="7" l="1"/>
  <c r="N43" i="7"/>
  <c r="L43" i="7"/>
  <c r="J43" i="7"/>
  <c r="H43" i="7"/>
  <c r="F43" i="7"/>
  <c r="D43" i="7"/>
  <c r="F41" i="7"/>
  <c r="D41" i="7"/>
  <c r="P38" i="7"/>
  <c r="L38" i="7"/>
  <c r="F38" i="7"/>
  <c r="D38" i="7"/>
  <c r="H37" i="7"/>
  <c r="F37" i="7"/>
  <c r="D37" i="7"/>
  <c r="P36" i="7"/>
  <c r="N36" i="7"/>
  <c r="L36" i="7"/>
  <c r="J36" i="7"/>
  <c r="H36" i="7"/>
  <c r="F36" i="7"/>
  <c r="D36" i="7"/>
  <c r="P35" i="7"/>
  <c r="J35" i="7"/>
  <c r="H35" i="7"/>
  <c r="F35" i="7"/>
  <c r="D35" i="7"/>
  <c r="P34" i="7"/>
  <c r="N34" i="7"/>
  <c r="L34" i="7"/>
  <c r="J34" i="7"/>
  <c r="H34" i="7"/>
  <c r="F34" i="7"/>
  <c r="D34" i="7"/>
  <c r="P33" i="7"/>
  <c r="N33" i="7"/>
  <c r="L33" i="7"/>
  <c r="J33" i="7"/>
  <c r="H33" i="7"/>
  <c r="F33" i="7"/>
  <c r="D33" i="7"/>
  <c r="P32" i="7"/>
  <c r="N32" i="7"/>
  <c r="L32" i="7"/>
  <c r="J32" i="7"/>
  <c r="H32" i="7"/>
  <c r="F32" i="7"/>
  <c r="D32" i="7"/>
  <c r="O31" i="7"/>
  <c r="M31" i="7"/>
  <c r="N31" i="7" s="1"/>
  <c r="K31" i="7"/>
  <c r="I31" i="7"/>
  <c r="G31" i="7"/>
  <c r="E31" i="7"/>
  <c r="C31" i="7"/>
  <c r="D31" i="7" s="1"/>
  <c r="B31" i="7"/>
  <c r="F31" i="7" l="1"/>
  <c r="H31" i="7"/>
  <c r="J31" i="7"/>
  <c r="P31" i="7"/>
  <c r="L31" i="7"/>
  <c r="P136" i="6"/>
  <c r="L136" i="6"/>
  <c r="H136" i="6"/>
  <c r="F136" i="6"/>
  <c r="P133" i="6"/>
  <c r="H133" i="6"/>
  <c r="F133" i="6"/>
  <c r="D133" i="6"/>
  <c r="P131" i="6"/>
  <c r="L131" i="6"/>
  <c r="H131" i="6"/>
  <c r="F131" i="6"/>
  <c r="D131" i="6"/>
  <c r="P129" i="6"/>
  <c r="N129" i="6"/>
  <c r="L129" i="6"/>
  <c r="J129" i="6"/>
  <c r="H129" i="6"/>
  <c r="F129" i="6"/>
  <c r="D129" i="6"/>
  <c r="P128" i="6"/>
  <c r="N128" i="6"/>
  <c r="L128" i="6"/>
  <c r="J128" i="6"/>
  <c r="H128" i="6"/>
  <c r="F128" i="6"/>
  <c r="D128" i="6"/>
  <c r="P127" i="6"/>
  <c r="N127" i="6"/>
  <c r="L127" i="6"/>
  <c r="J127" i="6"/>
  <c r="H127" i="6"/>
  <c r="F127" i="6"/>
  <c r="D127" i="6"/>
  <c r="O126" i="6"/>
  <c r="M126" i="6"/>
  <c r="K126" i="6"/>
  <c r="I126" i="6"/>
  <c r="G126" i="6"/>
  <c r="E126" i="6"/>
  <c r="C126" i="6"/>
  <c r="B126" i="6"/>
  <c r="P228" i="6"/>
  <c r="L228" i="6"/>
  <c r="H228" i="6"/>
  <c r="D228" i="6"/>
  <c r="P226" i="6"/>
  <c r="L226" i="6"/>
  <c r="H226" i="6"/>
  <c r="F226" i="6"/>
  <c r="D226" i="6"/>
  <c r="P224" i="6"/>
  <c r="N224" i="6"/>
  <c r="L224" i="6"/>
  <c r="J224" i="6"/>
  <c r="H224" i="6"/>
  <c r="F224" i="6"/>
  <c r="D224" i="6"/>
  <c r="P223" i="6"/>
  <c r="N223" i="6"/>
  <c r="L223" i="6"/>
  <c r="J223" i="6"/>
  <c r="H223" i="6"/>
  <c r="F223" i="6"/>
  <c r="D223" i="6"/>
  <c r="P222" i="6"/>
  <c r="N222" i="6"/>
  <c r="L222" i="6"/>
  <c r="J222" i="6"/>
  <c r="H222" i="6"/>
  <c r="F222" i="6"/>
  <c r="D222" i="6"/>
  <c r="O221" i="6"/>
  <c r="M221" i="6"/>
  <c r="K221" i="6"/>
  <c r="I221" i="6"/>
  <c r="G221" i="6"/>
  <c r="E221" i="6"/>
  <c r="C221" i="6"/>
  <c r="B221" i="6"/>
  <c r="P209" i="6"/>
  <c r="H209" i="6"/>
  <c r="D209" i="6"/>
  <c r="P207" i="6"/>
  <c r="H207" i="6"/>
  <c r="F207" i="6"/>
  <c r="D207" i="6"/>
  <c r="P206" i="6"/>
  <c r="J206" i="6"/>
  <c r="H206" i="6"/>
  <c r="P205" i="6"/>
  <c r="N205" i="6"/>
  <c r="L205" i="6"/>
  <c r="J205" i="6"/>
  <c r="H205" i="6"/>
  <c r="F205" i="6"/>
  <c r="D205" i="6"/>
  <c r="P204" i="6"/>
  <c r="N204" i="6"/>
  <c r="L204" i="6"/>
  <c r="J204" i="6"/>
  <c r="H204" i="6"/>
  <c r="F204" i="6"/>
  <c r="D204" i="6"/>
  <c r="P203" i="6"/>
  <c r="N203" i="6"/>
  <c r="L203" i="6"/>
  <c r="J203" i="6"/>
  <c r="H203" i="6"/>
  <c r="F203" i="6"/>
  <c r="D203" i="6"/>
  <c r="O202" i="6"/>
  <c r="P202" i="6" s="1"/>
  <c r="M202" i="6"/>
  <c r="N202" i="6" s="1"/>
  <c r="K202" i="6"/>
  <c r="L202" i="6" s="1"/>
  <c r="I202" i="6"/>
  <c r="J202" i="6" s="1"/>
  <c r="G202" i="6"/>
  <c r="H202" i="6" s="1"/>
  <c r="E202" i="6"/>
  <c r="F202" i="6" s="1"/>
  <c r="C202" i="6"/>
  <c r="D202" i="6" s="1"/>
  <c r="B202" i="6"/>
  <c r="P193" i="6"/>
  <c r="H193" i="6"/>
  <c r="P190" i="6"/>
  <c r="N190" i="6"/>
  <c r="L190" i="6"/>
  <c r="H190" i="6"/>
  <c r="F190" i="6"/>
  <c r="D190" i="6"/>
  <c r="P188" i="6"/>
  <c r="L188" i="6"/>
  <c r="H188" i="6"/>
  <c r="F188" i="6"/>
  <c r="D188" i="6"/>
  <c r="P186" i="6"/>
  <c r="N186" i="6"/>
  <c r="L186" i="6"/>
  <c r="J186" i="6"/>
  <c r="H186" i="6"/>
  <c r="F186" i="6"/>
  <c r="D186" i="6"/>
  <c r="P185" i="6"/>
  <c r="N185" i="6"/>
  <c r="L185" i="6"/>
  <c r="J185" i="6"/>
  <c r="H185" i="6"/>
  <c r="F185" i="6"/>
  <c r="D185" i="6"/>
  <c r="P184" i="6"/>
  <c r="N184" i="6"/>
  <c r="L184" i="6"/>
  <c r="J184" i="6"/>
  <c r="H184" i="6"/>
  <c r="F184" i="6"/>
  <c r="D184" i="6"/>
  <c r="O183" i="6"/>
  <c r="M183" i="6"/>
  <c r="K183" i="6"/>
  <c r="I183" i="6"/>
  <c r="G183" i="6"/>
  <c r="E183" i="6"/>
  <c r="C183" i="6"/>
  <c r="B183" i="6"/>
  <c r="P174" i="6"/>
  <c r="L174" i="6"/>
  <c r="D174" i="6"/>
  <c r="L173" i="6"/>
  <c r="F173" i="6"/>
  <c r="D173" i="6"/>
  <c r="P171" i="6"/>
  <c r="H171" i="6"/>
  <c r="D171" i="6"/>
  <c r="P169" i="6"/>
  <c r="N169" i="6"/>
  <c r="L169" i="6"/>
  <c r="J169" i="6"/>
  <c r="H169" i="6"/>
  <c r="F169" i="6"/>
  <c r="D169" i="6"/>
  <c r="P168" i="6"/>
  <c r="H168" i="6"/>
  <c r="D168" i="6"/>
  <c r="P167" i="6"/>
  <c r="N167" i="6"/>
  <c r="L167" i="6"/>
  <c r="J167" i="6"/>
  <c r="H167" i="6"/>
  <c r="F167" i="6"/>
  <c r="D167" i="6"/>
  <c r="P166" i="6"/>
  <c r="N166" i="6"/>
  <c r="L166" i="6"/>
  <c r="J166" i="6"/>
  <c r="H166" i="6"/>
  <c r="F166" i="6"/>
  <c r="D166" i="6"/>
  <c r="P165" i="6"/>
  <c r="N165" i="6"/>
  <c r="L165" i="6"/>
  <c r="J165" i="6"/>
  <c r="H165" i="6"/>
  <c r="F165" i="6"/>
  <c r="D165" i="6"/>
  <c r="O164" i="6"/>
  <c r="P164" i="6" s="1"/>
  <c r="M164" i="6"/>
  <c r="K164" i="6"/>
  <c r="I164" i="6"/>
  <c r="G164" i="6"/>
  <c r="H164" i="6" s="1"/>
  <c r="E164" i="6"/>
  <c r="C164" i="6"/>
  <c r="D164" i="6" s="1"/>
  <c r="B164" i="6"/>
  <c r="D155" i="6"/>
  <c r="P154" i="6"/>
  <c r="P152" i="6"/>
  <c r="L152" i="6"/>
  <c r="H152" i="6"/>
  <c r="D152" i="6"/>
  <c r="P150" i="6"/>
  <c r="L150" i="6"/>
  <c r="H150" i="6"/>
  <c r="F150" i="6"/>
  <c r="D150" i="6"/>
  <c r="P148" i="6"/>
  <c r="N148" i="6"/>
  <c r="L148" i="6"/>
  <c r="J148" i="6"/>
  <c r="H148" i="6"/>
  <c r="F148" i="6"/>
  <c r="D148" i="6"/>
  <c r="P147" i="6"/>
  <c r="N147" i="6"/>
  <c r="L147" i="6"/>
  <c r="J147" i="6"/>
  <c r="H147" i="6"/>
  <c r="F147" i="6"/>
  <c r="D147" i="6"/>
  <c r="P146" i="6"/>
  <c r="N146" i="6"/>
  <c r="L146" i="6"/>
  <c r="J146" i="6"/>
  <c r="H146" i="6"/>
  <c r="F146" i="6"/>
  <c r="D146" i="6"/>
  <c r="O145" i="6"/>
  <c r="M145" i="6"/>
  <c r="K145" i="6"/>
  <c r="I145" i="6"/>
  <c r="G145" i="6"/>
  <c r="E145" i="6"/>
  <c r="C145" i="6"/>
  <c r="B145" i="6"/>
  <c r="D116" i="6"/>
  <c r="P114" i="6"/>
  <c r="H114" i="6"/>
  <c r="D114" i="6"/>
  <c r="P112" i="6"/>
  <c r="J112" i="6"/>
  <c r="H112" i="6"/>
  <c r="F112" i="6"/>
  <c r="D112" i="6"/>
  <c r="P110" i="6"/>
  <c r="N110" i="6"/>
  <c r="L110" i="6"/>
  <c r="J110" i="6"/>
  <c r="H110" i="6"/>
  <c r="F110" i="6"/>
  <c r="D110" i="6"/>
  <c r="P109" i="6"/>
  <c r="N109" i="6"/>
  <c r="L109" i="6"/>
  <c r="J109" i="6"/>
  <c r="H109" i="6"/>
  <c r="F109" i="6"/>
  <c r="D109" i="6"/>
  <c r="P108" i="6"/>
  <c r="N108" i="6"/>
  <c r="L108" i="6"/>
  <c r="J108" i="6"/>
  <c r="H108" i="6"/>
  <c r="F108" i="6"/>
  <c r="D108" i="6"/>
  <c r="O107" i="6"/>
  <c r="M107" i="6"/>
  <c r="K107" i="6"/>
  <c r="I107" i="6"/>
  <c r="G107" i="6"/>
  <c r="E107" i="6"/>
  <c r="C107" i="6"/>
  <c r="B107" i="6"/>
  <c r="P98" i="6"/>
  <c r="L98" i="6"/>
  <c r="H98" i="6"/>
  <c r="D98" i="6"/>
  <c r="P97" i="6"/>
  <c r="L97" i="6"/>
  <c r="P95" i="6"/>
  <c r="N95" i="6"/>
  <c r="L95" i="6"/>
  <c r="H95" i="6"/>
  <c r="F95" i="6"/>
  <c r="D95" i="6"/>
  <c r="P94" i="6"/>
  <c r="L94" i="6"/>
  <c r="H94" i="6"/>
  <c r="D94" i="6"/>
  <c r="P93" i="6"/>
  <c r="N93" i="6"/>
  <c r="L93" i="6"/>
  <c r="J93" i="6"/>
  <c r="H93" i="6"/>
  <c r="F93" i="6"/>
  <c r="D93" i="6"/>
  <c r="P92" i="6"/>
  <c r="L92" i="6"/>
  <c r="J92" i="6"/>
  <c r="H92" i="6"/>
  <c r="D92" i="6"/>
  <c r="P91" i="6"/>
  <c r="N91" i="6"/>
  <c r="L91" i="6"/>
  <c r="J91" i="6"/>
  <c r="H91" i="6"/>
  <c r="F91" i="6"/>
  <c r="D91" i="6"/>
  <c r="P90" i="6"/>
  <c r="N90" i="6"/>
  <c r="L90" i="6"/>
  <c r="J90" i="6"/>
  <c r="H90" i="6"/>
  <c r="F90" i="6"/>
  <c r="D90" i="6"/>
  <c r="P89" i="6"/>
  <c r="N89" i="6"/>
  <c r="L89" i="6"/>
  <c r="J89" i="6"/>
  <c r="H89" i="6"/>
  <c r="F89" i="6"/>
  <c r="D89" i="6"/>
  <c r="O88" i="6"/>
  <c r="M88" i="6"/>
  <c r="K88" i="6"/>
  <c r="L88" i="6" s="1"/>
  <c r="I88" i="6"/>
  <c r="J88" i="6" s="1"/>
  <c r="G88" i="6"/>
  <c r="E88" i="6"/>
  <c r="C88" i="6"/>
  <c r="D88" i="6" s="1"/>
  <c r="B88" i="6"/>
  <c r="P79" i="6"/>
  <c r="L79" i="6"/>
  <c r="H79" i="6"/>
  <c r="D79" i="6"/>
  <c r="P78" i="6"/>
  <c r="N78" i="6"/>
  <c r="P76" i="6"/>
  <c r="N76" i="6"/>
  <c r="L76" i="6"/>
  <c r="H76" i="6"/>
  <c r="F76" i="6"/>
  <c r="D76" i="6"/>
  <c r="P74" i="6"/>
  <c r="L74" i="6"/>
  <c r="H74" i="6"/>
  <c r="F74" i="6"/>
  <c r="D74" i="6"/>
  <c r="P72" i="6"/>
  <c r="N72" i="6"/>
  <c r="L72" i="6"/>
  <c r="J72" i="6"/>
  <c r="H72" i="6"/>
  <c r="F72" i="6"/>
  <c r="D72" i="6"/>
  <c r="P71" i="6"/>
  <c r="N71" i="6"/>
  <c r="L71" i="6"/>
  <c r="J71" i="6"/>
  <c r="H71" i="6"/>
  <c r="F71" i="6"/>
  <c r="D71" i="6"/>
  <c r="P70" i="6"/>
  <c r="N70" i="6"/>
  <c r="L70" i="6"/>
  <c r="J70" i="6"/>
  <c r="H70" i="6"/>
  <c r="F70" i="6"/>
  <c r="D70" i="6"/>
  <c r="O69" i="6"/>
  <c r="M69" i="6"/>
  <c r="K69" i="6"/>
  <c r="I69" i="6"/>
  <c r="G69" i="6"/>
  <c r="E69" i="6"/>
  <c r="F69" i="6" s="1"/>
  <c r="C69" i="6"/>
  <c r="B69" i="6"/>
  <c r="P60" i="6"/>
  <c r="P57" i="6"/>
  <c r="L57" i="6"/>
  <c r="H57" i="6"/>
  <c r="F57" i="6"/>
  <c r="D57" i="6"/>
  <c r="P56" i="6"/>
  <c r="J56" i="6"/>
  <c r="H56" i="6"/>
  <c r="D56" i="6"/>
  <c r="P55" i="6"/>
  <c r="L55" i="6"/>
  <c r="J55" i="6"/>
  <c r="H55" i="6"/>
  <c r="F55" i="6"/>
  <c r="D55" i="6"/>
  <c r="J54" i="6"/>
  <c r="H54" i="6"/>
  <c r="F54" i="6"/>
  <c r="P53" i="6"/>
  <c r="N53" i="6"/>
  <c r="L53" i="6"/>
  <c r="J53" i="6"/>
  <c r="H53" i="6"/>
  <c r="F53" i="6"/>
  <c r="D53" i="6"/>
  <c r="P52" i="6"/>
  <c r="N52" i="6"/>
  <c r="J52" i="6"/>
  <c r="H52" i="6"/>
  <c r="F52" i="6"/>
  <c r="D52" i="6"/>
  <c r="P51" i="6"/>
  <c r="N51" i="6"/>
  <c r="L51" i="6"/>
  <c r="J51" i="6"/>
  <c r="H51" i="6"/>
  <c r="F51" i="6"/>
  <c r="D51" i="6"/>
  <c r="O50" i="6"/>
  <c r="M50" i="6"/>
  <c r="K50" i="6"/>
  <c r="I50" i="6"/>
  <c r="G50" i="6"/>
  <c r="E50" i="6"/>
  <c r="C50" i="6"/>
  <c r="B50" i="6"/>
  <c r="P41" i="6"/>
  <c r="L40" i="6"/>
  <c r="P38" i="6"/>
  <c r="N38" i="6"/>
  <c r="L38" i="6"/>
  <c r="J38" i="6"/>
  <c r="H38" i="6"/>
  <c r="F38" i="6"/>
  <c r="D38" i="6"/>
  <c r="P37" i="6"/>
  <c r="L37" i="6"/>
  <c r="H37" i="6"/>
  <c r="D37" i="6"/>
  <c r="P36" i="6"/>
  <c r="L36" i="6"/>
  <c r="J36" i="6"/>
  <c r="H36" i="6"/>
  <c r="F36" i="6"/>
  <c r="D36" i="6"/>
  <c r="H35" i="6"/>
  <c r="F35" i="6"/>
  <c r="D35" i="6"/>
  <c r="P34" i="6"/>
  <c r="N34" i="6"/>
  <c r="L34" i="6"/>
  <c r="J34" i="6"/>
  <c r="H34" i="6"/>
  <c r="F34" i="6"/>
  <c r="D34" i="6"/>
  <c r="P33" i="6"/>
  <c r="N33" i="6"/>
  <c r="L33" i="6"/>
  <c r="J33" i="6"/>
  <c r="H33" i="6"/>
  <c r="F33" i="6"/>
  <c r="D33" i="6"/>
  <c r="P32" i="6"/>
  <c r="N32" i="6"/>
  <c r="L32" i="6"/>
  <c r="J32" i="6"/>
  <c r="H32" i="6"/>
  <c r="F32" i="6"/>
  <c r="D32" i="6"/>
  <c r="O31" i="6"/>
  <c r="P31" i="6" s="1"/>
  <c r="M31" i="6"/>
  <c r="N31" i="6" s="1"/>
  <c r="K31" i="6"/>
  <c r="I31" i="6"/>
  <c r="G31" i="6"/>
  <c r="H31" i="6" s="1"/>
  <c r="E31" i="6"/>
  <c r="C31" i="6"/>
  <c r="B31" i="6"/>
  <c r="N50" i="6" l="1"/>
  <c r="P50" i="6"/>
  <c r="L221" i="6"/>
  <c r="N221" i="6"/>
  <c r="P221" i="6"/>
  <c r="D221" i="6"/>
  <c r="F221" i="6"/>
  <c r="J221" i="6"/>
  <c r="D183" i="6"/>
  <c r="F183" i="6"/>
  <c r="H183" i="6"/>
  <c r="J183" i="6"/>
  <c r="L183" i="6"/>
  <c r="N183" i="6"/>
  <c r="P183" i="6"/>
  <c r="F164" i="6"/>
  <c r="J164" i="6"/>
  <c r="L164" i="6"/>
  <c r="N164" i="6"/>
  <c r="P145" i="6"/>
  <c r="D126" i="6"/>
  <c r="H126" i="6"/>
  <c r="L126" i="6"/>
  <c r="N126" i="6"/>
  <c r="P126" i="6"/>
  <c r="J126" i="6"/>
  <c r="F107" i="6"/>
  <c r="J107" i="6"/>
  <c r="L107" i="6"/>
  <c r="H107" i="6"/>
  <c r="N107" i="6"/>
  <c r="P107" i="6"/>
  <c r="D107" i="6"/>
  <c r="N88" i="6"/>
  <c r="P88" i="6"/>
  <c r="F88" i="6"/>
  <c r="H88" i="6"/>
  <c r="H69" i="6"/>
  <c r="J69" i="6"/>
  <c r="L69" i="6"/>
  <c r="N69" i="6"/>
  <c r="P69" i="6"/>
  <c r="D69" i="6"/>
  <c r="D50" i="6"/>
  <c r="F50" i="6"/>
  <c r="H50" i="6"/>
  <c r="J50" i="6"/>
  <c r="L50" i="6"/>
  <c r="D31" i="6"/>
  <c r="F31" i="6"/>
  <c r="L31" i="6"/>
  <c r="J31" i="6"/>
  <c r="F126" i="6"/>
  <c r="H221" i="6"/>
  <c r="J145" i="6"/>
  <c r="D145" i="6"/>
  <c r="L145" i="6"/>
  <c r="F145" i="6"/>
  <c r="N145" i="6"/>
  <c r="H145" i="6"/>
  <c r="P43" i="5" l="1"/>
  <c r="N43" i="5"/>
  <c r="H43" i="5"/>
  <c r="F43" i="5"/>
  <c r="D43" i="5"/>
  <c r="P41" i="5"/>
  <c r="P38" i="5"/>
  <c r="P36" i="5"/>
  <c r="N36" i="5"/>
  <c r="L36" i="5"/>
  <c r="H36" i="5"/>
  <c r="F36" i="5"/>
  <c r="P34" i="5"/>
  <c r="N34" i="5"/>
  <c r="L34" i="5"/>
  <c r="J34" i="5"/>
  <c r="H34" i="5"/>
  <c r="F34" i="5"/>
  <c r="D34" i="5"/>
  <c r="P33" i="5"/>
  <c r="N33" i="5"/>
  <c r="L33" i="5"/>
  <c r="J33" i="5"/>
  <c r="H33" i="5"/>
  <c r="F33" i="5"/>
  <c r="D33" i="5"/>
  <c r="P32" i="5"/>
  <c r="N32" i="5"/>
  <c r="L32" i="5"/>
  <c r="J32" i="5"/>
  <c r="H32" i="5"/>
  <c r="F32" i="5"/>
  <c r="D32" i="5"/>
  <c r="P31" i="5"/>
  <c r="N31" i="5"/>
  <c r="L31" i="5"/>
  <c r="J31" i="5"/>
  <c r="H31" i="5"/>
  <c r="F31" i="5"/>
  <c r="D31" i="5"/>
  <c r="P157" i="5"/>
  <c r="L157" i="5"/>
  <c r="H157" i="5"/>
  <c r="J155" i="5"/>
  <c r="P152" i="5"/>
  <c r="L152" i="5"/>
  <c r="H152" i="5"/>
  <c r="F152" i="5"/>
  <c r="D152" i="5"/>
  <c r="P150" i="5"/>
  <c r="L150" i="5"/>
  <c r="H150" i="5"/>
  <c r="F150" i="5"/>
  <c r="D150" i="5"/>
  <c r="P148" i="5"/>
  <c r="N148" i="5"/>
  <c r="L148" i="5"/>
  <c r="J148" i="5"/>
  <c r="H148" i="5"/>
  <c r="F148" i="5"/>
  <c r="D148" i="5"/>
  <c r="P147" i="5"/>
  <c r="N147" i="5"/>
  <c r="L147" i="5"/>
  <c r="J147" i="5"/>
  <c r="H147" i="5"/>
  <c r="F147" i="5"/>
  <c r="D147" i="5"/>
  <c r="P146" i="5"/>
  <c r="N146" i="5"/>
  <c r="L146" i="5"/>
  <c r="J146" i="5"/>
  <c r="H146" i="5"/>
  <c r="F146" i="5"/>
  <c r="D146" i="5"/>
  <c r="P145" i="5"/>
  <c r="N145" i="5"/>
  <c r="L145" i="5"/>
  <c r="J145" i="5"/>
  <c r="H145" i="5"/>
  <c r="F145" i="5"/>
  <c r="D145" i="5"/>
  <c r="B13" i="4" l="1"/>
  <c r="P62" i="4"/>
  <c r="L62" i="4"/>
  <c r="J62" i="4"/>
  <c r="H62" i="4"/>
  <c r="P60" i="4"/>
  <c r="L60" i="4"/>
  <c r="J60" i="4"/>
  <c r="D60" i="4"/>
  <c r="P59" i="4"/>
  <c r="L59" i="4"/>
  <c r="P57" i="4"/>
  <c r="N57" i="4"/>
  <c r="L57" i="4"/>
  <c r="J57" i="4"/>
  <c r="H57" i="4"/>
  <c r="D57" i="4"/>
  <c r="P55" i="4"/>
  <c r="L55" i="4"/>
  <c r="H55" i="4"/>
  <c r="D55" i="4"/>
  <c r="P54" i="4"/>
  <c r="H54" i="4"/>
  <c r="D54" i="4"/>
  <c r="P53" i="4"/>
  <c r="N53" i="4"/>
  <c r="L53" i="4"/>
  <c r="J53" i="4"/>
  <c r="H53" i="4"/>
  <c r="F53" i="4"/>
  <c r="D53" i="4"/>
  <c r="P52" i="4"/>
  <c r="N52" i="4"/>
  <c r="L52" i="4"/>
  <c r="J52" i="4"/>
  <c r="H52" i="4"/>
  <c r="F52" i="4"/>
  <c r="D52" i="4"/>
  <c r="P51" i="4"/>
  <c r="N51" i="4"/>
  <c r="L51" i="4"/>
  <c r="J51" i="4"/>
  <c r="H51" i="4"/>
  <c r="F51" i="4"/>
  <c r="D51" i="4"/>
  <c r="P50" i="4"/>
  <c r="N50" i="4"/>
  <c r="L50" i="4"/>
  <c r="J50" i="4"/>
  <c r="H50" i="4"/>
  <c r="F50" i="4"/>
  <c r="D50" i="4"/>
  <c r="P233" i="3" l="1"/>
  <c r="P224" i="3"/>
  <c r="H224" i="3"/>
  <c r="P223" i="3"/>
  <c r="J223" i="3"/>
  <c r="H223" i="3"/>
  <c r="D223" i="3"/>
  <c r="P222" i="3"/>
  <c r="N222" i="3"/>
  <c r="L222" i="3"/>
  <c r="J222" i="3"/>
  <c r="H222" i="3"/>
  <c r="F222" i="3"/>
  <c r="D222" i="3"/>
  <c r="P221" i="3"/>
  <c r="N221" i="3"/>
  <c r="L221" i="3"/>
  <c r="J221" i="3"/>
  <c r="H221" i="3"/>
  <c r="F221" i="3"/>
  <c r="D221" i="3"/>
  <c r="P214" i="3"/>
  <c r="N214" i="3"/>
  <c r="H214" i="3"/>
  <c r="D214" i="3"/>
  <c r="H212" i="3"/>
  <c r="D212" i="3"/>
  <c r="P211" i="3"/>
  <c r="N211" i="3"/>
  <c r="D211" i="3"/>
  <c r="P209" i="3"/>
  <c r="H209" i="3"/>
  <c r="F209" i="3"/>
  <c r="D209" i="3"/>
  <c r="P207" i="3"/>
  <c r="J207" i="3"/>
  <c r="H207" i="3"/>
  <c r="D207" i="3"/>
  <c r="P205" i="3"/>
  <c r="N205" i="3"/>
  <c r="L205" i="3"/>
  <c r="J205" i="3"/>
  <c r="H205" i="3"/>
  <c r="F205" i="3"/>
  <c r="D205" i="3"/>
  <c r="P204" i="3"/>
  <c r="N204" i="3"/>
  <c r="L204" i="3"/>
  <c r="J204" i="3"/>
  <c r="H204" i="3"/>
  <c r="F204" i="3"/>
  <c r="D204" i="3"/>
  <c r="P203" i="3"/>
  <c r="N203" i="3"/>
  <c r="L203" i="3"/>
  <c r="J203" i="3"/>
  <c r="H203" i="3"/>
  <c r="F203" i="3"/>
  <c r="D203" i="3"/>
  <c r="P202" i="3"/>
  <c r="N202" i="3"/>
  <c r="L202" i="3"/>
  <c r="J202" i="3"/>
  <c r="H202" i="3"/>
  <c r="F202" i="3"/>
  <c r="D202" i="3"/>
  <c r="P195" i="3"/>
  <c r="N195" i="3"/>
  <c r="L195" i="3"/>
  <c r="J195" i="3"/>
  <c r="H195" i="3"/>
  <c r="F195" i="3"/>
  <c r="D195" i="3"/>
  <c r="P193" i="3"/>
  <c r="L193" i="3"/>
  <c r="H193" i="3"/>
  <c r="P192" i="3"/>
  <c r="L192" i="3"/>
  <c r="H192" i="3"/>
  <c r="P190" i="3"/>
  <c r="N190" i="3"/>
  <c r="H190" i="3"/>
  <c r="F190" i="3"/>
  <c r="D190" i="3"/>
  <c r="P188" i="3"/>
  <c r="N188" i="3"/>
  <c r="L188" i="3"/>
  <c r="J188" i="3"/>
  <c r="H188" i="3"/>
  <c r="F188" i="3"/>
  <c r="D188" i="3"/>
  <c r="P186" i="3"/>
  <c r="N186" i="3"/>
  <c r="L186" i="3"/>
  <c r="J186" i="3"/>
  <c r="H186" i="3"/>
  <c r="F186" i="3"/>
  <c r="D186" i="3"/>
  <c r="P185" i="3"/>
  <c r="N185" i="3"/>
  <c r="L185" i="3"/>
  <c r="J185" i="3"/>
  <c r="H185" i="3"/>
  <c r="F185" i="3"/>
  <c r="D185" i="3"/>
  <c r="P184" i="3"/>
  <c r="N184" i="3"/>
  <c r="L184" i="3"/>
  <c r="J184" i="3"/>
  <c r="H184" i="3"/>
  <c r="F184" i="3"/>
  <c r="D184" i="3"/>
  <c r="P183" i="3"/>
  <c r="N183" i="3"/>
  <c r="L183" i="3"/>
  <c r="J183" i="3"/>
  <c r="H183" i="3"/>
  <c r="F183" i="3"/>
  <c r="D183" i="3"/>
  <c r="P176" i="3"/>
  <c r="N176" i="3"/>
  <c r="L176" i="3"/>
  <c r="H176" i="3"/>
  <c r="F176" i="3"/>
  <c r="D176" i="3"/>
  <c r="P174" i="3"/>
  <c r="L174" i="3"/>
  <c r="H174" i="3"/>
  <c r="P173" i="3"/>
  <c r="N173" i="3"/>
  <c r="L173" i="3"/>
  <c r="H173" i="3"/>
  <c r="P171" i="3"/>
  <c r="N171" i="3"/>
  <c r="L171" i="3"/>
  <c r="J171" i="3"/>
  <c r="H171" i="3"/>
  <c r="F171" i="3"/>
  <c r="D171" i="3"/>
  <c r="P169" i="3"/>
  <c r="L169" i="3"/>
  <c r="H169" i="3"/>
  <c r="F169" i="3"/>
  <c r="D169" i="3"/>
  <c r="P167" i="3"/>
  <c r="N167" i="3"/>
  <c r="L167" i="3"/>
  <c r="J167" i="3"/>
  <c r="H167" i="3"/>
  <c r="F167" i="3"/>
  <c r="D167" i="3"/>
  <c r="P166" i="3"/>
  <c r="N166" i="3"/>
  <c r="L166" i="3"/>
  <c r="J166" i="3"/>
  <c r="H166" i="3"/>
  <c r="F166" i="3"/>
  <c r="D166" i="3"/>
  <c r="P165" i="3"/>
  <c r="N165" i="3"/>
  <c r="L165" i="3"/>
  <c r="J165" i="3"/>
  <c r="H165" i="3"/>
  <c r="F165" i="3"/>
  <c r="D165" i="3"/>
  <c r="P164" i="3"/>
  <c r="N164" i="3"/>
  <c r="L164" i="3"/>
  <c r="J164" i="3"/>
  <c r="H164" i="3"/>
  <c r="F164" i="3"/>
  <c r="D164" i="3"/>
  <c r="P157" i="3"/>
  <c r="N157" i="3"/>
  <c r="L157" i="3"/>
  <c r="J157" i="3"/>
  <c r="H157" i="3"/>
  <c r="F157" i="3"/>
  <c r="D157" i="3"/>
  <c r="P155" i="3"/>
  <c r="H155" i="3"/>
  <c r="D155" i="3"/>
  <c r="P154" i="3"/>
  <c r="N154" i="3"/>
  <c r="L154" i="3"/>
  <c r="D154" i="3"/>
  <c r="P152" i="3"/>
  <c r="N152" i="3"/>
  <c r="J152" i="3"/>
  <c r="H152" i="3"/>
  <c r="F152" i="3"/>
  <c r="D152" i="3"/>
  <c r="P150" i="3"/>
  <c r="H150" i="3"/>
  <c r="F150" i="3"/>
  <c r="D150" i="3"/>
  <c r="P148" i="3"/>
  <c r="N148" i="3"/>
  <c r="L148" i="3"/>
  <c r="J148" i="3"/>
  <c r="H148" i="3"/>
  <c r="F148" i="3"/>
  <c r="D148" i="3"/>
  <c r="P147" i="3"/>
  <c r="N147" i="3"/>
  <c r="L147" i="3"/>
  <c r="J147" i="3"/>
  <c r="H147" i="3"/>
  <c r="F147" i="3"/>
  <c r="D147" i="3"/>
  <c r="P146" i="3"/>
  <c r="N146" i="3"/>
  <c r="L146" i="3"/>
  <c r="J146" i="3"/>
  <c r="H146" i="3"/>
  <c r="F146" i="3"/>
  <c r="D146" i="3"/>
  <c r="P145" i="3"/>
  <c r="N145" i="3"/>
  <c r="L145" i="3"/>
  <c r="J145" i="3"/>
  <c r="H145" i="3"/>
  <c r="F145" i="3"/>
  <c r="D145" i="3"/>
  <c r="P138" i="3"/>
  <c r="N138" i="3"/>
  <c r="L138" i="3"/>
  <c r="H138" i="3"/>
  <c r="D138" i="3"/>
  <c r="H136" i="3"/>
  <c r="P135" i="3"/>
  <c r="N135" i="3"/>
  <c r="L135" i="3"/>
  <c r="H135" i="3"/>
  <c r="P133" i="3"/>
  <c r="N133" i="3"/>
  <c r="H133" i="3"/>
  <c r="F133" i="3"/>
  <c r="D133" i="3"/>
  <c r="P131" i="3"/>
  <c r="F131" i="3"/>
  <c r="D131" i="3"/>
  <c r="P129" i="3"/>
  <c r="N129" i="3"/>
  <c r="L129" i="3"/>
  <c r="J129" i="3"/>
  <c r="H129" i="3"/>
  <c r="F129" i="3"/>
  <c r="D129" i="3"/>
  <c r="P128" i="3"/>
  <c r="N128" i="3"/>
  <c r="L128" i="3"/>
  <c r="J128" i="3"/>
  <c r="H128" i="3"/>
  <c r="F128" i="3"/>
  <c r="D128" i="3"/>
  <c r="P127" i="3"/>
  <c r="N127" i="3"/>
  <c r="L127" i="3"/>
  <c r="J127" i="3"/>
  <c r="H127" i="3"/>
  <c r="F127" i="3"/>
  <c r="D127" i="3"/>
  <c r="P126" i="3"/>
  <c r="N126" i="3"/>
  <c r="L126" i="3"/>
  <c r="J126" i="3"/>
  <c r="H126" i="3"/>
  <c r="F126" i="3"/>
  <c r="D126" i="3"/>
  <c r="P119" i="3"/>
  <c r="N119" i="3"/>
  <c r="L119" i="3"/>
  <c r="H119" i="3"/>
  <c r="F119" i="3"/>
  <c r="D119" i="3"/>
  <c r="N117" i="3"/>
  <c r="P116" i="3"/>
  <c r="N116" i="3"/>
  <c r="H116" i="3"/>
  <c r="F116" i="3"/>
  <c r="P114" i="3"/>
  <c r="N114" i="3"/>
  <c r="L114" i="3"/>
  <c r="H114" i="3"/>
  <c r="F114" i="3"/>
  <c r="D114" i="3"/>
  <c r="P112" i="3"/>
  <c r="L112" i="3"/>
  <c r="H112" i="3"/>
  <c r="D112" i="3"/>
  <c r="P110" i="3"/>
  <c r="N110" i="3"/>
  <c r="L110" i="3"/>
  <c r="J110" i="3"/>
  <c r="H110" i="3"/>
  <c r="F110" i="3"/>
  <c r="D110" i="3"/>
  <c r="P109" i="3"/>
  <c r="N109" i="3"/>
  <c r="L109" i="3"/>
  <c r="J109" i="3"/>
  <c r="H109" i="3"/>
  <c r="F109" i="3"/>
  <c r="D109" i="3"/>
  <c r="P108" i="3"/>
  <c r="N108" i="3"/>
  <c r="L108" i="3"/>
  <c r="J108" i="3"/>
  <c r="H108" i="3"/>
  <c r="F108" i="3"/>
  <c r="D108" i="3"/>
  <c r="P107" i="3"/>
  <c r="N107" i="3"/>
  <c r="L107" i="3"/>
  <c r="J107" i="3"/>
  <c r="H107" i="3"/>
  <c r="F107" i="3"/>
  <c r="D107" i="3"/>
  <c r="P100" i="3"/>
  <c r="N100" i="3"/>
  <c r="J100" i="3"/>
  <c r="H100" i="3"/>
  <c r="F100" i="3"/>
  <c r="N98" i="3"/>
  <c r="F98" i="3"/>
  <c r="P97" i="3"/>
  <c r="N97" i="3"/>
  <c r="F97" i="3"/>
  <c r="P95" i="3"/>
  <c r="N95" i="3"/>
  <c r="J95" i="3"/>
  <c r="H95" i="3"/>
  <c r="F95" i="3"/>
  <c r="D95" i="3"/>
  <c r="P93" i="3"/>
  <c r="H93" i="3"/>
  <c r="F93" i="3"/>
  <c r="D93" i="3"/>
  <c r="P91" i="3"/>
  <c r="N91" i="3"/>
  <c r="L91" i="3"/>
  <c r="J91" i="3"/>
  <c r="H91" i="3"/>
  <c r="F91" i="3"/>
  <c r="D91" i="3"/>
  <c r="P90" i="3"/>
  <c r="N90" i="3"/>
  <c r="L90" i="3"/>
  <c r="J90" i="3"/>
  <c r="H90" i="3"/>
  <c r="F90" i="3"/>
  <c r="D90" i="3"/>
  <c r="P89" i="3"/>
  <c r="N89" i="3"/>
  <c r="L89" i="3"/>
  <c r="J89" i="3"/>
  <c r="H89" i="3"/>
  <c r="F89" i="3"/>
  <c r="D89" i="3"/>
  <c r="P88" i="3"/>
  <c r="N88" i="3"/>
  <c r="L88" i="3"/>
  <c r="J88" i="3"/>
  <c r="H88" i="3"/>
  <c r="F88" i="3"/>
  <c r="D88" i="3"/>
  <c r="P81" i="3"/>
  <c r="N81" i="3"/>
  <c r="J81" i="3"/>
  <c r="H81" i="3"/>
  <c r="D81" i="3"/>
  <c r="P79" i="3"/>
  <c r="L79" i="3"/>
  <c r="J79" i="3"/>
  <c r="D79" i="3"/>
  <c r="P76" i="3"/>
  <c r="N76" i="3"/>
  <c r="H76" i="3"/>
  <c r="D76" i="3"/>
  <c r="P74" i="3"/>
  <c r="H74" i="3"/>
  <c r="F74" i="3"/>
  <c r="D74" i="3"/>
  <c r="P72" i="3"/>
  <c r="N72" i="3"/>
  <c r="L72" i="3"/>
  <c r="J72" i="3"/>
  <c r="H72" i="3"/>
  <c r="F72" i="3"/>
  <c r="D72" i="3"/>
  <c r="P71" i="3"/>
  <c r="N71" i="3"/>
  <c r="L71" i="3"/>
  <c r="J71" i="3"/>
  <c r="H71" i="3"/>
  <c r="F71" i="3"/>
  <c r="D71" i="3"/>
  <c r="P70" i="3"/>
  <c r="N70" i="3"/>
  <c r="L70" i="3"/>
  <c r="J70" i="3"/>
  <c r="H70" i="3"/>
  <c r="F70" i="3"/>
  <c r="D70" i="3"/>
  <c r="P69" i="3"/>
  <c r="N69" i="3"/>
  <c r="L69" i="3"/>
  <c r="J69" i="3"/>
  <c r="H69" i="3"/>
  <c r="F69" i="3"/>
  <c r="D69" i="3"/>
  <c r="P62" i="3"/>
  <c r="N62" i="3"/>
  <c r="L62" i="3"/>
  <c r="J62" i="3"/>
  <c r="H62" i="3"/>
  <c r="F62" i="3"/>
  <c r="D62" i="3"/>
  <c r="P60" i="3"/>
  <c r="L60" i="3"/>
  <c r="H60" i="3"/>
  <c r="F60" i="3"/>
  <c r="D60" i="3"/>
  <c r="P59" i="3"/>
  <c r="N59" i="3"/>
  <c r="H59" i="3"/>
  <c r="D59" i="3"/>
  <c r="P57" i="3"/>
  <c r="N57" i="3"/>
  <c r="L57" i="3"/>
  <c r="J57" i="3"/>
  <c r="H57" i="3"/>
  <c r="F57" i="3"/>
  <c r="D57" i="3"/>
  <c r="P56" i="3"/>
  <c r="L56" i="3"/>
  <c r="J56" i="3"/>
  <c r="H56" i="3"/>
  <c r="F56" i="3"/>
  <c r="D56" i="3"/>
  <c r="P55" i="3"/>
  <c r="N55" i="3"/>
  <c r="L55" i="3"/>
  <c r="J55" i="3"/>
  <c r="H55" i="3"/>
  <c r="F55" i="3"/>
  <c r="D55" i="3"/>
  <c r="P54" i="3"/>
  <c r="N54" i="3"/>
  <c r="L54" i="3"/>
  <c r="H54" i="3"/>
  <c r="F54" i="3"/>
  <c r="D54" i="3"/>
  <c r="P53" i="3"/>
  <c r="N53" i="3"/>
  <c r="L53" i="3"/>
  <c r="J53" i="3"/>
  <c r="H53" i="3"/>
  <c r="F53" i="3"/>
  <c r="D53" i="3"/>
  <c r="P52" i="3"/>
  <c r="N52" i="3"/>
  <c r="L52" i="3"/>
  <c r="J52" i="3"/>
  <c r="H52" i="3"/>
  <c r="F52" i="3"/>
  <c r="D52" i="3"/>
  <c r="P51" i="3"/>
  <c r="N51" i="3"/>
  <c r="L51" i="3"/>
  <c r="J51" i="3"/>
  <c r="H51" i="3"/>
  <c r="F51" i="3"/>
  <c r="D51" i="3"/>
  <c r="P50" i="3"/>
  <c r="N50" i="3"/>
  <c r="L50" i="3"/>
  <c r="J50" i="3"/>
  <c r="H50" i="3"/>
  <c r="F50" i="3"/>
  <c r="D50" i="3"/>
  <c r="P43" i="3"/>
  <c r="N43" i="3"/>
  <c r="L43" i="3"/>
  <c r="J43" i="3"/>
  <c r="H43" i="3"/>
  <c r="F41" i="3"/>
  <c r="D41" i="3"/>
  <c r="P40" i="3"/>
  <c r="N40" i="3"/>
  <c r="D40" i="3"/>
  <c r="P38" i="3"/>
  <c r="H38" i="3"/>
  <c r="F38" i="3"/>
  <c r="D38" i="3"/>
  <c r="P36" i="3"/>
  <c r="L36" i="3"/>
  <c r="D36" i="3"/>
  <c r="P34" i="3"/>
  <c r="N34" i="3"/>
  <c r="L34" i="3"/>
  <c r="J34" i="3"/>
  <c r="H34" i="3"/>
  <c r="F34" i="3"/>
  <c r="D34" i="3"/>
  <c r="P33" i="3"/>
  <c r="N33" i="3"/>
  <c r="L33" i="3"/>
  <c r="J33" i="3"/>
  <c r="H33" i="3"/>
  <c r="F33" i="3"/>
  <c r="D33" i="3"/>
  <c r="P32" i="3"/>
  <c r="N32" i="3"/>
  <c r="L32" i="3"/>
  <c r="J32" i="3"/>
  <c r="H32" i="3"/>
  <c r="F32" i="3"/>
  <c r="D32" i="3"/>
  <c r="P31" i="3"/>
  <c r="N31" i="3"/>
  <c r="L31" i="3"/>
  <c r="J31" i="3"/>
  <c r="H31" i="3"/>
  <c r="F31" i="3"/>
  <c r="D31" i="3"/>
  <c r="P252" i="2" l="1"/>
  <c r="H252" i="2"/>
  <c r="P249" i="2"/>
  <c r="N249" i="2"/>
  <c r="L249" i="2"/>
  <c r="N247" i="2"/>
  <c r="H247" i="2"/>
  <c r="D247" i="2"/>
  <c r="P245" i="2"/>
  <c r="J245" i="2"/>
  <c r="H245" i="2"/>
  <c r="F245" i="2"/>
  <c r="D245" i="2"/>
  <c r="P243" i="2"/>
  <c r="N243" i="2"/>
  <c r="L243" i="2"/>
  <c r="J243" i="2"/>
  <c r="H243" i="2"/>
  <c r="F243" i="2"/>
  <c r="D243" i="2"/>
  <c r="P242" i="2"/>
  <c r="J242" i="2"/>
  <c r="H242" i="2"/>
  <c r="F242" i="2"/>
  <c r="D242" i="2"/>
  <c r="P241" i="2"/>
  <c r="N241" i="2"/>
  <c r="L241" i="2"/>
  <c r="J241" i="2"/>
  <c r="H241" i="2"/>
  <c r="F241" i="2"/>
  <c r="D241" i="2"/>
  <c r="P240" i="2"/>
  <c r="N240" i="2"/>
  <c r="L240" i="2"/>
  <c r="J240" i="2"/>
  <c r="H240" i="2"/>
  <c r="F240" i="2"/>
  <c r="D240" i="2"/>
  <c r="P233" i="2"/>
  <c r="L233" i="2"/>
  <c r="J233" i="2"/>
  <c r="H233" i="2"/>
  <c r="F233" i="2"/>
  <c r="P230" i="2"/>
  <c r="N230" i="2"/>
  <c r="H230" i="2"/>
  <c r="D230" i="2"/>
  <c r="P228" i="2"/>
  <c r="N228" i="2"/>
  <c r="H228" i="2"/>
  <c r="D228" i="2"/>
  <c r="P226" i="2"/>
  <c r="N226" i="2"/>
  <c r="H226" i="2"/>
  <c r="D226" i="2"/>
  <c r="P224" i="2"/>
  <c r="N224" i="2"/>
  <c r="L224" i="2"/>
  <c r="J224" i="2"/>
  <c r="H224" i="2"/>
  <c r="F224" i="2"/>
  <c r="D224" i="2"/>
  <c r="P223" i="2"/>
  <c r="N223" i="2"/>
  <c r="L223" i="2"/>
  <c r="J223" i="2"/>
  <c r="H223" i="2"/>
  <c r="F223" i="2"/>
  <c r="D223" i="2"/>
  <c r="P222" i="2"/>
  <c r="N222" i="2"/>
  <c r="L222" i="2"/>
  <c r="J222" i="2"/>
  <c r="H222" i="2"/>
  <c r="F222" i="2"/>
  <c r="D222" i="2"/>
  <c r="P221" i="2"/>
  <c r="N221" i="2"/>
  <c r="L221" i="2"/>
  <c r="J221" i="2"/>
  <c r="H221" i="2"/>
  <c r="F221" i="2"/>
  <c r="D221" i="2"/>
  <c r="P214" i="2"/>
  <c r="J214" i="2"/>
  <c r="F214" i="2"/>
  <c r="P209" i="2"/>
  <c r="N209" i="2"/>
  <c r="H209" i="2"/>
  <c r="P207" i="2"/>
  <c r="D207" i="2"/>
  <c r="P205" i="2"/>
  <c r="N205" i="2"/>
  <c r="L205" i="2"/>
  <c r="J205" i="2"/>
  <c r="H205" i="2"/>
  <c r="F205" i="2"/>
  <c r="D205" i="2"/>
  <c r="P204" i="2"/>
  <c r="N204" i="2"/>
  <c r="L204" i="2"/>
  <c r="J204" i="2"/>
  <c r="H204" i="2"/>
  <c r="F204" i="2"/>
  <c r="D204" i="2"/>
  <c r="P203" i="2"/>
  <c r="N203" i="2"/>
  <c r="L203" i="2"/>
  <c r="J203" i="2"/>
  <c r="H203" i="2"/>
  <c r="F203" i="2"/>
  <c r="D203" i="2"/>
  <c r="P202" i="2"/>
  <c r="N202" i="2"/>
  <c r="L202" i="2"/>
  <c r="J202" i="2"/>
  <c r="H202" i="2"/>
  <c r="F202" i="2"/>
  <c r="D202" i="2"/>
  <c r="P195" i="2"/>
  <c r="N195" i="2"/>
  <c r="F195" i="2"/>
  <c r="P193" i="2"/>
  <c r="P192" i="2"/>
  <c r="F190" i="2"/>
  <c r="P188" i="2"/>
  <c r="H188" i="2"/>
  <c r="P186" i="2"/>
  <c r="N186" i="2"/>
  <c r="L186" i="2"/>
  <c r="J186" i="2"/>
  <c r="H186" i="2"/>
  <c r="F186" i="2"/>
  <c r="D186" i="2"/>
  <c r="P185" i="2"/>
  <c r="N185" i="2"/>
  <c r="L185" i="2"/>
  <c r="J185" i="2"/>
  <c r="H185" i="2"/>
  <c r="F185" i="2"/>
  <c r="D185" i="2"/>
  <c r="P184" i="2"/>
  <c r="N184" i="2"/>
  <c r="L184" i="2"/>
  <c r="J184" i="2"/>
  <c r="H184" i="2"/>
  <c r="F184" i="2"/>
  <c r="D184" i="2"/>
  <c r="P183" i="2"/>
  <c r="N183" i="2"/>
  <c r="L183" i="2"/>
  <c r="J183" i="2"/>
  <c r="H183" i="2"/>
  <c r="F183" i="2"/>
  <c r="D183" i="2"/>
  <c r="P176" i="2"/>
  <c r="N176" i="2"/>
  <c r="L176" i="2"/>
  <c r="J176" i="2"/>
  <c r="H176" i="2"/>
  <c r="P174" i="2"/>
  <c r="P173" i="2"/>
  <c r="N173" i="2"/>
  <c r="L173" i="2"/>
  <c r="H173" i="2"/>
  <c r="P171" i="2"/>
  <c r="N171" i="2"/>
  <c r="H171" i="2"/>
  <c r="F171" i="2"/>
  <c r="D171" i="2"/>
  <c r="P169" i="2"/>
  <c r="L169" i="2"/>
  <c r="F169" i="2"/>
  <c r="D169" i="2"/>
  <c r="P167" i="2"/>
  <c r="N167" i="2"/>
  <c r="L167" i="2"/>
  <c r="J167" i="2"/>
  <c r="H167" i="2"/>
  <c r="F167" i="2"/>
  <c r="D167" i="2"/>
  <c r="P166" i="2"/>
  <c r="N166" i="2"/>
  <c r="L166" i="2"/>
  <c r="J166" i="2"/>
  <c r="H166" i="2"/>
  <c r="F166" i="2"/>
  <c r="D166" i="2"/>
  <c r="P165" i="2"/>
  <c r="N165" i="2"/>
  <c r="L165" i="2"/>
  <c r="J165" i="2"/>
  <c r="H165" i="2"/>
  <c r="F165" i="2"/>
  <c r="D165" i="2"/>
  <c r="P164" i="2"/>
  <c r="N164" i="2"/>
  <c r="L164" i="2"/>
  <c r="J164" i="2"/>
  <c r="H164" i="2"/>
  <c r="F164" i="2"/>
  <c r="D164" i="2"/>
  <c r="P157" i="2"/>
  <c r="L157" i="2"/>
  <c r="J157" i="2"/>
  <c r="H157" i="2"/>
  <c r="D157" i="2"/>
  <c r="P156" i="2"/>
  <c r="N156" i="2"/>
  <c r="H156" i="2"/>
  <c r="D156" i="2"/>
  <c r="P155" i="2"/>
  <c r="L155" i="2"/>
  <c r="J155" i="2"/>
  <c r="H155" i="2"/>
  <c r="D155" i="2"/>
  <c r="P154" i="2"/>
  <c r="F154" i="2"/>
  <c r="P152" i="2"/>
  <c r="N152" i="2"/>
  <c r="L152" i="2"/>
  <c r="H152" i="2"/>
  <c r="F152" i="2"/>
  <c r="D152" i="2"/>
  <c r="P150" i="2"/>
  <c r="N150" i="2"/>
  <c r="L150" i="2"/>
  <c r="J150" i="2"/>
  <c r="H150" i="2"/>
  <c r="F150" i="2"/>
  <c r="D150" i="2"/>
  <c r="P148" i="2"/>
  <c r="N148" i="2"/>
  <c r="L148" i="2"/>
  <c r="J148" i="2"/>
  <c r="H148" i="2"/>
  <c r="F148" i="2"/>
  <c r="D148" i="2"/>
  <c r="P147" i="2"/>
  <c r="N147" i="2"/>
  <c r="L147" i="2"/>
  <c r="J147" i="2"/>
  <c r="H147" i="2"/>
  <c r="F147" i="2"/>
  <c r="D147" i="2"/>
  <c r="P146" i="2"/>
  <c r="N146" i="2"/>
  <c r="L146" i="2"/>
  <c r="J146" i="2"/>
  <c r="H146" i="2"/>
  <c r="F146" i="2"/>
  <c r="D146" i="2"/>
  <c r="P145" i="2"/>
  <c r="N145" i="2"/>
  <c r="L145" i="2"/>
  <c r="J145" i="2"/>
  <c r="H145" i="2"/>
  <c r="F145" i="2"/>
  <c r="D145" i="2"/>
  <c r="P138" i="2"/>
  <c r="N138" i="2"/>
  <c r="L138" i="2"/>
  <c r="H138" i="2"/>
  <c r="F138" i="2"/>
  <c r="D138" i="2"/>
  <c r="L136" i="2"/>
  <c r="N135" i="2"/>
  <c r="L135" i="2"/>
  <c r="F135" i="2"/>
  <c r="P133" i="2"/>
  <c r="L133" i="2"/>
  <c r="J133" i="2"/>
  <c r="H133" i="2"/>
  <c r="F133" i="2"/>
  <c r="D133" i="2"/>
  <c r="P131" i="2"/>
  <c r="L131" i="2"/>
  <c r="J131" i="2"/>
  <c r="H131" i="2"/>
  <c r="F131" i="2"/>
  <c r="D131" i="2"/>
  <c r="P129" i="2"/>
  <c r="N129" i="2"/>
  <c r="L129" i="2"/>
  <c r="J129" i="2"/>
  <c r="H129" i="2"/>
  <c r="F129" i="2"/>
  <c r="D129" i="2"/>
  <c r="P128" i="2"/>
  <c r="N128" i="2"/>
  <c r="L128" i="2"/>
  <c r="J128" i="2"/>
  <c r="H128" i="2"/>
  <c r="F128" i="2"/>
  <c r="D128" i="2"/>
  <c r="P127" i="2"/>
  <c r="N127" i="2"/>
  <c r="L127" i="2"/>
  <c r="J127" i="2"/>
  <c r="H127" i="2"/>
  <c r="F127" i="2"/>
  <c r="D127" i="2"/>
  <c r="P126" i="2"/>
  <c r="N126" i="2"/>
  <c r="L126" i="2"/>
  <c r="J126" i="2"/>
  <c r="H126" i="2"/>
  <c r="F126" i="2"/>
  <c r="D126" i="2"/>
  <c r="P119" i="2"/>
  <c r="N119" i="2"/>
  <c r="L119" i="2"/>
  <c r="J119" i="2"/>
  <c r="H119" i="2"/>
  <c r="F119" i="2"/>
  <c r="D119" i="2"/>
  <c r="P117" i="2"/>
  <c r="L117" i="2"/>
  <c r="H117" i="2"/>
  <c r="D117" i="2"/>
  <c r="P116" i="2"/>
  <c r="L116" i="2"/>
  <c r="H116" i="2"/>
  <c r="F116" i="2"/>
  <c r="P114" i="2"/>
  <c r="L114" i="2"/>
  <c r="H114" i="2"/>
  <c r="F114" i="2"/>
  <c r="D114" i="2"/>
  <c r="P112" i="2"/>
  <c r="L112" i="2"/>
  <c r="J112" i="2"/>
  <c r="H112" i="2"/>
  <c r="F112" i="2"/>
  <c r="D112" i="2"/>
  <c r="F111" i="2"/>
  <c r="D111" i="2"/>
  <c r="P110" i="2"/>
  <c r="N110" i="2"/>
  <c r="L110" i="2"/>
  <c r="J110" i="2"/>
  <c r="H110" i="2"/>
  <c r="F110" i="2"/>
  <c r="D110" i="2"/>
  <c r="P109" i="2"/>
  <c r="N109" i="2"/>
  <c r="L109" i="2"/>
  <c r="J109" i="2"/>
  <c r="H109" i="2"/>
  <c r="F109" i="2"/>
  <c r="D109" i="2"/>
  <c r="P108" i="2"/>
  <c r="N108" i="2"/>
  <c r="L108" i="2"/>
  <c r="J108" i="2"/>
  <c r="H108" i="2"/>
  <c r="F108" i="2"/>
  <c r="D108" i="2"/>
  <c r="P107" i="2"/>
  <c r="N107" i="2"/>
  <c r="L107" i="2"/>
  <c r="J107" i="2"/>
  <c r="H107" i="2"/>
  <c r="F107" i="2"/>
  <c r="D107" i="2"/>
  <c r="P100" i="2"/>
  <c r="N100" i="2"/>
  <c r="L100" i="2"/>
  <c r="J100" i="2"/>
  <c r="H100" i="2"/>
  <c r="F100" i="2"/>
  <c r="D100" i="2"/>
  <c r="H98" i="2"/>
  <c r="P97" i="2"/>
  <c r="N97" i="2"/>
  <c r="L97" i="2"/>
  <c r="H97" i="2"/>
  <c r="D97" i="2"/>
  <c r="P95" i="2"/>
  <c r="L95" i="2"/>
  <c r="H95" i="2"/>
  <c r="F95" i="2"/>
  <c r="D95" i="2"/>
  <c r="P93" i="2"/>
  <c r="N93" i="2"/>
  <c r="H93" i="2"/>
  <c r="F93" i="2"/>
  <c r="D93" i="2"/>
  <c r="F92" i="2"/>
  <c r="D92" i="2"/>
  <c r="P91" i="2"/>
  <c r="N91" i="2"/>
  <c r="L91" i="2"/>
  <c r="J91" i="2"/>
  <c r="H91" i="2"/>
  <c r="F91" i="2"/>
  <c r="D91" i="2"/>
  <c r="P90" i="2"/>
  <c r="N90" i="2"/>
  <c r="L90" i="2"/>
  <c r="J90" i="2"/>
  <c r="H90" i="2"/>
  <c r="F90" i="2"/>
  <c r="D90" i="2"/>
  <c r="P89" i="2"/>
  <c r="N89" i="2"/>
  <c r="L89" i="2"/>
  <c r="J89" i="2"/>
  <c r="H89" i="2"/>
  <c r="F89" i="2"/>
  <c r="D89" i="2"/>
  <c r="P88" i="2"/>
  <c r="N88" i="2"/>
  <c r="L88" i="2"/>
  <c r="J88" i="2"/>
  <c r="H88" i="2"/>
  <c r="F88" i="2"/>
  <c r="D88" i="2"/>
  <c r="P81" i="2"/>
  <c r="N81" i="2"/>
  <c r="H81" i="2"/>
  <c r="F81" i="2"/>
  <c r="D81" i="2"/>
  <c r="P79" i="2"/>
  <c r="H79" i="2"/>
  <c r="D79" i="2"/>
  <c r="D78" i="2"/>
  <c r="P76" i="2"/>
  <c r="L76" i="2"/>
  <c r="H76" i="2"/>
  <c r="D76" i="2"/>
  <c r="P74" i="2"/>
  <c r="L74" i="2"/>
  <c r="J74" i="2"/>
  <c r="H74" i="2"/>
  <c r="F74" i="2"/>
  <c r="D74" i="2"/>
  <c r="P73" i="2"/>
  <c r="J73" i="2"/>
  <c r="H73" i="2"/>
  <c r="D73" i="2"/>
  <c r="P72" i="2"/>
  <c r="N72" i="2"/>
  <c r="L72" i="2"/>
  <c r="J72" i="2"/>
  <c r="H72" i="2"/>
  <c r="F72" i="2"/>
  <c r="D72" i="2"/>
  <c r="P71" i="2"/>
  <c r="N71" i="2"/>
  <c r="L71" i="2"/>
  <c r="J71" i="2"/>
  <c r="H71" i="2"/>
  <c r="F71" i="2"/>
  <c r="D71" i="2"/>
  <c r="P70" i="2"/>
  <c r="N70" i="2"/>
  <c r="L70" i="2"/>
  <c r="J70" i="2"/>
  <c r="H70" i="2"/>
  <c r="F70" i="2"/>
  <c r="D70" i="2"/>
  <c r="P69" i="2"/>
  <c r="N69" i="2"/>
  <c r="L69" i="2"/>
  <c r="J69" i="2"/>
  <c r="H69" i="2"/>
  <c r="F69" i="2"/>
  <c r="D69" i="2"/>
  <c r="P62" i="2"/>
  <c r="P57" i="2"/>
  <c r="H57" i="2"/>
  <c r="F57" i="2"/>
  <c r="D57" i="2"/>
  <c r="P55" i="2"/>
  <c r="P53" i="2"/>
  <c r="N53" i="2"/>
  <c r="L53" i="2"/>
  <c r="J53" i="2"/>
  <c r="H53" i="2"/>
  <c r="F53" i="2"/>
  <c r="D53" i="2"/>
  <c r="P52" i="2"/>
  <c r="L52" i="2"/>
  <c r="J52" i="2"/>
  <c r="H52" i="2"/>
  <c r="F52" i="2"/>
  <c r="D52" i="2"/>
  <c r="P51" i="2"/>
  <c r="N51" i="2"/>
  <c r="L51" i="2"/>
  <c r="J51" i="2"/>
  <c r="H51" i="2"/>
  <c r="F51" i="2"/>
  <c r="D51" i="2"/>
  <c r="P50" i="2"/>
  <c r="N50" i="2"/>
  <c r="L50" i="2"/>
  <c r="J50" i="2"/>
  <c r="H50" i="2"/>
  <c r="F50" i="2"/>
  <c r="D50" i="2"/>
  <c r="P43" i="2"/>
  <c r="N43" i="2"/>
  <c r="L43" i="2"/>
  <c r="H43" i="2"/>
  <c r="F43" i="2"/>
  <c r="D43" i="2"/>
  <c r="J41" i="2"/>
  <c r="H41" i="2"/>
  <c r="P40" i="2"/>
  <c r="P38" i="2"/>
  <c r="L38" i="2"/>
  <c r="H38" i="2"/>
  <c r="F38" i="2"/>
  <c r="D38" i="2"/>
  <c r="P36" i="2"/>
  <c r="H36" i="2"/>
  <c r="F36" i="2"/>
  <c r="D36" i="2"/>
  <c r="P34" i="2"/>
  <c r="N34" i="2"/>
  <c r="L34" i="2"/>
  <c r="J34" i="2"/>
  <c r="H34" i="2"/>
  <c r="F34" i="2"/>
  <c r="D34" i="2"/>
  <c r="P33" i="2"/>
  <c r="N33" i="2"/>
  <c r="L33" i="2"/>
  <c r="J33" i="2"/>
  <c r="H33" i="2"/>
  <c r="F33" i="2"/>
  <c r="D33" i="2"/>
  <c r="P32" i="2"/>
  <c r="N32" i="2"/>
  <c r="L32" i="2"/>
  <c r="J32" i="2"/>
  <c r="H32" i="2"/>
  <c r="F32" i="2"/>
  <c r="D32" i="2"/>
  <c r="P31" i="2"/>
  <c r="N31" i="2"/>
  <c r="L31" i="2"/>
  <c r="J31" i="2"/>
  <c r="H31" i="2"/>
  <c r="F31" i="2"/>
  <c r="D31" i="2"/>
  <c r="P680" i="17" l="1"/>
  <c r="N680" i="17"/>
  <c r="L680" i="17"/>
  <c r="H680" i="17"/>
  <c r="D680" i="17"/>
  <c r="P129" i="17"/>
  <c r="L129" i="17"/>
  <c r="H129" i="17"/>
  <c r="F129" i="17"/>
  <c r="B10" i="9" l="1"/>
  <c r="P53" i="5" l="1"/>
  <c r="N53" i="5"/>
  <c r="L53" i="5"/>
  <c r="J53" i="5"/>
  <c r="H53" i="5"/>
  <c r="F53" i="5"/>
  <c r="D53" i="5"/>
  <c r="B9" i="11" l="1"/>
  <c r="B10" i="11"/>
  <c r="B11" i="11"/>
  <c r="B12" i="11"/>
  <c r="B13" i="11"/>
  <c r="B14" i="11"/>
  <c r="B16" i="11"/>
  <c r="B17" i="11"/>
  <c r="B19" i="11"/>
  <c r="O9" i="11"/>
  <c r="O10" i="11"/>
  <c r="O11" i="11"/>
  <c r="O12" i="11"/>
  <c r="O13" i="11"/>
  <c r="O14" i="11"/>
  <c r="O16" i="11"/>
  <c r="O17" i="11"/>
  <c r="O19" i="11"/>
  <c r="M9" i="11"/>
  <c r="M10" i="11"/>
  <c r="M12" i="11"/>
  <c r="M14" i="11"/>
  <c r="M16" i="11"/>
  <c r="M19" i="11"/>
  <c r="K9" i="11"/>
  <c r="K10" i="11"/>
  <c r="K11" i="11"/>
  <c r="K12" i="11"/>
  <c r="K13" i="11"/>
  <c r="K14" i="11"/>
  <c r="K16" i="11"/>
  <c r="K17" i="11"/>
  <c r="K19" i="11"/>
  <c r="I9" i="11"/>
  <c r="I10" i="11"/>
  <c r="I11" i="11"/>
  <c r="I12" i="11"/>
  <c r="I13" i="11"/>
  <c r="I14" i="11"/>
  <c r="I16" i="11"/>
  <c r="I17" i="11"/>
  <c r="I19" i="11"/>
  <c r="G9" i="11"/>
  <c r="G10" i="11"/>
  <c r="G11" i="11"/>
  <c r="G12" i="11"/>
  <c r="G13" i="11"/>
  <c r="G14" i="11"/>
  <c r="G16" i="11"/>
  <c r="G17" i="11"/>
  <c r="G19" i="11"/>
  <c r="E9" i="11"/>
  <c r="E10" i="11"/>
  <c r="E11" i="11"/>
  <c r="E12" i="11"/>
  <c r="E13" i="11"/>
  <c r="E14" i="11"/>
  <c r="E16" i="11"/>
  <c r="E17" i="11"/>
  <c r="E19" i="11"/>
  <c r="C9" i="11"/>
  <c r="C10" i="11"/>
  <c r="C11" i="11"/>
  <c r="C12" i="11"/>
  <c r="C13" i="11"/>
  <c r="C14" i="11"/>
  <c r="C16" i="11"/>
  <c r="C17" i="11"/>
  <c r="C19" i="11"/>
  <c r="P765" i="17" l="1"/>
  <c r="N765" i="17"/>
  <c r="L765" i="17"/>
  <c r="P764" i="17"/>
  <c r="N764" i="17"/>
  <c r="H762" i="17"/>
  <c r="P761" i="17"/>
  <c r="F761" i="17"/>
  <c r="P760" i="17"/>
  <c r="P756" i="17"/>
  <c r="N756" i="17"/>
  <c r="F756" i="17"/>
  <c r="D756" i="17"/>
  <c r="P755" i="17"/>
  <c r="N755" i="17"/>
  <c r="L755" i="17"/>
  <c r="F755" i="17"/>
  <c r="D755" i="17"/>
  <c r="P754" i="17"/>
  <c r="N754" i="17"/>
  <c r="L754" i="17"/>
  <c r="F754" i="17"/>
  <c r="D754" i="17"/>
  <c r="P753" i="17"/>
  <c r="N753" i="17"/>
  <c r="L753" i="17"/>
  <c r="H753" i="17"/>
  <c r="F753" i="17"/>
  <c r="D753" i="17"/>
  <c r="P708" i="17"/>
  <c r="P706" i="17"/>
  <c r="H706" i="17"/>
  <c r="P705" i="17"/>
  <c r="P704" i="17"/>
  <c r="J704" i="17"/>
  <c r="H704" i="17"/>
  <c r="F704" i="17"/>
  <c r="L701" i="17"/>
  <c r="P699" i="17"/>
  <c r="L699" i="17"/>
  <c r="J699" i="17"/>
  <c r="H699" i="17"/>
  <c r="F699" i="17"/>
  <c r="D699" i="17"/>
  <c r="P698" i="17"/>
  <c r="L698" i="17"/>
  <c r="J698" i="17"/>
  <c r="H698" i="17"/>
  <c r="F698" i="17"/>
  <c r="D698" i="17"/>
  <c r="P697" i="17"/>
  <c r="N697" i="17"/>
  <c r="L697" i="17"/>
  <c r="J697" i="17"/>
  <c r="H697" i="17"/>
  <c r="F697" i="17"/>
  <c r="D697" i="17"/>
  <c r="P696" i="17"/>
  <c r="N696" i="17"/>
  <c r="L696" i="17"/>
  <c r="J696" i="17"/>
  <c r="H696" i="17"/>
  <c r="F696" i="17"/>
  <c r="D696" i="17"/>
  <c r="P689" i="17"/>
  <c r="L689" i="17"/>
  <c r="H689" i="17"/>
  <c r="F689" i="17"/>
  <c r="P686" i="17"/>
  <c r="P685" i="17"/>
  <c r="L685" i="17"/>
  <c r="H685" i="17"/>
  <c r="F685" i="17"/>
  <c r="P684" i="17"/>
  <c r="H684" i="17"/>
  <c r="P682" i="17"/>
  <c r="N682" i="17"/>
  <c r="L682" i="17"/>
  <c r="D682" i="17"/>
  <c r="P679" i="17"/>
  <c r="H679" i="17"/>
  <c r="D679" i="17"/>
  <c r="P678" i="17"/>
  <c r="N678" i="17"/>
  <c r="L678" i="17"/>
  <c r="J678" i="17"/>
  <c r="H678" i="17"/>
  <c r="F678" i="17"/>
  <c r="D678" i="17"/>
  <c r="P677" i="17"/>
  <c r="N677" i="17"/>
  <c r="L677" i="17"/>
  <c r="J677" i="17"/>
  <c r="H677" i="17"/>
  <c r="F677" i="17"/>
  <c r="D677" i="17"/>
  <c r="P632" i="17"/>
  <c r="H632" i="17"/>
  <c r="N629" i="17"/>
  <c r="F629" i="17"/>
  <c r="P628" i="17"/>
  <c r="H628" i="17"/>
  <c r="F628" i="17"/>
  <c r="P627" i="17"/>
  <c r="P623" i="17"/>
  <c r="N623" i="17"/>
  <c r="L623" i="17"/>
  <c r="J623" i="17"/>
  <c r="H623" i="17"/>
  <c r="F623" i="17"/>
  <c r="D623" i="17"/>
  <c r="P622" i="17"/>
  <c r="N622" i="17"/>
  <c r="L622" i="17"/>
  <c r="H622" i="17"/>
  <c r="D622" i="17"/>
  <c r="P621" i="17"/>
  <c r="N621" i="17"/>
  <c r="L621" i="17"/>
  <c r="H621" i="17"/>
  <c r="F621" i="17"/>
  <c r="D621" i="17"/>
  <c r="P620" i="17"/>
  <c r="N620" i="17"/>
  <c r="L620" i="17"/>
  <c r="J620" i="17"/>
  <c r="H620" i="17"/>
  <c r="F620" i="17"/>
  <c r="D620" i="17"/>
  <c r="P594" i="17"/>
  <c r="H594" i="17"/>
  <c r="P591" i="17"/>
  <c r="N591" i="17"/>
  <c r="P590" i="17"/>
  <c r="N590" i="17"/>
  <c r="L590" i="17"/>
  <c r="H590" i="17"/>
  <c r="F590" i="17"/>
  <c r="P589" i="17"/>
  <c r="H589" i="17"/>
  <c r="D589" i="17"/>
  <c r="P585" i="17"/>
  <c r="N585" i="17"/>
  <c r="H585" i="17"/>
  <c r="P584" i="17"/>
  <c r="H584" i="17"/>
  <c r="P583" i="17"/>
  <c r="H583" i="17"/>
  <c r="F583" i="17"/>
  <c r="P582" i="17"/>
  <c r="N582" i="17"/>
  <c r="L582" i="17"/>
  <c r="H582" i="17"/>
  <c r="F582" i="17"/>
  <c r="D582" i="17"/>
  <c r="P556" i="17"/>
  <c r="N556" i="17"/>
  <c r="H556" i="17"/>
  <c r="F556" i="17"/>
  <c r="D556" i="17"/>
  <c r="P554" i="17"/>
  <c r="L554" i="17"/>
  <c r="P552" i="17"/>
  <c r="L552" i="17"/>
  <c r="H552" i="17"/>
  <c r="F552" i="17"/>
  <c r="D552" i="17"/>
  <c r="D551" i="17"/>
  <c r="L549" i="17"/>
  <c r="H549" i="17"/>
  <c r="P547" i="17"/>
  <c r="N547" i="17"/>
  <c r="L547" i="17"/>
  <c r="H547" i="17"/>
  <c r="D547" i="17"/>
  <c r="P546" i="17"/>
  <c r="N546" i="17"/>
  <c r="L546" i="17"/>
  <c r="H546" i="17"/>
  <c r="F546" i="17"/>
  <c r="D546" i="17"/>
  <c r="P545" i="17"/>
  <c r="N545" i="17"/>
  <c r="L545" i="17"/>
  <c r="J545" i="17"/>
  <c r="H545" i="17"/>
  <c r="F545" i="17"/>
  <c r="D545" i="17"/>
  <c r="P544" i="17"/>
  <c r="N544" i="17"/>
  <c r="L544" i="17"/>
  <c r="J544" i="17"/>
  <c r="H544" i="17"/>
  <c r="F544" i="17"/>
  <c r="D544" i="17"/>
  <c r="P518" i="17"/>
  <c r="H518" i="17"/>
  <c r="D518" i="17"/>
  <c r="H517" i="17"/>
  <c r="P516" i="17"/>
  <c r="L516" i="17"/>
  <c r="H516" i="17"/>
  <c r="D516" i="17"/>
  <c r="H515" i="17"/>
  <c r="F515" i="17"/>
  <c r="P514" i="17"/>
  <c r="N514" i="17"/>
  <c r="L514" i="17"/>
  <c r="H514" i="17"/>
  <c r="F514" i="17"/>
  <c r="D514" i="17"/>
  <c r="P513" i="17"/>
  <c r="N513" i="17"/>
  <c r="L513" i="17"/>
  <c r="H513" i="17"/>
  <c r="D513" i="17"/>
  <c r="P511" i="17"/>
  <c r="L511" i="17"/>
  <c r="H511" i="17"/>
  <c r="P509" i="17"/>
  <c r="N509" i="17"/>
  <c r="L509" i="17"/>
  <c r="J509" i="17"/>
  <c r="H509" i="17"/>
  <c r="F509" i="17"/>
  <c r="D509" i="17"/>
  <c r="P508" i="17"/>
  <c r="N508" i="17"/>
  <c r="L508" i="17"/>
  <c r="H508" i="17"/>
  <c r="F508" i="17"/>
  <c r="D508" i="17"/>
  <c r="P507" i="17"/>
  <c r="N507" i="17"/>
  <c r="L507" i="17"/>
  <c r="J507" i="17"/>
  <c r="H507" i="17"/>
  <c r="F507" i="17"/>
  <c r="D507" i="17"/>
  <c r="P506" i="17"/>
  <c r="N506" i="17"/>
  <c r="L506" i="17"/>
  <c r="J506" i="17"/>
  <c r="H506" i="17"/>
  <c r="F506" i="17"/>
  <c r="D506" i="17"/>
  <c r="P480" i="17"/>
  <c r="N480" i="17"/>
  <c r="L480" i="17"/>
  <c r="J480" i="17"/>
  <c r="H480" i="17"/>
  <c r="F480" i="17"/>
  <c r="D480" i="17"/>
  <c r="P479" i="17"/>
  <c r="F479" i="17"/>
  <c r="P478" i="17"/>
  <c r="L478" i="17"/>
  <c r="H478" i="17"/>
  <c r="F478" i="17"/>
  <c r="D478" i="17"/>
  <c r="P477" i="17"/>
  <c r="N477" i="17"/>
  <c r="J477" i="17"/>
  <c r="H477" i="17"/>
  <c r="P476" i="17"/>
  <c r="L476" i="17"/>
  <c r="H476" i="17"/>
  <c r="F476" i="17"/>
  <c r="D476" i="17"/>
  <c r="P475" i="17"/>
  <c r="L475" i="17"/>
  <c r="J475" i="17"/>
  <c r="H475" i="17"/>
  <c r="F475" i="17"/>
  <c r="D475" i="17"/>
  <c r="P474" i="17"/>
  <c r="L474" i="17"/>
  <c r="H474" i="17"/>
  <c r="D474" i="17"/>
  <c r="P473" i="17"/>
  <c r="N473" i="17"/>
  <c r="L473" i="17"/>
  <c r="H473" i="17"/>
  <c r="F473" i="17"/>
  <c r="D473" i="17"/>
  <c r="P472" i="17"/>
  <c r="H472" i="17"/>
  <c r="D472" i="17"/>
  <c r="P471" i="17"/>
  <c r="N471" i="17"/>
  <c r="L471" i="17"/>
  <c r="J471" i="17"/>
  <c r="H471" i="17"/>
  <c r="F471" i="17"/>
  <c r="D471" i="17"/>
  <c r="P470" i="17"/>
  <c r="N470" i="17"/>
  <c r="L470" i="17"/>
  <c r="J470" i="17"/>
  <c r="H470" i="17"/>
  <c r="F470" i="17"/>
  <c r="D470" i="17"/>
  <c r="P469" i="17"/>
  <c r="N469" i="17"/>
  <c r="L469" i="17"/>
  <c r="J469" i="17"/>
  <c r="H469" i="17"/>
  <c r="F469" i="17"/>
  <c r="D469" i="17"/>
  <c r="P468" i="17"/>
  <c r="N468" i="17"/>
  <c r="L468" i="17"/>
  <c r="J468" i="17"/>
  <c r="H468" i="17"/>
  <c r="F468" i="17"/>
  <c r="D468" i="17"/>
  <c r="P423" i="17"/>
  <c r="P419" i="17"/>
  <c r="H419" i="17"/>
  <c r="F419" i="17"/>
  <c r="D419" i="17"/>
  <c r="P418" i="17"/>
  <c r="L418" i="17"/>
  <c r="H418" i="17"/>
  <c r="F418" i="17"/>
  <c r="D418" i="17"/>
  <c r="P416" i="17"/>
  <c r="H416" i="17"/>
  <c r="D416" i="17"/>
  <c r="P414" i="17"/>
  <c r="N414" i="17"/>
  <c r="L414" i="17"/>
  <c r="J414" i="17"/>
  <c r="H414" i="17"/>
  <c r="F414" i="17"/>
  <c r="D414" i="17"/>
  <c r="P413" i="17"/>
  <c r="N413" i="17"/>
  <c r="L413" i="17"/>
  <c r="H413" i="17"/>
  <c r="D413" i="17"/>
  <c r="P412" i="17"/>
  <c r="N412" i="17"/>
  <c r="L412" i="17"/>
  <c r="H412" i="17"/>
  <c r="F412" i="17"/>
  <c r="D412" i="17"/>
  <c r="P411" i="17"/>
  <c r="N411" i="17"/>
  <c r="L411" i="17"/>
  <c r="J411" i="17"/>
  <c r="H411" i="17"/>
  <c r="F411" i="17"/>
  <c r="D411" i="17"/>
  <c r="P385" i="17"/>
  <c r="N385" i="17"/>
  <c r="L385" i="17"/>
  <c r="J385" i="17"/>
  <c r="H385" i="17"/>
  <c r="D385" i="17"/>
  <c r="P384" i="17"/>
  <c r="N384" i="17"/>
  <c r="D384" i="17"/>
  <c r="P383" i="17"/>
  <c r="L383" i="17"/>
  <c r="H383" i="17"/>
  <c r="F383" i="17"/>
  <c r="D383" i="17"/>
  <c r="P382" i="17"/>
  <c r="H382" i="17"/>
  <c r="D382" i="17"/>
  <c r="P381" i="17"/>
  <c r="N381" i="17"/>
  <c r="H381" i="17"/>
  <c r="F381" i="17"/>
  <c r="D381" i="17"/>
  <c r="P380" i="17"/>
  <c r="L380" i="17"/>
  <c r="H380" i="17"/>
  <c r="F380" i="17"/>
  <c r="D380" i="17"/>
  <c r="P379" i="17"/>
  <c r="H379" i="17"/>
  <c r="F379" i="17"/>
  <c r="D379" i="17"/>
  <c r="P378" i="17"/>
  <c r="N378" i="17"/>
  <c r="L378" i="17"/>
  <c r="H378" i="17"/>
  <c r="F378" i="17"/>
  <c r="D378" i="17"/>
  <c r="P377" i="17"/>
  <c r="N377" i="17"/>
  <c r="L377" i="17"/>
  <c r="H377" i="17"/>
  <c r="D377" i="17"/>
  <c r="P376" i="17"/>
  <c r="N376" i="17"/>
  <c r="L376" i="17"/>
  <c r="J376" i="17"/>
  <c r="H376" i="17"/>
  <c r="F376" i="17"/>
  <c r="D376" i="17"/>
  <c r="P375" i="17"/>
  <c r="N375" i="17"/>
  <c r="L375" i="17"/>
  <c r="J375" i="17"/>
  <c r="H375" i="17"/>
  <c r="F375" i="17"/>
  <c r="D375" i="17"/>
  <c r="P374" i="17"/>
  <c r="N374" i="17"/>
  <c r="L374" i="17"/>
  <c r="J374" i="17"/>
  <c r="H374" i="17"/>
  <c r="F374" i="17"/>
  <c r="D374" i="17"/>
  <c r="P373" i="17"/>
  <c r="N373" i="17"/>
  <c r="L373" i="17"/>
  <c r="J373" i="17"/>
  <c r="H373" i="17"/>
  <c r="F373" i="17"/>
  <c r="D373" i="17"/>
  <c r="P328" i="17"/>
  <c r="P326" i="17"/>
  <c r="H326" i="17"/>
  <c r="P325" i="17"/>
  <c r="P324" i="17"/>
  <c r="H324" i="17"/>
  <c r="H323" i="17"/>
  <c r="D323" i="17"/>
  <c r="P321" i="17"/>
  <c r="D321" i="17"/>
  <c r="P319" i="17"/>
  <c r="L319" i="17"/>
  <c r="H319" i="17"/>
  <c r="D319" i="17"/>
  <c r="P318" i="17"/>
  <c r="N318" i="17"/>
  <c r="L318" i="17"/>
  <c r="H318" i="17"/>
  <c r="D318" i="17"/>
  <c r="P317" i="17"/>
  <c r="N317" i="17"/>
  <c r="L317" i="17"/>
  <c r="H317" i="17"/>
  <c r="F317" i="17"/>
  <c r="D317" i="17"/>
  <c r="P316" i="17"/>
  <c r="N316" i="17"/>
  <c r="L316" i="17"/>
  <c r="H316" i="17"/>
  <c r="F316" i="17"/>
  <c r="D316" i="17"/>
  <c r="P309" i="17"/>
  <c r="N309" i="17"/>
  <c r="L309" i="17"/>
  <c r="J309" i="17"/>
  <c r="H309" i="17"/>
  <c r="F309" i="17"/>
  <c r="D309" i="17"/>
  <c r="P308" i="17"/>
  <c r="N308" i="17"/>
  <c r="P307" i="17"/>
  <c r="N307" i="17"/>
  <c r="L307" i="17"/>
  <c r="H307" i="17"/>
  <c r="F307" i="17"/>
  <c r="D307" i="17"/>
  <c r="P306" i="17"/>
  <c r="N306" i="17"/>
  <c r="L306" i="17"/>
  <c r="H306" i="17"/>
  <c r="P305" i="17"/>
  <c r="N305" i="17"/>
  <c r="H305" i="17"/>
  <c r="F305" i="17"/>
  <c r="D305" i="17"/>
  <c r="P304" i="17"/>
  <c r="N304" i="17"/>
  <c r="L304" i="17"/>
  <c r="J304" i="17"/>
  <c r="H304" i="17"/>
  <c r="F304" i="17"/>
  <c r="D304" i="17"/>
  <c r="P303" i="17"/>
  <c r="L303" i="17"/>
  <c r="H303" i="17"/>
  <c r="D303" i="17"/>
  <c r="P302" i="17"/>
  <c r="L302" i="17"/>
  <c r="H302" i="17"/>
  <c r="F302" i="17"/>
  <c r="D302" i="17"/>
  <c r="P301" i="17"/>
  <c r="N301" i="17"/>
  <c r="H301" i="17"/>
  <c r="F301" i="17"/>
  <c r="D301" i="17"/>
  <c r="P300" i="17"/>
  <c r="N300" i="17"/>
  <c r="L300" i="17"/>
  <c r="J300" i="17"/>
  <c r="H300" i="17"/>
  <c r="F300" i="17"/>
  <c r="D300" i="17"/>
  <c r="P299" i="17"/>
  <c r="N299" i="17"/>
  <c r="L299" i="17"/>
  <c r="J299" i="17"/>
  <c r="H299" i="17"/>
  <c r="F299" i="17"/>
  <c r="D299" i="17"/>
  <c r="P298" i="17"/>
  <c r="N298" i="17"/>
  <c r="L298" i="17"/>
  <c r="J298" i="17"/>
  <c r="H298" i="17"/>
  <c r="F298" i="17"/>
  <c r="D298" i="17"/>
  <c r="P297" i="17"/>
  <c r="N297" i="17"/>
  <c r="L297" i="17"/>
  <c r="J297" i="17"/>
  <c r="H297" i="17"/>
  <c r="F297" i="17"/>
  <c r="D297" i="17"/>
  <c r="P290" i="17"/>
  <c r="L290" i="17"/>
  <c r="H290" i="17"/>
  <c r="F290" i="17"/>
  <c r="P286" i="17"/>
  <c r="N286" i="17"/>
  <c r="H286" i="17"/>
  <c r="F286" i="17"/>
  <c r="D286" i="17"/>
  <c r="P285" i="17"/>
  <c r="H285" i="17"/>
  <c r="P281" i="17"/>
  <c r="L281" i="17"/>
  <c r="H281" i="17"/>
  <c r="D281" i="17"/>
  <c r="P280" i="17"/>
  <c r="N280" i="17"/>
  <c r="L280" i="17"/>
  <c r="H280" i="17"/>
  <c r="F280" i="17"/>
  <c r="D280" i="17"/>
  <c r="P279" i="17"/>
  <c r="N279" i="17"/>
  <c r="L279" i="17"/>
  <c r="H279" i="17"/>
  <c r="F279" i="17"/>
  <c r="D279" i="17"/>
  <c r="P278" i="17"/>
  <c r="N278" i="17"/>
  <c r="L278" i="17"/>
  <c r="H278" i="17"/>
  <c r="F278" i="17"/>
  <c r="D278" i="17"/>
  <c r="P271" i="17"/>
  <c r="H271" i="17"/>
  <c r="P267" i="17"/>
  <c r="H267" i="17"/>
  <c r="P264" i="17"/>
  <c r="H264" i="17"/>
  <c r="P262" i="17"/>
  <c r="L262" i="17"/>
  <c r="H262" i="17"/>
  <c r="F262" i="17"/>
  <c r="D262" i="17"/>
  <c r="P261" i="17"/>
  <c r="N261" i="17"/>
  <c r="H261" i="17"/>
  <c r="F261" i="17"/>
  <c r="D261" i="17"/>
  <c r="P260" i="17"/>
  <c r="N260" i="17"/>
  <c r="L260" i="17"/>
  <c r="J260" i="17"/>
  <c r="H260" i="17"/>
  <c r="F260" i="17"/>
  <c r="D260" i="17"/>
  <c r="P259" i="17"/>
  <c r="N259" i="17"/>
  <c r="L259" i="17"/>
  <c r="J259" i="17"/>
  <c r="H259" i="17"/>
  <c r="F259" i="17"/>
  <c r="D259" i="17"/>
  <c r="P176" i="17"/>
  <c r="H176" i="17"/>
  <c r="P173" i="17"/>
  <c r="H173" i="17"/>
  <c r="P172" i="17"/>
  <c r="H172" i="17"/>
  <c r="F172" i="17"/>
  <c r="D172" i="17"/>
  <c r="P171" i="17"/>
  <c r="H171" i="17"/>
  <c r="P169" i="17"/>
  <c r="L169" i="17"/>
  <c r="F169" i="17"/>
  <c r="P167" i="17"/>
  <c r="N167" i="17"/>
  <c r="L167" i="17"/>
  <c r="H167" i="17"/>
  <c r="F167" i="17"/>
  <c r="D167" i="17"/>
  <c r="P166" i="17"/>
  <c r="N166" i="17"/>
  <c r="L166" i="17"/>
  <c r="H166" i="17"/>
  <c r="F166" i="17"/>
  <c r="D166" i="17"/>
  <c r="P165" i="17"/>
  <c r="N165" i="17"/>
  <c r="L165" i="17"/>
  <c r="J165" i="17"/>
  <c r="H165" i="17"/>
  <c r="F165" i="17"/>
  <c r="D165" i="17"/>
  <c r="P164" i="17"/>
  <c r="N164" i="17"/>
  <c r="L164" i="17"/>
  <c r="J164" i="17"/>
  <c r="H164" i="17"/>
  <c r="F164" i="17"/>
  <c r="D164" i="17"/>
  <c r="P138" i="17"/>
  <c r="H138" i="17"/>
  <c r="F138" i="17"/>
  <c r="H136" i="17"/>
  <c r="P134" i="17"/>
  <c r="L134" i="17"/>
  <c r="H134" i="17"/>
  <c r="F134" i="17"/>
  <c r="D134" i="17"/>
  <c r="P133" i="17"/>
  <c r="L133" i="17"/>
  <c r="D133" i="17"/>
  <c r="H131" i="17"/>
  <c r="P128" i="17"/>
  <c r="N128" i="17"/>
  <c r="L128" i="17"/>
  <c r="J128" i="17"/>
  <c r="H128" i="17"/>
  <c r="F128" i="17"/>
  <c r="D128" i="17"/>
  <c r="P127" i="17"/>
  <c r="N127" i="17"/>
  <c r="L127" i="17"/>
  <c r="J127" i="17"/>
  <c r="H127" i="17"/>
  <c r="F127" i="17"/>
  <c r="D127" i="17"/>
  <c r="P126" i="17"/>
  <c r="N126" i="17"/>
  <c r="L126" i="17"/>
  <c r="J126" i="17"/>
  <c r="H126" i="17"/>
  <c r="F126" i="17"/>
  <c r="D126" i="17"/>
  <c r="P100" i="17"/>
  <c r="N100" i="17"/>
  <c r="L100" i="17"/>
  <c r="J100" i="17"/>
  <c r="H100" i="17"/>
  <c r="F100" i="17"/>
  <c r="D100" i="17"/>
  <c r="P98" i="17"/>
  <c r="H98" i="17"/>
  <c r="F98" i="17"/>
  <c r="D98" i="17"/>
  <c r="N97" i="17"/>
  <c r="L97" i="17"/>
  <c r="P96" i="17"/>
  <c r="L96" i="17"/>
  <c r="H96" i="17"/>
  <c r="F96" i="17"/>
  <c r="P95" i="17"/>
  <c r="J95" i="17"/>
  <c r="H95" i="17"/>
  <c r="F95" i="17"/>
  <c r="D95" i="17"/>
  <c r="P94" i="17"/>
  <c r="H94" i="17"/>
  <c r="F94" i="17"/>
  <c r="D94" i="17"/>
  <c r="P93" i="17"/>
  <c r="N93" i="17"/>
  <c r="L93" i="17"/>
  <c r="J93" i="17"/>
  <c r="H93" i="17"/>
  <c r="F93" i="17"/>
  <c r="D93" i="17"/>
  <c r="P92" i="17"/>
  <c r="J92" i="17"/>
  <c r="H92" i="17"/>
  <c r="D92" i="17"/>
  <c r="P91" i="17"/>
  <c r="N91" i="17"/>
  <c r="L91" i="17"/>
  <c r="J91" i="17"/>
  <c r="H91" i="17"/>
  <c r="F91" i="17"/>
  <c r="D91" i="17"/>
  <c r="P90" i="17"/>
  <c r="N90" i="17"/>
  <c r="L90" i="17"/>
  <c r="J90" i="17"/>
  <c r="H90" i="17"/>
  <c r="F90" i="17"/>
  <c r="D90" i="17"/>
  <c r="P89" i="17"/>
  <c r="N89" i="17"/>
  <c r="L89" i="17"/>
  <c r="H89" i="17"/>
  <c r="F89" i="17"/>
  <c r="D89" i="17"/>
  <c r="P88" i="17"/>
  <c r="N88" i="17"/>
  <c r="L88" i="17"/>
  <c r="J88" i="17"/>
  <c r="H88" i="17"/>
  <c r="F88" i="17"/>
  <c r="D88" i="17"/>
  <c r="P43" i="17"/>
  <c r="N43" i="17"/>
  <c r="L43" i="17"/>
  <c r="H43" i="17"/>
  <c r="F43" i="17"/>
  <c r="D43" i="17"/>
  <c r="P41" i="17"/>
  <c r="N41" i="17"/>
  <c r="L41" i="17"/>
  <c r="H41" i="17"/>
  <c r="D41" i="17"/>
  <c r="P40" i="17"/>
  <c r="N40" i="17"/>
  <c r="L40" i="17"/>
  <c r="H40" i="17"/>
  <c r="F40" i="17"/>
  <c r="P38" i="17"/>
  <c r="L38" i="17"/>
  <c r="J38" i="17"/>
  <c r="H38" i="17"/>
  <c r="F38" i="17"/>
  <c r="D38" i="17"/>
  <c r="P37" i="17"/>
  <c r="L37" i="17"/>
  <c r="H37" i="17"/>
  <c r="F37" i="17"/>
  <c r="D37" i="17"/>
  <c r="P36" i="17"/>
  <c r="N36" i="17"/>
  <c r="L36" i="17"/>
  <c r="J36" i="17"/>
  <c r="H36" i="17"/>
  <c r="F36" i="17"/>
  <c r="D36" i="17"/>
  <c r="P35" i="17"/>
  <c r="N35" i="17"/>
  <c r="H35" i="17"/>
  <c r="D35" i="17"/>
  <c r="P34" i="17"/>
  <c r="N34" i="17"/>
  <c r="L34" i="17"/>
  <c r="J34" i="17"/>
  <c r="H34" i="17"/>
  <c r="F34" i="17"/>
  <c r="D34" i="17"/>
  <c r="P33" i="17"/>
  <c r="N33" i="17"/>
  <c r="L33" i="17"/>
  <c r="J33" i="17"/>
  <c r="H33" i="17"/>
  <c r="F33" i="17"/>
  <c r="D33" i="17"/>
  <c r="P32" i="17"/>
  <c r="N32" i="17"/>
  <c r="L32" i="17"/>
  <c r="J32" i="17"/>
  <c r="H32" i="17"/>
  <c r="F32" i="17"/>
  <c r="D32" i="17"/>
  <c r="P31" i="17"/>
  <c r="N31" i="17"/>
  <c r="L31" i="17"/>
  <c r="J31" i="17"/>
  <c r="H31" i="17"/>
  <c r="F31" i="17"/>
  <c r="D31" i="17"/>
  <c r="O19" i="17"/>
  <c r="M19" i="17"/>
  <c r="K19" i="17"/>
  <c r="I19" i="17"/>
  <c r="G19" i="17"/>
  <c r="E19" i="17"/>
  <c r="C19" i="17"/>
  <c r="B19" i="17"/>
  <c r="O18" i="17"/>
  <c r="M18" i="17"/>
  <c r="G18" i="17"/>
  <c r="E18" i="17"/>
  <c r="C18" i="17"/>
  <c r="B18" i="17"/>
  <c r="O17" i="17"/>
  <c r="M17" i="17"/>
  <c r="K17" i="17"/>
  <c r="G17" i="17"/>
  <c r="E17" i="17"/>
  <c r="C17" i="17"/>
  <c r="B17" i="17"/>
  <c r="O16" i="17"/>
  <c r="M16" i="17"/>
  <c r="K16" i="17"/>
  <c r="I16" i="17"/>
  <c r="G16" i="17"/>
  <c r="E16" i="17"/>
  <c r="C16" i="17"/>
  <c r="B16" i="17"/>
  <c r="O15" i="17"/>
  <c r="M15" i="17"/>
  <c r="N15" i="17" s="1"/>
  <c r="K15" i="17"/>
  <c r="L15" i="17" s="1"/>
  <c r="I15" i="17"/>
  <c r="J15" i="17" s="1"/>
  <c r="G15" i="17"/>
  <c r="H15" i="17" s="1"/>
  <c r="E15" i="17"/>
  <c r="F15" i="17" s="1"/>
  <c r="C15" i="17"/>
  <c r="D15" i="17" s="1"/>
  <c r="B15" i="17"/>
  <c r="O14" i="17"/>
  <c r="M14" i="17"/>
  <c r="K14" i="17"/>
  <c r="I14" i="17"/>
  <c r="G14" i="17"/>
  <c r="E14" i="17"/>
  <c r="C14" i="17"/>
  <c r="B14" i="17"/>
  <c r="O13" i="17"/>
  <c r="K13" i="17"/>
  <c r="G13" i="17"/>
  <c r="E13" i="17"/>
  <c r="C13" i="17"/>
  <c r="B13" i="17"/>
  <c r="O12" i="17"/>
  <c r="M12" i="17"/>
  <c r="K12" i="17"/>
  <c r="I12" i="17"/>
  <c r="G12" i="17"/>
  <c r="E12" i="17"/>
  <c r="C12" i="17"/>
  <c r="B12" i="17"/>
  <c r="O11" i="17"/>
  <c r="M11" i="17"/>
  <c r="K11" i="17"/>
  <c r="I11" i="17"/>
  <c r="G11" i="17"/>
  <c r="E11" i="17"/>
  <c r="C11" i="17"/>
  <c r="B11" i="17"/>
  <c r="O10" i="17"/>
  <c r="M10" i="17"/>
  <c r="K10" i="17"/>
  <c r="I10" i="17"/>
  <c r="G10" i="17"/>
  <c r="E10" i="17"/>
  <c r="C10" i="17"/>
  <c r="B10" i="17"/>
  <c r="O9" i="17"/>
  <c r="M9" i="17"/>
  <c r="K9" i="17"/>
  <c r="I9" i="17"/>
  <c r="G9" i="17"/>
  <c r="E9" i="17"/>
  <c r="C9" i="17"/>
  <c r="B9" i="17"/>
  <c r="O8" i="17"/>
  <c r="M8" i="17"/>
  <c r="K8" i="17"/>
  <c r="I8" i="17"/>
  <c r="G8" i="17"/>
  <c r="E8" i="17"/>
  <c r="C8" i="17"/>
  <c r="B8" i="17"/>
  <c r="O7" i="17"/>
  <c r="M7" i="17"/>
  <c r="K7" i="17"/>
  <c r="I7" i="17"/>
  <c r="G7" i="17"/>
  <c r="E7" i="17"/>
  <c r="C7" i="17"/>
  <c r="B7" i="17"/>
  <c r="F14" i="17" l="1"/>
  <c r="F16" i="17"/>
  <c r="F17" i="17"/>
  <c r="P16" i="17"/>
  <c r="P8" i="17"/>
  <c r="D13" i="17"/>
  <c r="H9" i="17"/>
  <c r="H10" i="17"/>
  <c r="H11" i="17"/>
  <c r="H12" i="17"/>
  <c r="H13" i="17"/>
  <c r="L14" i="17"/>
  <c r="D14" i="17"/>
  <c r="D10" i="17"/>
  <c r="D12" i="17"/>
  <c r="D9" i="17"/>
  <c r="D11" i="17"/>
  <c r="F10" i="17"/>
  <c r="F11" i="17"/>
  <c r="F12" i="17"/>
  <c r="F13" i="17"/>
  <c r="J9" i="17"/>
  <c r="J10" i="17"/>
  <c r="J11" i="17"/>
  <c r="H14" i="17"/>
  <c r="L9" i="17"/>
  <c r="P9" i="17"/>
  <c r="P10" i="17"/>
  <c r="P14" i="17"/>
  <c r="L17" i="17"/>
  <c r="P7" i="17"/>
  <c r="N8" i="17"/>
  <c r="N9" i="17"/>
  <c r="L11" i="17"/>
  <c r="L13" i="17"/>
  <c r="J14" i="17"/>
  <c r="H16" i="17"/>
  <c r="H18" i="17"/>
  <c r="H19" i="17"/>
  <c r="P11" i="17"/>
  <c r="P13" i="17"/>
  <c r="L16" i="17"/>
  <c r="N19" i="17"/>
  <c r="H7" i="17"/>
  <c r="F8" i="17"/>
  <c r="P17" i="17"/>
  <c r="P18" i="17"/>
  <c r="P19" i="17"/>
  <c r="D16" i="17"/>
  <c r="J7" i="17"/>
  <c r="H8" i="17"/>
  <c r="F9" i="17"/>
  <c r="L12" i="17"/>
  <c r="N14" i="17"/>
  <c r="N16" i="17"/>
  <c r="L7" i="17"/>
  <c r="J8" i="17"/>
  <c r="J19" i="17"/>
  <c r="N7" i="17"/>
  <c r="N17" i="17"/>
  <c r="N18" i="17"/>
  <c r="L19" i="17"/>
  <c r="D7" i="17"/>
  <c r="D8" i="17"/>
  <c r="D18" i="17"/>
  <c r="D19" i="17"/>
  <c r="F7" i="17"/>
  <c r="N10" i="17"/>
  <c r="N11" i="17"/>
  <c r="J16" i="17"/>
  <c r="H17" i="17"/>
  <c r="F18" i="17"/>
  <c r="F19" i="17"/>
  <c r="J12" i="17"/>
  <c r="L10" i="17"/>
  <c r="N12" i="17"/>
  <c r="L8" i="17"/>
  <c r="P12" i="17"/>
  <c r="D17" i="17"/>
  <c r="O19" i="16" l="1"/>
  <c r="M19" i="16"/>
  <c r="K19" i="16"/>
  <c r="I19" i="16"/>
  <c r="G19" i="16"/>
  <c r="E19" i="16"/>
  <c r="C19" i="16"/>
  <c r="B19" i="16"/>
  <c r="O18" i="16"/>
  <c r="M18" i="16"/>
  <c r="K18" i="16"/>
  <c r="I18" i="16"/>
  <c r="G18" i="16"/>
  <c r="E18" i="16"/>
  <c r="C18" i="16"/>
  <c r="B18" i="16"/>
  <c r="O17" i="16"/>
  <c r="M17" i="16"/>
  <c r="K17" i="16"/>
  <c r="I17" i="16"/>
  <c r="G17" i="16"/>
  <c r="E17" i="16"/>
  <c r="C17" i="16"/>
  <c r="B17" i="16"/>
  <c r="O16" i="16"/>
  <c r="M16" i="16"/>
  <c r="K16" i="16"/>
  <c r="G16" i="16"/>
  <c r="E16" i="16"/>
  <c r="C16" i="16"/>
  <c r="B16" i="16"/>
  <c r="O15" i="16"/>
  <c r="M15" i="16"/>
  <c r="K15" i="16"/>
  <c r="G15" i="16"/>
  <c r="E15" i="16"/>
  <c r="C15" i="16"/>
  <c r="B15" i="16"/>
  <c r="O14" i="16"/>
  <c r="M14" i="16"/>
  <c r="K14" i="16"/>
  <c r="I14" i="16"/>
  <c r="G14" i="16"/>
  <c r="E14" i="16"/>
  <c r="C14" i="16"/>
  <c r="B14" i="16"/>
  <c r="O13" i="16"/>
  <c r="M13" i="16"/>
  <c r="K13" i="16"/>
  <c r="I13" i="16"/>
  <c r="G13" i="16"/>
  <c r="E13" i="16"/>
  <c r="C13" i="16"/>
  <c r="B13" i="16"/>
  <c r="O12" i="16"/>
  <c r="M12" i="16"/>
  <c r="K12" i="16"/>
  <c r="I12" i="16"/>
  <c r="G12" i="16"/>
  <c r="E12" i="16"/>
  <c r="C12" i="16"/>
  <c r="B12" i="16"/>
  <c r="O11" i="16"/>
  <c r="K11" i="16"/>
  <c r="I11" i="16"/>
  <c r="G11" i="16"/>
  <c r="E11" i="16"/>
  <c r="C11" i="16"/>
  <c r="B11" i="16"/>
  <c r="O10" i="16"/>
  <c r="M10" i="16"/>
  <c r="K10" i="16"/>
  <c r="I10" i="16"/>
  <c r="G10" i="16"/>
  <c r="E10" i="16"/>
  <c r="C10" i="16"/>
  <c r="B10" i="16"/>
  <c r="O9" i="16"/>
  <c r="M9" i="16"/>
  <c r="K9" i="16"/>
  <c r="I9" i="16"/>
  <c r="G9" i="16"/>
  <c r="E9" i="16"/>
  <c r="C9" i="16"/>
  <c r="B9" i="16"/>
  <c r="O8" i="16"/>
  <c r="M8" i="16"/>
  <c r="K8" i="16"/>
  <c r="I8" i="16"/>
  <c r="G8" i="16"/>
  <c r="E8" i="16"/>
  <c r="C8" i="16"/>
  <c r="B8" i="16"/>
  <c r="D11" i="16" l="1"/>
  <c r="D17" i="16"/>
  <c r="D18" i="16"/>
  <c r="D19" i="16"/>
  <c r="F10" i="16"/>
  <c r="F17" i="16"/>
  <c r="F18" i="16"/>
  <c r="F9" i="16"/>
  <c r="N14" i="16"/>
  <c r="P8" i="16"/>
  <c r="P10" i="16"/>
  <c r="P16" i="16"/>
  <c r="J8" i="16"/>
  <c r="J10" i="16"/>
  <c r="H11" i="16"/>
  <c r="H17" i="16"/>
  <c r="H19" i="16"/>
  <c r="L9" i="16"/>
  <c r="L19" i="16"/>
  <c r="L11" i="16"/>
  <c r="L18" i="16"/>
  <c r="N16" i="16"/>
  <c r="N17" i="16"/>
  <c r="N18" i="16"/>
  <c r="H8" i="16"/>
  <c r="H9" i="16"/>
  <c r="H10" i="16"/>
  <c r="F11" i="16"/>
  <c r="D12" i="16"/>
  <c r="D13" i="16"/>
  <c r="D16" i="16"/>
  <c r="J17" i="16"/>
  <c r="P18" i="16"/>
  <c r="F12" i="16"/>
  <c r="F13" i="16"/>
  <c r="F14" i="16"/>
  <c r="H13" i="16"/>
  <c r="G7" i="16"/>
  <c r="H15" i="16"/>
  <c r="N9" i="16"/>
  <c r="N10" i="16"/>
  <c r="J12" i="16"/>
  <c r="J13" i="16"/>
  <c r="P9" i="16"/>
  <c r="L16" i="16"/>
  <c r="N13" i="16"/>
  <c r="D8" i="16"/>
  <c r="D9" i="16"/>
  <c r="P13" i="16"/>
  <c r="P15" i="16"/>
  <c r="M7" i="16"/>
  <c r="L13" i="16"/>
  <c r="P17" i="16"/>
  <c r="J19" i="16"/>
  <c r="L8" i="16"/>
  <c r="P11" i="16"/>
  <c r="F16" i="16"/>
  <c r="L12" i="16"/>
  <c r="L15" i="16"/>
  <c r="H16" i="16"/>
  <c r="K7" i="16"/>
  <c r="O7" i="16"/>
  <c r="N15" i="16"/>
  <c r="N19" i="16"/>
  <c r="P19" i="16"/>
  <c r="N8" i="16"/>
  <c r="E7" i="16"/>
  <c r="J9" i="16"/>
  <c r="J11" i="16"/>
  <c r="D14" i="16"/>
  <c r="D15" i="16"/>
  <c r="H18" i="16"/>
  <c r="C7" i="16"/>
  <c r="F15" i="16"/>
  <c r="L17" i="16"/>
  <c r="J18" i="16"/>
  <c r="F19" i="16"/>
  <c r="I7" i="16"/>
  <c r="D10" i="16"/>
  <c r="L10" i="16"/>
  <c r="N12" i="16"/>
  <c r="H14" i="16"/>
  <c r="P14" i="16"/>
  <c r="B7" i="16"/>
  <c r="H12" i="16"/>
  <c r="P12" i="16"/>
  <c r="J14" i="16"/>
  <c r="L14" i="16"/>
  <c r="F8" i="16"/>
  <c r="D7" i="16" l="1"/>
  <c r="P7" i="16"/>
  <c r="J7" i="16"/>
  <c r="L7" i="16"/>
  <c r="F7" i="16"/>
  <c r="N7" i="16"/>
  <c r="H7" i="16"/>
  <c r="B19" i="15" l="1"/>
  <c r="P19" i="15" s="1"/>
  <c r="B14" i="15"/>
  <c r="P14" i="15" s="1"/>
  <c r="P13" i="15"/>
  <c r="L13" i="15"/>
  <c r="J13" i="15"/>
  <c r="H13" i="15"/>
  <c r="F13" i="15"/>
  <c r="D13" i="15"/>
  <c r="P12" i="15"/>
  <c r="L12" i="15"/>
  <c r="J12" i="15"/>
  <c r="H12" i="15"/>
  <c r="F12" i="15"/>
  <c r="D12" i="15"/>
  <c r="B11" i="15"/>
  <c r="H11" i="15" s="1"/>
  <c r="P10" i="15"/>
  <c r="L10" i="15"/>
  <c r="J10" i="15"/>
  <c r="H10" i="15"/>
  <c r="F10" i="15"/>
  <c r="D10" i="15"/>
  <c r="B9" i="15"/>
  <c r="P9" i="15" s="1"/>
  <c r="B8" i="15"/>
  <c r="P8" i="15" s="1"/>
  <c r="B7" i="15"/>
  <c r="P7" i="15" s="1"/>
  <c r="P11" i="15" l="1"/>
  <c r="D9" i="15"/>
  <c r="L9" i="15"/>
  <c r="F9" i="15"/>
  <c r="H9" i="15"/>
  <c r="J9" i="15"/>
  <c r="D8" i="15"/>
  <c r="D7" i="15"/>
  <c r="F8" i="15"/>
  <c r="D19" i="15"/>
  <c r="F7" i="15"/>
  <c r="H8" i="15"/>
  <c r="F19" i="15"/>
  <c r="H7" i="15"/>
  <c r="J8" i="15"/>
  <c r="H19" i="15"/>
  <c r="J7" i="15"/>
  <c r="L8" i="15"/>
  <c r="D11" i="15"/>
  <c r="L7" i="15"/>
  <c r="F11" i="15"/>
  <c r="B19" i="14" l="1"/>
  <c r="D19" i="14" s="1"/>
  <c r="B18" i="14"/>
  <c r="B17" i="14"/>
  <c r="P17" i="14" s="1"/>
  <c r="B16" i="14"/>
  <c r="P16" i="14" s="1"/>
  <c r="B14" i="14"/>
  <c r="H14" i="14" s="1"/>
  <c r="B13" i="14"/>
  <c r="H13" i="14" s="1"/>
  <c r="P12" i="14"/>
  <c r="L12" i="14"/>
  <c r="H12" i="14"/>
  <c r="F12" i="14"/>
  <c r="D12" i="14"/>
  <c r="P10" i="14"/>
  <c r="N10" i="14"/>
  <c r="L10" i="14"/>
  <c r="J10" i="14"/>
  <c r="H10" i="14"/>
  <c r="F10" i="14"/>
  <c r="D10" i="14"/>
  <c r="P9" i="14"/>
  <c r="N9" i="14"/>
  <c r="L9" i="14"/>
  <c r="J9" i="14"/>
  <c r="H9" i="14"/>
  <c r="B9" i="14"/>
  <c r="F9" i="14" s="1"/>
  <c r="B8" i="14"/>
  <c r="F8" i="14" s="1"/>
  <c r="O7" i="14"/>
  <c r="M7" i="14"/>
  <c r="K7" i="14"/>
  <c r="I7" i="14"/>
  <c r="G7" i="14"/>
  <c r="E7" i="14"/>
  <c r="C7" i="14"/>
  <c r="F19" i="14" l="1"/>
  <c r="H19" i="14"/>
  <c r="N18" i="14"/>
  <c r="P18" i="14"/>
  <c r="H18" i="14"/>
  <c r="F18" i="14"/>
  <c r="D18" i="14"/>
  <c r="N19" i="14"/>
  <c r="P19" i="14"/>
  <c r="L17" i="14"/>
  <c r="H17" i="14"/>
  <c r="P14" i="14"/>
  <c r="J13" i="14"/>
  <c r="L13" i="14"/>
  <c r="P13" i="14"/>
  <c r="J8" i="14"/>
  <c r="L8" i="14"/>
  <c r="P8" i="14"/>
  <c r="H8" i="14"/>
  <c r="D13" i="14"/>
  <c r="D14" i="14"/>
  <c r="B7" i="14"/>
  <c r="J7" i="14" s="1"/>
  <c r="D8" i="14"/>
  <c r="D9" i="14"/>
  <c r="F14" i="14"/>
  <c r="D17" i="14"/>
  <c r="P7" i="14" l="1"/>
  <c r="F7" i="14"/>
  <c r="N7" i="14"/>
  <c r="H7" i="14"/>
  <c r="L7" i="14"/>
  <c r="D7" i="14"/>
  <c r="P19" i="13" l="1"/>
  <c r="N19" i="13"/>
  <c r="L19" i="13"/>
  <c r="J19" i="13"/>
  <c r="H19" i="13"/>
  <c r="F19" i="13"/>
  <c r="D19" i="13"/>
  <c r="H17" i="13"/>
  <c r="F17" i="13"/>
  <c r="N16" i="13"/>
  <c r="L16" i="13"/>
  <c r="H16" i="13"/>
  <c r="D16" i="13"/>
  <c r="P14" i="13"/>
  <c r="N14" i="13"/>
  <c r="L14" i="13"/>
  <c r="J14" i="13"/>
  <c r="H14" i="13"/>
  <c r="F14" i="13"/>
  <c r="D14" i="13"/>
  <c r="P13" i="13"/>
  <c r="L13" i="13"/>
  <c r="J13" i="13"/>
  <c r="H13" i="13"/>
  <c r="F13" i="13"/>
  <c r="D13" i="13"/>
  <c r="P12" i="13"/>
  <c r="N12" i="13"/>
  <c r="L12" i="13"/>
  <c r="J12" i="13"/>
  <c r="H12" i="13"/>
  <c r="F12" i="13"/>
  <c r="D12" i="13"/>
  <c r="P11" i="13"/>
  <c r="L11" i="13"/>
  <c r="J11" i="13"/>
  <c r="H11" i="13"/>
  <c r="F11" i="13"/>
  <c r="D11" i="13"/>
  <c r="P10" i="13"/>
  <c r="N10" i="13"/>
  <c r="L10" i="13"/>
  <c r="J10" i="13"/>
  <c r="H10" i="13"/>
  <c r="F10" i="13"/>
  <c r="D10" i="13"/>
  <c r="P9" i="13"/>
  <c r="N9" i="13"/>
  <c r="L9" i="13"/>
  <c r="J9" i="13"/>
  <c r="H9" i="13"/>
  <c r="F9" i="13"/>
  <c r="D9" i="13"/>
  <c r="P8" i="13"/>
  <c r="N8" i="13"/>
  <c r="L8" i="13"/>
  <c r="J8" i="13"/>
  <c r="H8" i="13"/>
  <c r="F8" i="13"/>
  <c r="D8" i="13"/>
  <c r="P7" i="13"/>
  <c r="N7" i="13"/>
  <c r="L7" i="13"/>
  <c r="J7" i="13"/>
  <c r="H7" i="13"/>
  <c r="F7" i="13"/>
  <c r="D7" i="13"/>
  <c r="O19" i="12" l="1"/>
  <c r="M19" i="12"/>
  <c r="K19" i="12"/>
  <c r="I19" i="12"/>
  <c r="G19" i="12"/>
  <c r="E19" i="12"/>
  <c r="C19" i="12"/>
  <c r="B19" i="12"/>
  <c r="O17" i="12"/>
  <c r="K17" i="12"/>
  <c r="I17" i="12"/>
  <c r="G17" i="12"/>
  <c r="E17" i="12"/>
  <c r="C17" i="12"/>
  <c r="B17" i="12"/>
  <c r="O16" i="12"/>
  <c r="M16" i="12"/>
  <c r="K16" i="12"/>
  <c r="G16" i="12"/>
  <c r="E16" i="12"/>
  <c r="C16" i="12"/>
  <c r="B16" i="12"/>
  <c r="O14" i="12"/>
  <c r="M14" i="12"/>
  <c r="K14" i="12"/>
  <c r="I14" i="12"/>
  <c r="G14" i="12"/>
  <c r="E14" i="12"/>
  <c r="C14" i="12"/>
  <c r="B14" i="12"/>
  <c r="O13" i="12"/>
  <c r="K13" i="12"/>
  <c r="G13" i="12"/>
  <c r="O12" i="12"/>
  <c r="M12" i="12"/>
  <c r="K12" i="12"/>
  <c r="I12" i="12"/>
  <c r="G12" i="12"/>
  <c r="E12" i="12"/>
  <c r="C12" i="12"/>
  <c r="B12" i="12"/>
  <c r="O11" i="12"/>
  <c r="I11" i="12"/>
  <c r="G11" i="12"/>
  <c r="E11" i="12"/>
  <c r="C11" i="12"/>
  <c r="B11" i="12"/>
  <c r="O10" i="12"/>
  <c r="M10" i="12"/>
  <c r="K10" i="12"/>
  <c r="I10" i="12"/>
  <c r="G10" i="12"/>
  <c r="E10" i="12"/>
  <c r="C10" i="12"/>
  <c r="B10" i="12"/>
  <c r="O9" i="12"/>
  <c r="M9" i="12"/>
  <c r="K9" i="12"/>
  <c r="I9" i="12"/>
  <c r="G9" i="12"/>
  <c r="E9" i="12"/>
  <c r="C9" i="12"/>
  <c r="B9" i="12"/>
  <c r="O8" i="12"/>
  <c r="M8" i="12"/>
  <c r="K8" i="12"/>
  <c r="I8" i="12"/>
  <c r="G8" i="12"/>
  <c r="E8" i="12"/>
  <c r="C8" i="12"/>
  <c r="B8" i="12"/>
  <c r="P7" i="12"/>
  <c r="N7" i="12"/>
  <c r="L7" i="12"/>
  <c r="J7" i="12"/>
  <c r="H7" i="12"/>
  <c r="F7" i="12"/>
  <c r="D7" i="12"/>
  <c r="J9" i="12" l="1"/>
  <c r="J19" i="12"/>
  <c r="P14" i="12"/>
  <c r="P16" i="12"/>
  <c r="P17" i="12"/>
  <c r="L16" i="12"/>
  <c r="L17" i="12"/>
  <c r="P19" i="12"/>
  <c r="P12" i="12"/>
  <c r="H16" i="12"/>
  <c r="N8" i="12"/>
  <c r="N10" i="12"/>
  <c r="N12" i="12"/>
  <c r="P8" i="12"/>
  <c r="P9" i="12"/>
  <c r="P10" i="12"/>
  <c r="N14" i="12"/>
  <c r="D8" i="12"/>
  <c r="D11" i="12"/>
  <c r="D12" i="12"/>
  <c r="F8" i="12"/>
  <c r="F10" i="12"/>
  <c r="F11" i="12"/>
  <c r="F12" i="12"/>
  <c r="D17" i="12"/>
  <c r="H8" i="12"/>
  <c r="H10" i="12"/>
  <c r="H11" i="12"/>
  <c r="H12" i="12"/>
  <c r="F17" i="12"/>
  <c r="J8" i="12"/>
  <c r="J11" i="12"/>
  <c r="H17" i="12"/>
  <c r="L8" i="12"/>
  <c r="L10" i="12"/>
  <c r="L12" i="12"/>
  <c r="J17" i="12"/>
  <c r="D9" i="12"/>
  <c r="D16" i="12"/>
  <c r="H19" i="12"/>
  <c r="H13" i="12"/>
  <c r="F14" i="12"/>
  <c r="F16" i="12"/>
  <c r="L9" i="12"/>
  <c r="P11" i="12"/>
  <c r="H14" i="12"/>
  <c r="L19" i="12"/>
  <c r="N9" i="12"/>
  <c r="J10" i="12"/>
  <c r="J12" i="12"/>
  <c r="L13" i="12"/>
  <c r="N19" i="12"/>
  <c r="D10" i="12"/>
  <c r="P13" i="12"/>
  <c r="N16" i="12"/>
  <c r="D19" i="12"/>
  <c r="L14" i="12"/>
  <c r="F19" i="12"/>
  <c r="H9" i="12"/>
  <c r="F9" i="12"/>
  <c r="J14" i="12"/>
  <c r="D14" i="12"/>
  <c r="P176" i="11" l="1"/>
  <c r="N176" i="11"/>
  <c r="H176" i="11"/>
  <c r="F176" i="11"/>
  <c r="D176" i="11"/>
  <c r="L174" i="11"/>
  <c r="J174" i="11"/>
  <c r="D173" i="11"/>
  <c r="P171" i="11"/>
  <c r="N171" i="11"/>
  <c r="L171" i="11"/>
  <c r="J171" i="11"/>
  <c r="H171" i="11"/>
  <c r="F171" i="11"/>
  <c r="D171" i="11"/>
  <c r="P170" i="11"/>
  <c r="L170" i="11"/>
  <c r="J170" i="11"/>
  <c r="H170" i="11"/>
  <c r="F170" i="11"/>
  <c r="D170" i="11"/>
  <c r="P169" i="11"/>
  <c r="N169" i="11"/>
  <c r="L169" i="11"/>
  <c r="J169" i="11"/>
  <c r="H169" i="11"/>
  <c r="F169" i="11"/>
  <c r="D169" i="11"/>
  <c r="P168" i="11"/>
  <c r="L168" i="11"/>
  <c r="J168" i="11"/>
  <c r="H168" i="11"/>
  <c r="F168" i="11"/>
  <c r="D168" i="11"/>
  <c r="P167" i="11"/>
  <c r="N167" i="11"/>
  <c r="L167" i="11"/>
  <c r="J167" i="11"/>
  <c r="H167" i="11"/>
  <c r="F167" i="11"/>
  <c r="D167" i="11"/>
  <c r="P166" i="11"/>
  <c r="N166" i="11"/>
  <c r="L166" i="11"/>
  <c r="J166" i="11"/>
  <c r="H166" i="11"/>
  <c r="F166" i="11"/>
  <c r="D166" i="11"/>
  <c r="P165" i="11"/>
  <c r="N165" i="11"/>
  <c r="L165" i="11"/>
  <c r="J165" i="11"/>
  <c r="H165" i="11"/>
  <c r="F165" i="11"/>
  <c r="D165" i="11"/>
  <c r="O164" i="11"/>
  <c r="M164" i="11"/>
  <c r="K164" i="11"/>
  <c r="I164" i="11"/>
  <c r="G164" i="11"/>
  <c r="E164" i="11"/>
  <c r="C164" i="11"/>
  <c r="B164" i="11"/>
  <c r="P157" i="11"/>
  <c r="N157" i="11"/>
  <c r="L157" i="11"/>
  <c r="J157" i="11"/>
  <c r="H157" i="11"/>
  <c r="F157" i="11"/>
  <c r="D157" i="11"/>
  <c r="P155" i="11"/>
  <c r="P154" i="11"/>
  <c r="H154" i="11"/>
  <c r="F154" i="11"/>
  <c r="D154" i="11"/>
  <c r="P152" i="11"/>
  <c r="L152" i="11"/>
  <c r="H152" i="11"/>
  <c r="F152" i="11"/>
  <c r="D152" i="11"/>
  <c r="P151" i="11"/>
  <c r="L151" i="11"/>
  <c r="J151" i="11"/>
  <c r="H151" i="11"/>
  <c r="F151" i="11"/>
  <c r="D151" i="11"/>
  <c r="P150" i="11"/>
  <c r="N150" i="11"/>
  <c r="L150" i="11"/>
  <c r="J150" i="11"/>
  <c r="H150" i="11"/>
  <c r="F150" i="11"/>
  <c r="D150" i="11"/>
  <c r="P149" i="11"/>
  <c r="L149" i="11"/>
  <c r="J149" i="11"/>
  <c r="H149" i="11"/>
  <c r="F149" i="11"/>
  <c r="D149" i="11"/>
  <c r="P148" i="11"/>
  <c r="N148" i="11"/>
  <c r="L148" i="11"/>
  <c r="J148" i="11"/>
  <c r="H148" i="11"/>
  <c r="F148" i="11"/>
  <c r="D148" i="11"/>
  <c r="P147" i="11"/>
  <c r="N147" i="11"/>
  <c r="L147" i="11"/>
  <c r="J147" i="11"/>
  <c r="H147" i="11"/>
  <c r="F147" i="11"/>
  <c r="D147" i="11"/>
  <c r="P146" i="11"/>
  <c r="N146" i="11"/>
  <c r="L146" i="11"/>
  <c r="J146" i="11"/>
  <c r="H146" i="11"/>
  <c r="F146" i="11"/>
  <c r="D146" i="11"/>
  <c r="O145" i="11"/>
  <c r="M145" i="11"/>
  <c r="K145" i="11"/>
  <c r="I145" i="11"/>
  <c r="G145" i="11"/>
  <c r="E145" i="11"/>
  <c r="C145" i="11"/>
  <c r="B145" i="11"/>
  <c r="P119" i="11"/>
  <c r="N119" i="11"/>
  <c r="L119" i="11"/>
  <c r="J119" i="11"/>
  <c r="H119" i="11"/>
  <c r="F119" i="11"/>
  <c r="D119" i="11"/>
  <c r="P117" i="11"/>
  <c r="L117" i="11"/>
  <c r="F117" i="11"/>
  <c r="L116" i="11"/>
  <c r="H116" i="11"/>
  <c r="D116" i="11"/>
  <c r="P114" i="11"/>
  <c r="L114" i="11"/>
  <c r="J114" i="11"/>
  <c r="H114" i="11"/>
  <c r="F114" i="11"/>
  <c r="D114" i="11"/>
  <c r="P113" i="11"/>
  <c r="L113" i="11"/>
  <c r="J113" i="11"/>
  <c r="H113" i="11"/>
  <c r="F113" i="11"/>
  <c r="D113" i="11"/>
  <c r="P112" i="11"/>
  <c r="N112" i="11"/>
  <c r="L112" i="11"/>
  <c r="J112" i="11"/>
  <c r="H112" i="11"/>
  <c r="F112" i="11"/>
  <c r="D112" i="11"/>
  <c r="P111" i="11"/>
  <c r="L111" i="11"/>
  <c r="J111" i="11"/>
  <c r="H111" i="11"/>
  <c r="F111" i="11"/>
  <c r="D111" i="11"/>
  <c r="P110" i="11"/>
  <c r="N110" i="11"/>
  <c r="L110" i="11"/>
  <c r="J110" i="11"/>
  <c r="H110" i="11"/>
  <c r="F110" i="11"/>
  <c r="D110" i="11"/>
  <c r="P109" i="11"/>
  <c r="N109" i="11"/>
  <c r="L109" i="11"/>
  <c r="J109" i="11"/>
  <c r="H109" i="11"/>
  <c r="F109" i="11"/>
  <c r="D109" i="11"/>
  <c r="P108" i="11"/>
  <c r="N108" i="11"/>
  <c r="L108" i="11"/>
  <c r="J108" i="11"/>
  <c r="H108" i="11"/>
  <c r="F108" i="11"/>
  <c r="D108" i="11"/>
  <c r="O107" i="11"/>
  <c r="M107" i="11"/>
  <c r="K107" i="11"/>
  <c r="I107" i="11"/>
  <c r="G107" i="11"/>
  <c r="E107" i="11"/>
  <c r="C107" i="11"/>
  <c r="B107" i="11"/>
  <c r="P100" i="11"/>
  <c r="N100" i="11"/>
  <c r="L100" i="11"/>
  <c r="J100" i="11"/>
  <c r="H100" i="11"/>
  <c r="F100" i="11"/>
  <c r="D100" i="11"/>
  <c r="P98" i="11"/>
  <c r="L98" i="11"/>
  <c r="D98" i="11"/>
  <c r="P97" i="11"/>
  <c r="P95" i="11"/>
  <c r="L95" i="11"/>
  <c r="H95" i="11"/>
  <c r="F95" i="11"/>
  <c r="D95" i="11"/>
  <c r="P94" i="11"/>
  <c r="L94" i="11"/>
  <c r="J94" i="11"/>
  <c r="H94" i="11"/>
  <c r="F94" i="11"/>
  <c r="D94" i="11"/>
  <c r="P93" i="11"/>
  <c r="N93" i="11"/>
  <c r="L93" i="11"/>
  <c r="J93" i="11"/>
  <c r="H93" i="11"/>
  <c r="F93" i="11"/>
  <c r="D93" i="11"/>
  <c r="P92" i="11"/>
  <c r="L92" i="11"/>
  <c r="J92" i="11"/>
  <c r="H92" i="11"/>
  <c r="F92" i="11"/>
  <c r="D92" i="11"/>
  <c r="P91" i="11"/>
  <c r="N91" i="11"/>
  <c r="L91" i="11"/>
  <c r="J91" i="11"/>
  <c r="H91" i="11"/>
  <c r="F91" i="11"/>
  <c r="D91" i="11"/>
  <c r="P90" i="11"/>
  <c r="N90" i="11"/>
  <c r="L90" i="11"/>
  <c r="J90" i="11"/>
  <c r="H90" i="11"/>
  <c r="F90" i="11"/>
  <c r="D90" i="11"/>
  <c r="P89" i="11"/>
  <c r="N89" i="11"/>
  <c r="L89" i="11"/>
  <c r="J89" i="11"/>
  <c r="H89" i="11"/>
  <c r="F89" i="11"/>
  <c r="D89" i="11"/>
  <c r="O88" i="11"/>
  <c r="M88" i="11"/>
  <c r="K88" i="11"/>
  <c r="I88" i="11"/>
  <c r="G88" i="11"/>
  <c r="E88" i="11"/>
  <c r="C88" i="11"/>
  <c r="B88" i="11"/>
  <c r="P81" i="11"/>
  <c r="L81" i="11"/>
  <c r="H81" i="11"/>
  <c r="F81" i="11"/>
  <c r="D81" i="11"/>
  <c r="H79" i="11"/>
  <c r="F79" i="11"/>
  <c r="P78" i="11"/>
  <c r="H78" i="11"/>
  <c r="F78" i="11"/>
  <c r="P76" i="11"/>
  <c r="L76" i="11"/>
  <c r="J76" i="11"/>
  <c r="H76" i="11"/>
  <c r="F76" i="11"/>
  <c r="D76" i="11"/>
  <c r="P75" i="11"/>
  <c r="L75" i="11"/>
  <c r="J75" i="11"/>
  <c r="H75" i="11"/>
  <c r="D75" i="11"/>
  <c r="P74" i="11"/>
  <c r="N74" i="11"/>
  <c r="L74" i="11"/>
  <c r="J74" i="11"/>
  <c r="H74" i="11"/>
  <c r="F74" i="11"/>
  <c r="D74" i="11"/>
  <c r="P73" i="11"/>
  <c r="J73" i="11"/>
  <c r="H73" i="11"/>
  <c r="F73" i="11"/>
  <c r="D73" i="11"/>
  <c r="P72" i="11"/>
  <c r="N72" i="11"/>
  <c r="L72" i="11"/>
  <c r="J72" i="11"/>
  <c r="H72" i="11"/>
  <c r="F72" i="11"/>
  <c r="D72" i="11"/>
  <c r="P71" i="11"/>
  <c r="N71" i="11"/>
  <c r="L71" i="11"/>
  <c r="J71" i="11"/>
  <c r="H71" i="11"/>
  <c r="F71" i="11"/>
  <c r="D71" i="11"/>
  <c r="P70" i="11"/>
  <c r="N70" i="11"/>
  <c r="L70" i="11"/>
  <c r="J70" i="11"/>
  <c r="H70" i="11"/>
  <c r="F70" i="11"/>
  <c r="D70" i="11"/>
  <c r="O69" i="11"/>
  <c r="M69" i="11"/>
  <c r="K69" i="11"/>
  <c r="I69" i="11"/>
  <c r="G69" i="11"/>
  <c r="E69" i="11"/>
  <c r="C69" i="11"/>
  <c r="B69" i="11"/>
  <c r="P62" i="11"/>
  <c r="N62" i="11"/>
  <c r="L62" i="11"/>
  <c r="H62" i="11"/>
  <c r="D62" i="11"/>
  <c r="P60" i="11"/>
  <c r="L60" i="11"/>
  <c r="J60" i="11"/>
  <c r="H60" i="11"/>
  <c r="D60" i="11"/>
  <c r="H59" i="11"/>
  <c r="F59" i="11"/>
  <c r="D59" i="11"/>
  <c r="P57" i="11"/>
  <c r="N57" i="11"/>
  <c r="L57" i="11"/>
  <c r="H57" i="11"/>
  <c r="F57" i="11"/>
  <c r="D57" i="11"/>
  <c r="P56" i="11"/>
  <c r="L56" i="11"/>
  <c r="J56" i="11"/>
  <c r="H56" i="11"/>
  <c r="F56" i="11"/>
  <c r="D56" i="11"/>
  <c r="P55" i="11"/>
  <c r="N55" i="11"/>
  <c r="L55" i="11"/>
  <c r="J55" i="11"/>
  <c r="H55" i="11"/>
  <c r="F55" i="11"/>
  <c r="D55" i="11"/>
  <c r="P54" i="11"/>
  <c r="H54" i="11"/>
  <c r="F54" i="11"/>
  <c r="D54" i="11"/>
  <c r="P53" i="11"/>
  <c r="N53" i="11"/>
  <c r="L53" i="11"/>
  <c r="J53" i="11"/>
  <c r="H53" i="11"/>
  <c r="F53" i="11"/>
  <c r="D53" i="11"/>
  <c r="P52" i="11"/>
  <c r="N52" i="11"/>
  <c r="L52" i="11"/>
  <c r="J52" i="11"/>
  <c r="H52" i="11"/>
  <c r="F52" i="11"/>
  <c r="D52" i="11"/>
  <c r="P51" i="11"/>
  <c r="N51" i="11"/>
  <c r="L51" i="11"/>
  <c r="J51" i="11"/>
  <c r="H51" i="11"/>
  <c r="F51" i="11"/>
  <c r="D51" i="11"/>
  <c r="O50" i="11"/>
  <c r="M50" i="11"/>
  <c r="K50" i="11"/>
  <c r="I50" i="11"/>
  <c r="G50" i="11"/>
  <c r="E50" i="11"/>
  <c r="C50" i="11"/>
  <c r="B50" i="11"/>
  <c r="P43" i="11"/>
  <c r="N43" i="11"/>
  <c r="L43" i="11"/>
  <c r="J43" i="11"/>
  <c r="H43" i="11"/>
  <c r="F43" i="11"/>
  <c r="D43" i="11"/>
  <c r="D41" i="11"/>
  <c r="P40" i="11"/>
  <c r="D40" i="11"/>
  <c r="P38" i="11"/>
  <c r="L38" i="11"/>
  <c r="J38" i="11"/>
  <c r="H38" i="11"/>
  <c r="F38" i="11"/>
  <c r="D38" i="11"/>
  <c r="P37" i="11"/>
  <c r="J37" i="11"/>
  <c r="H37" i="11"/>
  <c r="F37" i="11"/>
  <c r="D37" i="11"/>
  <c r="P36" i="11"/>
  <c r="N36" i="11"/>
  <c r="L36" i="11"/>
  <c r="J36" i="11"/>
  <c r="H36" i="11"/>
  <c r="F36" i="11"/>
  <c r="D36" i="11"/>
  <c r="P35" i="11"/>
  <c r="L35" i="11"/>
  <c r="J35" i="11"/>
  <c r="H35" i="11"/>
  <c r="F35" i="11"/>
  <c r="D35" i="11"/>
  <c r="P34" i="11"/>
  <c r="N34" i="11"/>
  <c r="L34" i="11"/>
  <c r="J34" i="11"/>
  <c r="H34" i="11"/>
  <c r="F34" i="11"/>
  <c r="D34" i="11"/>
  <c r="P33" i="11"/>
  <c r="N33" i="11"/>
  <c r="L33" i="11"/>
  <c r="J33" i="11"/>
  <c r="H33" i="11"/>
  <c r="F33" i="11"/>
  <c r="D33" i="11"/>
  <c r="P32" i="11"/>
  <c r="N32" i="11"/>
  <c r="L32" i="11"/>
  <c r="J32" i="11"/>
  <c r="H32" i="11"/>
  <c r="F32" i="11"/>
  <c r="D32" i="11"/>
  <c r="O31" i="11"/>
  <c r="M31" i="11"/>
  <c r="K31" i="11"/>
  <c r="I31" i="11"/>
  <c r="G31" i="11"/>
  <c r="E31" i="11"/>
  <c r="C31" i="11"/>
  <c r="B31" i="11"/>
  <c r="N19" i="11"/>
  <c r="P13" i="11"/>
  <c r="L13" i="11"/>
  <c r="J13" i="11"/>
  <c r="H13" i="11"/>
  <c r="P12" i="11"/>
  <c r="N12" i="11"/>
  <c r="L12" i="11"/>
  <c r="H12" i="11"/>
  <c r="P11" i="11"/>
  <c r="P10" i="11"/>
  <c r="N10" i="11"/>
  <c r="L10" i="11"/>
  <c r="J10" i="11"/>
  <c r="H10" i="11"/>
  <c r="P9" i="11"/>
  <c r="O8" i="11"/>
  <c r="M8" i="11"/>
  <c r="N8" i="11" s="1"/>
  <c r="K8" i="11"/>
  <c r="I8" i="11"/>
  <c r="J8" i="11" s="1"/>
  <c r="G8" i="11"/>
  <c r="E8" i="11"/>
  <c r="C8" i="11"/>
  <c r="B8" i="11"/>
  <c r="J107" i="11" l="1"/>
  <c r="L107" i="11"/>
  <c r="N107" i="11"/>
  <c r="H50" i="11"/>
  <c r="L8" i="11"/>
  <c r="P8" i="11"/>
  <c r="B7" i="11"/>
  <c r="F69" i="11"/>
  <c r="M7" i="11"/>
  <c r="H69" i="11"/>
  <c r="D13" i="11"/>
  <c r="J16" i="11"/>
  <c r="J69" i="11"/>
  <c r="F8" i="11"/>
  <c r="F10" i="11"/>
  <c r="F11" i="11"/>
  <c r="F13" i="11"/>
  <c r="D19" i="11"/>
  <c r="L69" i="11"/>
  <c r="P88" i="11"/>
  <c r="P145" i="11"/>
  <c r="C7" i="11"/>
  <c r="H88" i="11"/>
  <c r="F17" i="11"/>
  <c r="D8" i="11"/>
  <c r="J14" i="11"/>
  <c r="H19" i="11"/>
  <c r="L164" i="11"/>
  <c r="L16" i="11"/>
  <c r="L17" i="11"/>
  <c r="I7" i="11"/>
  <c r="L50" i="11"/>
  <c r="N164" i="11"/>
  <c r="H8" i="11"/>
  <c r="H9" i="11"/>
  <c r="D12" i="11"/>
  <c r="N14" i="11"/>
  <c r="L19" i="11"/>
  <c r="L31" i="11"/>
  <c r="N50" i="11"/>
  <c r="P69" i="11"/>
  <c r="H107" i="11"/>
  <c r="P164" i="11"/>
  <c r="N31" i="11"/>
  <c r="D14" i="11"/>
  <c r="D17" i="11"/>
  <c r="D50" i="11"/>
  <c r="P19" i="11"/>
  <c r="D69" i="11"/>
  <c r="F16" i="11"/>
  <c r="F50" i="11"/>
  <c r="H164" i="11"/>
  <c r="J9" i="11"/>
  <c r="F19" i="11"/>
  <c r="H17" i="11"/>
  <c r="F31" i="11"/>
  <c r="J17" i="11"/>
  <c r="H145" i="11"/>
  <c r="D9" i="11"/>
  <c r="F9" i="11"/>
  <c r="F12" i="11"/>
  <c r="F14" i="11"/>
  <c r="D16" i="11"/>
  <c r="H11" i="11"/>
  <c r="H14" i="11"/>
  <c r="P107" i="11"/>
  <c r="J164" i="11"/>
  <c r="D10" i="11"/>
  <c r="P17" i="11"/>
  <c r="D107" i="11"/>
  <c r="D164" i="11"/>
  <c r="J12" i="11"/>
  <c r="J19" i="11"/>
  <c r="H31" i="11"/>
  <c r="N69" i="11"/>
  <c r="N88" i="11"/>
  <c r="F107" i="11"/>
  <c r="N145" i="11"/>
  <c r="F164" i="11"/>
  <c r="P50" i="11"/>
  <c r="L9" i="11"/>
  <c r="N9" i="11"/>
  <c r="L14" i="11"/>
  <c r="P14" i="11"/>
  <c r="J50" i="11"/>
  <c r="N16" i="11"/>
  <c r="K7" i="11"/>
  <c r="P31" i="11"/>
  <c r="D31" i="11"/>
  <c r="E7" i="11"/>
  <c r="J11" i="11"/>
  <c r="J145" i="11"/>
  <c r="G7" i="11"/>
  <c r="O7" i="11"/>
  <c r="J31" i="11"/>
  <c r="L11" i="11"/>
  <c r="P16" i="11"/>
  <c r="D88" i="11"/>
  <c r="L88" i="11"/>
  <c r="D145" i="11"/>
  <c r="L145" i="11"/>
  <c r="J88" i="11"/>
  <c r="D11" i="11"/>
  <c r="H16" i="11"/>
  <c r="F88" i="11"/>
  <c r="F145" i="11"/>
  <c r="J7" i="11" l="1"/>
  <c r="N7" i="11"/>
  <c r="H7" i="11"/>
  <c r="D7" i="11"/>
  <c r="F7" i="11"/>
  <c r="L7" i="11"/>
  <c r="P7" i="11"/>
  <c r="P19" i="9" l="1"/>
  <c r="N19" i="9"/>
  <c r="H19" i="9"/>
  <c r="D19" i="9"/>
  <c r="B17" i="9"/>
  <c r="B16" i="9"/>
  <c r="B14" i="9"/>
  <c r="N14" i="9" s="1"/>
  <c r="P9" i="9"/>
  <c r="N9" i="9"/>
  <c r="L9" i="9"/>
  <c r="J9" i="9"/>
  <c r="H9" i="9"/>
  <c r="F9" i="9"/>
  <c r="D9" i="9"/>
  <c r="B9" i="9"/>
  <c r="P8" i="9"/>
  <c r="N8" i="9"/>
  <c r="L8" i="9"/>
  <c r="J8" i="9"/>
  <c r="H8" i="9"/>
  <c r="F8" i="9"/>
  <c r="D8" i="9"/>
  <c r="B8" i="9"/>
  <c r="P7" i="9"/>
  <c r="N7" i="9"/>
  <c r="L7" i="9"/>
  <c r="J7" i="9"/>
  <c r="H7" i="9"/>
  <c r="F7" i="9"/>
  <c r="D7" i="9"/>
  <c r="B7" i="9"/>
  <c r="P17" i="9" l="1"/>
  <c r="H17" i="9"/>
  <c r="P16" i="9"/>
  <c r="H16" i="9"/>
  <c r="D14" i="9"/>
  <c r="F14" i="9"/>
  <c r="H14" i="9"/>
  <c r="P14" i="9"/>
  <c r="O19" i="8"/>
  <c r="M19" i="8"/>
  <c r="K19" i="8"/>
  <c r="I19" i="8"/>
  <c r="G19" i="8"/>
  <c r="E19" i="8"/>
  <c r="C19" i="8"/>
  <c r="B19" i="8"/>
  <c r="O18" i="8"/>
  <c r="M18" i="8"/>
  <c r="E18" i="8"/>
  <c r="O17" i="8"/>
  <c r="K17" i="8"/>
  <c r="I17" i="8"/>
  <c r="G17" i="8"/>
  <c r="E17" i="8"/>
  <c r="C17" i="8"/>
  <c r="B17" i="8"/>
  <c r="O16" i="8"/>
  <c r="M16" i="8"/>
  <c r="K16" i="8"/>
  <c r="I16" i="8"/>
  <c r="G16" i="8"/>
  <c r="E16" i="8"/>
  <c r="C16" i="8"/>
  <c r="B16" i="8"/>
  <c r="O14" i="8"/>
  <c r="M14" i="8"/>
  <c r="K14" i="8"/>
  <c r="I14" i="8"/>
  <c r="G14" i="8"/>
  <c r="E14" i="8"/>
  <c r="C14" i="8"/>
  <c r="B14" i="8"/>
  <c r="O13" i="8"/>
  <c r="M13" i="8"/>
  <c r="K13" i="8"/>
  <c r="I13" i="8"/>
  <c r="G13" i="8"/>
  <c r="E13" i="8"/>
  <c r="C13" i="8"/>
  <c r="B13" i="8"/>
  <c r="O12" i="8"/>
  <c r="M12" i="8"/>
  <c r="K12" i="8"/>
  <c r="I12" i="8"/>
  <c r="G12" i="8"/>
  <c r="E12" i="8"/>
  <c r="C12" i="8"/>
  <c r="B12" i="8"/>
  <c r="O11" i="8"/>
  <c r="K11" i="8"/>
  <c r="I11" i="8"/>
  <c r="G11" i="8"/>
  <c r="E11" i="8"/>
  <c r="C11" i="8"/>
  <c r="B11" i="8"/>
  <c r="O10" i="8"/>
  <c r="M10" i="8"/>
  <c r="K10" i="8"/>
  <c r="I10" i="8"/>
  <c r="G10" i="8"/>
  <c r="E10" i="8"/>
  <c r="C10" i="8"/>
  <c r="B10" i="8"/>
  <c r="O9" i="8"/>
  <c r="M9" i="8"/>
  <c r="K9" i="8"/>
  <c r="I9" i="8"/>
  <c r="G9" i="8"/>
  <c r="E9" i="8"/>
  <c r="C9" i="8"/>
  <c r="B9" i="8"/>
  <c r="O8" i="8"/>
  <c r="M8" i="8"/>
  <c r="K8" i="8"/>
  <c r="I8" i="8"/>
  <c r="G8" i="8"/>
  <c r="E8" i="8"/>
  <c r="C8" i="8"/>
  <c r="B8" i="8"/>
  <c r="P8" i="8" l="1"/>
  <c r="P9" i="8"/>
  <c r="P10" i="8"/>
  <c r="P11" i="8"/>
  <c r="P12" i="8"/>
  <c r="P13" i="8"/>
  <c r="P14" i="8"/>
  <c r="P19" i="8"/>
  <c r="H19" i="8"/>
  <c r="J19" i="8"/>
  <c r="C7" i="8"/>
  <c r="N14" i="8"/>
  <c r="N19" i="8"/>
  <c r="F13" i="8"/>
  <c r="D13" i="8"/>
  <c r="H9" i="8"/>
  <c r="H10" i="8"/>
  <c r="H11" i="8"/>
  <c r="H12" i="8"/>
  <c r="L13" i="8"/>
  <c r="N8" i="8"/>
  <c r="N9" i="8"/>
  <c r="N10" i="8"/>
  <c r="N12" i="8"/>
  <c r="N13" i="8"/>
  <c r="J16" i="8"/>
  <c r="J10" i="8"/>
  <c r="J12" i="8"/>
  <c r="H13" i="8"/>
  <c r="D19" i="8"/>
  <c r="L10" i="8"/>
  <c r="L12" i="8"/>
  <c r="J13" i="8"/>
  <c r="F19" i="8"/>
  <c r="D9" i="8"/>
  <c r="F11" i="8"/>
  <c r="L16" i="8"/>
  <c r="L19" i="8"/>
  <c r="F8" i="8"/>
  <c r="F9" i="8"/>
  <c r="F14" i="8"/>
  <c r="D17" i="8"/>
  <c r="D16" i="8"/>
  <c r="N18" i="8"/>
  <c r="H8" i="8"/>
  <c r="D10" i="8"/>
  <c r="D12" i="8"/>
  <c r="H14" i="8"/>
  <c r="F17" i="8"/>
  <c r="D14" i="8"/>
  <c r="J8" i="8"/>
  <c r="F10" i="8"/>
  <c r="F12" i="8"/>
  <c r="J14" i="8"/>
  <c r="H16" i="8"/>
  <c r="H17" i="8"/>
  <c r="F18" i="8"/>
  <c r="L8" i="8"/>
  <c r="L14" i="8"/>
  <c r="J17" i="8"/>
  <c r="L17" i="8"/>
  <c r="P17" i="8"/>
  <c r="J11" i="8"/>
  <c r="F16" i="8"/>
  <c r="N16" i="8"/>
  <c r="P18" i="8"/>
  <c r="G7" i="8"/>
  <c r="O7" i="8"/>
  <c r="D11" i="8"/>
  <c r="P16" i="8"/>
  <c r="L11" i="8"/>
  <c r="I7" i="8"/>
  <c r="B7" i="8"/>
  <c r="J9" i="8"/>
  <c r="K7" i="8"/>
  <c r="D8" i="8"/>
  <c r="L9" i="8"/>
  <c r="E7" i="8"/>
  <c r="M7" i="8"/>
  <c r="L7" i="8" l="1"/>
  <c r="D7" i="8"/>
  <c r="P7" i="8"/>
  <c r="F7" i="8"/>
  <c r="J7" i="8"/>
  <c r="N7" i="8"/>
  <c r="H7" i="8"/>
  <c r="P119" i="7" l="1"/>
  <c r="N119" i="7"/>
  <c r="L119" i="7"/>
  <c r="J119" i="7"/>
  <c r="H119" i="7"/>
  <c r="F119" i="7"/>
  <c r="D119" i="7"/>
  <c r="H117" i="7"/>
  <c r="D117" i="7"/>
  <c r="P116" i="7"/>
  <c r="L116" i="7"/>
  <c r="P114" i="7"/>
  <c r="H114" i="7"/>
  <c r="F114" i="7"/>
  <c r="D114" i="7"/>
  <c r="P113" i="7"/>
  <c r="J113" i="7"/>
  <c r="H113" i="7"/>
  <c r="F113" i="7"/>
  <c r="D113" i="7"/>
  <c r="P112" i="7"/>
  <c r="L112" i="7"/>
  <c r="J112" i="7"/>
  <c r="H112" i="7"/>
  <c r="F112" i="7"/>
  <c r="D112" i="7"/>
  <c r="P111" i="7"/>
  <c r="J111" i="7"/>
  <c r="H111" i="7"/>
  <c r="F111" i="7"/>
  <c r="D111" i="7"/>
  <c r="P110" i="7"/>
  <c r="N110" i="7"/>
  <c r="L110" i="7"/>
  <c r="J110" i="7"/>
  <c r="H110" i="7"/>
  <c r="F110" i="7"/>
  <c r="D110" i="7"/>
  <c r="P109" i="7"/>
  <c r="N109" i="7"/>
  <c r="L109" i="7"/>
  <c r="J109" i="7"/>
  <c r="H109" i="7"/>
  <c r="F109" i="7"/>
  <c r="D109" i="7"/>
  <c r="P108" i="7"/>
  <c r="N108" i="7"/>
  <c r="L108" i="7"/>
  <c r="J108" i="7"/>
  <c r="H108" i="7"/>
  <c r="F108" i="7"/>
  <c r="D108" i="7"/>
  <c r="J107" i="7"/>
  <c r="P100" i="7"/>
  <c r="N100" i="7"/>
  <c r="L100" i="7"/>
  <c r="H100" i="7"/>
  <c r="F100" i="7"/>
  <c r="D100" i="7"/>
  <c r="P98" i="7"/>
  <c r="P97" i="7"/>
  <c r="H97" i="7"/>
  <c r="F97" i="7"/>
  <c r="D97" i="7"/>
  <c r="P95" i="7"/>
  <c r="L95" i="7"/>
  <c r="J95" i="7"/>
  <c r="H95" i="7"/>
  <c r="F95" i="7"/>
  <c r="D95" i="7"/>
  <c r="P94" i="7"/>
  <c r="L94" i="7"/>
  <c r="J94" i="7"/>
  <c r="H94" i="7"/>
  <c r="F94" i="7"/>
  <c r="D94" i="7"/>
  <c r="P93" i="7"/>
  <c r="N93" i="7"/>
  <c r="L93" i="7"/>
  <c r="J93" i="7"/>
  <c r="H93" i="7"/>
  <c r="F93" i="7"/>
  <c r="D93" i="7"/>
  <c r="P92" i="7"/>
  <c r="N92" i="7"/>
  <c r="L92" i="7"/>
  <c r="H92" i="7"/>
  <c r="F92" i="7"/>
  <c r="D92" i="7"/>
  <c r="P91" i="7"/>
  <c r="N91" i="7"/>
  <c r="L91" i="7"/>
  <c r="J91" i="7"/>
  <c r="H91" i="7"/>
  <c r="F91" i="7"/>
  <c r="D91" i="7"/>
  <c r="P90" i="7"/>
  <c r="N90" i="7"/>
  <c r="L90" i="7"/>
  <c r="J90" i="7"/>
  <c r="H90" i="7"/>
  <c r="F90" i="7"/>
  <c r="D90" i="7"/>
  <c r="P89" i="7"/>
  <c r="N89" i="7"/>
  <c r="L89" i="7"/>
  <c r="J89" i="7"/>
  <c r="H89" i="7"/>
  <c r="F89" i="7"/>
  <c r="D89" i="7"/>
  <c r="O88" i="7"/>
  <c r="M88" i="7"/>
  <c r="K88" i="7"/>
  <c r="I88" i="7"/>
  <c r="G88" i="7"/>
  <c r="E88" i="7"/>
  <c r="C88" i="7"/>
  <c r="P81" i="7"/>
  <c r="N81" i="7"/>
  <c r="L81" i="7"/>
  <c r="J81" i="7"/>
  <c r="H81" i="7"/>
  <c r="F81" i="7"/>
  <c r="D81" i="7"/>
  <c r="P79" i="7"/>
  <c r="P76" i="7"/>
  <c r="N76" i="7"/>
  <c r="H76" i="7"/>
  <c r="F76" i="7"/>
  <c r="D76" i="7"/>
  <c r="P75" i="7"/>
  <c r="H75" i="7"/>
  <c r="D75" i="7"/>
  <c r="P74" i="7"/>
  <c r="N74" i="7"/>
  <c r="L74" i="7"/>
  <c r="J74" i="7"/>
  <c r="H74" i="7"/>
  <c r="F74" i="7"/>
  <c r="D74" i="7"/>
  <c r="P73" i="7"/>
  <c r="H73" i="7"/>
  <c r="F73" i="7"/>
  <c r="D73" i="7"/>
  <c r="P72" i="7"/>
  <c r="N72" i="7"/>
  <c r="L72" i="7"/>
  <c r="J72" i="7"/>
  <c r="H72" i="7"/>
  <c r="F72" i="7"/>
  <c r="D72" i="7"/>
  <c r="P71" i="7"/>
  <c r="L71" i="7"/>
  <c r="J71" i="7"/>
  <c r="H71" i="7"/>
  <c r="F71" i="7"/>
  <c r="D71" i="7"/>
  <c r="P70" i="7"/>
  <c r="N70" i="7"/>
  <c r="L70" i="7"/>
  <c r="J70" i="7"/>
  <c r="H70" i="7"/>
  <c r="F70" i="7"/>
  <c r="D70" i="7"/>
  <c r="O69" i="7"/>
  <c r="M69" i="7"/>
  <c r="K69" i="7"/>
  <c r="I69" i="7"/>
  <c r="G69" i="7"/>
  <c r="E69" i="7"/>
  <c r="C69" i="7"/>
  <c r="B69" i="7"/>
  <c r="P62" i="7"/>
  <c r="L62" i="7"/>
  <c r="H62" i="7"/>
  <c r="F62" i="7"/>
  <c r="D62" i="7"/>
  <c r="P60" i="7"/>
  <c r="H60" i="7"/>
  <c r="F59" i="7"/>
  <c r="P57" i="7"/>
  <c r="H57" i="7"/>
  <c r="F57" i="7"/>
  <c r="D57" i="7"/>
  <c r="L56" i="7"/>
  <c r="H56" i="7"/>
  <c r="P55" i="7"/>
  <c r="N55" i="7"/>
  <c r="L55" i="7"/>
  <c r="J55" i="7"/>
  <c r="H55" i="7"/>
  <c r="F55" i="7"/>
  <c r="D55" i="7"/>
  <c r="P54" i="7"/>
  <c r="H54" i="7"/>
  <c r="F54" i="7"/>
  <c r="D54" i="7"/>
  <c r="P53" i="7"/>
  <c r="N53" i="7"/>
  <c r="L53" i="7"/>
  <c r="J53" i="7"/>
  <c r="H53" i="7"/>
  <c r="F53" i="7"/>
  <c r="D53" i="7"/>
  <c r="P52" i="7"/>
  <c r="N52" i="7"/>
  <c r="L52" i="7"/>
  <c r="J52" i="7"/>
  <c r="H52" i="7"/>
  <c r="F52" i="7"/>
  <c r="D52" i="7"/>
  <c r="P51" i="7"/>
  <c r="N51" i="7"/>
  <c r="L51" i="7"/>
  <c r="J51" i="7"/>
  <c r="H51" i="7"/>
  <c r="F51" i="7"/>
  <c r="D51" i="7"/>
  <c r="O50" i="7"/>
  <c r="P50" i="7" s="1"/>
  <c r="M50" i="7"/>
  <c r="N50" i="7" s="1"/>
  <c r="K50" i="7"/>
  <c r="I50" i="7"/>
  <c r="G50" i="7"/>
  <c r="E50" i="7"/>
  <c r="C50" i="7"/>
  <c r="B50" i="7"/>
  <c r="O19" i="7"/>
  <c r="P19" i="7" s="1"/>
  <c r="M19" i="7"/>
  <c r="N19" i="7" s="1"/>
  <c r="K19" i="7"/>
  <c r="L19" i="7" s="1"/>
  <c r="I19" i="7"/>
  <c r="G19" i="7"/>
  <c r="H19" i="7" s="1"/>
  <c r="E19" i="7"/>
  <c r="C19" i="7"/>
  <c r="B19" i="7"/>
  <c r="O17" i="7"/>
  <c r="P17" i="7" s="1"/>
  <c r="G17" i="7"/>
  <c r="H17" i="7" s="1"/>
  <c r="E17" i="7"/>
  <c r="C17" i="7"/>
  <c r="B17" i="7"/>
  <c r="O16" i="7"/>
  <c r="P16" i="7" s="1"/>
  <c r="K16" i="7"/>
  <c r="L16" i="7" s="1"/>
  <c r="G16" i="7"/>
  <c r="E16" i="7"/>
  <c r="C16" i="7"/>
  <c r="B16" i="7"/>
  <c r="O14" i="7"/>
  <c r="P14" i="7" s="1"/>
  <c r="M14" i="7"/>
  <c r="K14" i="7"/>
  <c r="I14" i="7"/>
  <c r="G14" i="7"/>
  <c r="E14" i="7"/>
  <c r="C14" i="7"/>
  <c r="B14" i="7"/>
  <c r="O13" i="7"/>
  <c r="P13" i="7" s="1"/>
  <c r="K13" i="7"/>
  <c r="L13" i="7" s="1"/>
  <c r="I13" i="7"/>
  <c r="J13" i="7" s="1"/>
  <c r="G13" i="7"/>
  <c r="H13" i="7" s="1"/>
  <c r="E13" i="7"/>
  <c r="F13" i="7" s="1"/>
  <c r="C13" i="7"/>
  <c r="B13" i="7"/>
  <c r="O12" i="7"/>
  <c r="P12" i="7" s="1"/>
  <c r="M12" i="7"/>
  <c r="N12" i="7" s="1"/>
  <c r="K12" i="7"/>
  <c r="L12" i="7" s="1"/>
  <c r="I12" i="7"/>
  <c r="G12" i="7"/>
  <c r="H12" i="7" s="1"/>
  <c r="E12" i="7"/>
  <c r="C12" i="7"/>
  <c r="B12" i="7"/>
  <c r="O11" i="7"/>
  <c r="M11" i="7"/>
  <c r="N11" i="7" s="1"/>
  <c r="K11" i="7"/>
  <c r="I11" i="7"/>
  <c r="J11" i="7" s="1"/>
  <c r="G11" i="7"/>
  <c r="E11" i="7"/>
  <c r="C11" i="7"/>
  <c r="B11" i="7"/>
  <c r="O10" i="7"/>
  <c r="M10" i="7"/>
  <c r="K10" i="7"/>
  <c r="I10" i="7"/>
  <c r="G10" i="7"/>
  <c r="E10" i="7"/>
  <c r="C10" i="7"/>
  <c r="B10" i="7"/>
  <c r="O9" i="7"/>
  <c r="P9" i="7" s="1"/>
  <c r="M9" i="7"/>
  <c r="K9" i="7"/>
  <c r="I9" i="7"/>
  <c r="J9" i="7" s="1"/>
  <c r="G9" i="7"/>
  <c r="H9" i="7" s="1"/>
  <c r="E9" i="7"/>
  <c r="C9" i="7"/>
  <c r="B9" i="7"/>
  <c r="O8" i="7"/>
  <c r="P8" i="7" s="1"/>
  <c r="M8" i="7"/>
  <c r="K8" i="7"/>
  <c r="I8" i="7"/>
  <c r="G8" i="7"/>
  <c r="H8" i="7" s="1"/>
  <c r="E8" i="7"/>
  <c r="C8" i="7"/>
  <c r="B8" i="7"/>
  <c r="J50" i="7" l="1"/>
  <c r="L50" i="7"/>
  <c r="F16" i="7"/>
  <c r="H16" i="7"/>
  <c r="P88" i="7"/>
  <c r="D107" i="7"/>
  <c r="F107" i="7"/>
  <c r="H107" i="7"/>
  <c r="L107" i="7"/>
  <c r="N107" i="7"/>
  <c r="P69" i="7"/>
  <c r="D50" i="7"/>
  <c r="H69" i="7"/>
  <c r="J88" i="7"/>
  <c r="L14" i="7"/>
  <c r="F50" i="7"/>
  <c r="J69" i="7"/>
  <c r="L88" i="7"/>
  <c r="C7" i="7"/>
  <c r="D13" i="7"/>
  <c r="H50" i="7"/>
  <c r="P11" i="7"/>
  <c r="I7" i="7"/>
  <c r="F14" i="7"/>
  <c r="D12" i="7"/>
  <c r="H14" i="7"/>
  <c r="H11" i="7"/>
  <c r="F12" i="7"/>
  <c r="J19" i="7"/>
  <c r="K7" i="7"/>
  <c r="J10" i="7"/>
  <c r="D19" i="7"/>
  <c r="H88" i="7"/>
  <c r="N8" i="7"/>
  <c r="M7" i="7"/>
  <c r="L10" i="7"/>
  <c r="N14" i="7"/>
  <c r="F19" i="7"/>
  <c r="N69" i="7"/>
  <c r="D88" i="7"/>
  <c r="P107" i="7"/>
  <c r="E7" i="7"/>
  <c r="D16" i="7"/>
  <c r="L11" i="7"/>
  <c r="J12" i="7"/>
  <c r="F11" i="7"/>
  <c r="P10" i="7"/>
  <c r="D10" i="7"/>
  <c r="J8" i="7"/>
  <c r="B7" i="7"/>
  <c r="D9" i="7"/>
  <c r="L9" i="7"/>
  <c r="D11" i="7"/>
  <c r="D8" i="7"/>
  <c r="L8" i="7"/>
  <c r="N10" i="7"/>
  <c r="D69" i="7"/>
  <c r="N88" i="7"/>
  <c r="F9" i="7"/>
  <c r="N9" i="7"/>
  <c r="F10" i="7"/>
  <c r="J14" i="7"/>
  <c r="D17" i="7"/>
  <c r="L69" i="7"/>
  <c r="F88" i="7"/>
  <c r="F8" i="7"/>
  <c r="H10" i="7"/>
  <c r="D14" i="7"/>
  <c r="F17" i="7"/>
  <c r="F69" i="7"/>
  <c r="G7" i="7"/>
  <c r="O7" i="7"/>
  <c r="N7" i="7" l="1"/>
  <c r="L7" i="7"/>
  <c r="H7" i="7"/>
  <c r="F7" i="7"/>
  <c r="J7" i="7"/>
  <c r="P7" i="7"/>
  <c r="D7" i="7"/>
  <c r="O19" i="6" l="1"/>
  <c r="M19" i="6"/>
  <c r="K19" i="6"/>
  <c r="I19" i="6"/>
  <c r="G19" i="6"/>
  <c r="E19" i="6"/>
  <c r="C19" i="6"/>
  <c r="B19" i="6"/>
  <c r="O17" i="6"/>
  <c r="K17" i="6"/>
  <c r="G17" i="6"/>
  <c r="E17" i="6"/>
  <c r="C17" i="6"/>
  <c r="B17" i="6"/>
  <c r="O16" i="6"/>
  <c r="M16" i="6"/>
  <c r="K16" i="6"/>
  <c r="G16" i="6"/>
  <c r="E16" i="6"/>
  <c r="C16" i="6"/>
  <c r="B16" i="6"/>
  <c r="O14" i="6"/>
  <c r="M14" i="6"/>
  <c r="K14" i="6"/>
  <c r="I14" i="6"/>
  <c r="G14" i="6"/>
  <c r="E14" i="6"/>
  <c r="C14" i="6"/>
  <c r="B14" i="6"/>
  <c r="O13" i="6"/>
  <c r="K13" i="6"/>
  <c r="I13" i="6"/>
  <c r="G13" i="6"/>
  <c r="C13" i="6"/>
  <c r="B13" i="6"/>
  <c r="O12" i="6"/>
  <c r="M12" i="6"/>
  <c r="K12" i="6"/>
  <c r="I12" i="6"/>
  <c r="G12" i="6"/>
  <c r="E12" i="6"/>
  <c r="C12" i="6"/>
  <c r="B12" i="6"/>
  <c r="O11" i="6"/>
  <c r="K11" i="6"/>
  <c r="I11" i="6"/>
  <c r="G11" i="6"/>
  <c r="E11" i="6"/>
  <c r="C11" i="6"/>
  <c r="B11" i="6"/>
  <c r="O10" i="6"/>
  <c r="M10" i="6"/>
  <c r="K10" i="6"/>
  <c r="I10" i="6"/>
  <c r="G10" i="6"/>
  <c r="E10" i="6"/>
  <c r="C10" i="6"/>
  <c r="B10" i="6"/>
  <c r="O9" i="6"/>
  <c r="M9" i="6"/>
  <c r="K9" i="6"/>
  <c r="I9" i="6"/>
  <c r="G9" i="6"/>
  <c r="E9" i="6"/>
  <c r="C9" i="6"/>
  <c r="B9" i="6"/>
  <c r="O8" i="6"/>
  <c r="M8" i="6"/>
  <c r="K8" i="6"/>
  <c r="I8" i="6"/>
  <c r="G8" i="6"/>
  <c r="E8" i="6"/>
  <c r="C8" i="6"/>
  <c r="B8" i="6"/>
  <c r="D17" i="6" l="1"/>
  <c r="H16" i="6"/>
  <c r="H8" i="6"/>
  <c r="J8" i="6"/>
  <c r="J9" i="6"/>
  <c r="D9" i="6"/>
  <c r="I7" i="6"/>
  <c r="P16" i="6"/>
  <c r="L12" i="6"/>
  <c r="P8" i="6"/>
  <c r="D10" i="6"/>
  <c r="D11" i="6"/>
  <c r="D12" i="6"/>
  <c r="D16" i="6"/>
  <c r="P19" i="6"/>
  <c r="F10" i="6"/>
  <c r="F11" i="6"/>
  <c r="F9" i="6"/>
  <c r="L8" i="6"/>
  <c r="B7" i="6"/>
  <c r="H9" i="6"/>
  <c r="H10" i="6"/>
  <c r="H11" i="6"/>
  <c r="L10" i="6"/>
  <c r="L13" i="6"/>
  <c r="L14" i="6"/>
  <c r="F17" i="6"/>
  <c r="P17" i="6"/>
  <c r="H17" i="6"/>
  <c r="N14" i="6"/>
  <c r="L16" i="6"/>
  <c r="D8" i="6"/>
  <c r="P9" i="6"/>
  <c r="P10" i="6"/>
  <c r="P11" i="6"/>
  <c r="P13" i="6"/>
  <c r="L17" i="6"/>
  <c r="K7" i="6"/>
  <c r="G7" i="6"/>
  <c r="J14" i="6"/>
  <c r="N19" i="6"/>
  <c r="O7" i="6"/>
  <c r="N8" i="6"/>
  <c r="L9" i="6"/>
  <c r="J11" i="6"/>
  <c r="F12" i="6"/>
  <c r="D13" i="6"/>
  <c r="D14" i="6"/>
  <c r="P14" i="6"/>
  <c r="N16" i="6"/>
  <c r="D19" i="6"/>
  <c r="C7" i="6"/>
  <c r="N9" i="6"/>
  <c r="N10" i="6"/>
  <c r="L11" i="6"/>
  <c r="H12" i="6"/>
  <c r="J12" i="6"/>
  <c r="P12" i="6"/>
  <c r="H13" i="6"/>
  <c r="F14" i="6"/>
  <c r="H19" i="6"/>
  <c r="F8" i="6"/>
  <c r="J10" i="6"/>
  <c r="J13" i="6"/>
  <c r="H14" i="6"/>
  <c r="F16" i="6"/>
  <c r="L19" i="6"/>
  <c r="N12" i="6"/>
  <c r="E7" i="6"/>
  <c r="M7" i="6"/>
  <c r="J19" i="6"/>
  <c r="F19" i="6"/>
  <c r="J7" i="6" l="1"/>
  <c r="H7" i="6"/>
  <c r="D7" i="6"/>
  <c r="N7" i="6"/>
  <c r="F7" i="6"/>
  <c r="P7" i="6"/>
  <c r="L7" i="6"/>
  <c r="P138" i="5" l="1"/>
  <c r="L138" i="5"/>
  <c r="J138" i="5"/>
  <c r="H138" i="5"/>
  <c r="F138" i="5"/>
  <c r="D138" i="5"/>
  <c r="P135" i="5"/>
  <c r="N135" i="5"/>
  <c r="P133" i="5"/>
  <c r="N133" i="5"/>
  <c r="L133" i="5"/>
  <c r="H133" i="5"/>
  <c r="F133" i="5"/>
  <c r="P132" i="5"/>
  <c r="H132" i="5"/>
  <c r="D132" i="5"/>
  <c r="P131" i="5"/>
  <c r="L131" i="5"/>
  <c r="H131" i="5"/>
  <c r="F131" i="5"/>
  <c r="D131" i="5"/>
  <c r="P129" i="5"/>
  <c r="N129" i="5"/>
  <c r="L129" i="5"/>
  <c r="J129" i="5"/>
  <c r="H129" i="5"/>
  <c r="F129" i="5"/>
  <c r="D129" i="5"/>
  <c r="P128" i="5"/>
  <c r="N128" i="5"/>
  <c r="L128" i="5"/>
  <c r="J128" i="5"/>
  <c r="H128" i="5"/>
  <c r="F128" i="5"/>
  <c r="D128" i="5"/>
  <c r="P127" i="5"/>
  <c r="N127" i="5"/>
  <c r="L127" i="5"/>
  <c r="J127" i="5"/>
  <c r="H127" i="5"/>
  <c r="F127" i="5"/>
  <c r="D127" i="5"/>
  <c r="P126" i="5"/>
  <c r="N126" i="5"/>
  <c r="L126" i="5"/>
  <c r="J126" i="5"/>
  <c r="H126" i="5"/>
  <c r="F126" i="5"/>
  <c r="D126" i="5"/>
  <c r="P119" i="5"/>
  <c r="N119" i="5"/>
  <c r="L119" i="5"/>
  <c r="H119" i="5"/>
  <c r="F119" i="5"/>
  <c r="D119" i="5"/>
  <c r="L117" i="5"/>
  <c r="P116" i="5"/>
  <c r="N116" i="5"/>
  <c r="H116" i="5"/>
  <c r="D116" i="5"/>
  <c r="P114" i="5"/>
  <c r="N114" i="5"/>
  <c r="H114" i="5"/>
  <c r="D114" i="5"/>
  <c r="P113" i="5"/>
  <c r="L113" i="5"/>
  <c r="J113" i="5"/>
  <c r="H113" i="5"/>
  <c r="F113" i="5"/>
  <c r="D113" i="5"/>
  <c r="P112" i="5"/>
  <c r="N112" i="5"/>
  <c r="L112" i="5"/>
  <c r="J112" i="5"/>
  <c r="H112" i="5"/>
  <c r="F112" i="5"/>
  <c r="D112" i="5"/>
  <c r="P111" i="5"/>
  <c r="N111" i="5"/>
  <c r="L111" i="5"/>
  <c r="J111" i="5"/>
  <c r="H111" i="5"/>
  <c r="F111" i="5"/>
  <c r="D111" i="5"/>
  <c r="P110" i="5"/>
  <c r="N110" i="5"/>
  <c r="L110" i="5"/>
  <c r="J110" i="5"/>
  <c r="H110" i="5"/>
  <c r="F110" i="5"/>
  <c r="D110" i="5"/>
  <c r="P109" i="5"/>
  <c r="N109" i="5"/>
  <c r="L109" i="5"/>
  <c r="J109" i="5"/>
  <c r="H109" i="5"/>
  <c r="F109" i="5"/>
  <c r="D109" i="5"/>
  <c r="P108" i="5"/>
  <c r="N108" i="5"/>
  <c r="L108" i="5"/>
  <c r="J108" i="5"/>
  <c r="H108" i="5"/>
  <c r="F108" i="5"/>
  <c r="D108" i="5"/>
  <c r="P107" i="5"/>
  <c r="N107" i="5"/>
  <c r="L107" i="5"/>
  <c r="J107" i="5"/>
  <c r="H107" i="5"/>
  <c r="F107" i="5"/>
  <c r="D107" i="5"/>
  <c r="P100" i="5"/>
  <c r="L100" i="5"/>
  <c r="H100" i="5"/>
  <c r="N97" i="5"/>
  <c r="P95" i="5"/>
  <c r="H95" i="5"/>
  <c r="P94" i="5"/>
  <c r="H94" i="5"/>
  <c r="D94" i="5"/>
  <c r="P93" i="5"/>
  <c r="H93" i="5"/>
  <c r="D93" i="5"/>
  <c r="P91" i="5"/>
  <c r="N91" i="5"/>
  <c r="L91" i="5"/>
  <c r="J91" i="5"/>
  <c r="H91" i="5"/>
  <c r="F91" i="5"/>
  <c r="D91" i="5"/>
  <c r="P90" i="5"/>
  <c r="L90" i="5"/>
  <c r="J90" i="5"/>
  <c r="H90" i="5"/>
  <c r="F90" i="5"/>
  <c r="D90" i="5"/>
  <c r="P89" i="5"/>
  <c r="N89" i="5"/>
  <c r="L89" i="5"/>
  <c r="J89" i="5"/>
  <c r="H89" i="5"/>
  <c r="F89" i="5"/>
  <c r="D89" i="5"/>
  <c r="P88" i="5"/>
  <c r="N88" i="5"/>
  <c r="L88" i="5"/>
  <c r="J88" i="5"/>
  <c r="H88" i="5"/>
  <c r="F88" i="5"/>
  <c r="D88" i="5"/>
  <c r="P81" i="5"/>
  <c r="L81" i="5"/>
  <c r="H81" i="5"/>
  <c r="F81" i="5"/>
  <c r="D81" i="5"/>
  <c r="P79" i="5"/>
  <c r="L78" i="5"/>
  <c r="H76" i="5"/>
  <c r="D76" i="5"/>
  <c r="P75" i="5"/>
  <c r="L75" i="5"/>
  <c r="J75" i="5"/>
  <c r="H75" i="5"/>
  <c r="P74" i="5"/>
  <c r="N74" i="5"/>
  <c r="L74" i="5"/>
  <c r="J74" i="5"/>
  <c r="H74" i="5"/>
  <c r="F74" i="5"/>
  <c r="D74" i="5"/>
  <c r="P73" i="5"/>
  <c r="L73" i="5"/>
  <c r="J73" i="5"/>
  <c r="H73" i="5"/>
  <c r="F73" i="5"/>
  <c r="D73" i="5"/>
  <c r="P72" i="5"/>
  <c r="N72" i="5"/>
  <c r="L72" i="5"/>
  <c r="J72" i="5"/>
  <c r="H72" i="5"/>
  <c r="F72" i="5"/>
  <c r="D72" i="5"/>
  <c r="P71" i="5"/>
  <c r="N71" i="5"/>
  <c r="L71" i="5"/>
  <c r="J71" i="5"/>
  <c r="H71" i="5"/>
  <c r="F71" i="5"/>
  <c r="D71" i="5"/>
  <c r="P70" i="5"/>
  <c r="N70" i="5"/>
  <c r="L70" i="5"/>
  <c r="J70" i="5"/>
  <c r="H70" i="5"/>
  <c r="F70" i="5"/>
  <c r="D70" i="5"/>
  <c r="P69" i="5"/>
  <c r="N69" i="5"/>
  <c r="L69" i="5"/>
  <c r="J69" i="5"/>
  <c r="H69" i="5"/>
  <c r="F69" i="5"/>
  <c r="D69" i="5"/>
  <c r="P62" i="5"/>
  <c r="J62" i="5"/>
  <c r="H62" i="5"/>
  <c r="D62" i="5"/>
  <c r="P60" i="5"/>
  <c r="P59" i="5"/>
  <c r="H59" i="5"/>
  <c r="P57" i="5"/>
  <c r="L57" i="5"/>
  <c r="D57" i="5"/>
  <c r="P55" i="5"/>
  <c r="L55" i="5"/>
  <c r="J55" i="5"/>
  <c r="H55" i="5"/>
  <c r="F55" i="5"/>
  <c r="D55" i="5"/>
  <c r="P52" i="5"/>
  <c r="N52" i="5"/>
  <c r="L52" i="5"/>
  <c r="J52" i="5"/>
  <c r="H52" i="5"/>
  <c r="F52" i="5"/>
  <c r="D52" i="5"/>
  <c r="P51" i="5"/>
  <c r="N51" i="5"/>
  <c r="L51" i="5"/>
  <c r="J51" i="5"/>
  <c r="H51" i="5"/>
  <c r="F51" i="5"/>
  <c r="D51" i="5"/>
  <c r="P50" i="5"/>
  <c r="N50" i="5"/>
  <c r="L50" i="5"/>
  <c r="J50" i="5"/>
  <c r="H50" i="5"/>
  <c r="F50" i="5"/>
  <c r="D50" i="5"/>
  <c r="O19" i="5"/>
  <c r="M19" i="5"/>
  <c r="K19" i="5"/>
  <c r="I19" i="5"/>
  <c r="G19" i="5"/>
  <c r="E19" i="5"/>
  <c r="C19" i="5"/>
  <c r="B19" i="5"/>
  <c r="O17" i="5"/>
  <c r="K17" i="5"/>
  <c r="I17" i="5"/>
  <c r="B17" i="5"/>
  <c r="O16" i="5"/>
  <c r="M16" i="5"/>
  <c r="K16" i="5"/>
  <c r="G16" i="5"/>
  <c r="C16" i="5"/>
  <c r="B16" i="5"/>
  <c r="O14" i="5"/>
  <c r="M14" i="5"/>
  <c r="K14" i="5"/>
  <c r="G14" i="5"/>
  <c r="E14" i="5"/>
  <c r="C14" i="5"/>
  <c r="B14" i="5"/>
  <c r="O13" i="5"/>
  <c r="K13" i="5"/>
  <c r="I13" i="5"/>
  <c r="G13" i="5"/>
  <c r="E13" i="5"/>
  <c r="C13" i="5"/>
  <c r="B13" i="5"/>
  <c r="O12" i="5"/>
  <c r="M12" i="5"/>
  <c r="K12" i="5"/>
  <c r="I12" i="5"/>
  <c r="G12" i="5"/>
  <c r="E12" i="5"/>
  <c r="C12" i="5"/>
  <c r="B12" i="5"/>
  <c r="O11" i="5"/>
  <c r="M11" i="5"/>
  <c r="K11" i="5"/>
  <c r="I11" i="5"/>
  <c r="G11" i="5"/>
  <c r="E11" i="5"/>
  <c r="C11" i="5"/>
  <c r="B11" i="5"/>
  <c r="O10" i="5"/>
  <c r="M10" i="5"/>
  <c r="K10" i="5"/>
  <c r="I10" i="5"/>
  <c r="G10" i="5"/>
  <c r="E10" i="5"/>
  <c r="C10" i="5"/>
  <c r="B10" i="5"/>
  <c r="O9" i="5"/>
  <c r="M9" i="5"/>
  <c r="K9" i="5"/>
  <c r="I9" i="5"/>
  <c r="G9" i="5"/>
  <c r="E9" i="5"/>
  <c r="C9" i="5"/>
  <c r="B9" i="5"/>
  <c r="O8" i="5"/>
  <c r="M8" i="5"/>
  <c r="K8" i="5"/>
  <c r="I8" i="5"/>
  <c r="G8" i="5"/>
  <c r="E8" i="5"/>
  <c r="C8" i="5"/>
  <c r="B8" i="5"/>
  <c r="J19" i="5" l="1"/>
  <c r="P8" i="5"/>
  <c r="P10" i="5"/>
  <c r="P11" i="5"/>
  <c r="P12" i="5"/>
  <c r="P13" i="5"/>
  <c r="D16" i="5"/>
  <c r="D14" i="5"/>
  <c r="H14" i="5"/>
  <c r="D13" i="5"/>
  <c r="D19" i="5"/>
  <c r="H16" i="5"/>
  <c r="L8" i="5"/>
  <c r="J8" i="5"/>
  <c r="L9" i="5"/>
  <c r="L14" i="5"/>
  <c r="N8" i="5"/>
  <c r="N9" i="5"/>
  <c r="N12" i="5"/>
  <c r="F13" i="5"/>
  <c r="F19" i="5"/>
  <c r="P14" i="5"/>
  <c r="L16" i="5"/>
  <c r="L17" i="5"/>
  <c r="L19" i="5"/>
  <c r="F9" i="5"/>
  <c r="N19" i="5"/>
  <c r="H19" i="5"/>
  <c r="F8" i="5"/>
  <c r="H9" i="5"/>
  <c r="H10" i="5"/>
  <c r="H11" i="5"/>
  <c r="P16" i="5"/>
  <c r="P17" i="5"/>
  <c r="P19" i="5"/>
  <c r="G7" i="5"/>
  <c r="D10" i="5"/>
  <c r="N11" i="5"/>
  <c r="L12" i="5"/>
  <c r="L13" i="5"/>
  <c r="F10" i="5"/>
  <c r="D11" i="5"/>
  <c r="F11" i="5"/>
  <c r="J12" i="5"/>
  <c r="N14" i="5"/>
  <c r="D12" i="5"/>
  <c r="J9" i="5"/>
  <c r="J10" i="5"/>
  <c r="B7" i="5"/>
  <c r="L10" i="5"/>
  <c r="F12" i="5"/>
  <c r="D8" i="5"/>
  <c r="D9" i="5"/>
  <c r="P9" i="5"/>
  <c r="N10" i="5"/>
  <c r="J11" i="5"/>
  <c r="H12" i="5"/>
  <c r="H13" i="5"/>
  <c r="F14" i="5"/>
  <c r="N16" i="5"/>
  <c r="J17" i="5"/>
  <c r="L11" i="5"/>
  <c r="I7" i="5"/>
  <c r="C7" i="5"/>
  <c r="K7" i="5"/>
  <c r="J13" i="5"/>
  <c r="M7" i="5"/>
  <c r="O7" i="5"/>
  <c r="H8" i="5"/>
  <c r="E7" i="5"/>
  <c r="F7" i="5" l="1"/>
  <c r="H7" i="5"/>
  <c r="N7" i="5"/>
  <c r="P7" i="5"/>
  <c r="L7" i="5"/>
  <c r="D7" i="5"/>
  <c r="J7" i="5"/>
  <c r="P81" i="4" l="1"/>
  <c r="N81" i="4"/>
  <c r="L81" i="4"/>
  <c r="J81" i="4"/>
  <c r="H81" i="4"/>
  <c r="F81" i="4"/>
  <c r="D81" i="4"/>
  <c r="P79" i="4"/>
  <c r="L79" i="4"/>
  <c r="H79" i="4"/>
  <c r="D79" i="4"/>
  <c r="P78" i="4"/>
  <c r="H78" i="4"/>
  <c r="F78" i="4"/>
  <c r="P76" i="4"/>
  <c r="N76" i="4"/>
  <c r="L76" i="4"/>
  <c r="J76" i="4"/>
  <c r="H76" i="4"/>
  <c r="F76" i="4"/>
  <c r="D76" i="4"/>
  <c r="P75" i="4"/>
  <c r="N75" i="4"/>
  <c r="J75" i="4"/>
  <c r="H75" i="4"/>
  <c r="F75" i="4"/>
  <c r="D75" i="4"/>
  <c r="P74" i="4"/>
  <c r="N74" i="4"/>
  <c r="L74" i="4"/>
  <c r="J74" i="4"/>
  <c r="H74" i="4"/>
  <c r="F74" i="4"/>
  <c r="D74" i="4"/>
  <c r="P73" i="4"/>
  <c r="N73" i="4"/>
  <c r="L73" i="4"/>
  <c r="J73" i="4"/>
  <c r="H73" i="4"/>
  <c r="F73" i="4"/>
  <c r="D73" i="4"/>
  <c r="P72" i="4"/>
  <c r="N72" i="4"/>
  <c r="L72" i="4"/>
  <c r="J72" i="4"/>
  <c r="H72" i="4"/>
  <c r="F72" i="4"/>
  <c r="D72" i="4"/>
  <c r="P71" i="4"/>
  <c r="N71" i="4"/>
  <c r="L71" i="4"/>
  <c r="J71" i="4"/>
  <c r="H71" i="4"/>
  <c r="F71" i="4"/>
  <c r="D71" i="4"/>
  <c r="P70" i="4"/>
  <c r="N70" i="4"/>
  <c r="L70" i="4"/>
  <c r="J70" i="4"/>
  <c r="H70" i="4"/>
  <c r="F70" i="4"/>
  <c r="D70" i="4"/>
  <c r="P69" i="4"/>
  <c r="N69" i="4"/>
  <c r="L69" i="4"/>
  <c r="J69" i="4"/>
  <c r="H69" i="4"/>
  <c r="F69" i="4"/>
  <c r="D69" i="4"/>
  <c r="P43" i="4"/>
  <c r="L43" i="4"/>
  <c r="J43" i="4"/>
  <c r="H43" i="4"/>
  <c r="D43" i="4"/>
  <c r="D41" i="4"/>
  <c r="P40" i="4"/>
  <c r="P38" i="4"/>
  <c r="L38" i="4"/>
  <c r="J38" i="4"/>
  <c r="H38" i="4"/>
  <c r="F38" i="4"/>
  <c r="D38" i="4"/>
  <c r="P37" i="4"/>
  <c r="L37" i="4"/>
  <c r="H37" i="4"/>
  <c r="P36" i="4"/>
  <c r="L36" i="4"/>
  <c r="J36" i="4"/>
  <c r="H36" i="4"/>
  <c r="F36" i="4"/>
  <c r="D36" i="4"/>
  <c r="P35" i="4"/>
  <c r="J35" i="4"/>
  <c r="H35" i="4"/>
  <c r="F35" i="4"/>
  <c r="D35" i="4"/>
  <c r="P34" i="4"/>
  <c r="N34" i="4"/>
  <c r="L34" i="4"/>
  <c r="J34" i="4"/>
  <c r="H34" i="4"/>
  <c r="F34" i="4"/>
  <c r="D34" i="4"/>
  <c r="P33" i="4"/>
  <c r="N33" i="4"/>
  <c r="L33" i="4"/>
  <c r="J33" i="4"/>
  <c r="H33" i="4"/>
  <c r="F33" i="4"/>
  <c r="D33" i="4"/>
  <c r="P32" i="4"/>
  <c r="N32" i="4"/>
  <c r="L32" i="4"/>
  <c r="J32" i="4"/>
  <c r="H32" i="4"/>
  <c r="F32" i="4"/>
  <c r="D32" i="4"/>
  <c r="P31" i="4"/>
  <c r="N31" i="4"/>
  <c r="L31" i="4"/>
  <c r="J31" i="4"/>
  <c r="H31" i="4"/>
  <c r="F31" i="4"/>
  <c r="D31" i="4"/>
  <c r="O19" i="4"/>
  <c r="M19" i="4"/>
  <c r="N19" i="4" s="1"/>
  <c r="K19" i="4"/>
  <c r="L19" i="4" s="1"/>
  <c r="I19" i="4"/>
  <c r="G19" i="4"/>
  <c r="E19" i="4"/>
  <c r="C19" i="4"/>
  <c r="B19" i="4"/>
  <c r="O17" i="4"/>
  <c r="P17" i="4" s="1"/>
  <c r="K17" i="4"/>
  <c r="L17" i="4" s="1"/>
  <c r="I17" i="4"/>
  <c r="G17" i="4"/>
  <c r="H17" i="4" s="1"/>
  <c r="C17" i="4"/>
  <c r="B17" i="4"/>
  <c r="O16" i="4"/>
  <c r="K16" i="4"/>
  <c r="L16" i="4" s="1"/>
  <c r="G16" i="4"/>
  <c r="E16" i="4"/>
  <c r="B16" i="4"/>
  <c r="O14" i="4"/>
  <c r="P14" i="4" s="1"/>
  <c r="M14" i="4"/>
  <c r="N14" i="4" s="1"/>
  <c r="K14" i="4"/>
  <c r="L14" i="4" s="1"/>
  <c r="I14" i="4"/>
  <c r="J14" i="4" s="1"/>
  <c r="G14" i="4"/>
  <c r="H14" i="4" s="1"/>
  <c r="E14" i="4"/>
  <c r="C14" i="4"/>
  <c r="B14" i="4"/>
  <c r="O13" i="4"/>
  <c r="M13" i="4"/>
  <c r="N13" i="4" s="1"/>
  <c r="K13" i="4"/>
  <c r="I13" i="4"/>
  <c r="G13" i="4"/>
  <c r="E13" i="4"/>
  <c r="F13" i="4" s="1"/>
  <c r="C13" i="4"/>
  <c r="O12" i="4"/>
  <c r="M12" i="4"/>
  <c r="N12" i="4" s="1"/>
  <c r="K12" i="4"/>
  <c r="L12" i="4" s="1"/>
  <c r="I12" i="4"/>
  <c r="J12" i="4" s="1"/>
  <c r="G12" i="4"/>
  <c r="H12" i="4" s="1"/>
  <c r="E12" i="4"/>
  <c r="F12" i="4" s="1"/>
  <c r="C12" i="4"/>
  <c r="D12" i="4" s="1"/>
  <c r="B12" i="4"/>
  <c r="O11" i="4"/>
  <c r="K11" i="4"/>
  <c r="L11" i="4" s="1"/>
  <c r="I11" i="4"/>
  <c r="G11" i="4"/>
  <c r="H11" i="4" s="1"/>
  <c r="E11" i="4"/>
  <c r="F11" i="4" s="1"/>
  <c r="C11" i="4"/>
  <c r="D11" i="4" s="1"/>
  <c r="B11" i="4"/>
  <c r="O10" i="4"/>
  <c r="M10" i="4"/>
  <c r="K10" i="4"/>
  <c r="L10" i="4" s="1"/>
  <c r="I10" i="4"/>
  <c r="J10" i="4" s="1"/>
  <c r="G10" i="4"/>
  <c r="E10" i="4"/>
  <c r="C10" i="4"/>
  <c r="D10" i="4" s="1"/>
  <c r="B10" i="4"/>
  <c r="O9" i="4"/>
  <c r="M9" i="4"/>
  <c r="N9" i="4" s="1"/>
  <c r="K9" i="4"/>
  <c r="L9" i="4" s="1"/>
  <c r="I9" i="4"/>
  <c r="G9" i="4"/>
  <c r="E9" i="4"/>
  <c r="C9" i="4"/>
  <c r="B9" i="4"/>
  <c r="O8" i="4"/>
  <c r="P8" i="4" s="1"/>
  <c r="M8" i="4"/>
  <c r="N8" i="4" s="1"/>
  <c r="K8" i="4"/>
  <c r="L8" i="4" s="1"/>
  <c r="I8" i="4"/>
  <c r="G8" i="4"/>
  <c r="E8" i="4"/>
  <c r="C8" i="4"/>
  <c r="B8" i="4"/>
  <c r="P7" i="4"/>
  <c r="N7" i="4"/>
  <c r="L7" i="4"/>
  <c r="J7" i="4"/>
  <c r="H7" i="4"/>
  <c r="F7" i="4"/>
  <c r="D7" i="4"/>
  <c r="P12" i="4" l="1"/>
  <c r="J8" i="4"/>
  <c r="J9" i="4"/>
  <c r="L13" i="4"/>
  <c r="D19" i="4"/>
  <c r="F19" i="4"/>
  <c r="D9" i="4"/>
  <c r="F8" i="4"/>
  <c r="F9" i="4"/>
  <c r="J11" i="4"/>
  <c r="H13" i="4"/>
  <c r="F14" i="4"/>
  <c r="P16" i="4"/>
  <c r="J17" i="4"/>
  <c r="J19" i="4"/>
  <c r="P10" i="4"/>
  <c r="D14" i="4"/>
  <c r="H8" i="4"/>
  <c r="F10" i="4"/>
  <c r="P11" i="4"/>
  <c r="J13" i="4"/>
  <c r="P13" i="4"/>
  <c r="N10" i="4"/>
  <c r="D8" i="4"/>
  <c r="H10" i="4"/>
  <c r="D17" i="4"/>
  <c r="H9" i="4"/>
  <c r="P9" i="4"/>
  <c r="D13" i="4"/>
  <c r="F16" i="4"/>
  <c r="H19" i="4"/>
  <c r="P19" i="4"/>
  <c r="H16" i="4"/>
  <c r="O19" i="3" l="1"/>
  <c r="M19" i="3"/>
  <c r="K19" i="3"/>
  <c r="I19" i="3"/>
  <c r="G19" i="3"/>
  <c r="E19" i="3"/>
  <c r="C19" i="3"/>
  <c r="B19" i="3"/>
  <c r="O17" i="3"/>
  <c r="M17" i="3"/>
  <c r="K17" i="3"/>
  <c r="I17" i="3"/>
  <c r="G17" i="3"/>
  <c r="E17" i="3"/>
  <c r="C17" i="3"/>
  <c r="B17" i="3"/>
  <c r="O16" i="3"/>
  <c r="M16" i="3"/>
  <c r="K16" i="3"/>
  <c r="G16" i="3"/>
  <c r="E16" i="3"/>
  <c r="C16" i="3"/>
  <c r="B16" i="3"/>
  <c r="O14" i="3"/>
  <c r="M14" i="3"/>
  <c r="K14" i="3"/>
  <c r="I14" i="3"/>
  <c r="G14" i="3"/>
  <c r="E14" i="3"/>
  <c r="C14" i="3"/>
  <c r="B14" i="3"/>
  <c r="O13" i="3"/>
  <c r="K13" i="3"/>
  <c r="I13" i="3"/>
  <c r="G13" i="3"/>
  <c r="E13" i="3"/>
  <c r="C13" i="3"/>
  <c r="B13" i="3"/>
  <c r="O12" i="3"/>
  <c r="M12" i="3"/>
  <c r="K12" i="3"/>
  <c r="I12" i="3"/>
  <c r="G12" i="3"/>
  <c r="E12" i="3"/>
  <c r="C12" i="3"/>
  <c r="B12" i="3"/>
  <c r="O11" i="3"/>
  <c r="M11" i="3"/>
  <c r="K11" i="3"/>
  <c r="G11" i="3"/>
  <c r="E11" i="3"/>
  <c r="C11" i="3"/>
  <c r="B11" i="3"/>
  <c r="O10" i="3"/>
  <c r="M10" i="3"/>
  <c r="K10" i="3"/>
  <c r="I10" i="3"/>
  <c r="G10" i="3"/>
  <c r="E10" i="3"/>
  <c r="C10" i="3"/>
  <c r="B10" i="3"/>
  <c r="O9" i="3"/>
  <c r="M9" i="3"/>
  <c r="K9" i="3"/>
  <c r="I9" i="3"/>
  <c r="G9" i="3"/>
  <c r="E9" i="3"/>
  <c r="C9" i="3"/>
  <c r="B9" i="3"/>
  <c r="O8" i="3"/>
  <c r="M8" i="3"/>
  <c r="K8" i="3"/>
  <c r="I8" i="3"/>
  <c r="G8" i="3"/>
  <c r="E8" i="3"/>
  <c r="C8" i="3"/>
  <c r="B8" i="3"/>
  <c r="O7" i="3"/>
  <c r="M7" i="3"/>
  <c r="K7" i="3"/>
  <c r="I7" i="3"/>
  <c r="G7" i="3"/>
  <c r="E7" i="3"/>
  <c r="C7" i="3"/>
  <c r="B7" i="3"/>
  <c r="L8" i="3" l="1"/>
  <c r="L9" i="3"/>
  <c r="N8" i="3"/>
  <c r="N9" i="3"/>
  <c r="N11" i="3"/>
  <c r="N19" i="3"/>
  <c r="L10" i="3"/>
  <c r="F11" i="3"/>
  <c r="H8" i="3"/>
  <c r="H9" i="3"/>
  <c r="H11" i="3"/>
  <c r="H19" i="3"/>
  <c r="J10" i="3"/>
  <c r="P8" i="3"/>
  <c r="P11" i="3"/>
  <c r="N12" i="3"/>
  <c r="F19" i="3"/>
  <c r="H13" i="3"/>
  <c r="H14" i="3"/>
  <c r="J17" i="3"/>
  <c r="P9" i="3"/>
  <c r="L14" i="3"/>
  <c r="L17" i="3"/>
  <c r="D9" i="3"/>
  <c r="N17" i="3"/>
  <c r="J19" i="3"/>
  <c r="F9" i="3"/>
  <c r="D10" i="3"/>
  <c r="P13" i="3"/>
  <c r="P14" i="3"/>
  <c r="P17" i="3"/>
  <c r="L19" i="3"/>
  <c r="D19" i="3"/>
  <c r="P19" i="3"/>
  <c r="H16" i="3"/>
  <c r="H17" i="3"/>
  <c r="P10" i="3"/>
  <c r="D14" i="3"/>
  <c r="J7" i="3"/>
  <c r="J8" i="3"/>
  <c r="J9" i="3"/>
  <c r="L11" i="3"/>
  <c r="J12" i="3"/>
  <c r="F14" i="3"/>
  <c r="P16" i="3"/>
  <c r="D8" i="3"/>
  <c r="F10" i="3"/>
  <c r="L12" i="3"/>
  <c r="D17" i="3"/>
  <c r="F8" i="3"/>
  <c r="H10" i="3"/>
  <c r="F17" i="3"/>
  <c r="P12" i="3"/>
  <c r="J14" i="3"/>
  <c r="D12" i="3"/>
  <c r="N14" i="3"/>
  <c r="N10" i="3"/>
  <c r="H12" i="3"/>
  <c r="D7" i="3"/>
  <c r="J13" i="3"/>
  <c r="D16" i="3"/>
  <c r="L16" i="3"/>
  <c r="L7" i="3"/>
  <c r="D13" i="3"/>
  <c r="L13" i="3"/>
  <c r="F16" i="3"/>
  <c r="N16" i="3"/>
  <c r="N7" i="3"/>
  <c r="F7" i="3"/>
  <c r="H7" i="3"/>
  <c r="P7" i="3"/>
  <c r="D11" i="3"/>
  <c r="F13" i="3"/>
  <c r="F12" i="3"/>
  <c r="O19" i="2" l="1"/>
  <c r="O19" i="18" s="1"/>
  <c r="M19" i="2"/>
  <c r="K19" i="2"/>
  <c r="I19" i="2"/>
  <c r="G19" i="2"/>
  <c r="G19" i="18" s="1"/>
  <c r="E19" i="2"/>
  <c r="C19" i="2"/>
  <c r="B19" i="2"/>
  <c r="B19" i="18" s="1"/>
  <c r="O18" i="2"/>
  <c r="O18" i="18" s="1"/>
  <c r="M18" i="2"/>
  <c r="M18" i="18" s="1"/>
  <c r="K18" i="18"/>
  <c r="I18" i="18"/>
  <c r="G18" i="2"/>
  <c r="G18" i="18" s="1"/>
  <c r="E18" i="18"/>
  <c r="C18" i="2"/>
  <c r="C18" i="18" s="1"/>
  <c r="B18" i="2"/>
  <c r="B18" i="18" s="1"/>
  <c r="O17" i="2"/>
  <c r="K17" i="2"/>
  <c r="K17" i="18" s="1"/>
  <c r="I17" i="2"/>
  <c r="G17" i="2"/>
  <c r="C17" i="2"/>
  <c r="B17" i="2"/>
  <c r="B17" i="18" s="1"/>
  <c r="O16" i="2"/>
  <c r="M16" i="2"/>
  <c r="K16" i="2"/>
  <c r="G16" i="2"/>
  <c r="E16" i="2"/>
  <c r="C16" i="2"/>
  <c r="B16" i="2"/>
  <c r="O15" i="18"/>
  <c r="M15" i="18"/>
  <c r="K15" i="18"/>
  <c r="I15" i="18"/>
  <c r="G15" i="18"/>
  <c r="E15" i="18"/>
  <c r="C15" i="18"/>
  <c r="B15" i="18"/>
  <c r="O14" i="2"/>
  <c r="M14" i="2"/>
  <c r="K14" i="2"/>
  <c r="I14" i="2"/>
  <c r="G14" i="2"/>
  <c r="E14" i="2"/>
  <c r="C14" i="2"/>
  <c r="B14" i="2"/>
  <c r="O12" i="2"/>
  <c r="M12" i="2"/>
  <c r="K12" i="2"/>
  <c r="I12" i="2"/>
  <c r="G12" i="2"/>
  <c r="E12" i="2"/>
  <c r="C12" i="2"/>
  <c r="B12" i="2"/>
  <c r="O11" i="2"/>
  <c r="I11" i="2"/>
  <c r="G11" i="2"/>
  <c r="E11" i="2"/>
  <c r="C11" i="2"/>
  <c r="B11" i="2"/>
  <c r="O10" i="2"/>
  <c r="M10" i="2"/>
  <c r="K10" i="2"/>
  <c r="I10" i="2"/>
  <c r="G10" i="2"/>
  <c r="E10" i="2"/>
  <c r="C10" i="2"/>
  <c r="B10" i="2"/>
  <c r="O9" i="2"/>
  <c r="M9" i="2"/>
  <c r="K9" i="2"/>
  <c r="I9" i="2"/>
  <c r="G9" i="2"/>
  <c r="E9" i="2"/>
  <c r="C9" i="2"/>
  <c r="B9" i="2"/>
  <c r="O8" i="2"/>
  <c r="M8" i="2"/>
  <c r="K8" i="2"/>
  <c r="I8" i="2"/>
  <c r="G8" i="2"/>
  <c r="E8" i="2"/>
  <c r="C8" i="2"/>
  <c r="B8" i="2"/>
  <c r="O7" i="2"/>
  <c r="M7" i="2"/>
  <c r="K7" i="2"/>
  <c r="I7" i="2"/>
  <c r="G7" i="2"/>
  <c r="E7" i="2"/>
  <c r="C7" i="2"/>
  <c r="B7" i="2"/>
  <c r="P19" i="18" l="1"/>
  <c r="L17" i="18"/>
  <c r="H19" i="18"/>
  <c r="L7" i="2"/>
  <c r="P16" i="2"/>
  <c r="F8" i="2"/>
  <c r="H8" i="2"/>
  <c r="H12" i="2"/>
  <c r="F9" i="2"/>
  <c r="H9" i="2"/>
  <c r="L8" i="2"/>
  <c r="L12" i="2"/>
  <c r="D9" i="2"/>
  <c r="J8" i="2"/>
  <c r="N7" i="2"/>
  <c r="N8" i="2"/>
  <c r="L19" i="2"/>
  <c r="P7" i="2"/>
  <c r="P17" i="2"/>
  <c r="L14" i="2"/>
  <c r="J19" i="2"/>
  <c r="F11" i="2"/>
  <c r="J17" i="2"/>
  <c r="J7" i="2"/>
  <c r="P8" i="2"/>
  <c r="P9" i="2"/>
  <c r="L16" i="2"/>
  <c r="L17" i="2"/>
  <c r="F14" i="2"/>
  <c r="J10" i="2"/>
  <c r="D12" i="2"/>
  <c r="P12" i="2"/>
  <c r="N14" i="2"/>
  <c r="N16" i="2"/>
  <c r="D17" i="2"/>
  <c r="D18" i="2"/>
  <c r="L9" i="2"/>
  <c r="H17" i="2"/>
  <c r="D10" i="2"/>
  <c r="F7" i="2"/>
  <c r="H14" i="2"/>
  <c r="H7" i="2"/>
  <c r="L10" i="2"/>
  <c r="J11" i="2"/>
  <c r="F12" i="2"/>
  <c r="H16" i="2"/>
  <c r="D11" i="2"/>
  <c r="P14" i="2"/>
  <c r="P18" i="2"/>
  <c r="F10" i="2"/>
  <c r="H11" i="2"/>
  <c r="F16" i="2"/>
  <c r="H18" i="2"/>
  <c r="N9" i="2"/>
  <c r="N18" i="2"/>
  <c r="P11" i="2"/>
  <c r="J12" i="2"/>
  <c r="D7" i="2"/>
  <c r="D8" i="2"/>
  <c r="J9" i="2"/>
  <c r="N12" i="2"/>
  <c r="D16" i="2"/>
  <c r="D19" i="2"/>
  <c r="N10" i="2"/>
  <c r="J14" i="2"/>
  <c r="F19" i="2"/>
  <c r="N19" i="2"/>
  <c r="H10" i="2"/>
  <c r="P10" i="2"/>
  <c r="D14" i="2"/>
  <c r="H19" i="2"/>
  <c r="P19" i="2"/>
  <c r="P214" i="1" l="1"/>
  <c r="L214" i="1"/>
  <c r="H214" i="1"/>
  <c r="D214" i="1"/>
  <c r="P212" i="1"/>
  <c r="J212" i="1"/>
  <c r="P211" i="1"/>
  <c r="F211" i="1"/>
  <c r="D211" i="1"/>
  <c r="P209" i="1"/>
  <c r="N209" i="1"/>
  <c r="L209" i="1"/>
  <c r="H209" i="1"/>
  <c r="F209" i="1"/>
  <c r="D209" i="1"/>
  <c r="P208" i="1"/>
  <c r="D208" i="1"/>
  <c r="P207" i="1"/>
  <c r="J207" i="1"/>
  <c r="H207" i="1"/>
  <c r="F207" i="1"/>
  <c r="D207" i="1"/>
  <c r="P205" i="1"/>
  <c r="N205" i="1"/>
  <c r="L205" i="1"/>
  <c r="J205" i="1"/>
  <c r="H205" i="1"/>
  <c r="F205" i="1"/>
  <c r="D205" i="1"/>
  <c r="P204" i="1"/>
  <c r="N204" i="1"/>
  <c r="L204" i="1"/>
  <c r="J204" i="1"/>
  <c r="H204" i="1"/>
  <c r="F204" i="1"/>
  <c r="D204" i="1"/>
  <c r="P203" i="1"/>
  <c r="N203" i="1"/>
  <c r="L203" i="1"/>
  <c r="J203" i="1"/>
  <c r="H203" i="1"/>
  <c r="F203" i="1"/>
  <c r="D203" i="1"/>
  <c r="P202" i="1"/>
  <c r="N202" i="1"/>
  <c r="L202" i="1"/>
  <c r="J202" i="1"/>
  <c r="H202" i="1"/>
  <c r="F202" i="1"/>
  <c r="D202" i="1"/>
  <c r="P195" i="1"/>
  <c r="L195" i="1"/>
  <c r="H195" i="1"/>
  <c r="F195" i="1"/>
  <c r="D195" i="1"/>
  <c r="H193" i="1"/>
  <c r="D193" i="1"/>
  <c r="P190" i="1"/>
  <c r="N190" i="1"/>
  <c r="L190" i="1"/>
  <c r="J190" i="1"/>
  <c r="H190" i="1"/>
  <c r="F190" i="1"/>
  <c r="D190" i="1"/>
  <c r="P189" i="1"/>
  <c r="H189" i="1"/>
  <c r="D189" i="1"/>
  <c r="P188" i="1"/>
  <c r="N188" i="1"/>
  <c r="L188" i="1"/>
  <c r="J188" i="1"/>
  <c r="H188" i="1"/>
  <c r="F188" i="1"/>
  <c r="D188" i="1"/>
  <c r="P187" i="1"/>
  <c r="J187" i="1"/>
  <c r="H187" i="1"/>
  <c r="D187" i="1"/>
  <c r="P186" i="1"/>
  <c r="N186" i="1"/>
  <c r="L186" i="1"/>
  <c r="J186" i="1"/>
  <c r="H186" i="1"/>
  <c r="F186" i="1"/>
  <c r="D186" i="1"/>
  <c r="P185" i="1"/>
  <c r="N185" i="1"/>
  <c r="L185" i="1"/>
  <c r="J185" i="1"/>
  <c r="H185" i="1"/>
  <c r="F185" i="1"/>
  <c r="D185" i="1"/>
  <c r="P184" i="1"/>
  <c r="N184" i="1"/>
  <c r="L184" i="1"/>
  <c r="J184" i="1"/>
  <c r="H184" i="1"/>
  <c r="F184" i="1"/>
  <c r="D184" i="1"/>
  <c r="P183" i="1"/>
  <c r="N183" i="1"/>
  <c r="L183" i="1"/>
  <c r="J183" i="1"/>
  <c r="H183" i="1"/>
  <c r="F183" i="1"/>
  <c r="D183" i="1"/>
  <c r="P176" i="1"/>
  <c r="N176" i="1"/>
  <c r="L176" i="1"/>
  <c r="H176" i="1"/>
  <c r="F176" i="1"/>
  <c r="D176" i="1"/>
  <c r="N174" i="1"/>
  <c r="P173" i="1"/>
  <c r="F173" i="1"/>
  <c r="P171" i="1"/>
  <c r="N171" i="1"/>
  <c r="L171" i="1"/>
  <c r="J171" i="1"/>
  <c r="H171" i="1"/>
  <c r="F171" i="1"/>
  <c r="D171" i="1"/>
  <c r="P170" i="1"/>
  <c r="L170" i="1"/>
  <c r="H170" i="1"/>
  <c r="F170" i="1"/>
  <c r="D170" i="1"/>
  <c r="P169" i="1"/>
  <c r="N169" i="1"/>
  <c r="L169" i="1"/>
  <c r="H169" i="1"/>
  <c r="F169" i="1"/>
  <c r="D169" i="1"/>
  <c r="N168" i="1"/>
  <c r="P167" i="1"/>
  <c r="N167" i="1"/>
  <c r="L167" i="1"/>
  <c r="J167" i="1"/>
  <c r="H167" i="1"/>
  <c r="F167" i="1"/>
  <c r="D167" i="1"/>
  <c r="P166" i="1"/>
  <c r="N166" i="1"/>
  <c r="L166" i="1"/>
  <c r="J166" i="1"/>
  <c r="H166" i="1"/>
  <c r="F166" i="1"/>
  <c r="D166" i="1"/>
  <c r="P165" i="1"/>
  <c r="N165" i="1"/>
  <c r="L165" i="1"/>
  <c r="J165" i="1"/>
  <c r="H165" i="1"/>
  <c r="F165" i="1"/>
  <c r="D165" i="1"/>
  <c r="P164" i="1"/>
  <c r="N164" i="1"/>
  <c r="L164" i="1"/>
  <c r="J164" i="1"/>
  <c r="H164" i="1"/>
  <c r="F164" i="1"/>
  <c r="D164" i="1"/>
  <c r="P157" i="1"/>
  <c r="N157" i="1"/>
  <c r="J157" i="1"/>
  <c r="H157" i="1"/>
  <c r="F157" i="1"/>
  <c r="D157" i="1"/>
  <c r="P155" i="1"/>
  <c r="P154" i="1"/>
  <c r="L154" i="1"/>
  <c r="F154" i="1"/>
  <c r="P152" i="1"/>
  <c r="N152" i="1"/>
  <c r="L152" i="1"/>
  <c r="J152" i="1"/>
  <c r="H152" i="1"/>
  <c r="D152" i="1"/>
  <c r="D151" i="1"/>
  <c r="P150" i="1"/>
  <c r="L150" i="1"/>
  <c r="J150" i="1"/>
  <c r="H150" i="1"/>
  <c r="F150" i="1"/>
  <c r="D150" i="1"/>
  <c r="D149" i="1"/>
  <c r="P148" i="1"/>
  <c r="N148" i="1"/>
  <c r="L148" i="1"/>
  <c r="J148" i="1"/>
  <c r="H148" i="1"/>
  <c r="F148" i="1"/>
  <c r="D148" i="1"/>
  <c r="P147" i="1"/>
  <c r="N147" i="1"/>
  <c r="L147" i="1"/>
  <c r="J147" i="1"/>
  <c r="H147" i="1"/>
  <c r="F147" i="1"/>
  <c r="D147" i="1"/>
  <c r="P146" i="1"/>
  <c r="N146" i="1"/>
  <c r="L146" i="1"/>
  <c r="J146" i="1"/>
  <c r="H146" i="1"/>
  <c r="F146" i="1"/>
  <c r="D146" i="1"/>
  <c r="P145" i="1"/>
  <c r="N145" i="1"/>
  <c r="L145" i="1"/>
  <c r="J145" i="1"/>
  <c r="H145" i="1"/>
  <c r="F145" i="1"/>
  <c r="D145" i="1"/>
  <c r="P138" i="1"/>
  <c r="N138" i="1"/>
  <c r="L138" i="1"/>
  <c r="H138" i="1"/>
  <c r="D138" i="1"/>
  <c r="P136" i="1"/>
  <c r="P133" i="1"/>
  <c r="N133" i="1"/>
  <c r="L133" i="1"/>
  <c r="H133" i="1"/>
  <c r="F133" i="1"/>
  <c r="D133" i="1"/>
  <c r="L132" i="1"/>
  <c r="H132" i="1"/>
  <c r="F132" i="1"/>
  <c r="P131" i="1"/>
  <c r="L131" i="1"/>
  <c r="J131" i="1"/>
  <c r="H131" i="1"/>
  <c r="F131" i="1"/>
  <c r="D131" i="1"/>
  <c r="P130" i="1"/>
  <c r="D130" i="1"/>
  <c r="P129" i="1"/>
  <c r="N129" i="1"/>
  <c r="L129" i="1"/>
  <c r="J129" i="1"/>
  <c r="H129" i="1"/>
  <c r="F129" i="1"/>
  <c r="D129" i="1"/>
  <c r="P128" i="1"/>
  <c r="N128" i="1"/>
  <c r="L128" i="1"/>
  <c r="J128" i="1"/>
  <c r="H128" i="1"/>
  <c r="F128" i="1"/>
  <c r="D128" i="1"/>
  <c r="P127" i="1"/>
  <c r="N127" i="1"/>
  <c r="L127" i="1"/>
  <c r="J127" i="1"/>
  <c r="H127" i="1"/>
  <c r="F127" i="1"/>
  <c r="D127" i="1"/>
  <c r="P126" i="1"/>
  <c r="N126" i="1"/>
  <c r="L126" i="1"/>
  <c r="J126" i="1"/>
  <c r="H126" i="1"/>
  <c r="F126" i="1"/>
  <c r="D126" i="1"/>
  <c r="P119" i="1"/>
  <c r="L119" i="1"/>
  <c r="H119" i="1"/>
  <c r="F117" i="1"/>
  <c r="L116" i="1"/>
  <c r="P114" i="1"/>
  <c r="L114" i="1"/>
  <c r="H114" i="1"/>
  <c r="F114" i="1"/>
  <c r="D114" i="1"/>
  <c r="P113" i="1"/>
  <c r="P112" i="1"/>
  <c r="H112" i="1"/>
  <c r="D112" i="1"/>
  <c r="P110" i="1"/>
  <c r="N110" i="1"/>
  <c r="L110" i="1"/>
  <c r="J110" i="1"/>
  <c r="H110" i="1"/>
  <c r="F110" i="1"/>
  <c r="D110" i="1"/>
  <c r="P109" i="1"/>
  <c r="N109" i="1"/>
  <c r="L109" i="1"/>
  <c r="J109" i="1"/>
  <c r="H109" i="1"/>
  <c r="F109" i="1"/>
  <c r="D109" i="1"/>
  <c r="P108" i="1"/>
  <c r="N108" i="1"/>
  <c r="L108" i="1"/>
  <c r="J108" i="1"/>
  <c r="H108" i="1"/>
  <c r="F108" i="1"/>
  <c r="D108" i="1"/>
  <c r="P107" i="1"/>
  <c r="N107" i="1"/>
  <c r="L107" i="1"/>
  <c r="J107" i="1"/>
  <c r="H107" i="1"/>
  <c r="F107" i="1"/>
  <c r="D107" i="1"/>
  <c r="P100" i="1"/>
  <c r="N100" i="1"/>
  <c r="L100" i="1"/>
  <c r="H100" i="1"/>
  <c r="D100" i="1"/>
  <c r="P98" i="1"/>
  <c r="P97" i="1"/>
  <c r="N97" i="1"/>
  <c r="P95" i="1"/>
  <c r="L95" i="1"/>
  <c r="J95" i="1"/>
  <c r="H95" i="1"/>
  <c r="F95" i="1"/>
  <c r="D95" i="1"/>
  <c r="P94" i="1"/>
  <c r="H94" i="1"/>
  <c r="D94" i="1"/>
  <c r="P93" i="1"/>
  <c r="L93" i="1"/>
  <c r="J93" i="1"/>
  <c r="H93" i="1"/>
  <c r="F93" i="1"/>
  <c r="D93" i="1"/>
  <c r="P92" i="1"/>
  <c r="P91" i="1"/>
  <c r="N91" i="1"/>
  <c r="L91" i="1"/>
  <c r="J91" i="1"/>
  <c r="H91" i="1"/>
  <c r="F91" i="1"/>
  <c r="D91" i="1"/>
  <c r="P90" i="1"/>
  <c r="N90" i="1"/>
  <c r="L90" i="1"/>
  <c r="J90" i="1"/>
  <c r="H90" i="1"/>
  <c r="F90" i="1"/>
  <c r="D90" i="1"/>
  <c r="P89" i="1"/>
  <c r="N89" i="1"/>
  <c r="L89" i="1"/>
  <c r="J89" i="1"/>
  <c r="H89" i="1"/>
  <c r="F89" i="1"/>
  <c r="D89" i="1"/>
  <c r="P88" i="1"/>
  <c r="N88" i="1"/>
  <c r="L88" i="1"/>
  <c r="J88" i="1"/>
  <c r="H88" i="1"/>
  <c r="F88" i="1"/>
  <c r="D88" i="1"/>
  <c r="P81" i="1"/>
  <c r="L81" i="1"/>
  <c r="J81" i="1"/>
  <c r="H81" i="1"/>
  <c r="F81" i="1"/>
  <c r="D81" i="1"/>
  <c r="J79" i="1"/>
  <c r="D79" i="1"/>
  <c r="P78" i="1"/>
  <c r="L78" i="1"/>
  <c r="H78" i="1"/>
  <c r="D78" i="1"/>
  <c r="P76" i="1"/>
  <c r="L76" i="1"/>
  <c r="H76" i="1"/>
  <c r="F76" i="1"/>
  <c r="D76" i="1"/>
  <c r="P75" i="1"/>
  <c r="L75" i="1"/>
  <c r="D75" i="1"/>
  <c r="P74" i="1"/>
  <c r="N74" i="1"/>
  <c r="L74" i="1"/>
  <c r="J74" i="1"/>
  <c r="H74" i="1"/>
  <c r="F74" i="1"/>
  <c r="D74" i="1"/>
  <c r="P73" i="1"/>
  <c r="H73" i="1"/>
  <c r="F73" i="1"/>
  <c r="P72" i="1"/>
  <c r="N72" i="1"/>
  <c r="L72" i="1"/>
  <c r="J72" i="1"/>
  <c r="H72" i="1"/>
  <c r="F72" i="1"/>
  <c r="D72" i="1"/>
  <c r="P71" i="1"/>
  <c r="N71" i="1"/>
  <c r="L71" i="1"/>
  <c r="J71" i="1"/>
  <c r="H71" i="1"/>
  <c r="F71" i="1"/>
  <c r="D71" i="1"/>
  <c r="P70" i="1"/>
  <c r="N70" i="1"/>
  <c r="L70" i="1"/>
  <c r="J70" i="1"/>
  <c r="H70" i="1"/>
  <c r="F70" i="1"/>
  <c r="D70" i="1"/>
  <c r="P69" i="1"/>
  <c r="N69" i="1"/>
  <c r="L69" i="1"/>
  <c r="J69" i="1"/>
  <c r="H69" i="1"/>
  <c r="F69" i="1"/>
  <c r="D69" i="1"/>
  <c r="P62" i="1"/>
  <c r="N62" i="1"/>
  <c r="L62" i="1"/>
  <c r="J62" i="1"/>
  <c r="H62" i="1"/>
  <c r="F62" i="1"/>
  <c r="D62" i="1"/>
  <c r="P60" i="1"/>
  <c r="D60" i="1"/>
  <c r="N59" i="1"/>
  <c r="H59" i="1"/>
  <c r="D59" i="1"/>
  <c r="P57" i="1"/>
  <c r="N57" i="1"/>
  <c r="L57" i="1"/>
  <c r="J57" i="1"/>
  <c r="H57" i="1"/>
  <c r="F57" i="1"/>
  <c r="D57" i="1"/>
  <c r="P56" i="1"/>
  <c r="L56" i="1"/>
  <c r="J56" i="1"/>
  <c r="H56" i="1"/>
  <c r="F56" i="1"/>
  <c r="D56" i="1"/>
  <c r="P55" i="1"/>
  <c r="N55" i="1"/>
  <c r="L55" i="1"/>
  <c r="J55" i="1"/>
  <c r="H55" i="1"/>
  <c r="F55" i="1"/>
  <c r="D55" i="1"/>
  <c r="P54" i="1"/>
  <c r="J54" i="1"/>
  <c r="H54" i="1"/>
  <c r="F54" i="1"/>
  <c r="D54" i="1"/>
  <c r="P53" i="1"/>
  <c r="N53" i="1"/>
  <c r="L53" i="1"/>
  <c r="J53" i="1"/>
  <c r="H53" i="1"/>
  <c r="F53" i="1"/>
  <c r="D53" i="1"/>
  <c r="P52" i="1"/>
  <c r="N52" i="1"/>
  <c r="L52" i="1"/>
  <c r="J52" i="1"/>
  <c r="H52" i="1"/>
  <c r="F52" i="1"/>
  <c r="D52" i="1"/>
  <c r="P51" i="1"/>
  <c r="N51" i="1"/>
  <c r="L51" i="1"/>
  <c r="J51" i="1"/>
  <c r="H51" i="1"/>
  <c r="F51" i="1"/>
  <c r="D51" i="1"/>
  <c r="P50" i="1"/>
  <c r="N50" i="1"/>
  <c r="L50" i="1"/>
  <c r="J50" i="1"/>
  <c r="H50" i="1"/>
  <c r="F50" i="1"/>
  <c r="D50" i="1"/>
  <c r="P43" i="1"/>
  <c r="N43" i="1"/>
  <c r="L43" i="1"/>
  <c r="J43" i="1"/>
  <c r="H43" i="1"/>
  <c r="F43" i="1"/>
  <c r="D43" i="1"/>
  <c r="H41" i="1"/>
  <c r="N40" i="1"/>
  <c r="L40" i="1"/>
  <c r="H40" i="1"/>
  <c r="D40" i="1"/>
  <c r="P38" i="1"/>
  <c r="N38" i="1"/>
  <c r="L38" i="1"/>
  <c r="J38" i="1"/>
  <c r="H38" i="1"/>
  <c r="F38" i="1"/>
  <c r="D38" i="1"/>
  <c r="P37" i="1"/>
  <c r="N37" i="1"/>
  <c r="H37" i="1"/>
  <c r="F37" i="1"/>
  <c r="D37" i="1"/>
  <c r="P36" i="1"/>
  <c r="N36" i="1"/>
  <c r="L36" i="1"/>
  <c r="J36" i="1"/>
  <c r="H36" i="1"/>
  <c r="F36" i="1"/>
  <c r="D36" i="1"/>
  <c r="P35" i="1"/>
  <c r="N35" i="1"/>
  <c r="L35" i="1"/>
  <c r="H35" i="1"/>
  <c r="F35" i="1"/>
  <c r="D35" i="1"/>
  <c r="P34" i="1"/>
  <c r="N34" i="1"/>
  <c r="L34" i="1"/>
  <c r="J34" i="1"/>
  <c r="H34" i="1"/>
  <c r="F34" i="1"/>
  <c r="D34" i="1"/>
  <c r="P33" i="1"/>
  <c r="N33" i="1"/>
  <c r="L33" i="1"/>
  <c r="J33" i="1"/>
  <c r="H33" i="1"/>
  <c r="F33" i="1"/>
  <c r="D33" i="1"/>
  <c r="P32" i="1"/>
  <c r="N32" i="1"/>
  <c r="L32" i="1"/>
  <c r="J32" i="1"/>
  <c r="H32" i="1"/>
  <c r="F32" i="1"/>
  <c r="D32" i="1"/>
  <c r="P31" i="1"/>
  <c r="N31" i="1"/>
  <c r="L31" i="1"/>
  <c r="J31" i="1"/>
  <c r="H31" i="1"/>
  <c r="F31" i="1"/>
  <c r="D31" i="1"/>
  <c r="O19" i="1"/>
  <c r="M19" i="1"/>
  <c r="M19" i="18" s="1"/>
  <c r="N19" i="18" s="1"/>
  <c r="K19" i="1"/>
  <c r="K19" i="18" s="1"/>
  <c r="L19" i="18" s="1"/>
  <c r="I19" i="1"/>
  <c r="I19" i="18" s="1"/>
  <c r="J19" i="18" s="1"/>
  <c r="G19" i="1"/>
  <c r="E19" i="1"/>
  <c r="E19" i="18" s="1"/>
  <c r="F19" i="18" s="1"/>
  <c r="C19" i="1"/>
  <c r="C19" i="18" s="1"/>
  <c r="D19" i="18" s="1"/>
  <c r="B19" i="1"/>
  <c r="P19" i="1" s="1"/>
  <c r="O17" i="1"/>
  <c r="O17" i="18" s="1"/>
  <c r="P17" i="18" s="1"/>
  <c r="M17" i="1"/>
  <c r="M17" i="18" s="1"/>
  <c r="N17" i="18" s="1"/>
  <c r="I17" i="1"/>
  <c r="I17" i="18" s="1"/>
  <c r="J17" i="18" s="1"/>
  <c r="G17" i="1"/>
  <c r="G17" i="18" s="1"/>
  <c r="H17" i="18" s="1"/>
  <c r="E17" i="1"/>
  <c r="E17" i="18" s="1"/>
  <c r="F17" i="18" s="1"/>
  <c r="C17" i="1"/>
  <c r="C17" i="18" s="1"/>
  <c r="D17" i="18" s="1"/>
  <c r="B17" i="1"/>
  <c r="O16" i="1"/>
  <c r="O16" i="18" s="1"/>
  <c r="M16" i="1"/>
  <c r="M16" i="18" s="1"/>
  <c r="K16" i="1"/>
  <c r="K16" i="18" s="1"/>
  <c r="I16" i="1"/>
  <c r="I16" i="18" s="1"/>
  <c r="G16" i="1"/>
  <c r="G16" i="18" s="1"/>
  <c r="E16" i="1"/>
  <c r="E16" i="18" s="1"/>
  <c r="C16" i="1"/>
  <c r="C16" i="18" s="1"/>
  <c r="B16" i="1"/>
  <c r="B16" i="18" s="1"/>
  <c r="O14" i="1"/>
  <c r="O14" i="18" s="1"/>
  <c r="M14" i="1"/>
  <c r="M14" i="18" s="1"/>
  <c r="K14" i="1"/>
  <c r="K14" i="18" s="1"/>
  <c r="I14" i="1"/>
  <c r="I14" i="18" s="1"/>
  <c r="G14" i="1"/>
  <c r="G14" i="18" s="1"/>
  <c r="E14" i="1"/>
  <c r="E14" i="18" s="1"/>
  <c r="C14" i="1"/>
  <c r="C14" i="18" s="1"/>
  <c r="B14" i="1"/>
  <c r="B14" i="18" s="1"/>
  <c r="O13" i="1"/>
  <c r="O13" i="18" s="1"/>
  <c r="M13" i="1"/>
  <c r="M13" i="18" s="1"/>
  <c r="K13" i="1"/>
  <c r="K13" i="18" s="1"/>
  <c r="I13" i="1"/>
  <c r="I13" i="18" s="1"/>
  <c r="G13" i="1"/>
  <c r="G13" i="18" s="1"/>
  <c r="E13" i="1"/>
  <c r="E13" i="18" s="1"/>
  <c r="C13" i="1"/>
  <c r="C13" i="18" s="1"/>
  <c r="B13" i="1"/>
  <c r="O12" i="1"/>
  <c r="O12" i="18" s="1"/>
  <c r="M12" i="1"/>
  <c r="M12" i="18" s="1"/>
  <c r="N12" i="18" s="1"/>
  <c r="K12" i="1"/>
  <c r="K12" i="18" s="1"/>
  <c r="I12" i="1"/>
  <c r="I12" i="18" s="1"/>
  <c r="G12" i="1"/>
  <c r="G12" i="18" s="1"/>
  <c r="E12" i="1"/>
  <c r="E12" i="18" s="1"/>
  <c r="C12" i="1"/>
  <c r="C12" i="18" s="1"/>
  <c r="B12" i="1"/>
  <c r="B12" i="18" s="1"/>
  <c r="O11" i="1"/>
  <c r="O11" i="18" s="1"/>
  <c r="M11" i="1"/>
  <c r="M11" i="18" s="1"/>
  <c r="K11" i="1"/>
  <c r="K11" i="18" s="1"/>
  <c r="I11" i="1"/>
  <c r="I11" i="18" s="1"/>
  <c r="G11" i="1"/>
  <c r="G11" i="18" s="1"/>
  <c r="E11" i="1"/>
  <c r="E11" i="18" s="1"/>
  <c r="C11" i="1"/>
  <c r="C11" i="18" s="1"/>
  <c r="B11" i="1"/>
  <c r="O10" i="1"/>
  <c r="O10" i="18" s="1"/>
  <c r="M10" i="1"/>
  <c r="M10" i="18" s="1"/>
  <c r="K10" i="1"/>
  <c r="K10" i="18" s="1"/>
  <c r="I10" i="1"/>
  <c r="I10" i="18" s="1"/>
  <c r="G10" i="1"/>
  <c r="G10" i="18" s="1"/>
  <c r="E10" i="1"/>
  <c r="E10" i="18" s="1"/>
  <c r="C10" i="1"/>
  <c r="C10" i="18" s="1"/>
  <c r="B10" i="1"/>
  <c r="O9" i="1"/>
  <c r="O9" i="18" s="1"/>
  <c r="M9" i="1"/>
  <c r="M9" i="18" s="1"/>
  <c r="N9" i="18" s="1"/>
  <c r="K9" i="1"/>
  <c r="K9" i="18" s="1"/>
  <c r="I9" i="1"/>
  <c r="I9" i="18" s="1"/>
  <c r="G9" i="1"/>
  <c r="G9" i="18" s="1"/>
  <c r="E9" i="1"/>
  <c r="E9" i="18" s="1"/>
  <c r="C9" i="1"/>
  <c r="C9" i="18" s="1"/>
  <c r="B9" i="1"/>
  <c r="B9" i="18" s="1"/>
  <c r="O8" i="1"/>
  <c r="O8" i="18" s="1"/>
  <c r="M8" i="1"/>
  <c r="M8" i="18" s="1"/>
  <c r="K8" i="1"/>
  <c r="K8" i="18" s="1"/>
  <c r="I8" i="1"/>
  <c r="I8" i="18" s="1"/>
  <c r="G8" i="1"/>
  <c r="G8" i="18" s="1"/>
  <c r="E8" i="1"/>
  <c r="E8" i="18" s="1"/>
  <c r="C8" i="1"/>
  <c r="C8" i="18" s="1"/>
  <c r="B8" i="1"/>
  <c r="B8" i="18" s="1"/>
  <c r="O7" i="1"/>
  <c r="O7" i="18" s="1"/>
  <c r="M7" i="1"/>
  <c r="M7" i="18" s="1"/>
  <c r="K7" i="1"/>
  <c r="K7" i="18" s="1"/>
  <c r="I7" i="1"/>
  <c r="I7" i="18" s="1"/>
  <c r="G7" i="1"/>
  <c r="G7" i="18" s="1"/>
  <c r="E7" i="1"/>
  <c r="E7" i="18" s="1"/>
  <c r="C7" i="1"/>
  <c r="C7" i="18" s="1"/>
  <c r="B7" i="1"/>
  <c r="B7" i="18" s="1"/>
  <c r="N8" i="18" l="1"/>
  <c r="J16" i="18"/>
  <c r="H16" i="18"/>
  <c r="L16" i="18"/>
  <c r="N16" i="18"/>
  <c r="P16" i="18"/>
  <c r="D16" i="18"/>
  <c r="F16" i="18"/>
  <c r="N7" i="18"/>
  <c r="H14" i="18"/>
  <c r="N14" i="18"/>
  <c r="P7" i="18"/>
  <c r="P8" i="18"/>
  <c r="P9" i="18"/>
  <c r="P12" i="18"/>
  <c r="P14" i="18"/>
  <c r="D7" i="18"/>
  <c r="D8" i="18"/>
  <c r="D9" i="18"/>
  <c r="F7" i="18"/>
  <c r="F8" i="18"/>
  <c r="F9" i="18"/>
  <c r="H7" i="18"/>
  <c r="H8" i="18"/>
  <c r="H9" i="18"/>
  <c r="J7" i="18"/>
  <c r="J8" i="18"/>
  <c r="J9" i="18"/>
  <c r="L7" i="18"/>
  <c r="L8" i="18"/>
  <c r="L9" i="18"/>
  <c r="D12" i="18"/>
  <c r="F12" i="18"/>
  <c r="H12" i="18"/>
  <c r="J12" i="18"/>
  <c r="L12" i="18"/>
  <c r="D14" i="18"/>
  <c r="F14" i="18"/>
  <c r="J14" i="18"/>
  <c r="L14" i="18"/>
  <c r="J10" i="1"/>
  <c r="B10" i="18"/>
  <c r="P10" i="18" s="1"/>
  <c r="J11" i="1"/>
  <c r="B11" i="18"/>
  <c r="N11" i="18" s="1"/>
  <c r="P13" i="1"/>
  <c r="B13" i="18"/>
  <c r="P13" i="18" s="1"/>
  <c r="D19" i="1"/>
  <c r="N19" i="1"/>
  <c r="D9" i="1"/>
  <c r="L19" i="1"/>
  <c r="P7" i="1"/>
  <c r="P9" i="1"/>
  <c r="N14" i="1"/>
  <c r="L7" i="1"/>
  <c r="D7" i="1"/>
  <c r="J16" i="1"/>
  <c r="P8" i="1"/>
  <c r="F9" i="1"/>
  <c r="J9" i="1"/>
  <c r="N9" i="1"/>
  <c r="H17" i="1"/>
  <c r="J7" i="1"/>
  <c r="P17" i="1"/>
  <c r="D12" i="1"/>
  <c r="D14" i="1"/>
  <c r="D16" i="1"/>
  <c r="H9" i="1"/>
  <c r="F11" i="1"/>
  <c r="F13" i="1"/>
  <c r="F14" i="1"/>
  <c r="F17" i="1"/>
  <c r="H11" i="1"/>
  <c r="L9" i="1"/>
  <c r="F19" i="1"/>
  <c r="L12" i="1"/>
  <c r="L14" i="1"/>
  <c r="L16" i="1"/>
  <c r="H8" i="1"/>
  <c r="N11" i="1"/>
  <c r="N13" i="1"/>
  <c r="P11" i="1"/>
  <c r="L8" i="1"/>
  <c r="N10" i="1"/>
  <c r="N8" i="1"/>
  <c r="P10" i="1"/>
  <c r="F12" i="1"/>
  <c r="P14" i="1"/>
  <c r="J17" i="1"/>
  <c r="H12" i="1"/>
  <c r="D10" i="1"/>
  <c r="D11" i="1"/>
  <c r="J12" i="1"/>
  <c r="P16" i="1"/>
  <c r="N17" i="1"/>
  <c r="D8" i="1"/>
  <c r="F8" i="1"/>
  <c r="F10" i="1"/>
  <c r="H14" i="1"/>
  <c r="J19" i="1"/>
  <c r="H7" i="1"/>
  <c r="H10" i="1"/>
  <c r="J14" i="1"/>
  <c r="D17" i="1"/>
  <c r="N12" i="1"/>
  <c r="H16" i="1"/>
  <c r="J8" i="1"/>
  <c r="L10" i="1"/>
  <c r="P12" i="1"/>
  <c r="J13" i="1"/>
  <c r="F7" i="1"/>
  <c r="N7" i="1"/>
  <c r="D13" i="1"/>
  <c r="L13" i="1"/>
  <c r="F16" i="1"/>
  <c r="N16" i="1"/>
  <c r="H19" i="1"/>
  <c r="H13" i="1"/>
  <c r="J13" i="18" l="1"/>
  <c r="F13" i="18"/>
  <c r="D13" i="18"/>
  <c r="J11" i="18"/>
  <c r="F11" i="18"/>
  <c r="N10" i="18"/>
  <c r="F10" i="18"/>
  <c r="H13" i="18"/>
  <c r="D11" i="18"/>
  <c r="N13" i="18"/>
  <c r="L13" i="18"/>
  <c r="H11" i="18"/>
  <c r="D10" i="18"/>
  <c r="H10" i="18"/>
  <c r="P11" i="18"/>
  <c r="J10" i="18"/>
  <c r="L11" i="18"/>
  <c r="L10" i="18"/>
</calcChain>
</file>

<file path=xl/sharedStrings.xml><?xml version="1.0" encoding="utf-8"?>
<sst xmlns="http://schemas.openxmlformats.org/spreadsheetml/2006/main" count="3492" uniqueCount="205">
  <si>
    <t xml:space="preserve">%
</t>
  </si>
  <si>
    <t>Homestay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</si>
  <si>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</si>
  <si>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</si>
  <si>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</si>
  <si>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</si>
  <si>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</si>
  <si>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</si>
  <si>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</si>
  <si>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</si>
  <si>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</si>
  <si>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</si>
  <si>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</si>
  <si>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W.P. KUALA LUMPUR</t>
  </si>
  <si>
    <t>W.P. LABUAN</t>
  </si>
  <si>
    <t>W.P. PUTRAJAYA</t>
  </si>
  <si>
    <t>SABAH</t>
  </si>
  <si>
    <t>SARAWAK</t>
  </si>
  <si>
    <t>MALAYSIA</t>
  </si>
  <si>
    <t>Statistik ini merujuk kepada pelaporan oleh responden</t>
  </si>
  <si>
    <t>The statistics refer to self-declaration by respondent</t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</si>
  <si>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</si>
  <si>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</si>
  <si>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</si>
  <si>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</si>
  <si>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</si>
  <si>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</si>
  <si>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</si>
  <si>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</si>
  <si>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</si>
  <si>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</si>
  <si>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</si>
  <si>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</si>
  <si>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</si>
  <si>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</si>
  <si>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</si>
  <si>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</si>
  <si>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</si>
  <si>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</si>
  <si>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</si>
  <si>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</si>
  <si>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</si>
  <si>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</si>
  <si>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</si>
  <si>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</si>
  <si>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</si>
  <si>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</si>
  <si>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</si>
  <si>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</si>
  <si>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</si>
  <si>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</si>
  <si>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</si>
  <si>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</si>
  <si>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</si>
  <si>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</si>
  <si>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</si>
  <si>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</si>
  <si>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</si>
  <si>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</si>
  <si>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</si>
  <si>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</si>
  <si>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</si>
  <si>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</si>
  <si>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</si>
  <si>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</si>
  <si>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</si>
  <si>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</si>
  <si>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</si>
  <si>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</si>
  <si>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</si>
  <si>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</si>
  <si>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</si>
  <si>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</si>
  <si>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</si>
  <si>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</si>
  <si>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Seberang Perai Tengah</t>
  </si>
  <si>
    <t>Seberang Perai Utara</t>
  </si>
  <si>
    <t>Seberang Perai Selatan</t>
  </si>
  <si>
    <t>Timur Laut</t>
  </si>
  <si>
    <t>Barat Daya</t>
  </si>
  <si>
    <t>Batang Padang</t>
  </si>
  <si>
    <t>Manjung (Dinding)</t>
  </si>
  <si>
    <t>Kinta</t>
  </si>
  <si>
    <t>Kerian</t>
  </si>
  <si>
    <t>Kuala Kangsar</t>
  </si>
  <si>
    <t>Larut dan Matang</t>
  </si>
  <si>
    <t>Hilir Perak</t>
  </si>
  <si>
    <t>Ulu Perak</t>
  </si>
  <si>
    <t>Perak Tengah</t>
  </si>
  <si>
    <t>Kampar</t>
  </si>
  <si>
    <t>Muallim</t>
  </si>
  <si>
    <t>Bagan Datuk</t>
  </si>
  <si>
    <t>Selama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</si>
  <si>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</si>
  <si>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</si>
  <si>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</si>
  <si>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</si>
  <si>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</si>
  <si>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</si>
  <si>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</si>
  <si>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</si>
  <si>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</si>
  <si>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</si>
  <si>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</si>
  <si>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</si>
  <si>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</si>
  <si>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</si>
  <si>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</si>
  <si>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</si>
  <si>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</si>
  <si>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</si>
  <si>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</si>
  <si>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</si>
  <si>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</si>
  <si>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</si>
  <si>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</si>
  <si>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</si>
  <si>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</si>
  <si>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</si>
  <si>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</si>
  <si>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</si>
  <si>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</si>
  <si>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</si>
  <si>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</si>
  <si>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</si>
  <si>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</si>
  <si>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</si>
  <si>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</si>
  <si>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</si>
  <si>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</si>
  <si>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</si>
  <si>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</si>
  <si>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</si>
  <si>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</si>
  <si>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</si>
  <si>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</si>
  <si>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</si>
  <si>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</si>
  <si>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</si>
  <si>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</si>
  <si>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</si>
  <si>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</si>
  <si>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</si>
  <si>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</si>
  <si>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</si>
  <si>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</si>
  <si>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</si>
  <si>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</si>
  <si>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</si>
  <si>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</si>
  <si>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</si>
  <si>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</si>
  <si>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</si>
  <si>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</si>
  <si>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</si>
  <si>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</si>
  <si>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</si>
  <si>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</si>
  <si>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</si>
  <si>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</si>
  <si>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</si>
  <si>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</si>
  <si>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</si>
  <si>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</si>
  <si>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</si>
  <si>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</si>
  <si>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</si>
  <si>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</si>
  <si>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</si>
  <si>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</si>
  <si>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</si>
  <si>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</si>
  <si>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</si>
  <si>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</si>
  <si>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</si>
  <si>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</si>
  <si>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</si>
  <si>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r>
      <t xml:space="preserve">Negeri/
Daerah Pentadbiran/
Jenis tempat kediaman
</t>
    </r>
    <r>
      <rPr>
        <i/>
        <sz val="11.5"/>
        <rFont val="Arial"/>
        <family val="2"/>
      </rPr>
      <t>State/
Administrative District/</t>
    </r>
    <r>
      <rPr>
        <sz val="11.5"/>
        <rFont val="Arial"/>
        <family val="2"/>
      </rPr>
      <t xml:space="preserve">
</t>
    </r>
    <r>
      <rPr>
        <i/>
        <sz val="11.5"/>
        <rFont val="Arial"/>
        <family val="2"/>
      </rPr>
      <t>Type of living quarters</t>
    </r>
  </si>
  <si>
    <r>
      <t xml:space="preserve">Jumlah
 </t>
    </r>
    <r>
      <rPr>
        <i/>
        <sz val="11.5"/>
        <rFont val="Arial"/>
        <family val="2"/>
      </rPr>
      <t>Total</t>
    </r>
  </si>
  <si>
    <r>
      <t>Baru siap/ untuk disewa atau dijual</t>
    </r>
    <r>
      <rPr>
        <sz val="11.5"/>
        <rFont val="Arial"/>
        <family val="2"/>
      </rPr>
      <t xml:space="preserve">
 </t>
    </r>
    <r>
      <rPr>
        <i/>
        <sz val="11.5"/>
        <rFont val="Arial"/>
        <family val="2"/>
      </rPr>
      <t>New completed/
for rent or sale</t>
    </r>
  </si>
  <si>
    <r>
      <t xml:space="preserve">Untuk dibaiki/
ubahsuai </t>
    </r>
    <r>
      <rPr>
        <sz val="11.5"/>
        <rFont val="Arial"/>
        <family val="2"/>
      </rPr>
      <t xml:space="preserve">
</t>
    </r>
    <r>
      <rPr>
        <i/>
        <sz val="11.5"/>
        <rFont val="Arial"/>
        <family val="2"/>
      </rPr>
      <t>For repair/ renovation</t>
    </r>
    <r>
      <rPr>
        <sz val="11.5"/>
        <rFont val="Arial"/>
        <family val="2"/>
      </rPr>
      <t xml:space="preserve"> </t>
    </r>
  </si>
  <si>
    <r>
      <t xml:space="preserve">Rumah peranginan/
Persinggahan
</t>
    </r>
    <r>
      <rPr>
        <i/>
        <sz val="11.5"/>
        <rFont val="Arial"/>
        <family val="2"/>
      </rPr>
      <t>Holiday resort/
Transit</t>
    </r>
  </si>
  <si>
    <r>
      <t>Rumah pekerja bermusim</t>
    </r>
    <r>
      <rPr>
        <sz val="11.5"/>
        <rFont val="Arial"/>
        <family val="2"/>
      </rPr>
      <t xml:space="preserve"> 
S</t>
    </r>
    <r>
      <rPr>
        <i/>
        <sz val="11.5"/>
        <rFont val="Arial"/>
        <family val="2"/>
      </rPr>
      <t>easonal workers quarters</t>
    </r>
    <r>
      <rPr>
        <sz val="11.5"/>
        <rFont val="Arial"/>
        <family val="2"/>
      </rPr>
      <t xml:space="preserve"> </t>
    </r>
  </si>
  <si>
    <r>
      <t>Hampir roboh</t>
    </r>
    <r>
      <rPr>
        <sz val="11.5"/>
        <rFont val="Arial"/>
        <family val="2"/>
      </rPr>
      <t xml:space="preserve">
</t>
    </r>
    <r>
      <rPr>
        <i/>
        <sz val="11.5"/>
        <rFont val="Arial"/>
        <family val="2"/>
      </rPr>
      <t>Dilapidated</t>
    </r>
    <r>
      <rPr>
        <sz val="11.5"/>
        <rFont val="Arial"/>
        <family val="2"/>
      </rPr>
      <t xml:space="preserve"> </t>
    </r>
  </si>
  <si>
    <r>
      <t xml:space="preserve">Lain-lain 
</t>
    </r>
    <r>
      <rPr>
        <i/>
        <sz val="11.5"/>
        <rFont val="Arial"/>
        <family val="2"/>
      </rPr>
      <t>Others</t>
    </r>
  </si>
  <si>
    <r>
      <t xml:space="preserve">Unit perumahan
</t>
    </r>
    <r>
      <rPr>
        <i/>
        <sz val="11.5"/>
        <rFont val="Arial"/>
        <family val="2"/>
      </rPr>
      <t xml:space="preserve">Housing unit </t>
    </r>
  </si>
  <si>
    <r>
      <t xml:space="preserve">Sesebuah
</t>
    </r>
    <r>
      <rPr>
        <i/>
        <sz val="11.5"/>
        <rFont val="Arial"/>
        <family val="2"/>
      </rPr>
      <t>Detached</t>
    </r>
  </si>
  <si>
    <r>
      <t xml:space="preserve">Berkembar
</t>
    </r>
    <r>
      <rPr>
        <i/>
        <sz val="11.5"/>
        <rFont val="Arial"/>
        <family val="2"/>
      </rPr>
      <t>Semi-detached</t>
    </r>
  </si>
  <si>
    <r>
      <t xml:space="preserve">Rumah bandar
</t>
    </r>
    <r>
      <rPr>
        <i/>
        <sz val="11.5"/>
        <rFont val="Arial"/>
        <family val="2"/>
      </rPr>
      <t>Townhouse</t>
    </r>
  </si>
  <si>
    <r>
      <t xml:space="preserve">Rumah pangsa/ Pangsapuri/ Kondominium
</t>
    </r>
    <r>
      <rPr>
        <i/>
        <sz val="11.5"/>
        <rFont val="Arial"/>
        <family val="2"/>
      </rPr>
      <t>Flat/ Apartment/ Condominium</t>
    </r>
  </si>
  <si>
    <r>
      <t xml:space="preserve">Rumah kedai/ Pejabat
</t>
    </r>
    <r>
      <rPr>
        <i/>
        <sz val="11.5"/>
        <rFont val="Arial"/>
        <family val="2"/>
      </rPr>
      <t>Shophouse/ Office</t>
    </r>
  </si>
  <si>
    <r>
      <t xml:space="preserve">Rumah panjang
</t>
    </r>
    <r>
      <rPr>
        <i/>
        <sz val="11.5"/>
        <rFont val="Arial"/>
        <family val="2"/>
      </rPr>
      <t>Longhouse</t>
    </r>
  </si>
  <si>
    <r>
      <t xml:space="preserve">Pondok gantian/ Sementara
</t>
    </r>
    <r>
      <rPr>
        <i/>
        <sz val="11.5"/>
        <rFont val="Arial"/>
        <family val="2"/>
      </rPr>
      <t>Improvised/ Temporary hut</t>
    </r>
  </si>
  <si>
    <r>
      <t xml:space="preserve">Bilik 
</t>
    </r>
    <r>
      <rPr>
        <i/>
        <sz val="11.5"/>
        <rFont val="Arial"/>
        <family val="2"/>
      </rPr>
      <t xml:space="preserve">Room </t>
    </r>
  </si>
  <si>
    <r>
      <t xml:space="preserve">Rumah kampung air
</t>
    </r>
    <r>
      <rPr>
        <i/>
        <sz val="11.5"/>
        <rFont val="Arial"/>
        <family val="2"/>
      </rPr>
      <t>Water village house</t>
    </r>
  </si>
  <si>
    <r>
      <t xml:space="preserve">Lain-lain
</t>
    </r>
    <r>
      <rPr>
        <i/>
        <sz val="11.5"/>
        <rFont val="Arial"/>
        <family val="2"/>
      </rPr>
      <t>Others</t>
    </r>
  </si>
  <si>
    <r>
      <t>Nota</t>
    </r>
    <r>
      <rPr>
        <sz val="11.5"/>
        <rFont val="Arial"/>
        <family val="2"/>
      </rPr>
      <t xml:space="preserve">/ </t>
    </r>
    <r>
      <rPr>
        <i/>
        <sz val="11.5"/>
        <rFont val="Arial"/>
        <family val="2"/>
      </rPr>
      <t>Note</t>
    </r>
    <r>
      <rPr>
        <b/>
        <sz val="11.5"/>
        <rFont val="Arial"/>
        <family val="2"/>
      </rPr>
      <t xml:space="preserve">: </t>
    </r>
  </si>
  <si>
    <t>Jadual 5: Bilangan dan peratus unit perumahan mengikut jenis unit perumahan, sebab kekosongan, daerah pentadbiran dan negeri, Malaysia, 2020</t>
  </si>
  <si>
    <t>Jadual 5: Bilangan dan peratus unit perumahan mengikut jenis unit perumahan, sebab kekosongan, daerah pentadbiran dan negeri, Malaysia, 2020 (samb.)</t>
  </si>
  <si>
    <r>
      <t xml:space="preserve">Teres/ Berangkai/ Berkelompok
</t>
    </r>
    <r>
      <rPr>
        <i/>
        <sz val="11.5"/>
        <rFont val="Arial"/>
        <family val="2"/>
      </rPr>
      <t>Terrace/ Link/ Cluster</t>
    </r>
  </si>
  <si>
    <r>
      <t xml:space="preserve">Pangsapuri khidmat/ 
</t>
    </r>
    <r>
      <rPr>
        <i/>
        <sz val="11.5"/>
        <rFont val="Arial"/>
        <family val="2"/>
      </rPr>
      <t>Services apartment</t>
    </r>
    <r>
      <rPr>
        <b/>
        <sz val="11.5"/>
        <rFont val="Arial"/>
        <family val="2"/>
      </rPr>
      <t xml:space="preserve"> 
</t>
    </r>
    <r>
      <rPr>
        <b/>
        <i/>
        <sz val="11.5"/>
        <rFont val="Arial"/>
        <family val="2"/>
      </rPr>
      <t>Small Office Home Office (SOHO)/
Small Office Flexible Office (SOFO)/
Small Office Versatile Office (SOVO)</t>
    </r>
  </si>
  <si>
    <t>Table 5:   Number and percentage of housing units by type of housing units, reason for vacancy, administrative district and state, Malaysia, 2020</t>
  </si>
  <si>
    <t>Table 5:   Number and percentage of housing units by type of housing units, reason for vacancy, administrative district and state, Malaysia, 2020 (cont'd)</t>
  </si>
  <si>
    <t>Jadual 5: Bilangan dan peratus unit perumahan mengikut jenis unit perumahan, sebab kekosongan, daerah pentadbiran dan negeri, Malaysia, 2020 (samb)</t>
  </si>
  <si>
    <r>
      <rPr>
        <b/>
        <sz val="11.5"/>
        <rFont val="Arial"/>
        <family val="2"/>
      </rPr>
      <t>Sebab kekosongan</t>
    </r>
    <r>
      <rPr>
        <b/>
        <i/>
        <sz val="11.5"/>
        <rFont val="Arial"/>
        <family val="2"/>
      </rPr>
      <t xml:space="preserve">
</t>
    </r>
    <r>
      <rPr>
        <i/>
        <sz val="11.5"/>
        <rFont val="Arial"/>
        <family val="2"/>
      </rPr>
      <t>Reason for vacancy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</si>
</sst>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_-;\-* #,##0_-;_-* &quot;-&quot;??_-;_-@"/>
    <numFmt numFmtId="167" formatCode="_-* #,##0.0_-;\-* #,##0.0_-;_-* &quot;-&quot;??_-;_-@"/>
    <numFmt numFmtId="168" formatCode="#,##0_ ;[Red]\-#,##0\ "/>
    <numFmt numFmtId="169" formatCode="_-* #,##0.0_-;\-* #,##0.0_-;_-* &quot;-&quot;_-;_-@_-"/>
    <numFmt numFmtId="170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sz val="11"/>
      <color theme="1"/>
      <name val="Calibri"/>
      <family val="2"/>
      <scheme val="minor"/>
    </font>
    <font>
      <b/>
      <sz val="11.5"/>
      <name val="Arial"/>
      <family val="2"/>
    </font>
    <font>
      <sz val="11.5"/>
      <color theme="1"/>
      <name val="Arial"/>
      <family val="2"/>
    </font>
    <font>
      <i/>
      <sz val="11.5"/>
      <name val="Arial"/>
      <family val="2"/>
    </font>
    <font>
      <sz val="11.5"/>
      <name val="Arial"/>
      <family val="2"/>
    </font>
    <font>
      <b/>
      <i/>
      <sz val="11.5"/>
      <name val="Arial"/>
      <family val="2"/>
    </font>
    <font>
      <b/>
      <sz val="11.5"/>
      <color theme="1"/>
      <name val="Arial"/>
      <family val="2"/>
    </font>
    <font>
      <i/>
      <sz val="11.5"/>
      <color theme="1"/>
      <name val="Arial"/>
      <family val="2"/>
    </font>
    <font>
      <b/>
      <sz val="11.55"/>
      <color theme="1"/>
      <name val="Arial"/>
      <family val="2"/>
    </font>
    <font>
      <sz val="11.55"/>
      <color theme="1"/>
      <name val="Arial"/>
      <family val="2"/>
    </font>
    <font>
      <sz val="11.5"/>
      <color rgb="FF000000"/>
      <name val="Arial"/>
      <family val="2"/>
    </font>
    <font>
      <b/>
      <sz val="11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4" fillId="0" borderId="0" xfId="2" applyFont="1" applyAlignment="1">
      <alignment vertical="top"/>
    </xf>
    <xf numFmtId="0" fontId="4" fillId="0" borderId="0" xfId="3" applyFont="1" applyAlignment="1">
      <alignment vertical="center"/>
    </xf>
    <xf numFmtId="0" fontId="5" fillId="0" borderId="0" xfId="0" applyFont="1"/>
    <xf numFmtId="0" fontId="6" fillId="0" borderId="0" xfId="2" applyFont="1" applyAlignment="1">
      <alignment vertical="top"/>
    </xf>
    <xf numFmtId="0" fontId="6" fillId="0" borderId="0" xfId="3" applyFont="1" applyAlignment="1">
      <alignment horizontal="left" vertical="center"/>
    </xf>
    <xf numFmtId="0" fontId="7" fillId="0" borderId="0" xfId="0" applyFont="1" applyFill="1"/>
    <xf numFmtId="164" fontId="5" fillId="0" borderId="0" xfId="1" applyNumberFormat="1" applyFont="1"/>
    <xf numFmtId="164" fontId="7" fillId="0" borderId="0" xfId="1" applyNumberFormat="1" applyFont="1"/>
    <xf numFmtId="0" fontId="7" fillId="0" borderId="0" xfId="2" applyFo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4" fillId="0" borderId="3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4" fillId="0" borderId="0" xfId="1" applyNumberFormat="1" applyFont="1" applyFill="1" applyBorder="1" applyAlignment="1">
      <alignment vertical="center"/>
    </xf>
    <xf numFmtId="0" fontId="4" fillId="0" borderId="0" xfId="6" applyFont="1" applyFill="1" applyAlignment="1">
      <alignment horizontal="left" vertical="center" wrapText="1" indent="1"/>
    </xf>
    <xf numFmtId="165" fontId="4" fillId="0" borderId="0" xfId="1" applyNumberFormat="1" applyFont="1" applyFill="1" applyBorder="1" applyAlignment="1">
      <alignment vertical="center"/>
    </xf>
    <xf numFmtId="165" fontId="4" fillId="0" borderId="0" xfId="1" applyNumberFormat="1" applyFont="1" applyFill="1" applyBorder="1" applyAlignment="1">
      <alignment horizontal="right" vertical="center"/>
    </xf>
    <xf numFmtId="0" fontId="4" fillId="0" borderId="0" xfId="6" applyFont="1" applyFill="1" applyAlignment="1">
      <alignment horizontal="left" vertical="center" wrapText="1" indent="3"/>
    </xf>
    <xf numFmtId="164" fontId="7" fillId="0" borderId="0" xfId="1" applyNumberFormat="1" applyFont="1" applyFill="1" applyBorder="1" applyAlignment="1">
      <alignment vertical="center"/>
    </xf>
    <xf numFmtId="165" fontId="7" fillId="0" borderId="0" xfId="1" applyNumberFormat="1" applyFont="1" applyFill="1" applyBorder="1" applyAlignment="1">
      <alignment vertical="center"/>
    </xf>
    <xf numFmtId="165" fontId="7" fillId="0" borderId="0" xfId="1" applyNumberFormat="1" applyFont="1" applyFill="1" applyBorder="1" applyAlignment="1">
      <alignment horizontal="right" vertical="center"/>
    </xf>
    <xf numFmtId="0" fontId="4" fillId="0" borderId="0" xfId="2" applyFont="1" applyFill="1" applyAlignment="1">
      <alignment vertical="center"/>
    </xf>
    <xf numFmtId="0" fontId="7" fillId="0" borderId="0" xfId="2" applyFont="1" applyAlignment="1">
      <alignment vertical="center"/>
    </xf>
    <xf numFmtId="0" fontId="4" fillId="0" borderId="4" xfId="0" applyFont="1" applyFill="1" applyBorder="1" applyAlignment="1">
      <alignment horizontal="left" vertical="center" wrapText="1" indent="3"/>
    </xf>
    <xf numFmtId="164" fontId="7" fillId="0" borderId="4" xfId="1" applyNumberFormat="1" applyFont="1" applyFill="1" applyBorder="1" applyAlignment="1">
      <alignment vertical="center"/>
    </xf>
    <xf numFmtId="165" fontId="7" fillId="0" borderId="4" xfId="1" applyNumberFormat="1" applyFont="1" applyFill="1" applyBorder="1" applyAlignment="1">
      <alignment vertical="center"/>
    </xf>
    <xf numFmtId="165" fontId="7" fillId="0" borderId="4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/>
    <xf numFmtId="0" fontId="6" fillId="0" borderId="0" xfId="0" applyFont="1" applyFill="1"/>
    <xf numFmtId="0" fontId="5" fillId="0" borderId="0" xfId="4" applyFont="1" applyAlignment="1"/>
    <xf numFmtId="0" fontId="9" fillId="0" borderId="0" xfId="4" applyFont="1" applyAlignment="1">
      <alignment vertical="center"/>
    </xf>
    <xf numFmtId="0" fontId="5" fillId="0" borderId="0" xfId="4" applyFont="1"/>
    <xf numFmtId="0" fontId="10" fillId="0" borderId="0" xfId="4" applyFont="1" applyAlignment="1">
      <alignment horizontal="left" vertical="center"/>
    </xf>
    <xf numFmtId="166" fontId="5" fillId="0" borderId="0" xfId="4" applyNumberFormat="1" applyFont="1"/>
    <xf numFmtId="0" fontId="9" fillId="0" borderId="0" xfId="4" applyFont="1" applyAlignment="1">
      <alignment horizontal="left" vertical="center"/>
    </xf>
    <xf numFmtId="0" fontId="9" fillId="0" borderId="0" xfId="4" applyFont="1" applyAlignment="1">
      <alignment horizontal="right" vertical="center"/>
    </xf>
    <xf numFmtId="0" fontId="5" fillId="0" borderId="0" xfId="4" applyFont="1" applyAlignment="1">
      <alignment horizontal="center"/>
    </xf>
    <xf numFmtId="0" fontId="9" fillId="0" borderId="0" xfId="4" applyFont="1" applyAlignment="1">
      <alignment horizontal="left" vertical="center" wrapText="1"/>
    </xf>
    <xf numFmtId="166" fontId="9" fillId="0" borderId="0" xfId="4" applyNumberFormat="1" applyFont="1" applyAlignment="1">
      <alignment vertical="center"/>
    </xf>
    <xf numFmtId="167" fontId="9" fillId="0" borderId="0" xfId="4" applyNumberFormat="1" applyFont="1" applyAlignment="1">
      <alignment vertical="center"/>
    </xf>
    <xf numFmtId="166" fontId="9" fillId="0" borderId="0" xfId="4" applyNumberFormat="1" applyFont="1" applyAlignment="1">
      <alignment horizontal="right" vertical="center"/>
    </xf>
    <xf numFmtId="167" fontId="9" fillId="0" borderId="0" xfId="4" applyNumberFormat="1" applyFont="1" applyAlignment="1">
      <alignment horizontal="right" vertical="center"/>
    </xf>
    <xf numFmtId="0" fontId="4" fillId="0" borderId="0" xfId="4" applyFont="1" applyFill="1" applyAlignment="1">
      <alignment horizontal="left" vertical="center" wrapText="1" indent="3"/>
    </xf>
    <xf numFmtId="166" fontId="5" fillId="0" borderId="0" xfId="4" applyNumberFormat="1" applyFont="1" applyAlignment="1">
      <alignment vertical="center"/>
    </xf>
    <xf numFmtId="167" fontId="5" fillId="0" borderId="0" xfId="4" applyNumberFormat="1" applyFont="1" applyAlignment="1">
      <alignment vertical="center"/>
    </xf>
    <xf numFmtId="166" fontId="5" fillId="0" borderId="0" xfId="4" applyNumberFormat="1" applyFont="1" applyAlignment="1">
      <alignment horizontal="right" vertical="center"/>
    </xf>
    <xf numFmtId="167" fontId="5" fillId="0" borderId="0" xfId="4" applyNumberFormat="1" applyFont="1" applyAlignment="1">
      <alignment horizontal="right" vertical="center"/>
    </xf>
    <xf numFmtId="0" fontId="4" fillId="0" borderId="4" xfId="4" applyFont="1" applyFill="1" applyBorder="1" applyAlignment="1">
      <alignment horizontal="left" vertical="center" wrapText="1" indent="3"/>
    </xf>
    <xf numFmtId="168" fontId="7" fillId="0" borderId="0" xfId="1" applyNumberFormat="1" applyFont="1" applyFill="1" applyBorder="1" applyAlignment="1">
      <alignment vertical="center"/>
    </xf>
    <xf numFmtId="0" fontId="5" fillId="0" borderId="0" xfId="0" applyFont="1" applyFill="1"/>
    <xf numFmtId="0" fontId="4" fillId="0" borderId="0" xfId="0" applyFont="1" applyFill="1" applyAlignment="1">
      <alignment horizontal="left" vertical="center" wrapText="1" indent="3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4" fillId="0" borderId="0" xfId="0" applyFont="1" applyFill="1" applyBorder="1" applyAlignment="1">
      <alignment horizontal="left" vertical="center" wrapText="1" indent="3"/>
    </xf>
    <xf numFmtId="0" fontId="4" fillId="0" borderId="4" xfId="2" applyFont="1" applyFill="1" applyBorder="1" applyAlignment="1">
      <alignment vertical="center"/>
    </xf>
    <xf numFmtId="0" fontId="7" fillId="0" borderId="4" xfId="2" applyFont="1" applyBorder="1" applyAlignment="1">
      <alignment vertical="center"/>
    </xf>
    <xf numFmtId="0" fontId="4" fillId="0" borderId="0" xfId="2" applyFont="1" applyBorder="1" applyAlignment="1">
      <alignment vertical="top"/>
    </xf>
    <xf numFmtId="0" fontId="4" fillId="0" borderId="0" xfId="3" applyFont="1" applyBorder="1" applyAlignment="1">
      <alignment vertical="center"/>
    </xf>
    <xf numFmtId="0" fontId="6" fillId="0" borderId="0" xfId="2" applyFont="1" applyBorder="1" applyAlignment="1">
      <alignment vertical="top"/>
    </xf>
    <xf numFmtId="0" fontId="6" fillId="0" borderId="0" xfId="3" applyFont="1" applyBorder="1" applyAlignment="1">
      <alignment horizontal="left" vertical="center"/>
    </xf>
    <xf numFmtId="0" fontId="7" fillId="0" borderId="0" xfId="0" applyFont="1" applyFill="1" applyBorder="1"/>
    <xf numFmtId="0" fontId="7" fillId="0" borderId="0" xfId="2" applyFont="1" applyBorder="1"/>
    <xf numFmtId="0" fontId="4" fillId="0" borderId="0" xfId="2" applyFont="1" applyBorder="1" applyAlignment="1">
      <alignment horizontal="left" vertical="center"/>
    </xf>
    <xf numFmtId="0" fontId="4" fillId="0" borderId="0" xfId="2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7" fillId="0" borderId="4" xfId="0" applyFont="1" applyFill="1" applyBorder="1"/>
    <xf numFmtId="0" fontId="5" fillId="0" borderId="4" xfId="0" applyFont="1" applyBorder="1"/>
    <xf numFmtId="0" fontId="7" fillId="0" borderId="4" xfId="2" applyFont="1" applyBorder="1"/>
    <xf numFmtId="0" fontId="4" fillId="0" borderId="4" xfId="2" applyFont="1" applyBorder="1" applyAlignment="1">
      <alignment horizontal="left" vertical="center"/>
    </xf>
    <xf numFmtId="0" fontId="4" fillId="0" borderId="4" xfId="2" applyFont="1" applyBorder="1" applyAlignment="1">
      <alignment horizontal="right" vertical="center"/>
    </xf>
    <xf numFmtId="0" fontId="9" fillId="0" borderId="0" xfId="4" applyFont="1" applyAlignment="1">
      <alignment horizontal="center" vertical="top" wrapText="1"/>
    </xf>
    <xf numFmtId="0" fontId="9" fillId="0" borderId="0" xfId="4" applyFont="1" applyAlignment="1">
      <alignment vertical="top" wrapText="1"/>
    </xf>
    <xf numFmtId="0" fontId="10" fillId="0" borderId="0" xfId="4" applyFont="1" applyAlignment="1">
      <alignment vertical="top" wrapText="1"/>
    </xf>
    <xf numFmtId="0" fontId="5" fillId="0" borderId="0" xfId="4" applyFont="1" applyAlignment="1">
      <alignment horizontal="left"/>
    </xf>
    <xf numFmtId="0" fontId="9" fillId="0" borderId="0" xfId="4" applyFont="1" applyAlignment="1">
      <alignment vertical="center" wrapText="1"/>
    </xf>
    <xf numFmtId="0" fontId="9" fillId="0" borderId="4" xfId="4" applyFont="1" applyBorder="1" applyAlignment="1">
      <alignment horizontal="left" vertical="center" wrapText="1"/>
    </xf>
    <xf numFmtId="166" fontId="5" fillId="0" borderId="4" xfId="4" applyNumberFormat="1" applyFont="1" applyBorder="1" applyAlignment="1">
      <alignment vertical="center"/>
    </xf>
    <xf numFmtId="166" fontId="9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0" fontId="9" fillId="0" borderId="4" xfId="4" applyFont="1" applyBorder="1" applyAlignment="1">
      <alignment vertical="center"/>
    </xf>
    <xf numFmtId="0" fontId="5" fillId="0" borderId="4" xfId="4" applyFont="1" applyBorder="1" applyAlignment="1">
      <alignment vertical="center"/>
    </xf>
    <xf numFmtId="0" fontId="5" fillId="0" borderId="0" xfId="4" applyFont="1" applyAlignment="1">
      <alignment vertical="center"/>
    </xf>
    <xf numFmtId="0" fontId="5" fillId="0" borderId="4" xfId="4" applyFont="1" applyBorder="1"/>
    <xf numFmtId="166" fontId="11" fillId="0" borderId="0" xfId="0" applyNumberFormat="1" applyFont="1" applyAlignment="1">
      <alignment vertical="center"/>
    </xf>
    <xf numFmtId="167" fontId="11" fillId="0" borderId="0" xfId="0" applyNumberFormat="1" applyFont="1" applyAlignment="1">
      <alignment vertical="center"/>
    </xf>
    <xf numFmtId="166" fontId="12" fillId="0" borderId="0" xfId="0" applyNumberFormat="1" applyFont="1" applyAlignment="1">
      <alignment vertical="center"/>
    </xf>
    <xf numFmtId="167" fontId="12" fillId="0" borderId="0" xfId="0" applyNumberFormat="1" applyFont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166" fontId="5" fillId="0" borderId="0" xfId="0" applyNumberFormat="1" applyFont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0" fontId="4" fillId="0" borderId="0" xfId="2" applyFont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164" fontId="7" fillId="0" borderId="0" xfId="1" applyNumberFormat="1" applyFont="1" applyBorder="1" applyAlignment="1">
      <alignment horizontal="center" vertical="center" wrapText="1"/>
    </xf>
    <xf numFmtId="167" fontId="9" fillId="0" borderId="0" xfId="0" applyNumberFormat="1" applyFont="1" applyAlignment="1">
      <alignment horizontal="right" vertical="center"/>
    </xf>
    <xf numFmtId="0" fontId="4" fillId="0" borderId="0" xfId="2" applyFont="1" applyAlignment="1">
      <alignment horizontal="left" vertical="top"/>
    </xf>
    <xf numFmtId="0" fontId="6" fillId="0" borderId="0" xfId="2" applyFont="1" applyAlignment="1">
      <alignment horizontal="left" vertical="top"/>
    </xf>
    <xf numFmtId="164" fontId="4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4" fontId="7" fillId="0" borderId="0" xfId="1" applyNumberFormat="1" applyFont="1" applyBorder="1" applyAlignment="1">
      <alignment vertical="center"/>
    </xf>
    <xf numFmtId="165" fontId="7" fillId="0" borderId="0" xfId="1" applyNumberFormat="1" applyFont="1" applyBorder="1" applyAlignment="1">
      <alignment vertical="center"/>
    </xf>
    <xf numFmtId="164" fontId="7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6" fontId="5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66" fontId="5" fillId="0" borderId="4" xfId="0" applyNumberFormat="1" applyFont="1" applyBorder="1" applyAlignment="1">
      <alignment vertical="center"/>
    </xf>
    <xf numFmtId="167" fontId="5" fillId="0" borderId="4" xfId="0" applyNumberFormat="1" applyFont="1" applyBorder="1" applyAlignment="1">
      <alignment vertical="center"/>
    </xf>
    <xf numFmtId="167" fontId="5" fillId="0" borderId="4" xfId="0" applyNumberFormat="1" applyFont="1" applyBorder="1" applyAlignment="1">
      <alignment horizontal="right" vertical="center"/>
    </xf>
    <xf numFmtId="0" fontId="7" fillId="0" borderId="0" xfId="0" applyFont="1"/>
    <xf numFmtId="164" fontId="7" fillId="0" borderId="0" xfId="1" applyNumberFormat="1" applyFont="1" applyBorder="1"/>
    <xf numFmtId="0" fontId="7" fillId="0" borderId="0" xfId="0" applyFont="1" applyBorder="1"/>
    <xf numFmtId="0" fontId="7" fillId="0" borderId="0" xfId="0" applyFont="1" applyAlignment="1">
      <alignment horizontal="center"/>
    </xf>
    <xf numFmtId="0" fontId="7" fillId="0" borderId="4" xfId="0" applyFont="1" applyBorder="1"/>
    <xf numFmtId="0" fontId="4" fillId="0" borderId="0" xfId="6" applyFont="1" applyFill="1" applyAlignment="1">
      <alignment horizontal="left" vertical="top" wrapText="1" indent="3"/>
    </xf>
    <xf numFmtId="0" fontId="4" fillId="0" borderId="3" xfId="3" applyFont="1" applyBorder="1" applyAlignment="1">
      <alignment horizontal="center" vertical="center" wrapText="1"/>
    </xf>
    <xf numFmtId="41" fontId="13" fillId="0" borderId="0" xfId="1" applyNumberFormat="1" applyFont="1" applyFill="1" applyAlignment="1">
      <alignment horizontal="right" vertical="center"/>
    </xf>
    <xf numFmtId="169" fontId="13" fillId="0" borderId="0" xfId="1" applyNumberFormat="1" applyFont="1" applyFill="1" applyAlignment="1">
      <alignment horizontal="right" vertical="center"/>
    </xf>
    <xf numFmtId="170" fontId="5" fillId="0" borderId="0" xfId="0" applyNumberFormat="1" applyFont="1"/>
    <xf numFmtId="41" fontId="14" fillId="0" borderId="0" xfId="1" applyNumberFormat="1" applyFont="1" applyFill="1" applyAlignment="1">
      <alignment horizontal="right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 2" xfId="4" xr:uid="{1437FD55-813E-42F4-8DC6-DB90757B601A}"/>
    <cellStyle name="Normal 2 2" xfId="5" xr:uid="{83AC0C63-938D-4809-BDD5-C61260B06A58}"/>
    <cellStyle name="Normal 3" xfId="2" xr:uid="{B35A25DA-E5B3-478C-A274-75464C4ED12D}"/>
    <cellStyle name="Normal 4" xfId="6" xr:uid="{19306D10-19BE-4A4E-8FF7-E7C3E18BD44C}"/>
    <cellStyle name="Normal 6" xfId="3" xr:uid="{86D23660-D62E-4A83-8BB9-03CF3DBC6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46A7D-F64D-486C-8D3D-C7DF3359A746}">
  <dimension ref="A1:P24"/>
  <sheetViews>
    <sheetView view="pageBreakPreview" zoomScale="90" zoomScaleNormal="80" zoomScaleSheetLayoutView="90" workbookViewId="0">
      <selection activeCell="U15" sqref="U15"/>
    </sheetView>
  </sheetViews>
  <sheetFormatPr defaultColWidth="9.140625" defaultRowHeight="14.25" x14ac:dyDescent="0.2"/>
  <cols>
    <col min="1" max="1" width="35.7109375" style="6" customWidth="1"/>
    <col min="2" max="2" width="14.7109375" style="3" customWidth="1"/>
    <col min="3" max="3" width="15.7109375" style="3" customWidth="1"/>
    <col min="4" max="4" width="9.7109375" style="3" customWidth="1"/>
    <col min="5" max="5" width="15.7109375" style="3" customWidth="1"/>
    <col min="6" max="6" width="9.7109375" style="3" customWidth="1"/>
    <col min="7" max="7" width="15.7109375" style="3" customWidth="1"/>
    <col min="8" max="8" width="9.7109375" style="3" customWidth="1"/>
    <col min="9" max="9" width="14.7109375" style="3" customWidth="1"/>
    <col min="10" max="10" width="9.7109375" style="3" customWidth="1"/>
    <col min="11" max="11" width="14.7109375" style="3" customWidth="1"/>
    <col min="12" max="12" width="9.7109375" style="3" customWidth="1"/>
    <col min="13" max="13" width="14.7109375" style="3" customWidth="1"/>
    <col min="14" max="14" width="9.7109375" style="3" customWidth="1"/>
    <col min="15" max="15" width="14.7109375" style="3" customWidth="1"/>
    <col min="16" max="16" width="9.7109375" style="3" customWidth="1"/>
    <col min="17" max="16384" width="9.140625" style="3"/>
  </cols>
  <sheetData>
    <row r="1" spans="1:16" ht="15.75" customHeight="1" x14ac:dyDescent="0.2">
      <c r="A1" s="1" t="s">
        <v>197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</row>
    <row r="2" spans="1:16" ht="15.75" customHeight="1" x14ac:dyDescent="0.2">
      <c r="A2" s="4" t="s">
        <v>201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</row>
    <row r="3" spans="1:16" ht="15.75" customHeight="1" thickBot="1" x14ac:dyDescent="0.25">
      <c r="B3" s="7"/>
      <c r="C3" s="8"/>
      <c r="D3" s="9"/>
      <c r="E3" s="9"/>
      <c r="F3" s="9"/>
      <c r="N3" s="10"/>
      <c r="P3" s="11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14" customFormat="1" ht="105" customHeight="1" thickBot="1" x14ac:dyDescent="0.25">
      <c r="A5" s="132"/>
      <c r="B5" s="134"/>
      <c r="C5" s="12" t="s">
        <v>179</v>
      </c>
      <c r="D5" s="12" t="s">
        <v>0</v>
      </c>
      <c r="E5" s="12" t="s">
        <v>180</v>
      </c>
      <c r="F5" s="12" t="s">
        <v>0</v>
      </c>
      <c r="G5" s="12" t="s">
        <v>181</v>
      </c>
      <c r="H5" s="12" t="s">
        <v>0</v>
      </c>
      <c r="I5" s="13" t="s">
        <v>1</v>
      </c>
      <c r="J5" s="12" t="s">
        <v>0</v>
      </c>
      <c r="K5" s="12" t="s">
        <v>182</v>
      </c>
      <c r="L5" s="12" t="s">
        <v>0</v>
      </c>
      <c r="M5" s="12" t="s">
        <v>183</v>
      </c>
      <c r="N5" s="12" t="s">
        <v>0</v>
      </c>
      <c r="O5" s="12" t="s">
        <v>184</v>
      </c>
      <c r="P5" s="12" t="s">
        <v>0</v>
      </c>
    </row>
    <row r="6" spans="1:16" ht="35.1" customHeight="1" thickTop="1" x14ac:dyDescent="0.2">
      <c r="A6" s="92" t="s">
        <v>18</v>
      </c>
      <c r="B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.950000000000003" customHeight="1" x14ac:dyDescent="0.2">
      <c r="A7" s="16" t="s">
        <v>185</v>
      </c>
      <c r="B7" s="15">
        <f>Johor!B7+Kedah!B7+Kelantan!B7+Melaka!B7+'Negeri Sembilan'!B7+Pahang!B7+P.Pinang!B7+Perak!B7+Perlis!B7+Selangor!B7+Terengganu!B7+Sabah!B7+Sarawak!B7+WPKL!B7+'WP Labuan'!B7+'WP Putrajaya'!B7</f>
        <v>1852482</v>
      </c>
      <c r="C7" s="15">
        <f>Johor!C7+Kedah!C7+Kelantan!C7+Melaka!C7+'Negeri Sembilan'!C7+Pahang!C7+P.Pinang!C7+Perak!C7+Perlis!C7+Selangor!C7+Terengganu!C7+Sabah!C7+Sarawak!C7+WPKL!C7+'WP Labuan'!C7+'WP Putrajaya'!C7</f>
        <v>706968</v>
      </c>
      <c r="D7" s="17">
        <f>C7/B7*100</f>
        <v>38.163285797108962</v>
      </c>
      <c r="E7" s="15">
        <f>Johor!E7+Kedah!E7+Kelantan!E7+Melaka!E7+'Negeri Sembilan'!E7+Pahang!E7+P.Pinang!E7+Perak!E7+Perlis!E7+Selangor!E7+Terengganu!E7+Sabah!E7+Sarawak!E7+WPKL!E7+'WP Labuan'!E7+'WP Putrajaya'!E7</f>
        <v>101460</v>
      </c>
      <c r="F7" s="17">
        <f>E7/B7*100</f>
        <v>5.476976294506505</v>
      </c>
      <c r="G7" s="15">
        <f>Johor!G7+Kedah!G7+Kelantan!G7+Melaka!G7+'Negeri Sembilan'!G7+Pahang!G7+P.Pinang!G7+Perak!G7+Perlis!G7+Selangor!G7+Terengganu!G7+Sabah!G7+Sarawak!G7+WPKL!G7+'WP Labuan'!G7+'WP Putrajaya'!G7</f>
        <v>436138</v>
      </c>
      <c r="H7" s="17">
        <f>G7/B7*100</f>
        <v>23.543440638019693</v>
      </c>
      <c r="I7" s="15">
        <f>Johor!I7+Kedah!I7+Kelantan!I7+Melaka!I7+'Negeri Sembilan'!I7+Pahang!I7+P.Pinang!I7+Perak!I7+Perlis!I7+Selangor!I7+Terengganu!I7+Sabah!I7+Sarawak!I7+WPKL!I7+'WP Labuan'!I7+'WP Putrajaya'!I7</f>
        <v>42853</v>
      </c>
      <c r="J7" s="17">
        <f>I7/B7*100</f>
        <v>2.3132748388378404</v>
      </c>
      <c r="K7" s="15">
        <f>Johor!K7+Kedah!K7+Kelantan!K7+Melaka!K7+'Negeri Sembilan'!K7+Pahang!K7+P.Pinang!K7+Perak!K7+Perlis!K7+Selangor!K7+Terengganu!K7+Sabah!K7+Sarawak!K7+WPKL!K7+'WP Labuan'!K7+'WP Putrajaya'!K7</f>
        <v>40775</v>
      </c>
      <c r="L7" s="17">
        <f>K7/B7*100</f>
        <v>2.2011010093485388</v>
      </c>
      <c r="M7" s="15">
        <f>Johor!M7+Kedah!M7+Kelantan!M7+Melaka!M7+'Negeri Sembilan'!M7+Pahang!M7+P.Pinang!M7+Perak!M7+Perlis!M7+Selangor!M7+Terengganu!M7+Sabah!M7+Sarawak!M7+WPKL!M7+'WP Labuan'!M7+'WP Putrajaya'!M7</f>
        <v>37622</v>
      </c>
      <c r="N7" s="17">
        <f>M7/B7*100</f>
        <v>2.0308969263938867</v>
      </c>
      <c r="O7" s="15">
        <f>Johor!O7+Kedah!O7+Kelantan!O7+Melaka!O7+'Negeri Sembilan'!O7+Pahang!O7+P.Pinang!O7+Perak!O7+Perlis!O7+Selangor!O7+Terengganu!O7+Sabah!O7+Sarawak!O7+WPKL!O7+'WP Labuan'!O7+'WP Putrajaya'!O7</f>
        <v>486644</v>
      </c>
      <c r="P7" s="18">
        <f>O7/B7*100</f>
        <v>26.269836899899701</v>
      </c>
    </row>
    <row r="8" spans="1:16" ht="39.950000000000003" customHeight="1" x14ac:dyDescent="0.2">
      <c r="A8" s="19" t="s">
        <v>186</v>
      </c>
      <c r="B8" s="20">
        <f>Johor!B8+Kedah!B8+Kelantan!B8+Melaka!B8+'Negeri Sembilan'!B8+Pahang!B8+P.Pinang!B8+Perak!B8+Perlis!B8+Selangor!B8+Terengganu!B8+Sabah!B8+Sarawak!B8+WPKL!B8+'WP Labuan'!B8+'WP Putrajaya'!B8</f>
        <v>419133</v>
      </c>
      <c r="C8" s="20">
        <f>Johor!C8+Kedah!C8+Kelantan!C8+Melaka!C8+'Negeri Sembilan'!C8+Pahang!C8+P.Pinang!C8+Perak!C8+Perlis!C8+Selangor!C8+Terengganu!C8+Sabah!C8+Sarawak!C8+WPKL!C8+'WP Labuan'!C8+'WP Putrajaya'!C8</f>
        <v>74187</v>
      </c>
      <c r="D8" s="21">
        <f>C8/B8*100</f>
        <v>17.700109511777885</v>
      </c>
      <c r="E8" s="20">
        <f>Johor!E8+Kedah!E8+Kelantan!E8+Melaka!E8+'Negeri Sembilan'!E8+Pahang!E8+P.Pinang!E8+Perak!E8+Perlis!E8+Selangor!E8+Terengganu!E8+Sabah!E8+Sarawak!E8+WPKL!E8+'WP Labuan'!E8+'WP Putrajaya'!E8</f>
        <v>24404</v>
      </c>
      <c r="F8" s="21">
        <f t="shared" ref="F8:F19" si="0">E8/B8*100</f>
        <v>5.8224954847268053</v>
      </c>
      <c r="G8" s="20">
        <f>Johor!G8+Kedah!G8+Kelantan!G8+Melaka!G8+'Negeri Sembilan'!G8+Pahang!G8+P.Pinang!G8+Perak!G8+Perlis!G8+Selangor!G8+Terengganu!G8+Sabah!G8+Sarawak!G8+WPKL!G8+'WP Labuan'!G8+'WP Putrajaya'!G8</f>
        <v>146570</v>
      </c>
      <c r="H8" s="21">
        <f t="shared" ref="H8:H19" si="1">G8/B8*100</f>
        <v>34.969806720062607</v>
      </c>
      <c r="I8" s="20">
        <f>Johor!I8+Kedah!I8+Kelantan!I8+Melaka!I8+'Negeri Sembilan'!I8+Pahang!I8+P.Pinang!I8+Perak!I8+Perlis!I8+Selangor!I8+Terengganu!I8+Sabah!I8+Sarawak!I8+WPKL!I8+'WP Labuan'!I8+'WP Putrajaya'!I8</f>
        <v>9147</v>
      </c>
      <c r="J8" s="21">
        <f t="shared" ref="J8:J19" si="2">I8/B8*100</f>
        <v>2.1823621618913327</v>
      </c>
      <c r="K8" s="20">
        <f>Johor!K8+Kedah!K8+Kelantan!K8+Melaka!K8+'Negeri Sembilan'!K8+Pahang!K8+P.Pinang!K8+Perak!K8+Perlis!K8+Selangor!K8+Terengganu!K8+Sabah!K8+Sarawak!K8+WPKL!K8+'WP Labuan'!K8+'WP Putrajaya'!K8</f>
        <v>8301</v>
      </c>
      <c r="L8" s="21">
        <f t="shared" ref="L8:L19" si="3">K8/B8*100</f>
        <v>1.9805169242221441</v>
      </c>
      <c r="M8" s="20">
        <f>Johor!M8+Kedah!M8+Kelantan!M8+Melaka!M8+'Negeri Sembilan'!M8+Pahang!M8+P.Pinang!M8+Perak!M8+Perlis!M8+Selangor!M8+Terengganu!M8+Sabah!M8+Sarawak!M8+WPKL!M8+'WP Labuan'!M8+'WP Putrajaya'!M8</f>
        <v>27043</v>
      </c>
      <c r="N8" s="21">
        <f t="shared" ref="N8:N19" si="4">M8/B8*100</f>
        <v>6.4521285606239545</v>
      </c>
      <c r="O8" s="20">
        <f>Johor!O8+Kedah!O8+Kelantan!O8+Melaka!O8+'Negeri Sembilan'!O8+Pahang!O8+P.Pinang!O8+Perak!O8+Perlis!O8+Selangor!O8+Terengganu!O8+Sabah!O8+Sarawak!O8+WPKL!O8+'WP Labuan'!O8+'WP Putrajaya'!O8</f>
        <v>129481</v>
      </c>
      <c r="P8" s="22">
        <f t="shared" ref="P8:P19" si="5">O8/B8*100</f>
        <v>30.892580636695271</v>
      </c>
    </row>
    <row r="9" spans="1:16" ht="39.950000000000003" customHeight="1" x14ac:dyDescent="0.2">
      <c r="A9" s="19" t="s">
        <v>187</v>
      </c>
      <c r="B9" s="20">
        <f>Johor!B9+Kedah!B9+Kelantan!B9+Melaka!B9+'Negeri Sembilan'!B9+Pahang!B9+P.Pinang!B9+Perak!B9+Perlis!B9+Selangor!B9+Terengganu!B9+Sabah!B9+Sarawak!B9+WPKL!B9+'WP Labuan'!B9+'WP Putrajaya'!B9</f>
        <v>124601</v>
      </c>
      <c r="C9" s="20">
        <f>Johor!C9+Kedah!C9+Kelantan!C9+Melaka!C9+'Negeri Sembilan'!C9+Pahang!C9+P.Pinang!C9+Perak!C9+Perlis!C9+Selangor!C9+Terengganu!C9+Sabah!C9+Sarawak!C9+WPKL!C9+'WP Labuan'!C9+'WP Putrajaya'!C9</f>
        <v>44143</v>
      </c>
      <c r="D9" s="21">
        <f t="shared" ref="D9:D19" si="6">C9/B9*100</f>
        <v>35.427484530621747</v>
      </c>
      <c r="E9" s="20">
        <f>Johor!E9+Kedah!E9+Kelantan!E9+Melaka!E9+'Negeri Sembilan'!E9+Pahang!E9+P.Pinang!E9+Perak!E9+Perlis!E9+Selangor!E9+Terengganu!E9+Sabah!E9+Sarawak!E9+WPKL!E9+'WP Labuan'!E9+'WP Putrajaya'!E9</f>
        <v>6498</v>
      </c>
      <c r="F9" s="21">
        <f t="shared" si="0"/>
        <v>5.2150464281988107</v>
      </c>
      <c r="G9" s="20">
        <f>Johor!G9+Kedah!G9+Kelantan!G9+Melaka!G9+'Negeri Sembilan'!G9+Pahang!G9+P.Pinang!G9+Perak!G9+Perlis!G9+Selangor!G9+Terengganu!G9+Sabah!G9+Sarawak!G9+WPKL!G9+'WP Labuan'!G9+'WP Putrajaya'!G9</f>
        <v>29408</v>
      </c>
      <c r="H9" s="21">
        <f t="shared" si="1"/>
        <v>23.601736743685844</v>
      </c>
      <c r="I9" s="20">
        <f>Johor!I9+Kedah!I9+Kelantan!I9+Melaka!I9+'Negeri Sembilan'!I9+Pahang!I9+P.Pinang!I9+Perak!I9+Perlis!I9+Selangor!I9+Terengganu!I9+Sabah!I9+Sarawak!I9+WPKL!I9+'WP Labuan'!I9+'WP Putrajaya'!I9</f>
        <v>3327</v>
      </c>
      <c r="J9" s="21">
        <f t="shared" si="2"/>
        <v>2.6701230327204435</v>
      </c>
      <c r="K9" s="20">
        <f>Johor!K9+Kedah!K9+Kelantan!K9+Melaka!K9+'Negeri Sembilan'!K9+Pahang!K9+P.Pinang!K9+Perak!K9+Perlis!K9+Selangor!K9+Terengganu!K9+Sabah!K9+Sarawak!K9+WPKL!K9+'WP Labuan'!K9+'WP Putrajaya'!K9</f>
        <v>6371</v>
      </c>
      <c r="L9" s="21">
        <f t="shared" si="3"/>
        <v>5.1131210824953248</v>
      </c>
      <c r="M9" s="20">
        <f>Johor!M9+Kedah!M9+Kelantan!M9+Melaka!M9+'Negeri Sembilan'!M9+Pahang!M9+P.Pinang!M9+Perak!M9+Perlis!M9+Selangor!M9+Terengganu!M9+Sabah!M9+Sarawak!M9+WPKL!M9+'WP Labuan'!M9+'WP Putrajaya'!M9</f>
        <v>2006</v>
      </c>
      <c r="N9" s="21">
        <f t="shared" si="4"/>
        <v>1.6099389250487557</v>
      </c>
      <c r="O9" s="20">
        <f>Johor!O9+Kedah!O9+Kelantan!O9+Melaka!O9+'Negeri Sembilan'!O9+Pahang!O9+P.Pinang!O9+Perak!O9+Perlis!O9+Selangor!O9+Terengganu!O9+Sabah!O9+Sarawak!O9+WPKL!O9+'WP Labuan'!O9+'WP Putrajaya'!O9</f>
        <v>32848</v>
      </c>
      <c r="P9" s="22">
        <f t="shared" si="5"/>
        <v>26.362549257229073</v>
      </c>
    </row>
    <row r="10" spans="1:16" ht="39.950000000000003" customHeight="1" x14ac:dyDescent="0.2">
      <c r="A10" s="125" t="s">
        <v>199</v>
      </c>
      <c r="B10" s="20">
        <f>Johor!B10+Kedah!B10+Kelantan!B10+Melaka!B10+'Negeri Sembilan'!B10+Pahang!B10+P.Pinang!B10+Perak!B10+Perlis!B10+Selangor!B10+Terengganu!B10+Sabah!B10+Sarawak!B10+WPKL!B10+'WP Labuan'!B10+'WP Putrajaya'!B10</f>
        <v>645564</v>
      </c>
      <c r="C10" s="20">
        <f>Johor!C10+Kedah!C10+Kelantan!C10+Melaka!C10+'Negeri Sembilan'!C10+Pahang!C10+P.Pinang!C10+Perak!C10+Perlis!C10+Selangor!C10+Terengganu!C10+Sabah!C10+Sarawak!C10+WPKL!C10+'WP Labuan'!C10+'WP Putrajaya'!C10</f>
        <v>270735</v>
      </c>
      <c r="D10" s="21">
        <f t="shared" si="6"/>
        <v>41.937747458036696</v>
      </c>
      <c r="E10" s="20">
        <f>Johor!E10+Kedah!E10+Kelantan!E10+Melaka!E10+'Negeri Sembilan'!E10+Pahang!E10+P.Pinang!E10+Perak!E10+Perlis!E10+Selangor!E10+Terengganu!E10+Sabah!E10+Sarawak!E10+WPKL!E10+'WP Labuan'!E10+'WP Putrajaya'!E10</f>
        <v>38658</v>
      </c>
      <c r="F10" s="21">
        <f t="shared" si="0"/>
        <v>5.9882521330185696</v>
      </c>
      <c r="G10" s="20">
        <f>Johor!G10+Kedah!G10+Kelantan!G10+Melaka!G10+'Negeri Sembilan'!G10+Pahang!G10+P.Pinang!G10+Perak!G10+Perlis!G10+Selangor!G10+Terengganu!G10+Sabah!G10+Sarawak!G10+WPKL!G10+'WP Labuan'!G10+'WP Putrajaya'!G10</f>
        <v>152991</v>
      </c>
      <c r="H10" s="21">
        <f t="shared" si="1"/>
        <v>23.698812201423873</v>
      </c>
      <c r="I10" s="20">
        <f>Johor!I10+Kedah!I10+Kelantan!I10+Melaka!I10+'Negeri Sembilan'!I10+Pahang!I10+P.Pinang!I10+Perak!I10+Perlis!I10+Selangor!I10+Terengganu!I10+Sabah!I10+Sarawak!I10+WPKL!I10+'WP Labuan'!I10+'WP Putrajaya'!I10</f>
        <v>14173</v>
      </c>
      <c r="J10" s="21">
        <f t="shared" si="2"/>
        <v>2.1954446034785087</v>
      </c>
      <c r="K10" s="20">
        <f>Johor!K10+Kedah!K10+Kelantan!K10+Melaka!K10+'Negeri Sembilan'!K10+Pahang!K10+P.Pinang!K10+Perak!K10+Perlis!K10+Selangor!K10+Terengganu!K10+Sabah!K10+Sarawak!K10+WPKL!K10+'WP Labuan'!K10+'WP Putrajaya'!K10</f>
        <v>13914</v>
      </c>
      <c r="L10" s="21">
        <f t="shared" si="3"/>
        <v>2.1553246463557447</v>
      </c>
      <c r="M10" s="20">
        <f>Johor!M10+Kedah!M10+Kelantan!M10+Melaka!M10+'Negeri Sembilan'!M10+Pahang!M10+P.Pinang!M10+Perak!M10+Perlis!M10+Selangor!M10+Terengganu!M10+Sabah!M10+Sarawak!M10+WPKL!M10+'WP Labuan'!M10+'WP Putrajaya'!M10</f>
        <v>5074</v>
      </c>
      <c r="N10" s="21">
        <f t="shared" si="4"/>
        <v>0.78597939166372355</v>
      </c>
      <c r="O10" s="20">
        <f>Johor!O10+Kedah!O10+Kelantan!O10+Melaka!O10+'Negeri Sembilan'!O10+Pahang!O10+P.Pinang!O10+Perak!O10+Perlis!O10+Selangor!O10+Terengganu!O10+Sabah!O10+Sarawak!O10+WPKL!O10+'WP Labuan'!O10+'WP Putrajaya'!O10</f>
        <v>150019</v>
      </c>
      <c r="P10" s="22">
        <f t="shared" si="5"/>
        <v>23.23843956602289</v>
      </c>
    </row>
    <row r="11" spans="1:16" ht="39.950000000000003" customHeight="1" x14ac:dyDescent="0.2">
      <c r="A11" s="19" t="s">
        <v>188</v>
      </c>
      <c r="B11" s="20">
        <f>Johor!B11+Kedah!B11+Kelantan!B11+Melaka!B11+'Negeri Sembilan'!B11+Pahang!B11+P.Pinang!B11+Perak!B11+Perlis!B11+Selangor!B11+Terengganu!B11+Sabah!B11+Sarawak!B11+WPKL!B11+'WP Labuan'!B11+'WP Putrajaya'!B11</f>
        <v>12594</v>
      </c>
      <c r="C11" s="20">
        <f>Johor!C11+Kedah!C11+Kelantan!C11+Melaka!C11+'Negeri Sembilan'!C11+Pahang!C11+P.Pinang!C11+Perak!C11+Perlis!C11+Selangor!C11+Terengganu!C11+Sabah!C11+Sarawak!C11+WPKL!C11+'WP Labuan'!C11+'WP Putrajaya'!C11</f>
        <v>7893</v>
      </c>
      <c r="D11" s="21">
        <f t="shared" si="6"/>
        <v>62.672701286326827</v>
      </c>
      <c r="E11" s="20">
        <f>Johor!E11+Kedah!E11+Kelantan!E11+Melaka!E11+'Negeri Sembilan'!E11+Pahang!E11+P.Pinang!E11+Perak!E11+Perlis!E11+Selangor!E11+Terengganu!E11+Sabah!E11+Sarawak!E11+WPKL!E11+'WP Labuan'!E11+'WP Putrajaya'!E11</f>
        <v>389</v>
      </c>
      <c r="F11" s="21">
        <f t="shared" si="0"/>
        <v>3.0887724313164999</v>
      </c>
      <c r="G11" s="20">
        <f>Johor!G11+Kedah!G11+Kelantan!G11+Melaka!G11+'Negeri Sembilan'!G11+Pahang!G11+P.Pinang!G11+Perak!G11+Perlis!G11+Selangor!G11+Terengganu!G11+Sabah!G11+Sarawak!G11+WPKL!G11+'WP Labuan'!G11+'WP Putrajaya'!G11</f>
        <v>1743</v>
      </c>
      <c r="H11" s="21">
        <f t="shared" si="1"/>
        <v>13.839923773225346</v>
      </c>
      <c r="I11" s="20">
        <f>Johor!I11+Kedah!I11+Kelantan!I11+Melaka!I11+'Negeri Sembilan'!I11+Pahang!I11+P.Pinang!I11+Perak!I11+Perlis!I11+Selangor!I11+Terengganu!I11+Sabah!I11+Sarawak!I11+WPKL!I11+'WP Labuan'!I11+'WP Putrajaya'!I11</f>
        <v>164</v>
      </c>
      <c r="J11" s="21">
        <f t="shared" si="2"/>
        <v>1.3022074003493729</v>
      </c>
      <c r="K11" s="20">
        <f>Johor!K11+Kedah!K11+Kelantan!K11+Melaka!K11+'Negeri Sembilan'!K11+Pahang!K11+P.Pinang!K11+Perak!K11+Perlis!K11+Selangor!K11+Terengganu!K11+Sabah!K11+Sarawak!K11+WPKL!K11+'WP Labuan'!K11+'WP Putrajaya'!K11</f>
        <v>76</v>
      </c>
      <c r="L11" s="21">
        <f t="shared" si="3"/>
        <v>0.6034619660155629</v>
      </c>
      <c r="M11" s="20">
        <f>Johor!M11+Kedah!M11+Kelantan!M11+Melaka!M11+'Negeri Sembilan'!M11+Pahang!M11+P.Pinang!M11+Perak!M11+Perlis!M11+Selangor!M11+Terengganu!M11+Sabah!M11+Sarawak!M11+WPKL!M11+'WP Labuan'!M11+'WP Putrajaya'!M11</f>
        <v>21</v>
      </c>
      <c r="N11" s="21">
        <f t="shared" si="4"/>
        <v>0.16674606955693186</v>
      </c>
      <c r="O11" s="20">
        <f>Johor!O11+Kedah!O11+Kelantan!O11+Melaka!O11+'Negeri Sembilan'!O11+Pahang!O11+P.Pinang!O11+Perak!O11+Perlis!O11+Selangor!O11+Terengganu!O11+Sabah!O11+Sarawak!O11+WPKL!O11+'WP Labuan'!O11+'WP Putrajaya'!O11</f>
        <v>2307</v>
      </c>
      <c r="P11" s="22">
        <f t="shared" si="5"/>
        <v>18.318246784182946</v>
      </c>
    </row>
    <row r="12" spans="1:16" ht="54.95" customHeight="1" x14ac:dyDescent="0.2">
      <c r="A12" s="19" t="s">
        <v>189</v>
      </c>
      <c r="B12" s="20">
        <f>Johor!B12+Kedah!B12+Kelantan!B12+Melaka!B12+'Negeri Sembilan'!B12+Pahang!B12+P.Pinang!B12+Perak!B12+Perlis!B12+Selangor!B12+Terengganu!B12+Sabah!B12+Sarawak!B12+WPKL!B12+'WP Labuan'!B12+'WP Putrajaya'!B12</f>
        <v>515359</v>
      </c>
      <c r="C12" s="20">
        <f>Johor!C12+Kedah!C12+Kelantan!C12+Melaka!C12+'Negeri Sembilan'!C12+Pahang!C12+P.Pinang!C12+Perak!C12+Perlis!C12+Selangor!C12+Terengganu!C12+Sabah!C12+Sarawak!C12+WPKL!C12+'WP Labuan'!C12+'WP Putrajaya'!C12</f>
        <v>262210</v>
      </c>
      <c r="D12" s="21">
        <f>C12/B12*100</f>
        <v>50.879095931185837</v>
      </c>
      <c r="E12" s="20">
        <f>Johor!E12+Kedah!E12+Kelantan!E12+Melaka!E12+'Negeri Sembilan'!E12+Pahang!E12+P.Pinang!E12+Perak!E12+Perlis!E12+Selangor!E12+Terengganu!E12+Sabah!E12+Sarawak!E12+WPKL!E12+'WP Labuan'!E12+'WP Putrajaya'!E12</f>
        <v>27687</v>
      </c>
      <c r="F12" s="21">
        <f>E12/B12*100</f>
        <v>5.3723714924935821</v>
      </c>
      <c r="G12" s="20">
        <f>Johor!G12+Kedah!G12+Kelantan!G12+Melaka!G12+'Negeri Sembilan'!G12+Pahang!G12+P.Pinang!G12+Perak!G12+Perlis!G12+Selangor!G12+Terengganu!G12+Sabah!G12+Sarawak!G12+WPKL!G12+'WP Labuan'!G12+'WP Putrajaya'!G12</f>
        <v>84349</v>
      </c>
      <c r="H12" s="21">
        <f>G12/B12*100</f>
        <v>16.367037346781562</v>
      </c>
      <c r="I12" s="20">
        <f>Johor!I12+Kedah!I12+Kelantan!I12+Melaka!I12+'Negeri Sembilan'!I12+Pahang!I12+P.Pinang!I12+Perak!I12+Perlis!I12+Selangor!I12+Terengganu!I12+Sabah!I12+Sarawak!I12+WPKL!I12+'WP Labuan'!I12+'WP Putrajaya'!I12</f>
        <v>14331</v>
      </c>
      <c r="J12" s="21">
        <f>I12/B12*100</f>
        <v>2.7807799999611924</v>
      </c>
      <c r="K12" s="20">
        <f>Johor!K12+Kedah!K12+Kelantan!K12+Melaka!K12+'Negeri Sembilan'!K12+Pahang!K12+P.Pinang!K12+Perak!K12+Perlis!K12+Selangor!K12+Terengganu!K12+Sabah!K12+Sarawak!K12+WPKL!K12+'WP Labuan'!K12+'WP Putrajaya'!K12</f>
        <v>7257</v>
      </c>
      <c r="L12" s="21">
        <f>K12/B12*100</f>
        <v>1.4081446137546836</v>
      </c>
      <c r="M12" s="20">
        <f>Johor!M12+Kedah!M12+Kelantan!M12+Melaka!M12+'Negeri Sembilan'!M12+Pahang!M12+P.Pinang!M12+Perak!M12+Perlis!M12+Selangor!M12+Terengganu!M12+Sabah!M12+Sarawak!M12+WPKL!M12+'WP Labuan'!M12+'WP Putrajaya'!M12</f>
        <v>1932</v>
      </c>
      <c r="N12" s="21">
        <f>M12/B12*100</f>
        <v>0.37488430395122624</v>
      </c>
      <c r="O12" s="20">
        <f>Johor!O12+Kedah!O12+Kelantan!O12+Melaka!O12+'Negeri Sembilan'!O12+Pahang!O12+P.Pinang!O12+Perak!O12+Perlis!O12+Selangor!O12+Terengganu!O12+Sabah!O12+Sarawak!O12+WPKL!O12+'WP Labuan'!O12+'WP Putrajaya'!O12</f>
        <v>117593</v>
      </c>
      <c r="P12" s="22">
        <f>O12/B12*100</f>
        <v>22.817686311871917</v>
      </c>
    </row>
    <row r="13" spans="1:16" ht="120" customHeight="1" x14ac:dyDescent="0.2">
      <c r="A13" s="19" t="s">
        <v>200</v>
      </c>
      <c r="B13" s="20">
        <f>Johor!B13+Kedah!B13+Kelantan!B13+Melaka!B13+'Negeri Sembilan'!B13+Pahang!B13+P.Pinang!B13+Perak!B13+Perlis!B13+Selangor!B13+Terengganu!B13+Sabah!B13+Sarawak!B13+WPKL!B13+'WP Labuan'!B13+'WP Putrajaya'!B13</f>
        <v>32552</v>
      </c>
      <c r="C13" s="20">
        <f>Johor!C13+Kedah!C13+Kelantan!C13+Melaka!C13+'Negeri Sembilan'!C13+Pahang!C13+P.Pinang!C13+Perak!C13+Perlis!C13+Selangor!C13+Terengganu!C13+Sabah!C13+Sarawak!C13+WPKL!C13+'WP Labuan'!C13+'WP Putrajaya'!C13</f>
        <v>18086</v>
      </c>
      <c r="D13" s="21">
        <f t="shared" si="6"/>
        <v>55.560334234455645</v>
      </c>
      <c r="E13" s="20">
        <f>Johor!E13+Kedah!E13+Kelantan!E13+Melaka!E13+'Negeri Sembilan'!E13+Pahang!E13+P.Pinang!E13+Perak!E13+Perlis!E13+Selangor!E13+Terengganu!E13+Sabah!E13+Sarawak!E13+WPKL!E13+'WP Labuan'!E13+'WP Putrajaya'!E13</f>
        <v>650</v>
      </c>
      <c r="F13" s="21">
        <f t="shared" si="0"/>
        <v>1.9968051118210861</v>
      </c>
      <c r="G13" s="20">
        <f>Johor!G13+Kedah!G13+Kelantan!G13+Melaka!G13+'Negeri Sembilan'!G13+Pahang!G13+P.Pinang!G13+Perak!G13+Perlis!G13+Selangor!G13+Terengganu!G13+Sabah!G13+Sarawak!G13+WPKL!G13+'WP Labuan'!G13+'WP Putrajaya'!G13</f>
        <v>4758</v>
      </c>
      <c r="H13" s="21">
        <f t="shared" si="1"/>
        <v>14.616613418530353</v>
      </c>
      <c r="I13" s="20">
        <f>Johor!I13+Kedah!I13+Kelantan!I13+Melaka!I13+'Negeri Sembilan'!I13+Pahang!I13+P.Pinang!I13+Perak!I13+Perlis!I13+Selangor!I13+Terengganu!I13+Sabah!I13+Sarawak!I13+WPKL!I13+'WP Labuan'!I13+'WP Putrajaya'!I13</f>
        <v>1153</v>
      </c>
      <c r="J13" s="21">
        <f t="shared" si="2"/>
        <v>3.5420250675841731</v>
      </c>
      <c r="K13" s="20">
        <f>Johor!K13+Kedah!K13+Kelantan!K13+Melaka!K13+'Negeri Sembilan'!K13+Pahang!K13+P.Pinang!K13+Perak!K13+Perlis!K13+Selangor!K13+Terengganu!K13+Sabah!K13+Sarawak!K13+WPKL!K13+'WP Labuan'!K13+'WP Putrajaya'!K13</f>
        <v>329</v>
      </c>
      <c r="L13" s="21">
        <f t="shared" si="3"/>
        <v>1.0106905873679037</v>
      </c>
      <c r="M13" s="20">
        <f>Johor!M13+Kedah!M13+Kelantan!M13+Melaka!M13+'Negeri Sembilan'!M13+Pahang!M13+P.Pinang!M13+Perak!M13+Perlis!M13+Selangor!M13+Terengganu!M13+Sabah!M13+Sarawak!M13+WPKL!M13+'WP Labuan'!M13+'WP Putrajaya'!M13</f>
        <v>13</v>
      </c>
      <c r="N13" s="21">
        <f t="shared" si="4"/>
        <v>3.9936102236421724E-2</v>
      </c>
      <c r="O13" s="20">
        <f>Johor!O13+Kedah!O13+Kelantan!O13+Melaka!O13+'Negeri Sembilan'!O13+Pahang!O13+P.Pinang!O13+Perak!O13+Perlis!O13+Selangor!O13+Terengganu!O13+Sabah!O13+Sarawak!O13+WPKL!O13+'WP Labuan'!O13+'WP Putrajaya'!O13</f>
        <v>7563</v>
      </c>
      <c r="P13" s="22">
        <f t="shared" si="5"/>
        <v>23.233595478004425</v>
      </c>
    </row>
    <row r="14" spans="1:16" ht="39.950000000000003" customHeight="1" x14ac:dyDescent="0.2">
      <c r="A14" s="19" t="s">
        <v>190</v>
      </c>
      <c r="B14" s="20">
        <f>Johor!B14+Kedah!B14+Kelantan!B14+Melaka!B14+'Negeri Sembilan'!B14+Pahang!B14+P.Pinang!B14+Perak!B14+Perlis!B14+Selangor!B14+Terengganu!B14+Sabah!B14+Sarawak!B14+WPKL!B14+'WP Labuan'!B14+'WP Putrajaya'!B14</f>
        <v>50465</v>
      </c>
      <c r="C14" s="20">
        <f>Johor!C14+Kedah!C14+Kelantan!C14+Melaka!C14+'Negeri Sembilan'!C14+Pahang!C14+P.Pinang!C14+Perak!C14+Perlis!C14+Selangor!C14+Terengganu!C14+Sabah!C14+Sarawak!C14+WPKL!C14+'WP Labuan'!C14+'WP Putrajaya'!C14</f>
        <v>23916</v>
      </c>
      <c r="D14" s="21">
        <f t="shared" si="6"/>
        <v>47.391261270187258</v>
      </c>
      <c r="E14" s="20">
        <f>Johor!E14+Kedah!E14+Kelantan!E14+Melaka!E14+'Negeri Sembilan'!E14+Pahang!E14+P.Pinang!E14+Perak!E14+Perlis!E14+Selangor!E14+Terengganu!E14+Sabah!E14+Sarawak!E14+WPKL!E14+'WP Labuan'!E14+'WP Putrajaya'!E14</f>
        <v>1632</v>
      </c>
      <c r="F14" s="21">
        <f t="shared" si="0"/>
        <v>3.2339245021301894</v>
      </c>
      <c r="G14" s="20">
        <f>Johor!G14+Kedah!G14+Kelantan!G14+Melaka!G14+'Negeri Sembilan'!G14+Pahang!G14+P.Pinang!G14+Perak!G14+Perlis!G14+Selangor!G14+Terengganu!G14+Sabah!G14+Sarawak!G14+WPKL!G14+'WP Labuan'!G14+'WP Putrajaya'!G14</f>
        <v>3378</v>
      </c>
      <c r="H14" s="21">
        <f t="shared" si="1"/>
        <v>6.6937481422768261</v>
      </c>
      <c r="I14" s="20">
        <f>Johor!I14+Kedah!I14+Kelantan!I14+Melaka!I14+'Negeri Sembilan'!I14+Pahang!I14+P.Pinang!I14+Perak!I14+Perlis!I14+Selangor!I14+Terengganu!I14+Sabah!I14+Sarawak!I14+WPKL!I14+'WP Labuan'!I14+'WP Putrajaya'!I14</f>
        <v>177</v>
      </c>
      <c r="J14" s="21">
        <f t="shared" si="2"/>
        <v>0.35073813534132564</v>
      </c>
      <c r="K14" s="20">
        <f>Johor!K14+Kedah!K14+Kelantan!K14+Melaka!K14+'Negeri Sembilan'!K14+Pahang!K14+P.Pinang!K14+Perak!K14+Perlis!K14+Selangor!K14+Terengganu!K14+Sabah!K14+Sarawak!K14+WPKL!K14+'WP Labuan'!K14+'WP Putrajaya'!K14</f>
        <v>1772</v>
      </c>
      <c r="L14" s="21">
        <f t="shared" si="3"/>
        <v>3.5113444961854747</v>
      </c>
      <c r="M14" s="20">
        <f>Johor!M14+Kedah!M14+Kelantan!M14+Melaka!M14+'Negeri Sembilan'!M14+Pahang!M14+P.Pinang!M14+Perak!M14+Perlis!M14+Selangor!M14+Terengganu!M14+Sabah!M14+Sarawak!M14+WPKL!M14+'WP Labuan'!M14+'WP Putrajaya'!M14</f>
        <v>190</v>
      </c>
      <c r="N14" s="21">
        <f t="shared" si="4"/>
        <v>0.37649856336074505</v>
      </c>
      <c r="O14" s="20">
        <f>Johor!O14+Kedah!O14+Kelantan!O14+Melaka!O14+'Negeri Sembilan'!O14+Pahang!O14+P.Pinang!O14+Perak!O14+Perlis!O14+Selangor!O14+Terengganu!O14+Sabah!O14+Sarawak!O14+WPKL!O14+'WP Labuan'!O14+'WP Putrajaya'!O14</f>
        <v>19389</v>
      </c>
      <c r="P14" s="22">
        <f t="shared" si="5"/>
        <v>38.420687605270984</v>
      </c>
    </row>
    <row r="15" spans="1:16" ht="39.950000000000003" customHeight="1" x14ac:dyDescent="0.2">
      <c r="A15" s="19" t="s">
        <v>191</v>
      </c>
      <c r="B15" s="20">
        <f>Johor!B15+Kedah!B15+Kelantan!B15+Melaka!B15+'Negeri Sembilan'!B15+Pahang!B15+P.Pinang!B15+Perak!B15+Perlis!B15+Selangor!B15+Terengganu!B15+Sabah!B15+Sarawak!B15+WPKL!B15+'WP Labuan'!B15+'WP Putrajaya'!B15</f>
        <v>21290</v>
      </c>
      <c r="C15" s="20">
        <f>Johor!C15+Kedah!C15+Kelantan!C15+Melaka!C15+'Negeri Sembilan'!C15+Pahang!C15+P.Pinang!C15+Perak!C15+Perlis!C15+Selangor!C15+Terengganu!C15+Sabah!C15+Sarawak!C15+WPKL!C15+'WP Labuan'!C15+'WP Putrajaya'!C15</f>
        <v>166</v>
      </c>
      <c r="D15" s="127">
        <v>0</v>
      </c>
      <c r="E15" s="20">
        <f>Johor!E15+Kedah!E15+Kelantan!E15+Melaka!E15+'Negeri Sembilan'!E15+Pahang!E15+P.Pinang!E15+Perak!E15+Perlis!E15+Selangor!E15+Terengganu!E15+Sabah!E15+Sarawak!E15+WPKL!E15+'WP Labuan'!E15+'WP Putrajaya'!E15</f>
        <v>321</v>
      </c>
      <c r="F15" s="127">
        <v>0</v>
      </c>
      <c r="G15" s="20">
        <f>Johor!G15+Kedah!G15+Kelantan!G15+Melaka!G15+'Negeri Sembilan'!G15+Pahang!G15+P.Pinang!G15+Perak!G15+Perlis!G15+Selangor!G15+Terengganu!G15+Sabah!G15+Sarawak!G15+WPKL!G15+'WP Labuan'!G15+'WP Putrajaya'!G15</f>
        <v>9356</v>
      </c>
      <c r="H15" s="127">
        <v>0</v>
      </c>
      <c r="I15" s="20">
        <f>Johor!I15+Kedah!I15+Kelantan!I15+Melaka!I15+'Negeri Sembilan'!I15+Pahang!I15+P.Pinang!I15+Perak!I15+Perlis!I15+Selangor!I15+Terengganu!I15+Sabah!I15+Sarawak!I15+WPKL!I15+'WP Labuan'!I15+'WP Putrajaya'!I15</f>
        <v>40</v>
      </c>
      <c r="J15" s="127">
        <v>0</v>
      </c>
      <c r="K15" s="20">
        <f>Johor!K15+Kedah!K15+Kelantan!K15+Melaka!K15+'Negeri Sembilan'!K15+Pahang!K15+P.Pinang!K15+Perak!K15+Perlis!K15+Selangor!K15+Terengganu!K15+Sabah!K15+Sarawak!K15+WPKL!K15+'WP Labuan'!K15+'WP Putrajaya'!K15</f>
        <v>492</v>
      </c>
      <c r="L15" s="127">
        <v>0</v>
      </c>
      <c r="M15" s="20">
        <f>Johor!M15+Kedah!M15+Kelantan!M15+Melaka!M15+'Negeri Sembilan'!M15+Pahang!M15+P.Pinang!M15+Perak!M15+Perlis!M15+Selangor!M15+Terengganu!M15+Sabah!M15+Sarawak!M15+WPKL!M15+'WP Labuan'!M15+'WP Putrajaya'!M15</f>
        <v>311</v>
      </c>
      <c r="N15" s="127">
        <v>0</v>
      </c>
      <c r="O15" s="20">
        <f>Johor!O15+Kedah!O15+Kelantan!O15+Melaka!O15+'Negeri Sembilan'!O15+Pahang!O15+P.Pinang!O15+Perak!O15+Perlis!O15+Selangor!O15+Terengganu!O15+Sabah!O15+Sarawak!O15+WPKL!O15+'WP Labuan'!O15+'WP Putrajaya'!O15</f>
        <v>10604</v>
      </c>
      <c r="P15" s="127">
        <v>0</v>
      </c>
    </row>
    <row r="16" spans="1:16" ht="39.950000000000003" customHeight="1" x14ac:dyDescent="0.2">
      <c r="A16" s="19" t="s">
        <v>192</v>
      </c>
      <c r="B16" s="20">
        <f>Johor!B16+Kedah!B16+Kelantan!B16+Melaka!B16+'Negeri Sembilan'!B16+Pahang!B16+P.Pinang!B16+Perak!B16+Perlis!B16+Selangor!B16+Terengganu!B16+Sabah!B16+Sarawak!B16+WPKL!B16+'WP Labuan'!B16+'WP Putrajaya'!B16</f>
        <v>1062</v>
      </c>
      <c r="C16" s="20">
        <f>Johor!C16+Kedah!C16+Kelantan!C16+Melaka!C16+'Negeri Sembilan'!C16+Pahang!C16+P.Pinang!C16+Perak!C16+Perlis!C16+Selangor!C16+Terengganu!C16+Sabah!C16+Sarawak!C16+WPKL!C16+'WP Labuan'!C16+'WP Putrajaya'!C16</f>
        <v>36</v>
      </c>
      <c r="D16" s="21">
        <f t="shared" si="6"/>
        <v>3.3898305084745761</v>
      </c>
      <c r="E16" s="20">
        <f>Johor!E16+Kedah!E16+Kelantan!E16+Melaka!E16+'Negeri Sembilan'!E16+Pahang!E16+P.Pinang!E16+Perak!E16+Perlis!E16+Selangor!E16+Terengganu!E16+Sabah!E16+Sarawak!E16+WPKL!E16+'WP Labuan'!E16+'WP Putrajaya'!E16</f>
        <v>55</v>
      </c>
      <c r="F16" s="21">
        <f t="shared" si="0"/>
        <v>5.1789077212806029</v>
      </c>
      <c r="G16" s="20">
        <f>Johor!G16+Kedah!G16+Kelantan!G16+Melaka!G16+'Negeri Sembilan'!G16+Pahang!G16+P.Pinang!G16+Perak!G16+Perlis!G16+Selangor!G16+Terengganu!G16+Sabah!G16+Sarawak!G16+WPKL!G16+'WP Labuan'!G16+'WP Putrajaya'!G16</f>
        <v>169</v>
      </c>
      <c r="H16" s="21">
        <f t="shared" si="1"/>
        <v>15.913370998116761</v>
      </c>
      <c r="I16" s="20">
        <f>Johor!I16+Kedah!I16+Kelantan!I16+Melaka!I16+'Negeri Sembilan'!I16+Pahang!I16+P.Pinang!I16+Perak!I16+Perlis!I16+Selangor!I16+Terengganu!I16+Sabah!I16+Sarawak!I16+WPKL!I16+'WP Labuan'!I16+'WP Putrajaya'!I16</f>
        <v>3</v>
      </c>
      <c r="J16" s="21">
        <f t="shared" si="2"/>
        <v>0.2824858757062147</v>
      </c>
      <c r="K16" s="20">
        <f>Johor!K16+Kedah!K16+Kelantan!K16+Melaka!K16+'Negeri Sembilan'!K16+Pahang!K16+P.Pinang!K16+Perak!K16+Perlis!K16+Selangor!K16+Terengganu!K16+Sabah!K16+Sarawak!K16+WPKL!K16+'WP Labuan'!K16+'WP Putrajaya'!K16</f>
        <v>263</v>
      </c>
      <c r="L16" s="21">
        <f t="shared" si="3"/>
        <v>24.764595103578156</v>
      </c>
      <c r="M16" s="20">
        <f>Johor!M16+Kedah!M16+Kelantan!M16+Melaka!M16+'Negeri Sembilan'!M16+Pahang!M16+P.Pinang!M16+Perak!M16+Perlis!M16+Selangor!M16+Terengganu!M16+Sabah!M16+Sarawak!M16+WPKL!M16+'WP Labuan'!M16+'WP Putrajaya'!M16</f>
        <v>178</v>
      </c>
      <c r="N16" s="21">
        <f t="shared" si="4"/>
        <v>16.760828625235405</v>
      </c>
      <c r="O16" s="20">
        <f>Johor!O16+Kedah!O16+Kelantan!O16+Melaka!O16+'Negeri Sembilan'!O16+Pahang!O16+P.Pinang!O16+Perak!O16+Perlis!O16+Selangor!O16+Terengganu!O16+Sabah!O16+Sarawak!O16+WPKL!O16+'WP Labuan'!O16+'WP Putrajaya'!O16</f>
        <v>335</v>
      </c>
      <c r="P16" s="22">
        <f t="shared" si="5"/>
        <v>31.544256120527308</v>
      </c>
    </row>
    <row r="17" spans="1:16" ht="39.950000000000003" customHeight="1" x14ac:dyDescent="0.2">
      <c r="A17" s="19" t="s">
        <v>193</v>
      </c>
      <c r="B17" s="20">
        <f>Johor!B17+Kedah!B17+Kelantan!B17+Melaka!B17+'Negeri Sembilan'!B17+Pahang!B17+P.Pinang!B17+Perak!B17+Perlis!B17+Selangor!B17+Terengganu!B17+Sabah!B17+Sarawak!B17+WPKL!B17+'WP Labuan'!B17+'WP Putrajaya'!B17</f>
        <v>6426</v>
      </c>
      <c r="C17" s="20">
        <f>Johor!C17+Kedah!C17+Kelantan!C17+Melaka!C17+'Negeri Sembilan'!C17+Pahang!C17+P.Pinang!C17+Perak!C17+Perlis!C17+Selangor!C17+Terengganu!C17+Sabah!C17+Sarawak!C17+WPKL!C17+'WP Labuan'!C17+'WP Putrajaya'!C17</f>
        <v>2153</v>
      </c>
      <c r="D17" s="21">
        <f t="shared" si="6"/>
        <v>33.504512916277626</v>
      </c>
      <c r="E17" s="20">
        <f>Johor!E17+Kedah!E17+Kelantan!E17+Melaka!E17+'Negeri Sembilan'!E17+Pahang!E17+P.Pinang!E17+Perak!E17+Perlis!E17+Selangor!E17+Terengganu!E17+Sabah!E17+Sarawak!E17+WPKL!E17+'WP Labuan'!E17+'WP Putrajaya'!E17</f>
        <v>107</v>
      </c>
      <c r="F17" s="21">
        <f t="shared" si="0"/>
        <v>1.6651104886399002</v>
      </c>
      <c r="G17" s="20">
        <f>Johor!G17+Kedah!G17+Kelantan!G17+Melaka!G17+'Negeri Sembilan'!G17+Pahang!G17+P.Pinang!G17+Perak!G17+Perlis!G17+Selangor!G17+Terengganu!G17+Sabah!G17+Sarawak!G17+WPKL!G17+'WP Labuan'!G17+'WP Putrajaya'!G17</f>
        <v>680</v>
      </c>
      <c r="H17" s="21">
        <f t="shared" si="1"/>
        <v>10.582010582010582</v>
      </c>
      <c r="I17" s="20">
        <f>Johor!I17+Kedah!I17+Kelantan!I17+Melaka!I17+'Negeri Sembilan'!I17+Pahang!I17+P.Pinang!I17+Perak!I17+Perlis!I17+Selangor!I17+Terengganu!I17+Sabah!I17+Sarawak!I17+WPKL!I17+'WP Labuan'!I17+'WP Putrajaya'!I17</f>
        <v>102</v>
      </c>
      <c r="J17" s="21">
        <f t="shared" si="2"/>
        <v>1.5873015873015872</v>
      </c>
      <c r="K17" s="20">
        <f>Johor!K17+Kedah!K17+Kelantan!K17+Melaka!K17+'Negeri Sembilan'!K17+Pahang!K17+P.Pinang!K17+Perak!K17+Perlis!K17+Selangor!K17+Terengganu!K17+Sabah!K17+Sarawak!K17+WPKL!K17+'WP Labuan'!K17+'WP Putrajaya'!K17</f>
        <v>513</v>
      </c>
      <c r="L17" s="21">
        <f t="shared" si="3"/>
        <v>7.9831932773109235</v>
      </c>
      <c r="M17" s="20">
        <f>Johor!M17+Kedah!M17+Kelantan!M17+Melaka!M17+'Negeri Sembilan'!M17+Pahang!M17+P.Pinang!M17+Perak!M17+Perlis!M17+Selangor!M17+Terengganu!M17+Sabah!M17+Sarawak!M17+WPKL!M17+'WP Labuan'!M17+'WP Putrajaya'!M17</f>
        <v>105</v>
      </c>
      <c r="N17" s="21">
        <f t="shared" si="4"/>
        <v>1.6339869281045754</v>
      </c>
      <c r="O17" s="20">
        <f>Johor!O17+Kedah!O17+Kelantan!O17+Melaka!O17+'Negeri Sembilan'!O17+Pahang!O17+P.Pinang!O17+Perak!O17+Perlis!O17+Selangor!O17+Terengganu!O17+Sabah!O17+Sarawak!O17+WPKL!O17+'WP Labuan'!O17+'WP Putrajaya'!O17</f>
        <v>2766</v>
      </c>
      <c r="P17" s="22">
        <f t="shared" si="5"/>
        <v>43.043884220354812</v>
      </c>
    </row>
    <row r="18" spans="1:16" ht="39.950000000000003" customHeight="1" x14ac:dyDescent="0.2">
      <c r="A18" s="19" t="s">
        <v>194</v>
      </c>
      <c r="B18" s="20">
        <f>Johor!B18+Kedah!B18+Kelantan!B18+Melaka!B18+'Negeri Sembilan'!B18+Pahang!B18+P.Pinang!B18+Perak!B18+Perlis!B18+Selangor!B18+Terengganu!B18+Sabah!B18+Sarawak!B18+WPKL!B18+'WP Labuan'!B18+'WP Putrajaya'!B18</f>
        <v>1161</v>
      </c>
      <c r="C18" s="20">
        <f>Johor!C18+Kedah!C18+Kelantan!C18+Melaka!C18+'Negeri Sembilan'!C18+Pahang!C18+P.Pinang!C18+Perak!C18+Perlis!C18+Selangor!C18+Terengganu!C18+Sabah!C18+Sarawak!C18+WPKL!C18+'WP Labuan'!C18+'WP Putrajaya'!C18</f>
        <v>89</v>
      </c>
      <c r="D18" s="127">
        <v>0</v>
      </c>
      <c r="E18" s="20">
        <f>Johor!E18+Kedah!E18+Kelantan!E18+Melaka!E18+'Negeri Sembilan'!E18+Pahang!E18+P.Pinang!E18+Perak!E18+Perlis!E18+Selangor!E18+Terengganu!E18+Sabah!E18+Sarawak!E18+WPKL!E18+'WP Labuan'!E18+'WP Putrajaya'!E18</f>
        <v>76</v>
      </c>
      <c r="F18" s="127">
        <v>0</v>
      </c>
      <c r="G18" s="20">
        <f>Johor!G18+Kedah!G18+Kelantan!G18+Melaka!G18+'Negeri Sembilan'!G18+Pahang!G18+P.Pinang!G18+Perak!G18+Perlis!G18+Selangor!G18+Terengganu!G18+Sabah!G18+Sarawak!G18+WPKL!G18+'WP Labuan'!G18+'WP Putrajaya'!G18</f>
        <v>410</v>
      </c>
      <c r="H18" s="127">
        <v>0</v>
      </c>
      <c r="I18" s="20">
        <f>Johor!I18+Kedah!I18+Kelantan!I18+Melaka!I18+'Negeri Sembilan'!I18+Pahang!I18+P.Pinang!I18+Perak!I18+Perlis!I18+Selangor!I18+Terengganu!I18+Sabah!I18+Sarawak!I18+WPKL!I18+'WP Labuan'!I18+'WP Putrajaya'!I18</f>
        <v>1</v>
      </c>
      <c r="J18" s="127">
        <v>0</v>
      </c>
      <c r="K18" s="20">
        <f>Johor!K18+Kedah!K18+Kelantan!K18+Melaka!K18+'Negeri Sembilan'!K18+Pahang!K18+P.Pinang!K18+Perak!K18+Perlis!K18+Selangor!K18+Terengganu!K18+Sabah!K18+Sarawak!K18+WPKL!K18+'WP Labuan'!K18+'WP Putrajaya'!K18</f>
        <v>14</v>
      </c>
      <c r="L18" s="127">
        <v>0</v>
      </c>
      <c r="M18" s="20">
        <f>Johor!M18+Kedah!M18+Kelantan!M18+Melaka!M18+'Negeri Sembilan'!M18+Pahang!M18+P.Pinang!M18+Perak!M18+Perlis!M18+Selangor!M18+Terengganu!M18+Sabah!M18+Sarawak!M18+WPKL!M18+'WP Labuan'!M18+'WP Putrajaya'!M18</f>
        <v>124</v>
      </c>
      <c r="N18" s="127">
        <v>0</v>
      </c>
      <c r="O18" s="20">
        <f>Johor!O18+Kedah!O18+Kelantan!O18+Melaka!O18+'Negeri Sembilan'!O18+Pahang!O18+P.Pinang!O18+Perak!O18+Perlis!O18+Selangor!O18+Terengganu!O18+Sabah!O18+Sarawak!O18+WPKL!O18+'WP Labuan'!O18+'WP Putrajaya'!O18</f>
        <v>447</v>
      </c>
      <c r="P18" s="127">
        <v>0</v>
      </c>
    </row>
    <row r="19" spans="1:16" ht="39.950000000000003" customHeight="1" x14ac:dyDescent="0.2">
      <c r="A19" s="19" t="s">
        <v>195</v>
      </c>
      <c r="B19" s="20">
        <f>Johor!B19+Kedah!B19+Kelantan!B19+Melaka!B19+'Negeri Sembilan'!B19+Pahang!B19+P.Pinang!B19+Perak!B19+Perlis!B19+Selangor!B19+Terengganu!B19+Sabah!B19+Sarawak!B19+WPKL!B19+'WP Labuan'!B19+'WP Putrajaya'!B19</f>
        <v>22271</v>
      </c>
      <c r="C19" s="20">
        <f>Johor!C19+Kedah!C19+Kelantan!C19+Melaka!C19+'Negeri Sembilan'!C19+Pahang!C19+P.Pinang!C19+Perak!C19+Perlis!C19+Selangor!C19+Terengganu!C19+Sabah!C19+Sarawak!C19+WPKL!C19+'WP Labuan'!C19+'WP Putrajaya'!C19</f>
        <v>3353</v>
      </c>
      <c r="D19" s="21">
        <f t="shared" si="6"/>
        <v>15.05545328005029</v>
      </c>
      <c r="E19" s="20">
        <f>Johor!E19+Kedah!E19+Kelantan!E19+Melaka!E19+'Negeri Sembilan'!E19+Pahang!E19+P.Pinang!E19+Perak!E19+Perlis!E19+Selangor!E19+Terengganu!E19+Sabah!E19+Sarawak!E19+WPKL!E19+'WP Labuan'!E19+'WP Putrajaya'!E19</f>
        <v>980</v>
      </c>
      <c r="F19" s="21">
        <f t="shared" si="0"/>
        <v>4.4003412509541553</v>
      </c>
      <c r="G19" s="20">
        <f>Johor!G19+Kedah!G19+Kelantan!G19+Melaka!G19+'Negeri Sembilan'!G19+Pahang!G19+P.Pinang!G19+Perak!G19+Perlis!G19+Selangor!G19+Terengganu!G19+Sabah!G19+Sarawak!G19+WPKL!G19+'WP Labuan'!G19+'WP Putrajaya'!G19</f>
        <v>2326</v>
      </c>
      <c r="H19" s="21">
        <f t="shared" si="1"/>
        <v>10.444075254815679</v>
      </c>
      <c r="I19" s="20">
        <f>Johor!I19+Kedah!I19+Kelantan!I19+Melaka!I19+'Negeri Sembilan'!I19+Pahang!I19+P.Pinang!I19+Perak!I19+Perlis!I19+Selangor!I19+Terengganu!I19+Sabah!I19+Sarawak!I19+WPKL!I19+'WP Labuan'!I19+'WP Putrajaya'!I19</f>
        <v>235</v>
      </c>
      <c r="J19" s="21">
        <f t="shared" si="2"/>
        <v>1.0551838714022721</v>
      </c>
      <c r="K19" s="20">
        <f>Johor!K19+Kedah!K19+Kelantan!K19+Melaka!K19+'Negeri Sembilan'!K19+Pahang!K19+P.Pinang!K19+Perak!K19+Perlis!K19+Selangor!K19+Terengganu!K19+Sabah!K19+Sarawak!K19+WPKL!K19+'WP Labuan'!K19+'WP Putrajaya'!K19</f>
        <v>1450</v>
      </c>
      <c r="L19" s="21">
        <f t="shared" si="3"/>
        <v>6.5107089937587004</v>
      </c>
      <c r="M19" s="20">
        <f>Johor!M19+Kedah!M19+Kelantan!M19+Melaka!M19+'Negeri Sembilan'!M19+Pahang!M19+P.Pinang!M19+Perak!M19+Perlis!M19+Selangor!M19+Terengganu!M19+Sabah!M19+Sarawak!M19+WPKL!M19+'WP Labuan'!M19+'WP Putrajaya'!M19</f>
        <v>625</v>
      </c>
      <c r="N19" s="21">
        <f t="shared" si="4"/>
        <v>2.8063400835166807</v>
      </c>
      <c r="O19" s="20">
        <f>Johor!O19+Kedah!O19+Kelantan!O19+Melaka!O19+'Negeri Sembilan'!O19+Pahang!O19+P.Pinang!O19+Perak!O19+Perlis!O19+Selangor!O19+Terengganu!O19+Sabah!O19+Sarawak!O19+WPKL!O19+'WP Labuan'!O19+'WP Putrajaya'!O19</f>
        <v>13292</v>
      </c>
      <c r="P19" s="22">
        <f t="shared" si="5"/>
        <v>59.68299582416595</v>
      </c>
    </row>
    <row r="20" spans="1:16" ht="15.95" customHeight="1" x14ac:dyDescent="0.2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15.95" customHeight="1" thickBot="1" x14ac:dyDescent="0.25">
      <c r="A21" s="25"/>
      <c r="B21" s="26"/>
      <c r="C21" s="26"/>
      <c r="D21" s="27"/>
      <c r="E21" s="26"/>
      <c r="F21" s="27"/>
      <c r="G21" s="26"/>
      <c r="H21" s="27"/>
      <c r="I21" s="26"/>
      <c r="J21" s="27"/>
      <c r="K21" s="26"/>
      <c r="L21" s="27"/>
      <c r="M21" s="26"/>
      <c r="N21" s="27"/>
      <c r="O21" s="26"/>
      <c r="P21" s="28"/>
    </row>
    <row r="22" spans="1:16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ht="18" customHeight="1" x14ac:dyDescent="0.25">
      <c r="A23" s="30" t="s">
        <v>19</v>
      </c>
    </row>
    <row r="24" spans="1:16" ht="15.95" customHeight="1" x14ac:dyDescent="0.2">
      <c r="A24" s="31" t="s">
        <v>20</v>
      </c>
    </row>
  </sheetData>
  <mergeCells count="3">
    <mergeCell ref="A4:A5"/>
    <mergeCell ref="B4:B5"/>
    <mergeCell ref="C4:P4"/>
  </mergeCells>
  <pageMargins left="0.59055118110236227" right="0.19685039370078741" top="0.51181102362204722" bottom="0.19685039370078741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919E8-2644-4AD6-A4D8-EAEBE7F6C483}">
  <dimension ref="A1:P219"/>
  <sheetViews>
    <sheetView tabSelected="1" topLeftCell="A73" zoomScale="90" zoomScaleNormal="90" zoomScaleSheetLayoutView="80" workbookViewId="0">
      <selection activeCell="I35" sqref="I35:J35"/>
    </sheetView>
  </sheetViews>
  <sheetFormatPr defaultColWidth="9.140625" defaultRowHeight="14.25" x14ac:dyDescent="0.2"/>
  <cols>
    <col min="1" max="1" width="35.7109375" style="6" customWidth="1"/>
    <col min="2" max="2" width="14.7109375" style="3" customWidth="1"/>
    <col min="3" max="3" width="15.7109375" style="3" customWidth="1"/>
    <col min="4" max="4" width="9.7109375" style="3" customWidth="1"/>
    <col min="5" max="5" width="15.7109375" style="3" customWidth="1"/>
    <col min="6" max="6" width="9.7109375" style="3" customWidth="1"/>
    <col min="7" max="7" width="15.7109375" style="3" customWidth="1"/>
    <col min="8" max="8" width="9.7109375" style="3" customWidth="1"/>
    <col min="9" max="9" width="14.7109375" style="3" customWidth="1"/>
    <col min="10" max="10" width="9.7109375" style="3" customWidth="1"/>
    <col min="11" max="11" width="14.7109375" style="3" customWidth="1"/>
    <col min="12" max="12" width="9.7109375" style="3" customWidth="1"/>
    <col min="13" max="13" width="14.7109375" style="3" customWidth="1"/>
    <col min="14" max="14" width="9.7109375" style="3" customWidth="1"/>
    <col min="15" max="15" width="14.7109375" style="3" customWidth="1"/>
    <col min="16" max="16" width="9.7109375" style="3" customWidth="1"/>
    <col min="17" max="16384" width="9.140625" style="3"/>
  </cols>
  <sheetData>
    <row r="1" spans="1:16" ht="15.75" customHeight="1" x14ac:dyDescent="0.2">
      <c r="A1" s="1" t="s">
        <v>203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</row>
    <row r="2" spans="1:16" ht="15.75" customHeight="1" x14ac:dyDescent="0.2">
      <c r="A2" s="4" t="s">
        <v>202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</row>
    <row r="3" spans="1:16" ht="15.75" customHeight="1" thickBot="1" x14ac:dyDescent="0.25">
      <c r="B3" s="7"/>
      <c r="C3" s="8"/>
      <c r="D3" s="9"/>
      <c r="E3" s="9"/>
      <c r="F3" s="9"/>
      <c r="N3" s="10"/>
      <c r="P3" s="11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14" customFormat="1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6" ht="35.1" customHeight="1" thickTop="1" x14ac:dyDescent="0.2">
      <c r="A6" s="92" t="s">
        <v>2</v>
      </c>
      <c r="B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.950000000000003" customHeight="1" x14ac:dyDescent="0.2">
      <c r="A7" s="16" t="s">
        <v>185</v>
      </c>
      <c r="B7" s="15">
        <f t="shared" ref="B7:C14" si="0">B31+B50+B69+B88+B107+B126+B145+B164+B183+B202</f>
        <v>277962</v>
      </c>
      <c r="C7" s="15">
        <f t="shared" si="0"/>
        <v>142673</v>
      </c>
      <c r="D7" s="17">
        <f>C7/B7*100</f>
        <v>51.328239111821041</v>
      </c>
      <c r="E7" s="15">
        <f t="shared" ref="E7:E14" si="1">E31+E50+E69+E88+E107+E126+E145+E164+E183+E202</f>
        <v>11034</v>
      </c>
      <c r="F7" s="17">
        <f>E7/B7*100</f>
        <v>3.9696073564012351</v>
      </c>
      <c r="G7" s="15">
        <f t="shared" ref="G7:G14" si="2">G31+G50+G69+G88+G107+G126+G145+G164+G183+G202</f>
        <v>46171</v>
      </c>
      <c r="H7" s="17">
        <f>G7/B7*100</f>
        <v>16.610543887293947</v>
      </c>
      <c r="I7" s="15">
        <f t="shared" ref="I7:I14" si="3">I31+I50+I69+I88+I107+I126+I145+I164+I183+I202</f>
        <v>4064</v>
      </c>
      <c r="J7" s="17">
        <f>I7/B7*100</f>
        <v>1.4620703549406033</v>
      </c>
      <c r="K7" s="15">
        <f t="shared" ref="K7:K14" si="4">K31+K50+K69+K88+K107+K126+K145+K164+K183+K202</f>
        <v>4717</v>
      </c>
      <c r="L7" s="17">
        <f>K7/B7*100</f>
        <v>1.6969945532123096</v>
      </c>
      <c r="M7" s="15">
        <f t="shared" ref="M7:M14" si="5">M31+M50+M69+M88+M107+M126+M145+M164+M183+M202</f>
        <v>3844</v>
      </c>
      <c r="N7" s="17">
        <f>M7/B7*100</f>
        <v>1.3829228455688187</v>
      </c>
      <c r="O7" s="15">
        <f t="shared" ref="O7:O14" si="6">O31+O50+O69+O88+O107+O126+O145+O164+O183+O202</f>
        <v>65459</v>
      </c>
      <c r="P7" s="18">
        <f>O7/B7*100</f>
        <v>23.549621890762047</v>
      </c>
    </row>
    <row r="8" spans="1:16" ht="39.950000000000003" customHeight="1" x14ac:dyDescent="0.2">
      <c r="A8" s="19" t="s">
        <v>186</v>
      </c>
      <c r="B8" s="20">
        <f t="shared" si="0"/>
        <v>40363</v>
      </c>
      <c r="C8" s="20">
        <f t="shared" si="0"/>
        <v>9301</v>
      </c>
      <c r="D8" s="21">
        <f>C8/B8*100</f>
        <v>23.043381314570276</v>
      </c>
      <c r="E8" s="20">
        <f t="shared" si="1"/>
        <v>2277</v>
      </c>
      <c r="F8" s="21">
        <f t="shared" ref="F8:F19" si="7">E8/B8*100</f>
        <v>5.6413051557119145</v>
      </c>
      <c r="G8" s="20">
        <f t="shared" si="2"/>
        <v>11504</v>
      </c>
      <c r="H8" s="21">
        <f t="shared" ref="H8:H19" si="8">G8/B8*100</f>
        <v>28.501350246512896</v>
      </c>
      <c r="I8" s="20">
        <f t="shared" si="3"/>
        <v>821</v>
      </c>
      <c r="J8" s="21">
        <f t="shared" ref="J8:J19" si="9">I8/B8*100</f>
        <v>2.0340410772241904</v>
      </c>
      <c r="K8" s="20">
        <f t="shared" si="4"/>
        <v>1035</v>
      </c>
      <c r="L8" s="21">
        <f t="shared" ref="L8:L19" si="10">K8/B8*100</f>
        <v>2.5642296162326881</v>
      </c>
      <c r="M8" s="20">
        <f t="shared" si="5"/>
        <v>2659</v>
      </c>
      <c r="N8" s="21">
        <f t="shared" ref="N8:N19" si="11">M8/B8*100</f>
        <v>6.5877164730074576</v>
      </c>
      <c r="O8" s="20">
        <f t="shared" si="6"/>
        <v>12766</v>
      </c>
      <c r="P8" s="22">
        <f t="shared" ref="P8:P19" si="12">O8/B8*100</f>
        <v>31.62797611674058</v>
      </c>
    </row>
    <row r="9" spans="1:16" ht="39.950000000000003" customHeight="1" x14ac:dyDescent="0.2">
      <c r="A9" s="19" t="s">
        <v>187</v>
      </c>
      <c r="B9" s="20">
        <f t="shared" si="0"/>
        <v>17477</v>
      </c>
      <c r="C9" s="20">
        <f t="shared" si="0"/>
        <v>6619</v>
      </c>
      <c r="D9" s="21">
        <f t="shared" ref="D9:D19" si="13">C9/B9*100</f>
        <v>37.872632602849457</v>
      </c>
      <c r="E9" s="20">
        <f t="shared" si="1"/>
        <v>833</v>
      </c>
      <c r="F9" s="21">
        <f t="shared" si="7"/>
        <v>4.766264232991932</v>
      </c>
      <c r="G9" s="20">
        <f t="shared" si="2"/>
        <v>3083</v>
      </c>
      <c r="H9" s="21">
        <f t="shared" si="8"/>
        <v>17.640327287291868</v>
      </c>
      <c r="I9" s="20">
        <f t="shared" si="3"/>
        <v>271</v>
      </c>
      <c r="J9" s="21">
        <f t="shared" si="9"/>
        <v>1.5506093723179035</v>
      </c>
      <c r="K9" s="20">
        <f t="shared" si="4"/>
        <v>1347</v>
      </c>
      <c r="L9" s="21">
        <f t="shared" si="10"/>
        <v>7.7072724151742298</v>
      </c>
      <c r="M9" s="20">
        <f t="shared" si="5"/>
        <v>355</v>
      </c>
      <c r="N9" s="21">
        <f t="shared" si="11"/>
        <v>2.0312410596784343</v>
      </c>
      <c r="O9" s="20">
        <f t="shared" si="6"/>
        <v>4969</v>
      </c>
      <c r="P9" s="22">
        <f t="shared" si="12"/>
        <v>28.431653029696175</v>
      </c>
    </row>
    <row r="10" spans="1:16" ht="39.950000000000003" customHeight="1" x14ac:dyDescent="0.2">
      <c r="A10" s="125" t="s">
        <v>199</v>
      </c>
      <c r="B10" s="20">
        <f t="shared" si="0"/>
        <v>110326</v>
      </c>
      <c r="C10" s="20">
        <f t="shared" si="0"/>
        <v>57891</v>
      </c>
      <c r="D10" s="21">
        <f t="shared" si="13"/>
        <v>52.472671899642876</v>
      </c>
      <c r="E10" s="20">
        <f t="shared" si="1"/>
        <v>6132</v>
      </c>
      <c r="F10" s="21">
        <f t="shared" si="7"/>
        <v>5.5580733462647069</v>
      </c>
      <c r="G10" s="20">
        <f t="shared" si="2"/>
        <v>21039</v>
      </c>
      <c r="H10" s="21">
        <f t="shared" si="8"/>
        <v>19.06984754273698</v>
      </c>
      <c r="I10" s="20">
        <f t="shared" si="3"/>
        <v>1683</v>
      </c>
      <c r="J10" s="21">
        <f t="shared" si="9"/>
        <v>1.5254790348603231</v>
      </c>
      <c r="K10" s="20">
        <f t="shared" si="4"/>
        <v>1317</v>
      </c>
      <c r="L10" s="21">
        <f t="shared" si="10"/>
        <v>1.1937349310226057</v>
      </c>
      <c r="M10" s="20">
        <f t="shared" si="5"/>
        <v>592</v>
      </c>
      <c r="N10" s="21">
        <f t="shared" si="11"/>
        <v>0.53659155593423125</v>
      </c>
      <c r="O10" s="20">
        <f t="shared" si="6"/>
        <v>21672</v>
      </c>
      <c r="P10" s="22">
        <f t="shared" si="12"/>
        <v>19.643601689538279</v>
      </c>
    </row>
    <row r="11" spans="1:16" ht="39.950000000000003" customHeight="1" x14ac:dyDescent="0.2">
      <c r="A11" s="19" t="s">
        <v>188</v>
      </c>
      <c r="B11" s="20">
        <f t="shared" si="0"/>
        <v>2857</v>
      </c>
      <c r="C11" s="20">
        <f t="shared" si="0"/>
        <v>2524</v>
      </c>
      <c r="D11" s="21">
        <f t="shared" si="13"/>
        <v>88.344417220861033</v>
      </c>
      <c r="E11" s="20">
        <f t="shared" si="1"/>
        <v>17</v>
      </c>
      <c r="F11" s="21">
        <f t="shared" si="7"/>
        <v>0.59502975148757442</v>
      </c>
      <c r="G11" s="20">
        <f t="shared" si="2"/>
        <v>231</v>
      </c>
      <c r="H11" s="21">
        <f t="shared" si="8"/>
        <v>8.0854042702135107</v>
      </c>
      <c r="I11" s="20">
        <f t="shared" si="3"/>
        <v>7</v>
      </c>
      <c r="J11" s="21">
        <f t="shared" si="9"/>
        <v>0.2450122506125306</v>
      </c>
      <c r="K11" s="20">
        <f t="shared" si="4"/>
        <v>1</v>
      </c>
      <c r="L11" s="21">
        <f>K11/B11*100</f>
        <v>3.5001750087504377E-2</v>
      </c>
      <c r="M11" s="20">
        <f t="shared" si="5"/>
        <v>3</v>
      </c>
      <c r="N11" s="21">
        <f t="shared" si="11"/>
        <v>0.10500525026251313</v>
      </c>
      <c r="O11" s="20">
        <f t="shared" si="6"/>
        <v>74</v>
      </c>
      <c r="P11" s="22">
        <f t="shared" si="12"/>
        <v>2.590129506475324</v>
      </c>
    </row>
    <row r="12" spans="1:16" ht="54.95" customHeight="1" x14ac:dyDescent="0.2">
      <c r="A12" s="19" t="s">
        <v>189</v>
      </c>
      <c r="B12" s="20">
        <f t="shared" si="0"/>
        <v>86786</v>
      </c>
      <c r="C12" s="20">
        <f t="shared" si="0"/>
        <v>54133</v>
      </c>
      <c r="D12" s="21">
        <f>C12/B12*100</f>
        <v>62.375267900352597</v>
      </c>
      <c r="E12" s="20">
        <f t="shared" si="1"/>
        <v>1485</v>
      </c>
      <c r="F12" s="21">
        <f>E12/B12*100</f>
        <v>1.711105477842048</v>
      </c>
      <c r="G12" s="20">
        <f t="shared" si="2"/>
        <v>9116</v>
      </c>
      <c r="H12" s="21">
        <f>G12/B12*100</f>
        <v>10.503998340746204</v>
      </c>
      <c r="I12" s="20">
        <f t="shared" si="3"/>
        <v>1142</v>
      </c>
      <c r="J12" s="21">
        <f>I12/B12*100</f>
        <v>1.3158804415458714</v>
      </c>
      <c r="K12" s="20">
        <f t="shared" si="4"/>
        <v>487</v>
      </c>
      <c r="L12" s="21">
        <f>K12/B12*100</f>
        <v>0.5611504159657088</v>
      </c>
      <c r="M12" s="20">
        <f t="shared" si="5"/>
        <v>144</v>
      </c>
      <c r="N12" s="21">
        <f>M12/B12*100</f>
        <v>0.16592537966953197</v>
      </c>
      <c r="O12" s="20">
        <f t="shared" si="6"/>
        <v>20279</v>
      </c>
      <c r="P12" s="22">
        <f>O12/B12*100</f>
        <v>23.366672043878044</v>
      </c>
    </row>
    <row r="13" spans="1:16" ht="120" customHeight="1" x14ac:dyDescent="0.2">
      <c r="A13" s="19" t="s">
        <v>200</v>
      </c>
      <c r="B13" s="20">
        <f t="shared" si="0"/>
        <v>9775</v>
      </c>
      <c r="C13" s="20">
        <f t="shared" si="0"/>
        <v>6735</v>
      </c>
      <c r="D13" s="21">
        <f t="shared" si="13"/>
        <v>68.900255754475708</v>
      </c>
      <c r="E13" s="20">
        <f t="shared" si="1"/>
        <v>110</v>
      </c>
      <c r="F13" s="21">
        <f t="shared" si="7"/>
        <v>1.1253196930946292</v>
      </c>
      <c r="G13" s="20">
        <f t="shared" si="2"/>
        <v>759</v>
      </c>
      <c r="H13" s="21">
        <f t="shared" si="8"/>
        <v>7.764705882352942</v>
      </c>
      <c r="I13" s="20">
        <f t="shared" si="3"/>
        <v>114</v>
      </c>
      <c r="J13" s="21">
        <f t="shared" si="9"/>
        <v>1.1662404092071612</v>
      </c>
      <c r="K13" s="20">
        <f t="shared" si="4"/>
        <v>59</v>
      </c>
      <c r="L13" s="21">
        <f t="shared" si="10"/>
        <v>0.60358056265984661</v>
      </c>
      <c r="M13" s="20">
        <f t="shared" si="5"/>
        <v>1</v>
      </c>
      <c r="N13" s="21">
        <f t="shared" si="11"/>
        <v>1.0230179028132993E-2</v>
      </c>
      <c r="O13" s="20">
        <f t="shared" si="6"/>
        <v>1997</v>
      </c>
      <c r="P13" s="22">
        <f t="shared" si="12"/>
        <v>20.429667519181585</v>
      </c>
    </row>
    <row r="14" spans="1:16" ht="39.950000000000003" customHeight="1" x14ac:dyDescent="0.2">
      <c r="A14" s="19" t="s">
        <v>190</v>
      </c>
      <c r="B14" s="20">
        <f t="shared" si="0"/>
        <v>8821</v>
      </c>
      <c r="C14" s="20">
        <f t="shared" si="0"/>
        <v>4876</v>
      </c>
      <c r="D14" s="21">
        <f t="shared" si="13"/>
        <v>55.277179458111327</v>
      </c>
      <c r="E14" s="20">
        <f t="shared" si="1"/>
        <v>123</v>
      </c>
      <c r="F14" s="21">
        <f t="shared" si="7"/>
        <v>1.3943997279220042</v>
      </c>
      <c r="G14" s="20">
        <f t="shared" si="2"/>
        <v>246</v>
      </c>
      <c r="H14" s="21">
        <f t="shared" si="8"/>
        <v>2.7887994558440083</v>
      </c>
      <c r="I14" s="20">
        <f t="shared" si="3"/>
        <v>16</v>
      </c>
      <c r="J14" s="21">
        <f t="shared" si="9"/>
        <v>0.18138533046139896</v>
      </c>
      <c r="K14" s="20">
        <f t="shared" si="4"/>
        <v>391</v>
      </c>
      <c r="L14" s="21">
        <f t="shared" si="10"/>
        <v>4.4326040131504367</v>
      </c>
      <c r="M14" s="20">
        <f t="shared" si="5"/>
        <v>38</v>
      </c>
      <c r="N14" s="21">
        <f t="shared" si="11"/>
        <v>0.43079015984582253</v>
      </c>
      <c r="O14" s="20">
        <f t="shared" si="6"/>
        <v>3131</v>
      </c>
      <c r="P14" s="22">
        <f t="shared" si="12"/>
        <v>35.494841854665005</v>
      </c>
    </row>
    <row r="15" spans="1:1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</row>
    <row r="16" spans="1:16" ht="39.950000000000003" customHeight="1" x14ac:dyDescent="0.2">
      <c r="A16" s="19" t="s">
        <v>192</v>
      </c>
      <c r="B16" s="20">
        <f>B40+B59+B78+B97+B116+B135+B154+B173+B192+B211</f>
        <v>53</v>
      </c>
      <c r="C16" s="20">
        <f>C40+C59+C78+C97+C116+C135+C154+C173+C192+C211</f>
        <v>5</v>
      </c>
      <c r="D16" s="21">
        <f t="shared" si="13"/>
        <v>9.433962264150944</v>
      </c>
      <c r="E16" s="20">
        <f>E40+E59+E78+E97+E116+E135+E154+E173+E192+E211</f>
        <v>5</v>
      </c>
      <c r="F16" s="21">
        <f t="shared" si="7"/>
        <v>9.433962264150944</v>
      </c>
      <c r="G16" s="20">
        <f>G40+G59+G78+G97+G116+G135+G154+G173+G192+G211</f>
        <v>3</v>
      </c>
      <c r="H16" s="21">
        <f t="shared" si="8"/>
        <v>5.6603773584905666</v>
      </c>
      <c r="I16" s="20">
        <f>I40+I59+I78+I97+I116+I135+I154+I173+I192+I211</f>
        <v>0</v>
      </c>
      <c r="J16" s="21">
        <f t="shared" si="9"/>
        <v>0</v>
      </c>
      <c r="K16" s="20">
        <f>K40+K59+K78+K97+K116+K135+K154+K173+K192+K211</f>
        <v>23</v>
      </c>
      <c r="L16" s="21">
        <f t="shared" si="10"/>
        <v>43.39622641509434</v>
      </c>
      <c r="M16" s="20">
        <f>M40+M59+M78+M97+M116+M135+M154+M173+M192+M211</f>
        <v>7</v>
      </c>
      <c r="N16" s="21">
        <f t="shared" si="11"/>
        <v>13.20754716981132</v>
      </c>
      <c r="O16" s="20">
        <f>O40+O59+O78+O97+O116+O135+O154+O173+O192+O211</f>
        <v>10</v>
      </c>
      <c r="P16" s="22">
        <f t="shared" si="12"/>
        <v>18.867924528301888</v>
      </c>
    </row>
    <row r="17" spans="1:16" ht="39.950000000000003" customHeight="1" x14ac:dyDescent="0.2">
      <c r="A17" s="19" t="s">
        <v>193</v>
      </c>
      <c r="B17" s="20">
        <f>B41+B60+B79+B98+B117+B136+B155+B174+B193+B212</f>
        <v>27</v>
      </c>
      <c r="C17" s="20">
        <f>C41+C60+C79+C98+C117+C136+C155+C174+C193+C212</f>
        <v>9</v>
      </c>
      <c r="D17" s="21">
        <f t="shared" si="13"/>
        <v>33.333333333333329</v>
      </c>
      <c r="E17" s="20">
        <f>E41+E60+E79+E98+E117+E136+E155+E174+E193+E212</f>
        <v>1</v>
      </c>
      <c r="F17" s="21">
        <f t="shared" si="7"/>
        <v>3.7037037037037033</v>
      </c>
      <c r="G17" s="20">
        <f>G41+G60+G79+G98+G117+G136+G155+G174+G193+G212</f>
        <v>2</v>
      </c>
      <c r="H17" s="21">
        <f t="shared" si="8"/>
        <v>7.4074074074074066</v>
      </c>
      <c r="I17" s="20">
        <f>I41+I60+I79+I98+I117+I136+I155+I174+I193+I212</f>
        <v>2</v>
      </c>
      <c r="J17" s="21">
        <f t="shared" si="9"/>
        <v>7.4074074074074066</v>
      </c>
      <c r="K17" s="127">
        <v>0</v>
      </c>
      <c r="L17" s="127">
        <v>0</v>
      </c>
      <c r="M17" s="20">
        <f>M41+M60+M79+M98+M117+M136+M155+M174+M193+M212</f>
        <v>1</v>
      </c>
      <c r="N17" s="21">
        <f t="shared" si="11"/>
        <v>3.7037037037037033</v>
      </c>
      <c r="O17" s="20">
        <f>O41+O60+O79+O98+O117+O136+O155+O174+O193+O212</f>
        <v>12</v>
      </c>
      <c r="P17" s="22">
        <f t="shared" si="12"/>
        <v>44.444444444444443</v>
      </c>
    </row>
    <row r="18" spans="1:16" ht="39.950000000000003" customHeight="1" x14ac:dyDescent="0.2">
      <c r="A18" s="19" t="s">
        <v>194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</row>
    <row r="19" spans="1:16" ht="39.950000000000003" customHeight="1" x14ac:dyDescent="0.2">
      <c r="A19" s="19" t="s">
        <v>195</v>
      </c>
      <c r="B19" s="20">
        <f>B43+B62+B81+B100+B119+B138+B157+B176+B195+B214</f>
        <v>1477</v>
      </c>
      <c r="C19" s="20">
        <f>C43+C62+C81+C100+C119+C138+C157+C176+C195+C214</f>
        <v>580</v>
      </c>
      <c r="D19" s="21">
        <f t="shared" si="13"/>
        <v>39.268788083953957</v>
      </c>
      <c r="E19" s="20">
        <f>E43+E62+E81+E100+E119+E138+E157+E176+E195+E214</f>
        <v>51</v>
      </c>
      <c r="F19" s="21">
        <f t="shared" si="7"/>
        <v>3.4529451591062967</v>
      </c>
      <c r="G19" s="20">
        <f>G43+G62+G81+G100+G119+G138+G157+G176+G195+G214</f>
        <v>188</v>
      </c>
      <c r="H19" s="21">
        <f t="shared" si="8"/>
        <v>12.728503723764387</v>
      </c>
      <c r="I19" s="20">
        <f>I43+I62+I81+I100+I119+I138+I157+I176+I195+I214</f>
        <v>8</v>
      </c>
      <c r="J19" s="21">
        <f t="shared" si="9"/>
        <v>0.54163845633039942</v>
      </c>
      <c r="K19" s="20">
        <f>K43+K62+K81+K100+K119+K138+K157+K176+K195+K214</f>
        <v>57</v>
      </c>
      <c r="L19" s="21">
        <f t="shared" si="10"/>
        <v>3.8591740013540958</v>
      </c>
      <c r="M19" s="20">
        <f>M43+M62+M81+M100+M119+M138+M157+M176+M195+M214</f>
        <v>44</v>
      </c>
      <c r="N19" s="21">
        <f t="shared" si="11"/>
        <v>2.9790115098171968</v>
      </c>
      <c r="O19" s="20">
        <f>O43+O62+O81+O100+O119+O138+O157+O176+O195+O214</f>
        <v>549</v>
      </c>
      <c r="P19" s="22">
        <f t="shared" si="12"/>
        <v>37.16993906567366</v>
      </c>
    </row>
    <row r="20" spans="1:16" ht="15.95" customHeight="1" x14ac:dyDescent="0.2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15.95" customHeight="1" thickBot="1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</row>
    <row r="22" spans="1:16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ht="18" customHeight="1" x14ac:dyDescent="0.25">
      <c r="A23" s="30" t="s">
        <v>19</v>
      </c>
    </row>
    <row r="24" spans="1:16" ht="15.95" customHeight="1" x14ac:dyDescent="0.2">
      <c r="A24" s="31" t="s">
        <v>20</v>
      </c>
    </row>
    <row r="25" spans="1:16" ht="15.75" customHeight="1" x14ac:dyDescent="0.2">
      <c r="A25" s="1" t="s">
        <v>198</v>
      </c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2"/>
      <c r="N25" s="2"/>
      <c r="O25" s="2"/>
      <c r="P25" s="2"/>
    </row>
    <row r="26" spans="1:16" ht="15.75" customHeight="1" x14ac:dyDescent="0.2">
      <c r="A26" s="4" t="s">
        <v>202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5"/>
      <c r="M26" s="5"/>
      <c r="N26" s="5"/>
      <c r="O26" s="5"/>
      <c r="P26" s="5"/>
    </row>
    <row r="27" spans="1:16" ht="15.75" customHeight="1" thickBot="1" x14ac:dyDescent="0.25">
      <c r="C27" s="9"/>
      <c r="D27" s="9"/>
      <c r="E27" s="9"/>
      <c r="F27" s="9"/>
      <c r="N27" s="10"/>
      <c r="P27" s="11"/>
    </row>
    <row r="28" spans="1:1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s="14" customFormat="1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</row>
    <row r="30" spans="1:16" ht="35.1" customHeight="1" thickTop="1" x14ac:dyDescent="0.2">
      <c r="A30" s="92" t="s">
        <v>21</v>
      </c>
      <c r="B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39.950000000000003" customHeight="1" x14ac:dyDescent="0.2">
      <c r="A31" s="16" t="s">
        <v>185</v>
      </c>
      <c r="B31" s="15">
        <v>23552</v>
      </c>
      <c r="C31" s="15">
        <v>11091</v>
      </c>
      <c r="D31" s="17">
        <f>C31/B31*100</f>
        <v>47.091542119565219</v>
      </c>
      <c r="E31" s="15">
        <v>1426</v>
      </c>
      <c r="F31" s="17">
        <f>E31/B31*100</f>
        <v>6.0546875</v>
      </c>
      <c r="G31" s="15">
        <v>2914</v>
      </c>
      <c r="H31" s="17">
        <f>G31/B31*100</f>
        <v>12.372622282608695</v>
      </c>
      <c r="I31" s="15">
        <v>486</v>
      </c>
      <c r="J31" s="17">
        <f>I31/B31*100</f>
        <v>2.0635190217391304</v>
      </c>
      <c r="K31" s="15">
        <v>568</v>
      </c>
      <c r="L31" s="17">
        <f>K31/B31*100</f>
        <v>2.4116847826086958</v>
      </c>
      <c r="M31" s="15">
        <v>927</v>
      </c>
      <c r="N31" s="17">
        <f>M31/B31*100</f>
        <v>3.9359714673913042</v>
      </c>
      <c r="O31" s="15">
        <v>6140</v>
      </c>
      <c r="P31" s="18">
        <f>O31/B31*100</f>
        <v>26.069972826086957</v>
      </c>
    </row>
    <row r="32" spans="1:16" ht="39.950000000000003" customHeight="1" x14ac:dyDescent="0.2">
      <c r="A32" s="19" t="s">
        <v>186</v>
      </c>
      <c r="B32" s="20">
        <v>7421</v>
      </c>
      <c r="C32" s="20">
        <v>1781</v>
      </c>
      <c r="D32" s="21">
        <f>C32/B32*100</f>
        <v>23.999460989085026</v>
      </c>
      <c r="E32" s="20">
        <v>537</v>
      </c>
      <c r="F32" s="21">
        <f t="shared" ref="F32:F43" si="14">E32/B32*100</f>
        <v>7.236221533486054</v>
      </c>
      <c r="G32" s="20">
        <v>1458</v>
      </c>
      <c r="H32" s="21">
        <f t="shared" ref="H32:H43" si="15">G32/B32*100</f>
        <v>19.646947850693977</v>
      </c>
      <c r="I32" s="20">
        <v>201</v>
      </c>
      <c r="J32" s="21">
        <f t="shared" ref="J32:J43" si="16">I32/B32*100</f>
        <v>2.7085298477294169</v>
      </c>
      <c r="K32" s="20">
        <v>152</v>
      </c>
      <c r="L32" s="21">
        <f t="shared" ref="L32:L43" si="17">K32/B32*100</f>
        <v>2.0482414768899071</v>
      </c>
      <c r="M32" s="20">
        <v>779</v>
      </c>
      <c r="N32" s="21">
        <f t="shared" ref="N32:N43" si="18">M32/B32*100</f>
        <v>10.497237569060774</v>
      </c>
      <c r="O32" s="20">
        <v>2513</v>
      </c>
      <c r="P32" s="22">
        <f t="shared" ref="P32:P43" si="19">O32/B32*100</f>
        <v>33.86336073305484</v>
      </c>
    </row>
    <row r="33" spans="1:16" ht="39.950000000000003" customHeight="1" x14ac:dyDescent="0.2">
      <c r="A33" s="19" t="s">
        <v>187</v>
      </c>
      <c r="B33" s="20">
        <v>2027</v>
      </c>
      <c r="C33" s="20">
        <v>893</v>
      </c>
      <c r="D33" s="21">
        <f t="shared" ref="D33:D43" si="20">C33/B33*100</f>
        <v>44.055254070054268</v>
      </c>
      <c r="E33" s="20">
        <v>140</v>
      </c>
      <c r="F33" s="21">
        <f t="shared" si="14"/>
        <v>6.9067587567834234</v>
      </c>
      <c r="G33" s="20">
        <v>204</v>
      </c>
      <c r="H33" s="21">
        <f t="shared" si="15"/>
        <v>10.064134188455846</v>
      </c>
      <c r="I33" s="20">
        <v>45</v>
      </c>
      <c r="J33" s="21">
        <f t="shared" si="16"/>
        <v>2.220029600394672</v>
      </c>
      <c r="K33" s="20">
        <v>206</v>
      </c>
      <c r="L33" s="21">
        <f t="shared" si="17"/>
        <v>10.16280217069561</v>
      </c>
      <c r="M33" s="20">
        <v>48</v>
      </c>
      <c r="N33" s="21">
        <f t="shared" si="18"/>
        <v>2.3680315737543167</v>
      </c>
      <c r="O33" s="20">
        <v>491</v>
      </c>
      <c r="P33" s="22">
        <f t="shared" si="19"/>
        <v>24.222989639861865</v>
      </c>
    </row>
    <row r="34" spans="1:16" ht="39.950000000000003" customHeight="1" x14ac:dyDescent="0.2">
      <c r="A34" s="125" t="s">
        <v>199</v>
      </c>
      <c r="B34" s="20">
        <v>10870</v>
      </c>
      <c r="C34" s="20">
        <v>6384</v>
      </c>
      <c r="D34" s="21">
        <f t="shared" si="20"/>
        <v>58.730450781968727</v>
      </c>
      <c r="E34" s="20">
        <v>668</v>
      </c>
      <c r="F34" s="21">
        <f t="shared" si="14"/>
        <v>6.1453541858325664</v>
      </c>
      <c r="G34" s="20">
        <v>1153</v>
      </c>
      <c r="H34" s="21">
        <f t="shared" si="15"/>
        <v>10.607175712971481</v>
      </c>
      <c r="I34" s="20">
        <v>232</v>
      </c>
      <c r="J34" s="21">
        <f t="shared" si="16"/>
        <v>2.1343146274149034</v>
      </c>
      <c r="K34" s="20">
        <v>129</v>
      </c>
      <c r="L34" s="21">
        <f t="shared" si="17"/>
        <v>1.1867525298988042</v>
      </c>
      <c r="M34" s="20">
        <v>76</v>
      </c>
      <c r="N34" s="21">
        <f t="shared" si="18"/>
        <v>0.69917203311867526</v>
      </c>
      <c r="O34" s="20">
        <v>2228</v>
      </c>
      <c r="P34" s="22">
        <f t="shared" si="19"/>
        <v>20.496780128794846</v>
      </c>
    </row>
    <row r="35" spans="1:16" ht="39.950000000000003" customHeight="1" x14ac:dyDescent="0.2">
      <c r="A35" s="19" t="s">
        <v>188</v>
      </c>
      <c r="B35" s="20">
        <v>52</v>
      </c>
      <c r="C35" s="20">
        <v>14</v>
      </c>
      <c r="D35" s="21">
        <f t="shared" si="20"/>
        <v>26.923076923076923</v>
      </c>
      <c r="E35" s="20">
        <v>3</v>
      </c>
      <c r="F35" s="21">
        <f t="shared" si="14"/>
        <v>5.7692307692307692</v>
      </c>
      <c r="G35" s="20">
        <v>10</v>
      </c>
      <c r="H35" s="21">
        <f t="shared" si="15"/>
        <v>19.230769230769234</v>
      </c>
      <c r="I35" s="127">
        <v>0</v>
      </c>
      <c r="J35" s="127">
        <v>0</v>
      </c>
      <c r="K35" s="20">
        <v>1</v>
      </c>
      <c r="L35" s="21">
        <f t="shared" si="17"/>
        <v>1.9230769230769231</v>
      </c>
      <c r="M35" s="20">
        <v>2</v>
      </c>
      <c r="N35" s="21">
        <f t="shared" si="18"/>
        <v>3.8461538461538463</v>
      </c>
      <c r="O35" s="20">
        <v>22</v>
      </c>
      <c r="P35" s="22">
        <f t="shared" si="19"/>
        <v>42.307692307692307</v>
      </c>
    </row>
    <row r="36" spans="1:16" ht="54.95" customHeight="1" x14ac:dyDescent="0.2">
      <c r="A36" s="19" t="s">
        <v>189</v>
      </c>
      <c r="B36" s="20">
        <v>1383</v>
      </c>
      <c r="C36" s="20">
        <v>927</v>
      </c>
      <c r="D36" s="21">
        <f t="shared" si="20"/>
        <v>67.028199566160524</v>
      </c>
      <c r="E36" s="20">
        <v>26</v>
      </c>
      <c r="F36" s="21">
        <f t="shared" si="14"/>
        <v>1.8799710773680405</v>
      </c>
      <c r="G36" s="20">
        <v>82</v>
      </c>
      <c r="H36" s="21">
        <f t="shared" si="15"/>
        <v>5.9291395516992047</v>
      </c>
      <c r="I36" s="20">
        <v>3</v>
      </c>
      <c r="J36" s="21">
        <f t="shared" si="16"/>
        <v>0.21691973969631237</v>
      </c>
      <c r="K36" s="20">
        <v>46</v>
      </c>
      <c r="L36" s="21">
        <f t="shared" si="17"/>
        <v>3.3261026753434564</v>
      </c>
      <c r="M36" s="20">
        <v>2</v>
      </c>
      <c r="N36" s="21">
        <f t="shared" si="18"/>
        <v>0.14461315979754158</v>
      </c>
      <c r="O36" s="20">
        <v>297</v>
      </c>
      <c r="P36" s="22">
        <f t="shared" si="19"/>
        <v>21.475054229934923</v>
      </c>
    </row>
    <row r="37" spans="1:16" ht="120" customHeight="1" x14ac:dyDescent="0.2">
      <c r="A37" s="19" t="s">
        <v>200</v>
      </c>
      <c r="B37" s="20">
        <v>109</v>
      </c>
      <c r="C37" s="20">
        <v>5</v>
      </c>
      <c r="D37" s="21">
        <f t="shared" si="20"/>
        <v>4.5871559633027523</v>
      </c>
      <c r="E37" s="20">
        <v>33</v>
      </c>
      <c r="F37" s="21">
        <f t="shared" si="14"/>
        <v>30.275229357798167</v>
      </c>
      <c r="G37" s="20">
        <v>1</v>
      </c>
      <c r="H37" s="21">
        <f t="shared" si="15"/>
        <v>0.91743119266055051</v>
      </c>
      <c r="I37" s="127">
        <v>0</v>
      </c>
      <c r="J37" s="127">
        <v>0</v>
      </c>
      <c r="K37" s="127">
        <v>0</v>
      </c>
      <c r="L37" s="127">
        <v>0</v>
      </c>
      <c r="M37" s="20">
        <v>1</v>
      </c>
      <c r="N37" s="21">
        <f t="shared" si="18"/>
        <v>0.91743119266055051</v>
      </c>
      <c r="O37" s="20">
        <v>69</v>
      </c>
      <c r="P37" s="22">
        <f t="shared" si="19"/>
        <v>63.302752293577981</v>
      </c>
    </row>
    <row r="38" spans="1:16" ht="39.950000000000003" customHeight="1" x14ac:dyDescent="0.2">
      <c r="A38" s="19" t="s">
        <v>190</v>
      </c>
      <c r="B38" s="20">
        <v>1630</v>
      </c>
      <c r="C38" s="20">
        <v>1084</v>
      </c>
      <c r="D38" s="21">
        <f t="shared" si="20"/>
        <v>66.50306748466258</v>
      </c>
      <c r="E38" s="20">
        <v>18</v>
      </c>
      <c r="F38" s="21">
        <f t="shared" si="14"/>
        <v>1.1042944785276074</v>
      </c>
      <c r="G38" s="20">
        <v>2</v>
      </c>
      <c r="H38" s="21">
        <f t="shared" si="15"/>
        <v>0.1226993865030675</v>
      </c>
      <c r="I38" s="20">
        <v>2</v>
      </c>
      <c r="J38" s="21">
        <f t="shared" si="16"/>
        <v>0.1226993865030675</v>
      </c>
      <c r="K38" s="20">
        <v>33</v>
      </c>
      <c r="L38" s="21">
        <f t="shared" si="17"/>
        <v>2.0245398773006138</v>
      </c>
      <c r="M38" s="20">
        <v>5</v>
      </c>
      <c r="N38" s="21">
        <f t="shared" si="18"/>
        <v>0.30674846625766872</v>
      </c>
      <c r="O38" s="20">
        <v>486</v>
      </c>
      <c r="P38" s="22">
        <f t="shared" si="19"/>
        <v>29.815950920245399</v>
      </c>
    </row>
    <row r="39" spans="1:16" ht="39.950000000000003" customHeight="1" x14ac:dyDescent="0.2">
      <c r="A39" s="19" t="s">
        <v>191</v>
      </c>
      <c r="B39" s="127">
        <v>0</v>
      </c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</row>
    <row r="40" spans="1:16" ht="39.950000000000003" customHeight="1" x14ac:dyDescent="0.2">
      <c r="A40" s="19" t="s">
        <v>192</v>
      </c>
      <c r="B40" s="20">
        <v>7</v>
      </c>
      <c r="C40" s="20">
        <v>1</v>
      </c>
      <c r="D40" s="21">
        <f t="shared" si="20"/>
        <v>14.285714285714285</v>
      </c>
      <c r="E40" s="127">
        <v>0</v>
      </c>
      <c r="F40" s="127">
        <v>0</v>
      </c>
      <c r="G40" s="20">
        <v>1</v>
      </c>
      <c r="H40" s="21">
        <f t="shared" si="15"/>
        <v>14.285714285714285</v>
      </c>
      <c r="I40" s="127">
        <v>0</v>
      </c>
      <c r="J40" s="127">
        <v>0</v>
      </c>
      <c r="K40" s="20">
        <v>1</v>
      </c>
      <c r="L40" s="21">
        <f t="shared" si="17"/>
        <v>14.285714285714285</v>
      </c>
      <c r="M40" s="20">
        <v>4</v>
      </c>
      <c r="N40" s="21">
        <f t="shared" si="18"/>
        <v>57.142857142857139</v>
      </c>
      <c r="O40" s="127">
        <v>0</v>
      </c>
      <c r="P40" s="127">
        <v>0</v>
      </c>
    </row>
    <row r="41" spans="1:16" ht="39.950000000000003" customHeight="1" x14ac:dyDescent="0.2">
      <c r="A41" s="19" t="s">
        <v>193</v>
      </c>
      <c r="B41" s="20">
        <v>1</v>
      </c>
      <c r="C41" s="127">
        <v>0</v>
      </c>
      <c r="D41" s="127">
        <v>0</v>
      </c>
      <c r="E41" s="127">
        <v>0</v>
      </c>
      <c r="F41" s="127">
        <v>0</v>
      </c>
      <c r="G41" s="20">
        <v>1</v>
      </c>
      <c r="H41" s="21">
        <f t="shared" si="15"/>
        <v>100</v>
      </c>
      <c r="I41" s="127">
        <v>0</v>
      </c>
      <c r="J41" s="127">
        <v>0</v>
      </c>
      <c r="K41" s="127">
        <v>0</v>
      </c>
      <c r="L41" s="127">
        <v>0</v>
      </c>
      <c r="M41" s="127">
        <v>0</v>
      </c>
      <c r="N41" s="127">
        <v>0</v>
      </c>
      <c r="O41" s="127">
        <v>0</v>
      </c>
      <c r="P41" s="127">
        <v>0</v>
      </c>
    </row>
    <row r="42" spans="1:16" ht="39.950000000000003" customHeight="1" x14ac:dyDescent="0.2">
      <c r="A42" s="19" t="s">
        <v>194</v>
      </c>
      <c r="B42" s="127">
        <v>0</v>
      </c>
      <c r="C42" s="127">
        <v>0</v>
      </c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127">
        <v>0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</row>
    <row r="43" spans="1:16" ht="39.950000000000003" customHeight="1" x14ac:dyDescent="0.2">
      <c r="A43" s="19" t="s">
        <v>195</v>
      </c>
      <c r="B43" s="20">
        <v>52</v>
      </c>
      <c r="C43" s="20">
        <v>2</v>
      </c>
      <c r="D43" s="21">
        <f t="shared" si="20"/>
        <v>3.8461538461538463</v>
      </c>
      <c r="E43" s="20">
        <v>1</v>
      </c>
      <c r="F43" s="21">
        <f t="shared" si="14"/>
        <v>1.9230769230769231</v>
      </c>
      <c r="G43" s="20">
        <v>2</v>
      </c>
      <c r="H43" s="21">
        <f t="shared" si="15"/>
        <v>3.8461538461538463</v>
      </c>
      <c r="I43" s="20">
        <v>3</v>
      </c>
      <c r="J43" s="21">
        <f t="shared" si="16"/>
        <v>5.7692307692307692</v>
      </c>
      <c r="K43" s="20">
        <v>0</v>
      </c>
      <c r="L43" s="21">
        <f t="shared" si="17"/>
        <v>0</v>
      </c>
      <c r="M43" s="20">
        <v>10</v>
      </c>
      <c r="N43" s="21">
        <f t="shared" si="18"/>
        <v>19.230769230769234</v>
      </c>
      <c r="O43" s="20">
        <v>34</v>
      </c>
      <c r="P43" s="22">
        <f t="shared" si="19"/>
        <v>65.384615384615387</v>
      </c>
    </row>
    <row r="44" spans="1:16" ht="15.95" customHeight="1" x14ac:dyDescent="0.2"/>
    <row r="45" spans="1:16" ht="15.95" customHeight="1" thickBot="1" x14ac:dyDescent="0.25">
      <c r="A45" s="68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</row>
    <row r="46" spans="1:16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16" ht="18" customHeight="1" x14ac:dyDescent="0.25">
      <c r="A47" s="30" t="s">
        <v>19</v>
      </c>
    </row>
    <row r="48" spans="1:16" ht="15.95" customHeight="1" x14ac:dyDescent="0.2">
      <c r="A48" s="31" t="s">
        <v>20</v>
      </c>
    </row>
    <row r="49" spans="1:16" ht="35.1" customHeight="1" x14ac:dyDescent="0.2">
      <c r="A49" s="92" t="s">
        <v>22</v>
      </c>
      <c r="B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39.950000000000003" customHeight="1" x14ac:dyDescent="0.2">
      <c r="A50" s="16" t="s">
        <v>185</v>
      </c>
      <c r="B50" s="15">
        <v>160885</v>
      </c>
      <c r="C50" s="15">
        <v>98551</v>
      </c>
      <c r="D50" s="17">
        <f>C50/B50*100</f>
        <v>61.255555210243337</v>
      </c>
      <c r="E50" s="15">
        <v>5350</v>
      </c>
      <c r="F50" s="17">
        <f>E50/B50*100</f>
        <v>3.3253566211890484</v>
      </c>
      <c r="G50" s="15">
        <v>21921</v>
      </c>
      <c r="H50" s="17">
        <f>G50/B50*100</f>
        <v>13.625260279081331</v>
      </c>
      <c r="I50" s="15">
        <v>2019</v>
      </c>
      <c r="J50" s="17">
        <f>I50/B50*100</f>
        <v>1.2549336482580724</v>
      </c>
      <c r="K50" s="15">
        <v>1394</v>
      </c>
      <c r="L50" s="17">
        <f>K50/B50*100</f>
        <v>0.86645740746495947</v>
      </c>
      <c r="M50" s="15">
        <v>556</v>
      </c>
      <c r="N50" s="17">
        <f>M50/B50*100</f>
        <v>0.34558846380955344</v>
      </c>
      <c r="O50" s="15">
        <v>31094</v>
      </c>
      <c r="P50" s="18">
        <f>O50/B50*100</f>
        <v>19.326848369953694</v>
      </c>
    </row>
    <row r="51" spans="1:16" ht="39.950000000000003" customHeight="1" x14ac:dyDescent="0.2">
      <c r="A51" s="19" t="s">
        <v>186</v>
      </c>
      <c r="B51" s="20">
        <v>7416</v>
      </c>
      <c r="C51" s="20">
        <v>3189</v>
      </c>
      <c r="D51" s="21">
        <f>C51/B51*100</f>
        <v>43.001618122977348</v>
      </c>
      <c r="E51" s="20">
        <v>673</v>
      </c>
      <c r="F51" s="21">
        <f t="shared" ref="F51:F62" si="21">E51/B51*100</f>
        <v>9.0749730312837098</v>
      </c>
      <c r="G51" s="20">
        <v>1657</v>
      </c>
      <c r="H51" s="21">
        <f t="shared" ref="H51:H62" si="22">G51/B51*100</f>
        <v>22.343581445523192</v>
      </c>
      <c r="I51" s="20">
        <v>90</v>
      </c>
      <c r="J51" s="21">
        <f t="shared" ref="J51:J62" si="23">I51/B51*100</f>
        <v>1.2135922330097086</v>
      </c>
      <c r="K51" s="20">
        <v>138</v>
      </c>
      <c r="L51" s="21">
        <f t="shared" ref="L51:L62" si="24">K51/B51*100</f>
        <v>1.8608414239482203</v>
      </c>
      <c r="M51" s="20">
        <v>315</v>
      </c>
      <c r="N51" s="21">
        <f t="shared" ref="N51:N62" si="25">M51/B51*100</f>
        <v>4.2475728155339807</v>
      </c>
      <c r="O51" s="20">
        <v>1354</v>
      </c>
      <c r="P51" s="22">
        <f t="shared" ref="P51:P62" si="26">O51/B51*100</f>
        <v>18.257820927723838</v>
      </c>
    </row>
    <row r="52" spans="1:16" ht="39.950000000000003" customHeight="1" x14ac:dyDescent="0.2">
      <c r="A52" s="19" t="s">
        <v>187</v>
      </c>
      <c r="B52" s="20">
        <v>5078</v>
      </c>
      <c r="C52" s="20">
        <v>2884</v>
      </c>
      <c r="D52" s="21">
        <f t="shared" ref="D52:D62" si="27">C52/B52*100</f>
        <v>56.794013391098865</v>
      </c>
      <c r="E52" s="20">
        <v>299</v>
      </c>
      <c r="F52" s="21">
        <f t="shared" si="21"/>
        <v>5.8881449389523439</v>
      </c>
      <c r="G52" s="20">
        <v>1225</v>
      </c>
      <c r="H52" s="21">
        <f t="shared" si="22"/>
        <v>24.123670736510437</v>
      </c>
      <c r="I52" s="20">
        <v>15</v>
      </c>
      <c r="J52" s="21">
        <f t="shared" si="23"/>
        <v>0.29539188656951554</v>
      </c>
      <c r="K52" s="20">
        <v>54</v>
      </c>
      <c r="L52" s="21">
        <f t="shared" si="24"/>
        <v>1.063410791650256</v>
      </c>
      <c r="M52" s="20">
        <v>34</v>
      </c>
      <c r="N52" s="21">
        <f t="shared" si="25"/>
        <v>0.66955494289090201</v>
      </c>
      <c r="O52" s="20">
        <v>567</v>
      </c>
      <c r="P52" s="22">
        <f t="shared" si="26"/>
        <v>11.165813312327689</v>
      </c>
    </row>
    <row r="53" spans="1:16" ht="39.950000000000003" customHeight="1" x14ac:dyDescent="0.2">
      <c r="A53" s="125" t="s">
        <v>199</v>
      </c>
      <c r="B53" s="20">
        <v>53567</v>
      </c>
      <c r="C53" s="20">
        <v>31154</v>
      </c>
      <c r="D53" s="21">
        <f t="shared" si="27"/>
        <v>58.158941139134171</v>
      </c>
      <c r="E53" s="20">
        <v>3180</v>
      </c>
      <c r="F53" s="21">
        <f t="shared" si="21"/>
        <v>5.9364907499019921</v>
      </c>
      <c r="G53" s="20">
        <v>9632</v>
      </c>
      <c r="H53" s="21">
        <f t="shared" si="22"/>
        <v>17.981219780835218</v>
      </c>
      <c r="I53" s="20">
        <v>674</v>
      </c>
      <c r="J53" s="21">
        <f t="shared" si="23"/>
        <v>1.2582373476207367</v>
      </c>
      <c r="K53" s="20">
        <v>512</v>
      </c>
      <c r="L53" s="21">
        <f t="shared" si="24"/>
        <v>0.95581234715403141</v>
      </c>
      <c r="M53" s="20">
        <v>162</v>
      </c>
      <c r="N53" s="21">
        <f t="shared" si="25"/>
        <v>0.30242500046670523</v>
      </c>
      <c r="O53" s="20">
        <v>8253</v>
      </c>
      <c r="P53" s="22">
        <f t="shared" si="26"/>
        <v>15.40687363488715</v>
      </c>
    </row>
    <row r="54" spans="1:16" ht="39.950000000000003" customHeight="1" x14ac:dyDescent="0.2">
      <c r="A54" s="19" t="s">
        <v>188</v>
      </c>
      <c r="B54" s="20">
        <v>2079</v>
      </c>
      <c r="C54" s="20">
        <v>1826</v>
      </c>
      <c r="D54" s="21">
        <f t="shared" si="27"/>
        <v>87.830687830687822</v>
      </c>
      <c r="E54" s="20">
        <v>11</v>
      </c>
      <c r="F54" s="21">
        <f t="shared" si="21"/>
        <v>0.52910052910052907</v>
      </c>
      <c r="G54" s="20">
        <v>198</v>
      </c>
      <c r="H54" s="21">
        <f t="shared" si="22"/>
        <v>9.5238095238095237</v>
      </c>
      <c r="I54" s="20">
        <v>6</v>
      </c>
      <c r="J54" s="21">
        <f t="shared" si="23"/>
        <v>0.28860028860028858</v>
      </c>
      <c r="K54" s="127">
        <v>0</v>
      </c>
      <c r="L54" s="127">
        <v>0</v>
      </c>
      <c r="M54" s="127">
        <v>0</v>
      </c>
      <c r="N54" s="127">
        <v>0</v>
      </c>
      <c r="O54" s="20">
        <v>38</v>
      </c>
      <c r="P54" s="22">
        <f t="shared" si="26"/>
        <v>1.8278018278018278</v>
      </c>
    </row>
    <row r="55" spans="1:16" ht="54.95" customHeight="1" x14ac:dyDescent="0.2">
      <c r="A55" s="19" t="s">
        <v>189</v>
      </c>
      <c r="B55" s="20">
        <v>79542</v>
      </c>
      <c r="C55" s="20">
        <v>50617</v>
      </c>
      <c r="D55" s="21">
        <f t="shared" si="27"/>
        <v>63.635563601619275</v>
      </c>
      <c r="E55" s="20">
        <v>1002</v>
      </c>
      <c r="F55" s="21">
        <f t="shared" si="21"/>
        <v>1.259711850343215</v>
      </c>
      <c r="G55" s="20">
        <v>8410</v>
      </c>
      <c r="H55" s="21">
        <f t="shared" si="22"/>
        <v>10.573030600186065</v>
      </c>
      <c r="I55" s="20">
        <v>1115</v>
      </c>
      <c r="J55" s="21">
        <f t="shared" si="23"/>
        <v>1.4017751628070705</v>
      </c>
      <c r="K55" s="20">
        <v>355</v>
      </c>
      <c r="L55" s="21">
        <f t="shared" si="24"/>
        <v>0.44630509667848428</v>
      </c>
      <c r="M55" s="20">
        <v>20</v>
      </c>
      <c r="N55" s="21">
        <f t="shared" si="25"/>
        <v>2.5143949108647003E-2</v>
      </c>
      <c r="O55" s="20">
        <v>18023</v>
      </c>
      <c r="P55" s="22">
        <f t="shared" si="26"/>
        <v>22.658469739257249</v>
      </c>
    </row>
    <row r="56" spans="1:16" ht="120" customHeight="1" x14ac:dyDescent="0.2">
      <c r="A56" s="19" t="s">
        <v>200</v>
      </c>
      <c r="B56" s="20">
        <v>9257</v>
      </c>
      <c r="C56" s="20">
        <v>6489</v>
      </c>
      <c r="D56" s="21">
        <f t="shared" si="27"/>
        <v>70.098303986172624</v>
      </c>
      <c r="E56" s="20">
        <v>72</v>
      </c>
      <c r="F56" s="21">
        <f t="shared" si="21"/>
        <v>0.77778978070649241</v>
      </c>
      <c r="G56" s="20">
        <v>678</v>
      </c>
      <c r="H56" s="21">
        <f t="shared" si="22"/>
        <v>7.3241871016528028</v>
      </c>
      <c r="I56" s="20">
        <v>114</v>
      </c>
      <c r="J56" s="21">
        <f t="shared" si="23"/>
        <v>1.231500486118613</v>
      </c>
      <c r="K56" s="20">
        <v>32</v>
      </c>
      <c r="L56" s="21">
        <f t="shared" si="24"/>
        <v>0.34568434698066325</v>
      </c>
      <c r="M56" s="127">
        <v>0</v>
      </c>
      <c r="N56" s="127">
        <v>0</v>
      </c>
      <c r="O56" s="20">
        <v>1872</v>
      </c>
      <c r="P56" s="22">
        <f t="shared" si="26"/>
        <v>20.222534298368803</v>
      </c>
    </row>
    <row r="57" spans="1:16" ht="39.950000000000003" customHeight="1" x14ac:dyDescent="0.2">
      <c r="A57" s="19" t="s">
        <v>190</v>
      </c>
      <c r="B57" s="20">
        <v>3084</v>
      </c>
      <c r="C57" s="20">
        <v>1894</v>
      </c>
      <c r="D57" s="21">
        <f t="shared" si="27"/>
        <v>61.413748378728926</v>
      </c>
      <c r="E57" s="20">
        <v>82</v>
      </c>
      <c r="F57" s="21">
        <f t="shared" si="21"/>
        <v>2.6588845654993514</v>
      </c>
      <c r="G57" s="20">
        <v>36</v>
      </c>
      <c r="H57" s="21">
        <f t="shared" si="22"/>
        <v>1.1673151750972763</v>
      </c>
      <c r="I57" s="20">
        <v>2</v>
      </c>
      <c r="J57" s="21">
        <f t="shared" si="23"/>
        <v>6.4850843060959784E-2</v>
      </c>
      <c r="K57" s="20">
        <v>298</v>
      </c>
      <c r="L57" s="21">
        <f t="shared" si="24"/>
        <v>9.6627756160830103</v>
      </c>
      <c r="M57" s="20">
        <v>2</v>
      </c>
      <c r="N57" s="21">
        <f t="shared" si="25"/>
        <v>6.4850843060959784E-2</v>
      </c>
      <c r="O57" s="20">
        <v>770</v>
      </c>
      <c r="P57" s="22">
        <f t="shared" si="26"/>
        <v>24.96757457846952</v>
      </c>
    </row>
    <row r="58" spans="1:16" ht="39.950000000000003" customHeight="1" x14ac:dyDescent="0.2">
      <c r="A58" s="19" t="s">
        <v>191</v>
      </c>
      <c r="B58" s="127">
        <v>0</v>
      </c>
      <c r="C58" s="127">
        <v>0</v>
      </c>
      <c r="D58" s="127">
        <v>0</v>
      </c>
      <c r="E58" s="127">
        <v>0</v>
      </c>
      <c r="F58" s="127">
        <v>0</v>
      </c>
      <c r="G58" s="127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</row>
    <row r="59" spans="1:16" ht="39.950000000000003" customHeight="1" x14ac:dyDescent="0.2">
      <c r="A59" s="19" t="s">
        <v>192</v>
      </c>
      <c r="B59" s="20">
        <v>4</v>
      </c>
      <c r="C59" s="20">
        <v>1</v>
      </c>
      <c r="D59" s="21">
        <f t="shared" si="27"/>
        <v>25</v>
      </c>
      <c r="E59" s="127">
        <v>0</v>
      </c>
      <c r="F59" s="127">
        <v>0</v>
      </c>
      <c r="G59" s="20">
        <v>1</v>
      </c>
      <c r="H59" s="21">
        <f t="shared" si="22"/>
        <v>25</v>
      </c>
      <c r="I59" s="127">
        <v>0</v>
      </c>
      <c r="J59" s="127">
        <v>0</v>
      </c>
      <c r="K59" s="127">
        <v>0</v>
      </c>
      <c r="L59" s="127">
        <v>0</v>
      </c>
      <c r="M59" s="20">
        <v>2</v>
      </c>
      <c r="N59" s="21">
        <f t="shared" si="25"/>
        <v>50</v>
      </c>
      <c r="O59" s="127">
        <v>0</v>
      </c>
      <c r="P59" s="127">
        <v>0</v>
      </c>
    </row>
    <row r="60" spans="1:16" ht="39.950000000000003" customHeight="1" x14ac:dyDescent="0.2">
      <c r="A60" s="19" t="s">
        <v>193</v>
      </c>
      <c r="B60" s="20">
        <v>5</v>
      </c>
      <c r="C60" s="20">
        <v>1</v>
      </c>
      <c r="D60" s="21">
        <f t="shared" si="27"/>
        <v>20</v>
      </c>
      <c r="E60" s="127">
        <v>0</v>
      </c>
      <c r="F60" s="127">
        <v>0</v>
      </c>
      <c r="G60" s="127">
        <v>0</v>
      </c>
      <c r="H60" s="127">
        <v>0</v>
      </c>
      <c r="I60" s="127">
        <v>0</v>
      </c>
      <c r="J60" s="127">
        <v>0</v>
      </c>
      <c r="K60" s="127">
        <v>0</v>
      </c>
      <c r="L60" s="127">
        <v>0</v>
      </c>
      <c r="M60" s="127">
        <v>0</v>
      </c>
      <c r="N60" s="127">
        <v>0</v>
      </c>
      <c r="O60" s="20">
        <v>4</v>
      </c>
      <c r="P60" s="22">
        <f t="shared" si="26"/>
        <v>80</v>
      </c>
    </row>
    <row r="61" spans="1:16" ht="39.950000000000003" customHeight="1" x14ac:dyDescent="0.2">
      <c r="A61" s="19" t="s">
        <v>194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</row>
    <row r="62" spans="1:16" ht="39.950000000000003" customHeight="1" x14ac:dyDescent="0.2">
      <c r="A62" s="19" t="s">
        <v>195</v>
      </c>
      <c r="B62" s="20">
        <v>853</v>
      </c>
      <c r="C62" s="20">
        <v>496</v>
      </c>
      <c r="D62" s="21">
        <f t="shared" si="27"/>
        <v>58.147713950762011</v>
      </c>
      <c r="E62" s="20">
        <v>31</v>
      </c>
      <c r="F62" s="21">
        <f t="shared" si="21"/>
        <v>3.6342321219226257</v>
      </c>
      <c r="G62" s="20">
        <v>84</v>
      </c>
      <c r="H62" s="21">
        <f t="shared" si="22"/>
        <v>9.847596717467761</v>
      </c>
      <c r="I62" s="20">
        <v>3</v>
      </c>
      <c r="J62" s="21">
        <f t="shared" si="23"/>
        <v>0.35169988276670577</v>
      </c>
      <c r="K62" s="20">
        <v>5</v>
      </c>
      <c r="L62" s="21">
        <f t="shared" si="24"/>
        <v>0.58616647127784294</v>
      </c>
      <c r="M62" s="20">
        <v>21</v>
      </c>
      <c r="N62" s="21">
        <f t="shared" si="25"/>
        <v>2.4618991793669402</v>
      </c>
      <c r="O62" s="20">
        <v>213</v>
      </c>
      <c r="P62" s="22">
        <f t="shared" si="26"/>
        <v>24.970691676436108</v>
      </c>
    </row>
    <row r="63" spans="1:16" ht="15.95" customHeight="1" x14ac:dyDescent="0.2"/>
    <row r="64" spans="1:16" ht="15.95" customHeight="1" thickBot="1" x14ac:dyDescent="0.25">
      <c r="A64" s="68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</row>
    <row r="65" spans="1:16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16" ht="18" customHeight="1" x14ac:dyDescent="0.25">
      <c r="A66" s="30" t="s">
        <v>19</v>
      </c>
    </row>
    <row r="67" spans="1:16" ht="15.95" customHeight="1" x14ac:dyDescent="0.2">
      <c r="A67" s="31" t="s">
        <v>20</v>
      </c>
    </row>
    <row r="68" spans="1:16" ht="35.1" customHeight="1" x14ac:dyDescent="0.2">
      <c r="A68" s="92" t="s">
        <v>23</v>
      </c>
      <c r="B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39.950000000000003" customHeight="1" x14ac:dyDescent="0.2">
      <c r="A69" s="16" t="s">
        <v>185</v>
      </c>
      <c r="B69" s="15">
        <v>16154</v>
      </c>
      <c r="C69" s="15">
        <v>3181</v>
      </c>
      <c r="D69" s="17">
        <f>C69/B69*100</f>
        <v>19.691717221740745</v>
      </c>
      <c r="E69" s="15">
        <v>695</v>
      </c>
      <c r="F69" s="17">
        <f>E69/B69*100</f>
        <v>4.3023399777144977</v>
      </c>
      <c r="G69" s="15">
        <v>4646</v>
      </c>
      <c r="H69" s="17">
        <f>G69/B69*100</f>
        <v>28.760678469728862</v>
      </c>
      <c r="I69" s="15">
        <v>220</v>
      </c>
      <c r="J69" s="17">
        <f>I69/B69*100</f>
        <v>1.3618917915067477</v>
      </c>
      <c r="K69" s="15">
        <v>674</v>
      </c>
      <c r="L69" s="17">
        <f>K69/B69*100</f>
        <v>4.1723412157979451</v>
      </c>
      <c r="M69" s="15">
        <v>380</v>
      </c>
      <c r="N69" s="17">
        <f>M69/B69*100</f>
        <v>2.3523585489662002</v>
      </c>
      <c r="O69" s="15">
        <v>6358</v>
      </c>
      <c r="P69" s="18">
        <f>O69/B69*100</f>
        <v>39.358672774545006</v>
      </c>
    </row>
    <row r="70" spans="1:16" ht="39.950000000000003" customHeight="1" x14ac:dyDescent="0.2">
      <c r="A70" s="19" t="s">
        <v>186</v>
      </c>
      <c r="B70" s="20">
        <v>3788</v>
      </c>
      <c r="C70" s="20">
        <v>515</v>
      </c>
      <c r="D70" s="21">
        <f>C70/B70*100</f>
        <v>13.595564941921859</v>
      </c>
      <c r="E70" s="20">
        <v>162</v>
      </c>
      <c r="F70" s="21">
        <f t="shared" ref="F70:F81" si="28">E70/B70*100</f>
        <v>4.2766631467793035</v>
      </c>
      <c r="G70" s="20">
        <v>1301</v>
      </c>
      <c r="H70" s="21">
        <f t="shared" ref="H70:H81" si="29">G70/B70*100</f>
        <v>34.345300950369591</v>
      </c>
      <c r="I70" s="20">
        <v>78</v>
      </c>
      <c r="J70" s="21">
        <f t="shared" ref="J70:J81" si="30">I70/B70*100</f>
        <v>2.0591341077085534</v>
      </c>
      <c r="K70" s="20">
        <v>134</v>
      </c>
      <c r="L70" s="21">
        <f t="shared" ref="L70:L81" si="31">K70/B70*100</f>
        <v>3.5374868004223869</v>
      </c>
      <c r="M70" s="20">
        <v>186</v>
      </c>
      <c r="N70" s="21">
        <f t="shared" ref="N70:N74" si="32">M70/B70*100</f>
        <v>4.9102428722280882</v>
      </c>
      <c r="O70" s="20">
        <v>1412</v>
      </c>
      <c r="P70" s="22">
        <f t="shared" ref="P70:P81" si="33">O70/B70*100</f>
        <v>37.275607180570219</v>
      </c>
    </row>
    <row r="71" spans="1:16" ht="39.950000000000003" customHeight="1" x14ac:dyDescent="0.2">
      <c r="A71" s="19" t="s">
        <v>187</v>
      </c>
      <c r="B71" s="20">
        <v>2432</v>
      </c>
      <c r="C71" s="20">
        <v>192</v>
      </c>
      <c r="D71" s="21">
        <f t="shared" ref="D71:D81" si="34">C71/B71*100</f>
        <v>7.8947368421052628</v>
      </c>
      <c r="E71" s="20">
        <v>54</v>
      </c>
      <c r="F71" s="21">
        <f t="shared" si="28"/>
        <v>2.2203947368421053</v>
      </c>
      <c r="G71" s="20">
        <v>433</v>
      </c>
      <c r="H71" s="21">
        <f t="shared" si="29"/>
        <v>17.804276315789476</v>
      </c>
      <c r="I71" s="20">
        <v>13</v>
      </c>
      <c r="J71" s="21">
        <f t="shared" si="30"/>
        <v>0.53453947368421051</v>
      </c>
      <c r="K71" s="20">
        <v>326</v>
      </c>
      <c r="L71" s="21">
        <f t="shared" si="31"/>
        <v>13.404605263157896</v>
      </c>
      <c r="M71" s="20">
        <v>99</v>
      </c>
      <c r="N71" s="21">
        <f t="shared" si="32"/>
        <v>4.0707236842105265</v>
      </c>
      <c r="O71" s="20">
        <v>1315</v>
      </c>
      <c r="P71" s="22">
        <f t="shared" si="33"/>
        <v>54.070723684210535</v>
      </c>
    </row>
    <row r="72" spans="1:16" ht="39.950000000000003" customHeight="1" x14ac:dyDescent="0.2">
      <c r="A72" s="125" t="s">
        <v>199</v>
      </c>
      <c r="B72" s="20">
        <v>8480</v>
      </c>
      <c r="C72" s="20">
        <v>2343</v>
      </c>
      <c r="D72" s="21">
        <f t="shared" si="34"/>
        <v>27.629716981132074</v>
      </c>
      <c r="E72" s="20">
        <v>275</v>
      </c>
      <c r="F72" s="21">
        <f t="shared" si="28"/>
        <v>3.2429245283018866</v>
      </c>
      <c r="G72" s="20">
        <v>2774</v>
      </c>
      <c r="H72" s="21">
        <f t="shared" si="29"/>
        <v>32.712264150943398</v>
      </c>
      <c r="I72" s="20">
        <v>120</v>
      </c>
      <c r="J72" s="21">
        <f t="shared" si="30"/>
        <v>1.4150943396226416</v>
      </c>
      <c r="K72" s="20">
        <v>130</v>
      </c>
      <c r="L72" s="21">
        <f t="shared" si="31"/>
        <v>1.5330188679245282</v>
      </c>
      <c r="M72" s="20">
        <v>71</v>
      </c>
      <c r="N72" s="21">
        <f t="shared" si="32"/>
        <v>0.83726415094339623</v>
      </c>
      <c r="O72" s="20">
        <v>2767</v>
      </c>
      <c r="P72" s="22">
        <f t="shared" si="33"/>
        <v>32.62971698113207</v>
      </c>
    </row>
    <row r="73" spans="1:16" ht="39.950000000000003" customHeight="1" x14ac:dyDescent="0.2">
      <c r="A73" s="19" t="s">
        <v>188</v>
      </c>
      <c r="B73" s="20">
        <v>9</v>
      </c>
      <c r="C73" s="127">
        <v>0</v>
      </c>
      <c r="D73" s="127">
        <v>0</v>
      </c>
      <c r="E73" s="20">
        <v>3</v>
      </c>
      <c r="F73" s="21">
        <f t="shared" si="28"/>
        <v>33.333333333333329</v>
      </c>
      <c r="G73" s="20">
        <v>1</v>
      </c>
      <c r="H73" s="21">
        <f t="shared" si="29"/>
        <v>11.111111111111111</v>
      </c>
      <c r="I73" s="127">
        <v>0</v>
      </c>
      <c r="J73" s="127">
        <v>0</v>
      </c>
      <c r="K73" s="127">
        <v>0</v>
      </c>
      <c r="L73" s="127">
        <v>0</v>
      </c>
      <c r="M73" s="127">
        <v>0</v>
      </c>
      <c r="N73" s="127">
        <v>0</v>
      </c>
      <c r="O73" s="20">
        <v>5</v>
      </c>
      <c r="P73" s="22">
        <f t="shared" si="33"/>
        <v>55.555555555555557</v>
      </c>
    </row>
    <row r="74" spans="1:16" ht="54.95" customHeight="1" x14ac:dyDescent="0.2">
      <c r="A74" s="19" t="s">
        <v>189</v>
      </c>
      <c r="B74" s="20">
        <v>1096</v>
      </c>
      <c r="C74" s="20">
        <v>40</v>
      </c>
      <c r="D74" s="21">
        <f t="shared" si="34"/>
        <v>3.6496350364963499</v>
      </c>
      <c r="E74" s="20">
        <v>188</v>
      </c>
      <c r="F74" s="21">
        <f t="shared" si="28"/>
        <v>17.153284671532848</v>
      </c>
      <c r="G74" s="20">
        <v>99</v>
      </c>
      <c r="H74" s="21">
        <f t="shared" si="29"/>
        <v>9.0328467153284677</v>
      </c>
      <c r="I74" s="20">
        <v>7</v>
      </c>
      <c r="J74" s="21">
        <f t="shared" si="30"/>
        <v>0.63868613138686137</v>
      </c>
      <c r="K74" s="20">
        <v>53</v>
      </c>
      <c r="L74" s="21">
        <f t="shared" si="31"/>
        <v>4.8357664233576649</v>
      </c>
      <c r="M74" s="20">
        <v>24</v>
      </c>
      <c r="N74" s="21">
        <f t="shared" si="32"/>
        <v>2.1897810218978102</v>
      </c>
      <c r="O74" s="20">
        <v>685</v>
      </c>
      <c r="P74" s="22">
        <f t="shared" si="33"/>
        <v>62.5</v>
      </c>
    </row>
    <row r="75" spans="1:16" ht="120" customHeight="1" x14ac:dyDescent="0.2">
      <c r="A75" s="19" t="s">
        <v>200</v>
      </c>
      <c r="B75" s="20">
        <v>13</v>
      </c>
      <c r="C75" s="20">
        <v>10</v>
      </c>
      <c r="D75" s="21">
        <f t="shared" si="34"/>
        <v>76.923076923076934</v>
      </c>
      <c r="E75" s="127">
        <v>0</v>
      </c>
      <c r="F75" s="127">
        <v>0</v>
      </c>
      <c r="G75" s="127">
        <v>0</v>
      </c>
      <c r="H75" s="127">
        <v>0</v>
      </c>
      <c r="I75" s="127">
        <v>0</v>
      </c>
      <c r="J75" s="127">
        <v>0</v>
      </c>
      <c r="K75" s="20">
        <v>2</v>
      </c>
      <c r="L75" s="21">
        <f t="shared" si="31"/>
        <v>15.384615384615385</v>
      </c>
      <c r="M75" s="127">
        <v>0</v>
      </c>
      <c r="N75" s="127">
        <v>0</v>
      </c>
      <c r="O75" s="20">
        <v>1</v>
      </c>
      <c r="P75" s="22">
        <f t="shared" si="33"/>
        <v>7.6923076923076925</v>
      </c>
    </row>
    <row r="76" spans="1:16" ht="39.950000000000003" customHeight="1" x14ac:dyDescent="0.2">
      <c r="A76" s="19" t="s">
        <v>190</v>
      </c>
      <c r="B76" s="20">
        <v>216</v>
      </c>
      <c r="C76" s="20">
        <v>43</v>
      </c>
      <c r="D76" s="21">
        <f t="shared" si="34"/>
        <v>19.907407407407408</v>
      </c>
      <c r="E76" s="20">
        <v>3</v>
      </c>
      <c r="F76" s="21">
        <f t="shared" si="28"/>
        <v>1.3888888888888888</v>
      </c>
      <c r="G76" s="20">
        <v>14</v>
      </c>
      <c r="H76" s="21">
        <f t="shared" si="29"/>
        <v>6.481481481481481</v>
      </c>
      <c r="I76" s="127">
        <v>0</v>
      </c>
      <c r="J76" s="127">
        <v>0</v>
      </c>
      <c r="K76" s="20">
        <v>2</v>
      </c>
      <c r="L76" s="21">
        <f t="shared" si="31"/>
        <v>0.92592592592592582</v>
      </c>
      <c r="M76" s="127">
        <v>0</v>
      </c>
      <c r="N76" s="127">
        <v>0</v>
      </c>
      <c r="O76" s="20">
        <v>154</v>
      </c>
      <c r="P76" s="22">
        <f t="shared" si="33"/>
        <v>71.296296296296291</v>
      </c>
    </row>
    <row r="77" spans="1:16" ht="39.950000000000003" customHeight="1" x14ac:dyDescent="0.2">
      <c r="A77" s="19" t="s">
        <v>191</v>
      </c>
      <c r="B77" s="127">
        <v>0</v>
      </c>
      <c r="C77" s="127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127">
        <v>0</v>
      </c>
      <c r="N77" s="127">
        <v>0</v>
      </c>
      <c r="O77" s="127">
        <v>0</v>
      </c>
      <c r="P77" s="127">
        <v>0</v>
      </c>
    </row>
    <row r="78" spans="1:16" ht="39.950000000000003" customHeight="1" x14ac:dyDescent="0.2">
      <c r="A78" s="19" t="s">
        <v>192</v>
      </c>
      <c r="B78" s="20">
        <v>18</v>
      </c>
      <c r="C78" s="20">
        <v>2</v>
      </c>
      <c r="D78" s="21">
        <f t="shared" si="34"/>
        <v>11.111111111111111</v>
      </c>
      <c r="E78" s="127">
        <v>0</v>
      </c>
      <c r="F78" s="127">
        <v>0</v>
      </c>
      <c r="G78" s="20">
        <v>1</v>
      </c>
      <c r="H78" s="21">
        <f t="shared" si="29"/>
        <v>5.5555555555555554</v>
      </c>
      <c r="I78" s="127">
        <v>0</v>
      </c>
      <c r="J78" s="127">
        <v>0</v>
      </c>
      <c r="K78" s="20">
        <v>14</v>
      </c>
      <c r="L78" s="21">
        <f t="shared" si="31"/>
        <v>77.777777777777786</v>
      </c>
      <c r="M78" s="127">
        <v>0</v>
      </c>
      <c r="N78" s="127">
        <v>0</v>
      </c>
      <c r="O78" s="20">
        <v>1</v>
      </c>
      <c r="P78" s="22">
        <f t="shared" si="33"/>
        <v>5.5555555555555554</v>
      </c>
    </row>
    <row r="79" spans="1:16" ht="39.950000000000003" customHeight="1" x14ac:dyDescent="0.2">
      <c r="A79" s="19" t="s">
        <v>193</v>
      </c>
      <c r="B79" s="20">
        <v>2</v>
      </c>
      <c r="C79" s="20">
        <v>1</v>
      </c>
      <c r="D79" s="21">
        <f t="shared" si="34"/>
        <v>50</v>
      </c>
      <c r="E79" s="127">
        <v>0</v>
      </c>
      <c r="F79" s="127">
        <v>0</v>
      </c>
      <c r="G79" s="127">
        <v>0</v>
      </c>
      <c r="H79" s="127">
        <v>0</v>
      </c>
      <c r="I79" s="20">
        <v>1</v>
      </c>
      <c r="J79" s="21">
        <f t="shared" si="30"/>
        <v>50</v>
      </c>
      <c r="K79" s="127">
        <v>0</v>
      </c>
      <c r="L79" s="127">
        <v>0</v>
      </c>
      <c r="M79" s="127">
        <v>0</v>
      </c>
      <c r="N79" s="127">
        <v>0</v>
      </c>
      <c r="O79" s="127">
        <v>0</v>
      </c>
      <c r="P79" s="127">
        <v>0</v>
      </c>
    </row>
    <row r="80" spans="1:16" ht="39.950000000000003" customHeight="1" x14ac:dyDescent="0.2">
      <c r="A80" s="19" t="s">
        <v>194</v>
      </c>
      <c r="B80" s="20">
        <v>0</v>
      </c>
      <c r="C80" s="127">
        <v>0</v>
      </c>
      <c r="D80" s="127">
        <v>0</v>
      </c>
      <c r="E80" s="127">
        <v>0</v>
      </c>
      <c r="F80" s="127">
        <v>0</v>
      </c>
      <c r="G80" s="127">
        <v>0</v>
      </c>
      <c r="H80" s="127">
        <v>0</v>
      </c>
      <c r="I80" s="127">
        <v>0</v>
      </c>
      <c r="J80" s="127">
        <v>0</v>
      </c>
      <c r="K80" s="127">
        <v>0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</row>
    <row r="81" spans="1:16" ht="39.950000000000003" customHeight="1" x14ac:dyDescent="0.2">
      <c r="A81" s="19" t="s">
        <v>195</v>
      </c>
      <c r="B81" s="20">
        <v>100</v>
      </c>
      <c r="C81" s="20">
        <v>35</v>
      </c>
      <c r="D81" s="21">
        <f t="shared" si="34"/>
        <v>35</v>
      </c>
      <c r="E81" s="20">
        <v>10</v>
      </c>
      <c r="F81" s="21">
        <f t="shared" si="28"/>
        <v>10</v>
      </c>
      <c r="G81" s="20">
        <v>23</v>
      </c>
      <c r="H81" s="21">
        <f t="shared" si="29"/>
        <v>23</v>
      </c>
      <c r="I81" s="20">
        <v>1</v>
      </c>
      <c r="J81" s="21">
        <f t="shared" si="30"/>
        <v>1</v>
      </c>
      <c r="K81" s="20">
        <v>13</v>
      </c>
      <c r="L81" s="21">
        <f t="shared" si="31"/>
        <v>13</v>
      </c>
      <c r="M81" s="127">
        <v>0</v>
      </c>
      <c r="N81" s="127">
        <v>0</v>
      </c>
      <c r="O81" s="20">
        <v>18</v>
      </c>
      <c r="P81" s="22">
        <f t="shared" si="33"/>
        <v>18</v>
      </c>
    </row>
    <row r="82" spans="1:16" ht="15.95" customHeight="1" x14ac:dyDescent="0.2"/>
    <row r="83" spans="1:16" ht="15.95" customHeight="1" thickBot="1" x14ac:dyDescent="0.25">
      <c r="A83" s="68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</row>
    <row r="84" spans="1:16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16" ht="18" customHeight="1" x14ac:dyDescent="0.25">
      <c r="A85" s="30" t="s">
        <v>19</v>
      </c>
    </row>
    <row r="86" spans="1:16" ht="15.95" customHeight="1" x14ac:dyDescent="0.2">
      <c r="A86" s="31" t="s">
        <v>20</v>
      </c>
    </row>
    <row r="87" spans="1:16" ht="35.1" customHeight="1" x14ac:dyDescent="0.2">
      <c r="A87" s="92" t="s">
        <v>24</v>
      </c>
      <c r="B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 spans="1:16" ht="39.950000000000003" customHeight="1" x14ac:dyDescent="0.2">
      <c r="A88" s="16" t="s">
        <v>185</v>
      </c>
      <c r="B88" s="15">
        <v>15640</v>
      </c>
      <c r="C88" s="15">
        <v>7323</v>
      </c>
      <c r="D88" s="17">
        <f>C88/B88*100</f>
        <v>46.822250639386183</v>
      </c>
      <c r="E88" s="15">
        <v>466</v>
      </c>
      <c r="F88" s="17">
        <f>E88/B88*100</f>
        <v>2.9795396419437341</v>
      </c>
      <c r="G88" s="15">
        <v>3154</v>
      </c>
      <c r="H88" s="17">
        <f>G88/B88*100</f>
        <v>20.166240409207163</v>
      </c>
      <c r="I88" s="15">
        <v>202</v>
      </c>
      <c r="J88" s="17">
        <f>I88/B88*100</f>
        <v>1.2915601023017902</v>
      </c>
      <c r="K88" s="15">
        <v>575</v>
      </c>
      <c r="L88" s="17">
        <f>K88/B88*100</f>
        <v>3.6764705882352944</v>
      </c>
      <c r="M88" s="15">
        <v>306</v>
      </c>
      <c r="N88" s="17">
        <f>M88/B88*100</f>
        <v>1.956521739130435</v>
      </c>
      <c r="O88" s="15">
        <v>3614</v>
      </c>
      <c r="P88" s="18">
        <f>O88/B88*100</f>
        <v>23.107416879795398</v>
      </c>
    </row>
    <row r="89" spans="1:16" ht="39.950000000000003" customHeight="1" x14ac:dyDescent="0.2">
      <c r="A89" s="19" t="s">
        <v>186</v>
      </c>
      <c r="B89" s="20">
        <v>5116</v>
      </c>
      <c r="C89" s="20">
        <v>1026</v>
      </c>
      <c r="D89" s="21">
        <f>C89/B89*100</f>
        <v>20.054730258014072</v>
      </c>
      <c r="E89" s="20">
        <v>128</v>
      </c>
      <c r="F89" s="21">
        <f t="shared" ref="F89:F95" si="35">E89/B89*100</f>
        <v>2.5019546520719311</v>
      </c>
      <c r="G89" s="20">
        <v>1947</v>
      </c>
      <c r="H89" s="21">
        <f t="shared" ref="H89:H100" si="36">G89/B89*100</f>
        <v>38.057075840500396</v>
      </c>
      <c r="I89" s="20">
        <v>94</v>
      </c>
      <c r="J89" s="21">
        <f t="shared" ref="J89:J95" si="37">I89/B89*100</f>
        <v>1.8373729476153244</v>
      </c>
      <c r="K89" s="20">
        <v>194</v>
      </c>
      <c r="L89" s="21">
        <f t="shared" ref="L89:L100" si="38">K89/B89*100</f>
        <v>3.792025019546521</v>
      </c>
      <c r="M89" s="20">
        <v>210</v>
      </c>
      <c r="N89" s="21">
        <f t="shared" ref="N89:N100" si="39">M89/B89*100</f>
        <v>4.1047693510555119</v>
      </c>
      <c r="O89" s="20">
        <v>1517</v>
      </c>
      <c r="P89" s="22">
        <f t="shared" ref="P89:P100" si="40">O89/B89*100</f>
        <v>29.652071931196243</v>
      </c>
    </row>
    <row r="90" spans="1:16" ht="39.950000000000003" customHeight="1" x14ac:dyDescent="0.2">
      <c r="A90" s="19" t="s">
        <v>187</v>
      </c>
      <c r="B90" s="20">
        <v>1703</v>
      </c>
      <c r="C90" s="20">
        <v>569</v>
      </c>
      <c r="D90" s="21">
        <f t="shared" ref="D90:D100" si="41">C90/B90*100</f>
        <v>33.411626541397531</v>
      </c>
      <c r="E90" s="20">
        <v>46</v>
      </c>
      <c r="F90" s="21">
        <f t="shared" si="35"/>
        <v>2.7011156782149151</v>
      </c>
      <c r="G90" s="20">
        <v>147</v>
      </c>
      <c r="H90" s="21">
        <f t="shared" si="36"/>
        <v>8.6318261890780974</v>
      </c>
      <c r="I90" s="20">
        <v>24</v>
      </c>
      <c r="J90" s="21">
        <f t="shared" si="37"/>
        <v>1.4092777451556078</v>
      </c>
      <c r="K90" s="20">
        <v>228</v>
      </c>
      <c r="L90" s="21">
        <f t="shared" si="38"/>
        <v>13.388138578978273</v>
      </c>
      <c r="M90" s="20">
        <v>39</v>
      </c>
      <c r="N90" s="21">
        <f t="shared" si="39"/>
        <v>2.2900763358778624</v>
      </c>
      <c r="O90" s="20">
        <v>650</v>
      </c>
      <c r="P90" s="22">
        <f t="shared" si="40"/>
        <v>38.167938931297712</v>
      </c>
    </row>
    <row r="91" spans="1:16" ht="39.950000000000003" customHeight="1" x14ac:dyDescent="0.2">
      <c r="A91" s="125" t="s">
        <v>199</v>
      </c>
      <c r="B91" s="20">
        <v>7012</v>
      </c>
      <c r="C91" s="20">
        <v>4710</v>
      </c>
      <c r="D91" s="21">
        <f t="shared" si="41"/>
        <v>67.170564746149452</v>
      </c>
      <c r="E91" s="20">
        <v>275</v>
      </c>
      <c r="F91" s="21">
        <f t="shared" si="35"/>
        <v>3.9218482601254987</v>
      </c>
      <c r="G91" s="20">
        <v>660</v>
      </c>
      <c r="H91" s="21">
        <f t="shared" si="36"/>
        <v>9.4124358243011983</v>
      </c>
      <c r="I91" s="20">
        <v>81</v>
      </c>
      <c r="J91" s="21">
        <f t="shared" si="37"/>
        <v>1.1551625784369652</v>
      </c>
      <c r="K91" s="20">
        <v>129</v>
      </c>
      <c r="L91" s="21">
        <f t="shared" si="38"/>
        <v>1.8397033656588704</v>
      </c>
      <c r="M91" s="20">
        <v>54</v>
      </c>
      <c r="N91" s="21">
        <f t="shared" si="39"/>
        <v>0.77010838562464345</v>
      </c>
      <c r="O91" s="20">
        <v>1103</v>
      </c>
      <c r="P91" s="22">
        <f t="shared" si="40"/>
        <v>15.730176839703367</v>
      </c>
    </row>
    <row r="92" spans="1:16" ht="39.950000000000003" customHeight="1" x14ac:dyDescent="0.2">
      <c r="A92" s="19" t="s">
        <v>188</v>
      </c>
      <c r="B92" s="20">
        <v>2</v>
      </c>
      <c r="C92" s="127">
        <v>0</v>
      </c>
      <c r="D92" s="127">
        <v>0</v>
      </c>
      <c r="E92" s="127">
        <v>0</v>
      </c>
      <c r="F92" s="127">
        <v>0</v>
      </c>
      <c r="G92" s="127">
        <v>0</v>
      </c>
      <c r="H92" s="127">
        <v>0</v>
      </c>
      <c r="I92" s="127">
        <v>0</v>
      </c>
      <c r="J92" s="127">
        <v>0</v>
      </c>
      <c r="K92" s="127">
        <v>0</v>
      </c>
      <c r="L92" s="127">
        <v>0</v>
      </c>
      <c r="M92" s="127">
        <v>0</v>
      </c>
      <c r="N92" s="127">
        <v>0</v>
      </c>
      <c r="O92" s="20">
        <v>2</v>
      </c>
      <c r="P92" s="22">
        <f t="shared" si="40"/>
        <v>100</v>
      </c>
    </row>
    <row r="93" spans="1:16" ht="54.95" customHeight="1" x14ac:dyDescent="0.2">
      <c r="A93" s="19" t="s">
        <v>189</v>
      </c>
      <c r="B93" s="20">
        <v>957</v>
      </c>
      <c r="C93" s="20">
        <v>593</v>
      </c>
      <c r="D93" s="21">
        <f t="shared" si="41"/>
        <v>61.9644723092999</v>
      </c>
      <c r="E93" s="20">
        <v>15</v>
      </c>
      <c r="F93" s="21">
        <f t="shared" si="35"/>
        <v>1.5673981191222568</v>
      </c>
      <c r="G93" s="20">
        <v>195</v>
      </c>
      <c r="H93" s="21">
        <f t="shared" si="36"/>
        <v>20.376175548589341</v>
      </c>
      <c r="I93" s="20">
        <v>1</v>
      </c>
      <c r="J93" s="21">
        <f t="shared" si="37"/>
        <v>0.10449320794148381</v>
      </c>
      <c r="K93" s="20">
        <v>11</v>
      </c>
      <c r="L93" s="21">
        <f t="shared" si="38"/>
        <v>1.1494252873563218</v>
      </c>
      <c r="M93" s="127">
        <v>0</v>
      </c>
      <c r="N93" s="127">
        <v>0</v>
      </c>
      <c r="O93" s="20">
        <v>142</v>
      </c>
      <c r="P93" s="22">
        <f t="shared" si="40"/>
        <v>14.8380355276907</v>
      </c>
    </row>
    <row r="94" spans="1:16" ht="120" customHeight="1" x14ac:dyDescent="0.2">
      <c r="A94" s="19" t="s">
        <v>200</v>
      </c>
      <c r="B94" s="20">
        <v>341</v>
      </c>
      <c r="C94" s="20">
        <v>222</v>
      </c>
      <c r="D94" s="21">
        <f t="shared" si="41"/>
        <v>65.102639296187675</v>
      </c>
      <c r="E94" s="127">
        <v>0</v>
      </c>
      <c r="F94" s="127">
        <v>0</v>
      </c>
      <c r="G94" s="20">
        <v>77</v>
      </c>
      <c r="H94" s="21">
        <f t="shared" si="36"/>
        <v>22.58064516129032</v>
      </c>
      <c r="I94" s="127">
        <v>0</v>
      </c>
      <c r="J94" s="127">
        <v>0</v>
      </c>
      <c r="K94" s="127">
        <v>0</v>
      </c>
      <c r="L94" s="127">
        <v>0</v>
      </c>
      <c r="M94" s="127">
        <v>0</v>
      </c>
      <c r="N94" s="127">
        <v>0</v>
      </c>
      <c r="O94" s="20">
        <v>42</v>
      </c>
      <c r="P94" s="22">
        <f t="shared" si="40"/>
        <v>12.316715542521994</v>
      </c>
    </row>
    <row r="95" spans="1:16" ht="39.950000000000003" customHeight="1" x14ac:dyDescent="0.2">
      <c r="A95" s="19" t="s">
        <v>190</v>
      </c>
      <c r="B95" s="20">
        <v>405</v>
      </c>
      <c r="C95" s="20">
        <v>195</v>
      </c>
      <c r="D95" s="21">
        <f t="shared" si="41"/>
        <v>48.148148148148145</v>
      </c>
      <c r="E95" s="20">
        <v>2</v>
      </c>
      <c r="F95" s="21">
        <f t="shared" si="35"/>
        <v>0.49382716049382713</v>
      </c>
      <c r="G95" s="20">
        <v>64</v>
      </c>
      <c r="H95" s="21">
        <f t="shared" si="36"/>
        <v>15.802469135802468</v>
      </c>
      <c r="I95" s="20">
        <v>2</v>
      </c>
      <c r="J95" s="21">
        <f t="shared" si="37"/>
        <v>0.49382716049382713</v>
      </c>
      <c r="K95" s="20">
        <v>10</v>
      </c>
      <c r="L95" s="21">
        <f t="shared" si="38"/>
        <v>2.4691358024691357</v>
      </c>
      <c r="M95" s="127">
        <v>0</v>
      </c>
      <c r="N95" s="127">
        <v>0</v>
      </c>
      <c r="O95" s="20">
        <v>132</v>
      </c>
      <c r="P95" s="22">
        <f t="shared" si="40"/>
        <v>32.592592592592595</v>
      </c>
    </row>
    <row r="96" spans="1:16" ht="39.950000000000003" customHeight="1" x14ac:dyDescent="0.2">
      <c r="A96" s="19" t="s">
        <v>191</v>
      </c>
      <c r="B96" s="127">
        <v>0</v>
      </c>
      <c r="C96" s="127">
        <v>0</v>
      </c>
      <c r="D96" s="127">
        <v>0</v>
      </c>
      <c r="E96" s="127">
        <v>0</v>
      </c>
      <c r="F96" s="127">
        <v>0</v>
      </c>
      <c r="G96" s="127">
        <v>0</v>
      </c>
      <c r="H96" s="127">
        <v>0</v>
      </c>
      <c r="I96" s="127">
        <v>0</v>
      </c>
      <c r="J96" s="127">
        <v>0</v>
      </c>
      <c r="K96" s="127">
        <v>0</v>
      </c>
      <c r="L96" s="127">
        <v>0</v>
      </c>
      <c r="M96" s="127">
        <v>0</v>
      </c>
      <c r="N96" s="127">
        <v>0</v>
      </c>
      <c r="O96" s="127">
        <v>0</v>
      </c>
      <c r="P96" s="127">
        <v>0</v>
      </c>
    </row>
    <row r="97" spans="1:16" ht="39.950000000000003" customHeight="1" x14ac:dyDescent="0.2">
      <c r="A97" s="19" t="s">
        <v>192</v>
      </c>
      <c r="B97" s="20">
        <v>3</v>
      </c>
      <c r="C97" s="127">
        <v>0</v>
      </c>
      <c r="D97" s="127">
        <v>0</v>
      </c>
      <c r="E97" s="127">
        <v>0</v>
      </c>
      <c r="F97" s="127">
        <v>0</v>
      </c>
      <c r="G97" s="127">
        <v>0</v>
      </c>
      <c r="H97" s="127">
        <v>0</v>
      </c>
      <c r="I97" s="127">
        <v>0</v>
      </c>
      <c r="J97" s="127">
        <v>0</v>
      </c>
      <c r="K97" s="127">
        <v>0</v>
      </c>
      <c r="L97" s="127">
        <v>0</v>
      </c>
      <c r="M97" s="20">
        <v>1</v>
      </c>
      <c r="N97" s="21">
        <f t="shared" si="39"/>
        <v>33.333333333333329</v>
      </c>
      <c r="O97" s="20">
        <v>2</v>
      </c>
      <c r="P97" s="22">
        <f t="shared" si="40"/>
        <v>66.666666666666657</v>
      </c>
    </row>
    <row r="98" spans="1:16" ht="39.950000000000003" customHeight="1" x14ac:dyDescent="0.2">
      <c r="A98" s="19" t="s">
        <v>193</v>
      </c>
      <c r="B98" s="20">
        <v>5</v>
      </c>
      <c r="C98" s="127">
        <v>0</v>
      </c>
      <c r="D98" s="127">
        <v>0</v>
      </c>
      <c r="E98" s="127">
        <v>0</v>
      </c>
      <c r="F98" s="127">
        <v>0</v>
      </c>
      <c r="G98" s="127">
        <v>0</v>
      </c>
      <c r="H98" s="127">
        <v>0</v>
      </c>
      <c r="I98" s="127">
        <v>0</v>
      </c>
      <c r="J98" s="127">
        <v>0</v>
      </c>
      <c r="K98" s="127">
        <v>0</v>
      </c>
      <c r="L98" s="127">
        <v>0</v>
      </c>
      <c r="M98" s="127">
        <v>0</v>
      </c>
      <c r="N98" s="127">
        <v>0</v>
      </c>
      <c r="O98" s="20">
        <v>5</v>
      </c>
      <c r="P98" s="22">
        <f t="shared" si="40"/>
        <v>100</v>
      </c>
    </row>
    <row r="99" spans="1:16" ht="39.950000000000003" customHeight="1" x14ac:dyDescent="0.2">
      <c r="A99" s="19" t="s">
        <v>194</v>
      </c>
      <c r="B99" s="127">
        <v>0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</row>
    <row r="100" spans="1:16" ht="39.950000000000003" customHeight="1" x14ac:dyDescent="0.2">
      <c r="A100" s="19" t="s">
        <v>195</v>
      </c>
      <c r="B100" s="20">
        <v>96</v>
      </c>
      <c r="C100" s="20">
        <v>8</v>
      </c>
      <c r="D100" s="21">
        <f t="shared" si="41"/>
        <v>8.3333333333333321</v>
      </c>
      <c r="E100" s="127">
        <v>0</v>
      </c>
      <c r="F100" s="127">
        <v>0</v>
      </c>
      <c r="G100" s="20">
        <v>64</v>
      </c>
      <c r="H100" s="21">
        <f t="shared" si="36"/>
        <v>66.666666666666657</v>
      </c>
      <c r="I100" s="127">
        <v>0</v>
      </c>
      <c r="J100" s="127">
        <v>0</v>
      </c>
      <c r="K100" s="20">
        <v>3</v>
      </c>
      <c r="L100" s="21">
        <f t="shared" si="38"/>
        <v>3.125</v>
      </c>
      <c r="M100" s="20">
        <v>2</v>
      </c>
      <c r="N100" s="21">
        <f t="shared" si="39"/>
        <v>2.083333333333333</v>
      </c>
      <c r="O100" s="20">
        <v>19</v>
      </c>
      <c r="P100" s="22">
        <f t="shared" si="40"/>
        <v>19.791666666666664</v>
      </c>
    </row>
    <row r="101" spans="1:16" ht="15.95" customHeight="1" x14ac:dyDescent="0.2"/>
    <row r="102" spans="1:16" ht="15.95" customHeight="1" thickBot="1" x14ac:dyDescent="0.25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1:16" ht="18" customHeight="1" x14ac:dyDescent="0.2">
      <c r="A103" s="29" t="s">
        <v>196</v>
      </c>
      <c r="B103" s="20"/>
      <c r="C103" s="20"/>
      <c r="D103" s="21"/>
      <c r="E103" s="20"/>
      <c r="F103" s="21"/>
      <c r="G103" s="20"/>
      <c r="H103" s="21"/>
      <c r="I103" s="20"/>
      <c r="J103" s="21"/>
      <c r="K103" s="20"/>
      <c r="L103" s="21"/>
      <c r="M103" s="20"/>
      <c r="N103" s="21"/>
      <c r="O103" s="20"/>
      <c r="P103" s="22"/>
    </row>
    <row r="104" spans="1:16" ht="18" customHeight="1" x14ac:dyDescent="0.25">
      <c r="A104" s="30" t="s">
        <v>19</v>
      </c>
    </row>
    <row r="105" spans="1:16" ht="15.95" customHeight="1" x14ac:dyDescent="0.2">
      <c r="A105" s="31" t="s">
        <v>20</v>
      </c>
    </row>
    <row r="106" spans="1:16" ht="35.1" customHeight="1" x14ac:dyDescent="0.2">
      <c r="A106" s="92" t="s">
        <v>25</v>
      </c>
      <c r="B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</row>
    <row r="107" spans="1:16" ht="39.950000000000003" customHeight="1" x14ac:dyDescent="0.2">
      <c r="A107" s="16" t="s">
        <v>185</v>
      </c>
      <c r="B107" s="15">
        <v>3253</v>
      </c>
      <c r="C107" s="15">
        <v>370</v>
      </c>
      <c r="D107" s="17">
        <f>C107/B107*100</f>
        <v>11.374116200430372</v>
      </c>
      <c r="E107" s="15">
        <v>111</v>
      </c>
      <c r="F107" s="17">
        <f>E107/B107*100</f>
        <v>3.4122348601291117</v>
      </c>
      <c r="G107" s="15">
        <v>853</v>
      </c>
      <c r="H107" s="17">
        <f>G107/B107*100</f>
        <v>26.221948970181369</v>
      </c>
      <c r="I107" s="15">
        <v>125</v>
      </c>
      <c r="J107" s="17">
        <f>I107/B107*100</f>
        <v>3.84260682446972</v>
      </c>
      <c r="K107" s="15">
        <v>65</v>
      </c>
      <c r="L107" s="17">
        <f>K107/B107*100</f>
        <v>1.9981555487242546</v>
      </c>
      <c r="M107" s="15">
        <v>94</v>
      </c>
      <c r="N107" s="17">
        <f>M107/B107*100</f>
        <v>2.8896403320012296</v>
      </c>
      <c r="O107" s="15">
        <v>1635</v>
      </c>
      <c r="P107" s="18">
        <f>O107/B107*100</f>
        <v>50.261297264063941</v>
      </c>
    </row>
    <row r="108" spans="1:16" ht="39.950000000000003" customHeight="1" x14ac:dyDescent="0.2">
      <c r="A108" s="19" t="s">
        <v>186</v>
      </c>
      <c r="B108" s="20">
        <v>1467</v>
      </c>
      <c r="C108" s="20">
        <v>91</v>
      </c>
      <c r="D108" s="21">
        <f>C108/B108*100</f>
        <v>6.2031356509884112</v>
      </c>
      <c r="E108" s="20">
        <v>69</v>
      </c>
      <c r="F108" s="21">
        <f t="shared" ref="F108:F117" si="42">E108/B108*100</f>
        <v>4.703476482617587</v>
      </c>
      <c r="G108" s="20">
        <v>449</v>
      </c>
      <c r="H108" s="21">
        <f t="shared" ref="H108:H119" si="43">G108/B108*100</f>
        <v>30.606680299931831</v>
      </c>
      <c r="I108" s="20">
        <v>75</v>
      </c>
      <c r="J108" s="21">
        <f t="shared" ref="J108:J110" si="44">I108/B108*100</f>
        <v>5.112474437627812</v>
      </c>
      <c r="K108" s="20">
        <v>27</v>
      </c>
      <c r="L108" s="21">
        <f t="shared" ref="L108:L119" si="45">K108/B108*100</f>
        <v>1.8404907975460123</v>
      </c>
      <c r="M108" s="20">
        <v>80</v>
      </c>
      <c r="N108" s="21">
        <f t="shared" ref="N108:N110" si="46">M108/B108*100</f>
        <v>5.4533060668029991</v>
      </c>
      <c r="O108" s="20">
        <v>676</v>
      </c>
      <c r="P108" s="22">
        <f t="shared" ref="P108:P119" si="47">O108/B108*100</f>
        <v>46.080436264485343</v>
      </c>
    </row>
    <row r="109" spans="1:16" ht="39.950000000000003" customHeight="1" x14ac:dyDescent="0.2">
      <c r="A109" s="19" t="s">
        <v>187</v>
      </c>
      <c r="B109" s="20">
        <v>290</v>
      </c>
      <c r="C109" s="20">
        <v>24</v>
      </c>
      <c r="D109" s="21">
        <f t="shared" ref="D109:D114" si="48">C109/B109*100</f>
        <v>8.2758620689655178</v>
      </c>
      <c r="E109" s="20">
        <v>10</v>
      </c>
      <c r="F109" s="21">
        <f t="shared" si="42"/>
        <v>3.4482758620689653</v>
      </c>
      <c r="G109" s="20">
        <v>46</v>
      </c>
      <c r="H109" s="21">
        <f t="shared" si="43"/>
        <v>15.862068965517242</v>
      </c>
      <c r="I109" s="20">
        <v>7</v>
      </c>
      <c r="J109" s="21">
        <f t="shared" si="44"/>
        <v>2.4137931034482758</v>
      </c>
      <c r="K109" s="20">
        <v>10</v>
      </c>
      <c r="L109" s="21">
        <f t="shared" si="45"/>
        <v>3.4482758620689653</v>
      </c>
      <c r="M109" s="20">
        <v>8</v>
      </c>
      <c r="N109" s="21">
        <f t="shared" si="46"/>
        <v>2.7586206896551726</v>
      </c>
      <c r="O109" s="20">
        <v>185</v>
      </c>
      <c r="P109" s="22">
        <f t="shared" si="47"/>
        <v>63.793103448275865</v>
      </c>
    </row>
    <row r="110" spans="1:16" ht="39.950000000000003" customHeight="1" x14ac:dyDescent="0.2">
      <c r="A110" s="125" t="s">
        <v>199</v>
      </c>
      <c r="B110" s="20">
        <v>1170</v>
      </c>
      <c r="C110" s="20">
        <v>232</v>
      </c>
      <c r="D110" s="21">
        <f t="shared" si="48"/>
        <v>19.82905982905983</v>
      </c>
      <c r="E110" s="20">
        <v>30</v>
      </c>
      <c r="F110" s="21">
        <f t="shared" si="42"/>
        <v>2.5641025641025639</v>
      </c>
      <c r="G110" s="20">
        <v>341</v>
      </c>
      <c r="H110" s="21">
        <f t="shared" si="43"/>
        <v>29.145299145299148</v>
      </c>
      <c r="I110" s="20">
        <v>43</v>
      </c>
      <c r="J110" s="21">
        <f t="shared" si="44"/>
        <v>3.6752136752136755</v>
      </c>
      <c r="K110" s="20">
        <v>16</v>
      </c>
      <c r="L110" s="21">
        <f t="shared" si="45"/>
        <v>1.3675213675213675</v>
      </c>
      <c r="M110" s="20">
        <v>6</v>
      </c>
      <c r="N110" s="21">
        <f t="shared" si="46"/>
        <v>0.51282051282051277</v>
      </c>
      <c r="O110" s="20">
        <v>502</v>
      </c>
      <c r="P110" s="22">
        <f t="shared" si="47"/>
        <v>42.905982905982903</v>
      </c>
    </row>
    <row r="111" spans="1:16" ht="39.950000000000003" customHeight="1" x14ac:dyDescent="0.2">
      <c r="A111" s="19" t="s">
        <v>188</v>
      </c>
      <c r="B111" s="127">
        <v>0</v>
      </c>
      <c r="C111" s="127">
        <v>0</v>
      </c>
      <c r="D111" s="127">
        <v>0</v>
      </c>
      <c r="E111" s="127">
        <v>0</v>
      </c>
      <c r="F111" s="127">
        <v>0</v>
      </c>
      <c r="G111" s="127">
        <v>0</v>
      </c>
      <c r="H111" s="127">
        <v>0</v>
      </c>
      <c r="I111" s="127">
        <v>0</v>
      </c>
      <c r="J111" s="127">
        <v>0</v>
      </c>
      <c r="K111" s="127">
        <v>0</v>
      </c>
      <c r="L111" s="127">
        <v>0</v>
      </c>
      <c r="M111" s="127">
        <v>0</v>
      </c>
      <c r="N111" s="127">
        <v>0</v>
      </c>
      <c r="O111" s="127">
        <v>0</v>
      </c>
      <c r="P111" s="127">
        <v>0</v>
      </c>
    </row>
    <row r="112" spans="1:16" ht="54.95" customHeight="1" x14ac:dyDescent="0.2">
      <c r="A112" s="19" t="s">
        <v>189</v>
      </c>
      <c r="B112" s="20">
        <v>174</v>
      </c>
      <c r="C112" s="20">
        <v>1</v>
      </c>
      <c r="D112" s="21">
        <f t="shared" si="48"/>
        <v>0.57471264367816088</v>
      </c>
      <c r="E112" s="127">
        <v>0</v>
      </c>
      <c r="F112" s="127">
        <v>0</v>
      </c>
      <c r="G112" s="20">
        <v>3</v>
      </c>
      <c r="H112" s="21">
        <f t="shared" si="43"/>
        <v>1.7241379310344827</v>
      </c>
      <c r="I112" s="127">
        <v>0</v>
      </c>
      <c r="J112" s="127">
        <v>0</v>
      </c>
      <c r="K112" s="127">
        <v>0</v>
      </c>
      <c r="L112" s="127">
        <v>0</v>
      </c>
      <c r="M112" s="127">
        <v>0</v>
      </c>
      <c r="N112" s="127">
        <v>0</v>
      </c>
      <c r="O112" s="20">
        <v>170</v>
      </c>
      <c r="P112" s="22">
        <f t="shared" si="47"/>
        <v>97.701149425287355</v>
      </c>
    </row>
    <row r="113" spans="1:16" ht="120" customHeight="1" x14ac:dyDescent="0.2">
      <c r="A113" s="19" t="s">
        <v>200</v>
      </c>
      <c r="B113" s="20">
        <v>1</v>
      </c>
      <c r="C113" s="127">
        <v>0</v>
      </c>
      <c r="D113" s="127">
        <v>0</v>
      </c>
      <c r="E113" s="127">
        <v>0</v>
      </c>
      <c r="F113" s="127">
        <v>0</v>
      </c>
      <c r="G113" s="127">
        <v>0</v>
      </c>
      <c r="H113" s="127">
        <v>0</v>
      </c>
      <c r="I113" s="127">
        <v>0</v>
      </c>
      <c r="J113" s="127">
        <v>0</v>
      </c>
      <c r="K113" s="127">
        <v>0</v>
      </c>
      <c r="L113" s="127">
        <v>0</v>
      </c>
      <c r="M113" s="127">
        <v>0</v>
      </c>
      <c r="N113" s="127">
        <v>0</v>
      </c>
      <c r="O113" s="20">
        <v>1</v>
      </c>
      <c r="P113" s="22">
        <f t="shared" si="47"/>
        <v>100</v>
      </c>
    </row>
    <row r="114" spans="1:16" ht="39.950000000000003" customHeight="1" x14ac:dyDescent="0.2">
      <c r="A114" s="19" t="s">
        <v>190</v>
      </c>
      <c r="B114" s="20">
        <v>95</v>
      </c>
      <c r="C114" s="20">
        <v>22</v>
      </c>
      <c r="D114" s="21">
        <f t="shared" si="48"/>
        <v>23.157894736842106</v>
      </c>
      <c r="E114" s="20">
        <v>1</v>
      </c>
      <c r="F114" s="21">
        <f t="shared" si="42"/>
        <v>1.0526315789473684</v>
      </c>
      <c r="G114" s="20">
        <v>9</v>
      </c>
      <c r="H114" s="21">
        <f t="shared" si="43"/>
        <v>9.4736842105263168</v>
      </c>
      <c r="I114" s="127">
        <v>0</v>
      </c>
      <c r="J114" s="127">
        <v>0</v>
      </c>
      <c r="K114" s="20">
        <v>1</v>
      </c>
      <c r="L114" s="21">
        <f t="shared" si="45"/>
        <v>1.0526315789473684</v>
      </c>
      <c r="M114" s="127">
        <v>0</v>
      </c>
      <c r="N114" s="127">
        <v>0</v>
      </c>
      <c r="O114" s="20">
        <v>62</v>
      </c>
      <c r="P114" s="22">
        <f t="shared" si="47"/>
        <v>65.26315789473685</v>
      </c>
    </row>
    <row r="115" spans="1:16" ht="39.950000000000003" customHeight="1" x14ac:dyDescent="0.2">
      <c r="A115" s="19" t="s">
        <v>191</v>
      </c>
      <c r="B115" s="127">
        <v>0</v>
      </c>
      <c r="C115" s="127">
        <v>0</v>
      </c>
      <c r="D115" s="127">
        <v>0</v>
      </c>
      <c r="E115" s="127">
        <v>0</v>
      </c>
      <c r="F115" s="127">
        <v>0</v>
      </c>
      <c r="G115" s="127">
        <v>0</v>
      </c>
      <c r="H115" s="127">
        <v>0</v>
      </c>
      <c r="I115" s="127">
        <v>0</v>
      </c>
      <c r="J115" s="127">
        <v>0</v>
      </c>
      <c r="K115" s="127">
        <v>0</v>
      </c>
      <c r="L115" s="127">
        <v>0</v>
      </c>
      <c r="M115" s="127">
        <v>0</v>
      </c>
      <c r="N115" s="127">
        <v>0</v>
      </c>
      <c r="O115" s="127">
        <v>0</v>
      </c>
      <c r="P115" s="127">
        <v>0</v>
      </c>
    </row>
    <row r="116" spans="1:16" ht="39.950000000000003" customHeight="1" x14ac:dyDescent="0.2">
      <c r="A116" s="19" t="s">
        <v>192</v>
      </c>
      <c r="B116" s="20">
        <v>7</v>
      </c>
      <c r="C116" s="127">
        <v>0</v>
      </c>
      <c r="D116" s="127">
        <v>0</v>
      </c>
      <c r="E116" s="127">
        <v>0</v>
      </c>
      <c r="F116" s="127">
        <v>0</v>
      </c>
      <c r="G116" s="127">
        <v>0</v>
      </c>
      <c r="H116" s="127">
        <v>0</v>
      </c>
      <c r="I116" s="127">
        <v>0</v>
      </c>
      <c r="J116" s="127">
        <v>0</v>
      </c>
      <c r="K116" s="20">
        <v>7</v>
      </c>
      <c r="L116" s="21">
        <f t="shared" si="45"/>
        <v>100</v>
      </c>
      <c r="M116" s="127">
        <v>0</v>
      </c>
      <c r="N116" s="127">
        <v>0</v>
      </c>
      <c r="O116" s="127">
        <v>0</v>
      </c>
      <c r="P116" s="127">
        <v>0</v>
      </c>
    </row>
    <row r="117" spans="1:16" ht="39.950000000000003" customHeight="1" x14ac:dyDescent="0.2">
      <c r="A117" s="19" t="s">
        <v>193</v>
      </c>
      <c r="B117" s="20">
        <v>1</v>
      </c>
      <c r="C117" s="127">
        <v>0</v>
      </c>
      <c r="D117" s="127">
        <v>0</v>
      </c>
      <c r="E117" s="20">
        <v>1</v>
      </c>
      <c r="F117" s="21">
        <f t="shared" si="42"/>
        <v>100</v>
      </c>
      <c r="G117" s="127">
        <v>0</v>
      </c>
      <c r="H117" s="127">
        <v>0</v>
      </c>
      <c r="I117" s="127">
        <v>0</v>
      </c>
      <c r="J117" s="127">
        <v>0</v>
      </c>
      <c r="K117" s="127">
        <v>0</v>
      </c>
      <c r="L117" s="127">
        <v>0</v>
      </c>
      <c r="M117" s="127">
        <v>0</v>
      </c>
      <c r="N117" s="127">
        <v>0</v>
      </c>
      <c r="O117" s="127">
        <v>0</v>
      </c>
      <c r="P117" s="127">
        <v>0</v>
      </c>
    </row>
    <row r="118" spans="1:16" ht="39.950000000000003" customHeight="1" x14ac:dyDescent="0.2">
      <c r="A118" s="19" t="s">
        <v>194</v>
      </c>
      <c r="B118" s="127">
        <v>0</v>
      </c>
      <c r="C118" s="127">
        <v>0</v>
      </c>
      <c r="D118" s="127">
        <v>0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127">
        <v>0</v>
      </c>
      <c r="L118" s="127">
        <v>0</v>
      </c>
      <c r="M118" s="127">
        <v>0</v>
      </c>
      <c r="N118" s="127">
        <v>0</v>
      </c>
      <c r="O118" s="127">
        <v>0</v>
      </c>
      <c r="P118" s="127">
        <v>0</v>
      </c>
    </row>
    <row r="119" spans="1:16" ht="39.950000000000003" customHeight="1" x14ac:dyDescent="0.2">
      <c r="A119" s="19" t="s">
        <v>195</v>
      </c>
      <c r="B119" s="20">
        <v>48</v>
      </c>
      <c r="C119" s="127">
        <v>0</v>
      </c>
      <c r="D119" s="127">
        <v>0</v>
      </c>
      <c r="E119" s="127">
        <v>0</v>
      </c>
      <c r="F119" s="127">
        <v>0</v>
      </c>
      <c r="G119" s="20">
        <v>5</v>
      </c>
      <c r="H119" s="21">
        <f t="shared" si="43"/>
        <v>10.416666666666668</v>
      </c>
      <c r="I119" s="127">
        <v>0</v>
      </c>
      <c r="J119" s="127">
        <v>0</v>
      </c>
      <c r="K119" s="20">
        <v>4</v>
      </c>
      <c r="L119" s="21">
        <f t="shared" si="45"/>
        <v>8.3333333333333321</v>
      </c>
      <c r="M119" s="127">
        <v>0</v>
      </c>
      <c r="N119" s="127">
        <v>0</v>
      </c>
      <c r="O119" s="20">
        <v>39</v>
      </c>
      <c r="P119" s="22">
        <f t="shared" si="47"/>
        <v>81.25</v>
      </c>
    </row>
    <row r="120" spans="1:16" ht="15.95" customHeight="1" x14ac:dyDescent="0.2"/>
    <row r="121" spans="1:16" ht="15.95" customHeight="1" thickBot="1" x14ac:dyDescent="0.25">
      <c r="A121" s="68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</row>
    <row r="122" spans="1:16" ht="18" customHeight="1" x14ac:dyDescent="0.2">
      <c r="A122" s="29" t="s">
        <v>196</v>
      </c>
      <c r="B122" s="20"/>
      <c r="C122" s="20"/>
      <c r="D122" s="21"/>
      <c r="E122" s="20"/>
      <c r="F122" s="21"/>
      <c r="G122" s="20"/>
      <c r="H122" s="21"/>
      <c r="I122" s="20"/>
      <c r="J122" s="21"/>
      <c r="K122" s="20"/>
      <c r="L122" s="21"/>
      <c r="M122" s="20"/>
      <c r="N122" s="21"/>
      <c r="O122" s="20"/>
      <c r="P122" s="22"/>
    </row>
    <row r="123" spans="1:16" ht="18" customHeight="1" x14ac:dyDescent="0.25">
      <c r="A123" s="30" t="s">
        <v>19</v>
      </c>
    </row>
    <row r="124" spans="1:16" ht="15.95" customHeight="1" x14ac:dyDescent="0.2">
      <c r="A124" s="31" t="s">
        <v>20</v>
      </c>
    </row>
    <row r="125" spans="1:16" ht="35.1" customHeight="1" x14ac:dyDescent="0.2">
      <c r="A125" s="92" t="s">
        <v>26</v>
      </c>
      <c r="B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ht="39.950000000000003" customHeight="1" x14ac:dyDescent="0.2">
      <c r="A126" s="16" t="s">
        <v>185</v>
      </c>
      <c r="B126" s="15">
        <v>15108</v>
      </c>
      <c r="C126" s="15">
        <v>5230</v>
      </c>
      <c r="D126" s="17">
        <f>C126/B126*100</f>
        <v>34.617421233783425</v>
      </c>
      <c r="E126" s="15">
        <v>614</v>
      </c>
      <c r="F126" s="17">
        <f>E126/B126*100</f>
        <v>4.0640720148265821</v>
      </c>
      <c r="G126" s="15">
        <v>3202</v>
      </c>
      <c r="H126" s="17">
        <f>G126/B126*100</f>
        <v>21.194069367222664</v>
      </c>
      <c r="I126" s="15">
        <v>281</v>
      </c>
      <c r="J126" s="17">
        <f>I126/B126*100</f>
        <v>1.859941752713794</v>
      </c>
      <c r="K126" s="15">
        <v>177</v>
      </c>
      <c r="L126" s="17">
        <f>K126/B126*100</f>
        <v>1.1715647339158062</v>
      </c>
      <c r="M126" s="15">
        <v>394</v>
      </c>
      <c r="N126" s="17">
        <f>M126/B126*100</f>
        <v>2.6078898596769924</v>
      </c>
      <c r="O126" s="15">
        <v>5210</v>
      </c>
      <c r="P126" s="18">
        <f>O126/B126*100</f>
        <v>34.485041037860739</v>
      </c>
    </row>
    <row r="127" spans="1:16" ht="39.950000000000003" customHeight="1" x14ac:dyDescent="0.2">
      <c r="A127" s="19" t="s">
        <v>186</v>
      </c>
      <c r="B127" s="20">
        <v>4846</v>
      </c>
      <c r="C127" s="20">
        <v>952</v>
      </c>
      <c r="D127" s="21">
        <f>C127/B127*100</f>
        <v>19.645068097399918</v>
      </c>
      <c r="E127" s="20">
        <v>129</v>
      </c>
      <c r="F127" s="21">
        <f t="shared" ref="F127:F133" si="49">E127/B127*100</f>
        <v>2.6619892695006189</v>
      </c>
      <c r="G127" s="20">
        <v>1449</v>
      </c>
      <c r="H127" s="21">
        <f t="shared" ref="H127:H138" si="50">G127/B127*100</f>
        <v>29.900949236483697</v>
      </c>
      <c r="I127" s="20">
        <v>68</v>
      </c>
      <c r="J127" s="21">
        <f t="shared" ref="J127:J131" si="51">I127/B127*100</f>
        <v>1.4032191498142799</v>
      </c>
      <c r="K127" s="20">
        <v>33</v>
      </c>
      <c r="L127" s="21">
        <f t="shared" ref="L127:L138" si="52">K127/B127*100</f>
        <v>0.68097399917457702</v>
      </c>
      <c r="M127" s="20">
        <v>331</v>
      </c>
      <c r="N127" s="21">
        <f t="shared" ref="N127:N138" si="53">M127/B127*100</f>
        <v>6.830375567478332</v>
      </c>
      <c r="O127" s="20">
        <v>1884</v>
      </c>
      <c r="P127" s="22">
        <f t="shared" ref="P127:P138" si="54">O127/B127*100</f>
        <v>38.877424680148579</v>
      </c>
    </row>
    <row r="128" spans="1:16" ht="39.950000000000003" customHeight="1" x14ac:dyDescent="0.2">
      <c r="A128" s="19" t="s">
        <v>187</v>
      </c>
      <c r="B128" s="20">
        <v>2274</v>
      </c>
      <c r="C128" s="20">
        <v>930</v>
      </c>
      <c r="D128" s="21">
        <f t="shared" ref="D128:D138" si="55">C128/B128*100</f>
        <v>40.897097625329813</v>
      </c>
      <c r="E128" s="20">
        <v>131</v>
      </c>
      <c r="F128" s="21">
        <f t="shared" si="49"/>
        <v>5.7607739665787161</v>
      </c>
      <c r="G128" s="20">
        <v>390</v>
      </c>
      <c r="H128" s="21">
        <f t="shared" si="50"/>
        <v>17.150395778364118</v>
      </c>
      <c r="I128" s="20">
        <v>96</v>
      </c>
      <c r="J128" s="21">
        <f t="shared" si="51"/>
        <v>4.2216358839050132</v>
      </c>
      <c r="K128" s="20">
        <v>64</v>
      </c>
      <c r="L128" s="21">
        <f t="shared" si="52"/>
        <v>2.8144239226033423</v>
      </c>
      <c r="M128" s="20">
        <v>36</v>
      </c>
      <c r="N128" s="21">
        <f t="shared" si="53"/>
        <v>1.5831134564643801</v>
      </c>
      <c r="O128" s="20">
        <v>627</v>
      </c>
      <c r="P128" s="22">
        <f t="shared" si="54"/>
        <v>27.572559366754618</v>
      </c>
    </row>
    <row r="129" spans="1:16" ht="39.950000000000003" customHeight="1" x14ac:dyDescent="0.2">
      <c r="A129" s="125" t="s">
        <v>199</v>
      </c>
      <c r="B129" s="20">
        <v>5933</v>
      </c>
      <c r="C129" s="20">
        <v>2574</v>
      </c>
      <c r="D129" s="21">
        <f t="shared" si="55"/>
        <v>43.384459801112421</v>
      </c>
      <c r="E129" s="20">
        <v>165</v>
      </c>
      <c r="F129" s="21">
        <f t="shared" si="49"/>
        <v>2.7810551154559242</v>
      </c>
      <c r="G129" s="20">
        <v>1228</v>
      </c>
      <c r="H129" s="21">
        <f t="shared" si="50"/>
        <v>20.697792010787122</v>
      </c>
      <c r="I129" s="20">
        <v>112</v>
      </c>
      <c r="J129" s="21">
        <f t="shared" si="51"/>
        <v>1.8877465026125064</v>
      </c>
      <c r="K129" s="20">
        <v>51</v>
      </c>
      <c r="L129" s="21">
        <f t="shared" si="52"/>
        <v>0.8595988538681949</v>
      </c>
      <c r="M129" s="20">
        <v>24</v>
      </c>
      <c r="N129" s="21">
        <f t="shared" si="53"/>
        <v>0.4045171077026799</v>
      </c>
      <c r="O129" s="20">
        <v>1779</v>
      </c>
      <c r="P129" s="22">
        <f t="shared" si="54"/>
        <v>29.984830608461149</v>
      </c>
    </row>
    <row r="130" spans="1:16" ht="39.950000000000003" customHeight="1" x14ac:dyDescent="0.2">
      <c r="A130" s="19" t="s">
        <v>188</v>
      </c>
      <c r="B130" s="20">
        <v>73</v>
      </c>
      <c r="C130" s="20">
        <v>72</v>
      </c>
      <c r="D130" s="21">
        <f t="shared" si="55"/>
        <v>98.630136986301366</v>
      </c>
      <c r="E130" s="127">
        <v>0</v>
      </c>
      <c r="F130" s="127">
        <v>0</v>
      </c>
      <c r="G130" s="127">
        <v>0</v>
      </c>
      <c r="H130" s="127">
        <v>0</v>
      </c>
      <c r="I130" s="127">
        <v>0</v>
      </c>
      <c r="J130" s="127">
        <v>0</v>
      </c>
      <c r="K130" s="127">
        <v>0</v>
      </c>
      <c r="L130" s="127">
        <v>0</v>
      </c>
      <c r="M130" s="127">
        <v>0</v>
      </c>
      <c r="N130" s="127">
        <v>0</v>
      </c>
      <c r="O130" s="20">
        <v>1</v>
      </c>
      <c r="P130" s="22">
        <f t="shared" si="54"/>
        <v>1.3698630136986301</v>
      </c>
    </row>
    <row r="131" spans="1:16" ht="54.95" customHeight="1" x14ac:dyDescent="0.2">
      <c r="A131" s="19" t="s">
        <v>189</v>
      </c>
      <c r="B131" s="20">
        <v>1076</v>
      </c>
      <c r="C131" s="20">
        <v>288</v>
      </c>
      <c r="D131" s="21">
        <f t="shared" si="55"/>
        <v>26.765799256505574</v>
      </c>
      <c r="E131" s="20">
        <v>186</v>
      </c>
      <c r="F131" s="21">
        <f t="shared" si="49"/>
        <v>17.286245353159853</v>
      </c>
      <c r="G131" s="20">
        <v>122</v>
      </c>
      <c r="H131" s="21">
        <f t="shared" si="50"/>
        <v>11.338289962825279</v>
      </c>
      <c r="I131" s="20">
        <v>5</v>
      </c>
      <c r="J131" s="21">
        <f t="shared" si="51"/>
        <v>0.46468401486988847</v>
      </c>
      <c r="K131" s="20">
        <v>3</v>
      </c>
      <c r="L131" s="21">
        <f t="shared" si="52"/>
        <v>0.27881040892193309</v>
      </c>
      <c r="M131" s="127">
        <v>0</v>
      </c>
      <c r="N131" s="127">
        <v>0</v>
      </c>
      <c r="O131" s="20">
        <v>472</v>
      </c>
      <c r="P131" s="22">
        <f t="shared" si="54"/>
        <v>43.866171003717476</v>
      </c>
    </row>
    <row r="132" spans="1:16" ht="120" customHeight="1" x14ac:dyDescent="0.2">
      <c r="A132" s="19" t="s">
        <v>200</v>
      </c>
      <c r="B132" s="20">
        <v>26</v>
      </c>
      <c r="C132" s="127">
        <v>0</v>
      </c>
      <c r="D132" s="127">
        <v>0</v>
      </c>
      <c r="E132" s="20">
        <v>1</v>
      </c>
      <c r="F132" s="21">
        <f t="shared" si="49"/>
        <v>3.8461538461538463</v>
      </c>
      <c r="G132" s="20">
        <v>1</v>
      </c>
      <c r="H132" s="21">
        <f t="shared" si="50"/>
        <v>3.8461538461538463</v>
      </c>
      <c r="I132" s="127">
        <v>0</v>
      </c>
      <c r="J132" s="127">
        <v>0</v>
      </c>
      <c r="K132" s="20">
        <v>24</v>
      </c>
      <c r="L132" s="21">
        <f t="shared" si="52"/>
        <v>92.307692307692307</v>
      </c>
      <c r="M132" s="127">
        <v>0</v>
      </c>
      <c r="N132" s="127">
        <v>0</v>
      </c>
      <c r="O132" s="127">
        <v>0</v>
      </c>
      <c r="P132" s="127">
        <v>0</v>
      </c>
    </row>
    <row r="133" spans="1:16" ht="39.950000000000003" customHeight="1" x14ac:dyDescent="0.2">
      <c r="A133" s="19" t="s">
        <v>190</v>
      </c>
      <c r="B133" s="20">
        <v>779</v>
      </c>
      <c r="C133" s="20">
        <v>400</v>
      </c>
      <c r="D133" s="21">
        <f t="shared" si="55"/>
        <v>51.347881899871631</v>
      </c>
      <c r="E133" s="20">
        <v>2</v>
      </c>
      <c r="F133" s="21">
        <f t="shared" si="49"/>
        <v>0.25673940949935814</v>
      </c>
      <c r="G133" s="20">
        <v>10</v>
      </c>
      <c r="H133" s="21">
        <f t="shared" si="50"/>
        <v>1.2836970474967908</v>
      </c>
      <c r="I133" s="127">
        <v>0</v>
      </c>
      <c r="J133" s="127">
        <v>0</v>
      </c>
      <c r="K133" s="20">
        <v>1</v>
      </c>
      <c r="L133" s="21">
        <f t="shared" si="52"/>
        <v>0.12836970474967907</v>
      </c>
      <c r="M133" s="20">
        <v>1</v>
      </c>
      <c r="N133" s="21">
        <f t="shared" si="53"/>
        <v>0.12836970474967907</v>
      </c>
      <c r="O133" s="20">
        <v>365</v>
      </c>
      <c r="P133" s="22">
        <f t="shared" si="54"/>
        <v>46.854942233632862</v>
      </c>
    </row>
    <row r="134" spans="1:16" ht="39.950000000000003" customHeight="1" x14ac:dyDescent="0.2">
      <c r="A134" s="19" t="s">
        <v>191</v>
      </c>
      <c r="B134" s="127">
        <v>0</v>
      </c>
      <c r="C134" s="127">
        <v>0</v>
      </c>
      <c r="D134" s="127">
        <v>0</v>
      </c>
      <c r="E134" s="127">
        <v>0</v>
      </c>
      <c r="F134" s="127">
        <v>0</v>
      </c>
      <c r="G134" s="127">
        <v>0</v>
      </c>
      <c r="H134" s="127">
        <v>0</v>
      </c>
      <c r="I134" s="127">
        <v>0</v>
      </c>
      <c r="J134" s="127">
        <v>0</v>
      </c>
      <c r="K134" s="127">
        <v>0</v>
      </c>
      <c r="L134" s="127">
        <v>0</v>
      </c>
      <c r="M134" s="127">
        <v>0</v>
      </c>
      <c r="N134" s="127">
        <v>0</v>
      </c>
      <c r="O134" s="127">
        <v>0</v>
      </c>
      <c r="P134" s="127">
        <v>0</v>
      </c>
    </row>
    <row r="135" spans="1:16" ht="39.950000000000003" customHeight="1" x14ac:dyDescent="0.2">
      <c r="A135" s="19" t="s">
        <v>192</v>
      </c>
      <c r="B135" s="127">
        <v>0</v>
      </c>
      <c r="C135" s="127">
        <v>0</v>
      </c>
      <c r="D135" s="127">
        <v>0</v>
      </c>
      <c r="E135" s="127">
        <v>0</v>
      </c>
      <c r="F135" s="127">
        <v>0</v>
      </c>
      <c r="G135" s="127">
        <v>0</v>
      </c>
      <c r="H135" s="127">
        <v>0</v>
      </c>
      <c r="I135" s="127">
        <v>0</v>
      </c>
      <c r="J135" s="127">
        <v>0</v>
      </c>
      <c r="K135" s="127">
        <v>0</v>
      </c>
      <c r="L135" s="127">
        <v>0</v>
      </c>
      <c r="M135" s="127">
        <v>0</v>
      </c>
      <c r="N135" s="127">
        <v>0</v>
      </c>
      <c r="O135" s="127">
        <v>0</v>
      </c>
      <c r="P135" s="127">
        <v>0</v>
      </c>
    </row>
    <row r="136" spans="1:16" ht="39.950000000000003" customHeight="1" x14ac:dyDescent="0.2">
      <c r="A136" s="19" t="s">
        <v>193</v>
      </c>
      <c r="B136" s="20">
        <v>1</v>
      </c>
      <c r="C136" s="127">
        <v>0</v>
      </c>
      <c r="D136" s="127">
        <v>0</v>
      </c>
      <c r="E136" s="127">
        <v>0</v>
      </c>
      <c r="F136" s="127">
        <v>0</v>
      </c>
      <c r="G136" s="127">
        <v>0</v>
      </c>
      <c r="H136" s="127">
        <v>0</v>
      </c>
      <c r="I136" s="127">
        <v>0</v>
      </c>
      <c r="J136" s="127">
        <v>0</v>
      </c>
      <c r="K136" s="127">
        <v>0</v>
      </c>
      <c r="L136" s="127">
        <v>0</v>
      </c>
      <c r="M136" s="127">
        <v>0</v>
      </c>
      <c r="N136" s="127">
        <v>0</v>
      </c>
      <c r="O136" s="20">
        <v>1</v>
      </c>
      <c r="P136" s="22">
        <f t="shared" si="54"/>
        <v>100</v>
      </c>
    </row>
    <row r="137" spans="1:16" ht="39.950000000000003" customHeight="1" x14ac:dyDescent="0.2">
      <c r="A137" s="19" t="s">
        <v>194</v>
      </c>
      <c r="B137" s="127">
        <v>0</v>
      </c>
      <c r="C137" s="127">
        <v>0</v>
      </c>
      <c r="D137" s="127">
        <v>0</v>
      </c>
      <c r="E137" s="127">
        <v>0</v>
      </c>
      <c r="F137" s="127">
        <v>0</v>
      </c>
      <c r="G137" s="127">
        <v>0</v>
      </c>
      <c r="H137" s="127">
        <v>0</v>
      </c>
      <c r="I137" s="127">
        <v>0</v>
      </c>
      <c r="J137" s="127">
        <v>0</v>
      </c>
      <c r="K137" s="127">
        <v>0</v>
      </c>
      <c r="L137" s="127">
        <v>0</v>
      </c>
      <c r="M137" s="127">
        <v>0</v>
      </c>
      <c r="N137" s="127">
        <v>0</v>
      </c>
      <c r="O137" s="127">
        <v>0</v>
      </c>
      <c r="P137" s="127">
        <v>0</v>
      </c>
    </row>
    <row r="138" spans="1:16" ht="39.950000000000003" customHeight="1" x14ac:dyDescent="0.2">
      <c r="A138" s="19" t="s">
        <v>195</v>
      </c>
      <c r="B138" s="20">
        <v>100</v>
      </c>
      <c r="C138" s="20">
        <v>14</v>
      </c>
      <c r="D138" s="21">
        <f t="shared" si="55"/>
        <v>14.000000000000002</v>
      </c>
      <c r="E138" s="127">
        <v>0</v>
      </c>
      <c r="F138" s="127">
        <v>0</v>
      </c>
      <c r="G138" s="20">
        <v>2</v>
      </c>
      <c r="H138" s="21">
        <f t="shared" si="50"/>
        <v>2</v>
      </c>
      <c r="I138" s="127">
        <v>0</v>
      </c>
      <c r="J138" s="127">
        <v>0</v>
      </c>
      <c r="K138" s="20">
        <v>1</v>
      </c>
      <c r="L138" s="21">
        <f t="shared" si="52"/>
        <v>1</v>
      </c>
      <c r="M138" s="20">
        <v>2</v>
      </c>
      <c r="N138" s="21">
        <f t="shared" si="53"/>
        <v>2</v>
      </c>
      <c r="O138" s="20">
        <v>81</v>
      </c>
      <c r="P138" s="22">
        <f t="shared" si="54"/>
        <v>81</v>
      </c>
    </row>
    <row r="139" spans="1:16" ht="15.95" customHeight="1" x14ac:dyDescent="0.2"/>
    <row r="140" spans="1:16" ht="15.95" customHeight="1" thickBot="1" x14ac:dyDescent="0.25">
      <c r="A140" s="68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</row>
    <row r="141" spans="1:16" ht="18" customHeight="1" x14ac:dyDescent="0.2">
      <c r="A141" s="29" t="s">
        <v>196</v>
      </c>
      <c r="B141" s="20"/>
      <c r="C141" s="20"/>
      <c r="D141" s="21"/>
      <c r="E141" s="20"/>
      <c r="F141" s="21"/>
      <c r="G141" s="20"/>
      <c r="H141" s="21"/>
      <c r="I141" s="20"/>
      <c r="J141" s="21"/>
      <c r="K141" s="20"/>
      <c r="L141" s="21"/>
      <c r="M141" s="20"/>
      <c r="N141" s="21"/>
      <c r="O141" s="20"/>
      <c r="P141" s="22"/>
    </row>
    <row r="142" spans="1:16" ht="18" customHeight="1" x14ac:dyDescent="0.25">
      <c r="A142" s="30" t="s">
        <v>19</v>
      </c>
    </row>
    <row r="143" spans="1:16" ht="15.95" customHeight="1" x14ac:dyDescent="0.2">
      <c r="A143" s="31" t="s">
        <v>20</v>
      </c>
    </row>
    <row r="144" spans="1:16" ht="35.1" customHeight="1" x14ac:dyDescent="0.2">
      <c r="A144" s="92" t="s">
        <v>27</v>
      </c>
      <c r="B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ht="39.950000000000003" customHeight="1" x14ac:dyDescent="0.2">
      <c r="A145" s="16" t="s">
        <v>185</v>
      </c>
      <c r="B145" s="15">
        <v>4599</v>
      </c>
      <c r="C145" s="15">
        <v>1662</v>
      </c>
      <c r="D145" s="17">
        <f>C145/B145*100</f>
        <v>36.138290932811479</v>
      </c>
      <c r="E145" s="15">
        <v>195</v>
      </c>
      <c r="F145" s="17">
        <f>E145/B145*100</f>
        <v>4.2400521852576647</v>
      </c>
      <c r="G145" s="15">
        <v>1259</v>
      </c>
      <c r="H145" s="17">
        <f>G145/B145*100</f>
        <v>27.375516416612307</v>
      </c>
      <c r="I145" s="15">
        <v>154</v>
      </c>
      <c r="J145" s="17">
        <f>I145/B145*100</f>
        <v>3.3485540334855401</v>
      </c>
      <c r="K145" s="15">
        <v>61</v>
      </c>
      <c r="L145" s="17">
        <f>K145/B145*100</f>
        <v>1.3263752989780386</v>
      </c>
      <c r="M145" s="15">
        <v>251</v>
      </c>
      <c r="N145" s="17">
        <f>M145/B145*100</f>
        <v>5.4577081974342248</v>
      </c>
      <c r="O145" s="15">
        <v>1017</v>
      </c>
      <c r="P145" s="18">
        <f>O145/B145*100</f>
        <v>22.113502935420744</v>
      </c>
    </row>
    <row r="146" spans="1:16" ht="39.950000000000003" customHeight="1" x14ac:dyDescent="0.2">
      <c r="A146" s="19" t="s">
        <v>186</v>
      </c>
      <c r="B146" s="20">
        <v>1970</v>
      </c>
      <c r="C146" s="20">
        <v>375</v>
      </c>
      <c r="D146" s="21">
        <f>C146/B146*100</f>
        <v>19.035532994923855</v>
      </c>
      <c r="E146" s="20">
        <v>102</v>
      </c>
      <c r="F146" s="21">
        <f t="shared" ref="F146:F157" si="56">E146/B146*100</f>
        <v>5.1776649746192893</v>
      </c>
      <c r="G146" s="20">
        <v>748</v>
      </c>
      <c r="H146" s="21">
        <f t="shared" ref="H146:H157" si="57">G146/B146*100</f>
        <v>37.969543147208121</v>
      </c>
      <c r="I146" s="20">
        <v>79</v>
      </c>
      <c r="J146" s="21">
        <f t="shared" ref="J146:J157" si="58">I146/B146*100</f>
        <v>4.0101522842639588</v>
      </c>
      <c r="K146" s="20">
        <v>28</v>
      </c>
      <c r="L146" s="21">
        <f t="shared" ref="L146:L154" si="59">K146/B146*100</f>
        <v>1.4213197969543148</v>
      </c>
      <c r="M146" s="20">
        <v>217</v>
      </c>
      <c r="N146" s="21">
        <f t="shared" ref="N146:N157" si="60">M146/B146*100</f>
        <v>11.015228426395938</v>
      </c>
      <c r="O146" s="20">
        <v>421</v>
      </c>
      <c r="P146" s="22">
        <f t="shared" ref="P146:P157" si="61">O146/B146*100</f>
        <v>21.37055837563452</v>
      </c>
    </row>
    <row r="147" spans="1:16" ht="39.950000000000003" customHeight="1" x14ac:dyDescent="0.2">
      <c r="A147" s="19" t="s">
        <v>187</v>
      </c>
      <c r="B147" s="20">
        <v>509</v>
      </c>
      <c r="C147" s="20">
        <v>235</v>
      </c>
      <c r="D147" s="21">
        <f t="shared" ref="D147:D157" si="62">C147/B147*100</f>
        <v>46.168958742632618</v>
      </c>
      <c r="E147" s="20">
        <v>26</v>
      </c>
      <c r="F147" s="21">
        <f t="shared" si="56"/>
        <v>5.1080550098231825</v>
      </c>
      <c r="G147" s="20">
        <v>97</v>
      </c>
      <c r="H147" s="21">
        <f t="shared" si="57"/>
        <v>19.056974459724952</v>
      </c>
      <c r="I147" s="20">
        <v>30</v>
      </c>
      <c r="J147" s="21">
        <f t="shared" si="58"/>
        <v>5.8939096267190569</v>
      </c>
      <c r="K147" s="20">
        <v>16</v>
      </c>
      <c r="L147" s="21">
        <f t="shared" si="59"/>
        <v>3.1434184675834969</v>
      </c>
      <c r="M147" s="20">
        <v>6</v>
      </c>
      <c r="N147" s="21">
        <f t="shared" si="60"/>
        <v>1.1787819253438114</v>
      </c>
      <c r="O147" s="20">
        <v>99</v>
      </c>
      <c r="P147" s="22">
        <f t="shared" si="61"/>
        <v>19.449901768172889</v>
      </c>
    </row>
    <row r="148" spans="1:16" ht="39.950000000000003" customHeight="1" x14ac:dyDescent="0.2">
      <c r="A148" s="125" t="s">
        <v>199</v>
      </c>
      <c r="B148" s="20">
        <v>1457</v>
      </c>
      <c r="C148" s="20">
        <v>567</v>
      </c>
      <c r="D148" s="21">
        <f t="shared" si="62"/>
        <v>38.915579958819492</v>
      </c>
      <c r="E148" s="20">
        <v>61</v>
      </c>
      <c r="F148" s="21">
        <f t="shared" si="56"/>
        <v>4.1866849691146193</v>
      </c>
      <c r="G148" s="20">
        <v>382</v>
      </c>
      <c r="H148" s="21">
        <f t="shared" si="57"/>
        <v>26.218256691832529</v>
      </c>
      <c r="I148" s="20">
        <v>40</v>
      </c>
      <c r="J148" s="21">
        <f t="shared" si="58"/>
        <v>2.7453671928620453</v>
      </c>
      <c r="K148" s="20">
        <v>13</v>
      </c>
      <c r="L148" s="21">
        <f t="shared" si="59"/>
        <v>0.89224433768016476</v>
      </c>
      <c r="M148" s="20">
        <v>23</v>
      </c>
      <c r="N148" s="21">
        <f t="shared" si="60"/>
        <v>1.5785861358956761</v>
      </c>
      <c r="O148" s="20">
        <v>371</v>
      </c>
      <c r="P148" s="22">
        <f t="shared" si="61"/>
        <v>25.463280713795474</v>
      </c>
    </row>
    <row r="149" spans="1:16" ht="39.950000000000003" customHeight="1" x14ac:dyDescent="0.2">
      <c r="A149" s="19" t="s">
        <v>188</v>
      </c>
      <c r="B149" s="20">
        <v>144</v>
      </c>
      <c r="C149" s="20">
        <v>144</v>
      </c>
      <c r="D149" s="21">
        <f t="shared" si="62"/>
        <v>100</v>
      </c>
      <c r="E149" s="127">
        <v>0</v>
      </c>
      <c r="F149" s="127">
        <v>0</v>
      </c>
      <c r="G149" s="127">
        <v>0</v>
      </c>
      <c r="H149" s="127">
        <v>0</v>
      </c>
      <c r="I149" s="127">
        <v>0</v>
      </c>
      <c r="J149" s="127">
        <v>0</v>
      </c>
      <c r="K149" s="127">
        <v>0</v>
      </c>
      <c r="L149" s="127">
        <v>0</v>
      </c>
      <c r="M149" s="127">
        <v>0</v>
      </c>
      <c r="N149" s="127">
        <v>0</v>
      </c>
      <c r="O149" s="127">
        <v>0</v>
      </c>
      <c r="P149" s="127">
        <v>0</v>
      </c>
    </row>
    <row r="150" spans="1:16" ht="54.95" customHeight="1" x14ac:dyDescent="0.2">
      <c r="A150" s="19" t="s">
        <v>189</v>
      </c>
      <c r="B150" s="20">
        <v>174</v>
      </c>
      <c r="C150" s="20">
        <v>95</v>
      </c>
      <c r="D150" s="21">
        <f t="shared" si="62"/>
        <v>54.597701149425291</v>
      </c>
      <c r="E150" s="20">
        <v>2</v>
      </c>
      <c r="F150" s="21">
        <f t="shared" si="56"/>
        <v>1.1494252873563218</v>
      </c>
      <c r="G150" s="20">
        <v>20</v>
      </c>
      <c r="H150" s="21">
        <f t="shared" si="57"/>
        <v>11.494252873563218</v>
      </c>
      <c r="I150" s="20">
        <v>1</v>
      </c>
      <c r="J150" s="21">
        <f t="shared" si="58"/>
        <v>0.57471264367816088</v>
      </c>
      <c r="K150" s="20">
        <v>2</v>
      </c>
      <c r="L150" s="21">
        <f t="shared" si="59"/>
        <v>1.1494252873563218</v>
      </c>
      <c r="M150" s="127">
        <v>0</v>
      </c>
      <c r="N150" s="127">
        <v>0</v>
      </c>
      <c r="O150" s="20">
        <v>54</v>
      </c>
      <c r="P150" s="22">
        <f t="shared" si="61"/>
        <v>31.03448275862069</v>
      </c>
    </row>
    <row r="151" spans="1:16" ht="120" customHeight="1" x14ac:dyDescent="0.2">
      <c r="A151" s="19" t="s">
        <v>200</v>
      </c>
      <c r="B151" s="20">
        <v>1</v>
      </c>
      <c r="C151" s="20">
        <v>1</v>
      </c>
      <c r="D151" s="21">
        <f t="shared" si="62"/>
        <v>100</v>
      </c>
      <c r="E151" s="127">
        <v>0</v>
      </c>
      <c r="F151" s="127">
        <v>0</v>
      </c>
      <c r="G151" s="127">
        <v>0</v>
      </c>
      <c r="H151" s="127">
        <v>0</v>
      </c>
      <c r="I151" s="127">
        <v>0</v>
      </c>
      <c r="J151" s="127">
        <v>0</v>
      </c>
      <c r="K151" s="127">
        <v>0</v>
      </c>
      <c r="L151" s="127">
        <v>0</v>
      </c>
      <c r="M151" s="127">
        <v>0</v>
      </c>
      <c r="N151" s="127">
        <v>0</v>
      </c>
      <c r="O151" s="127">
        <v>0</v>
      </c>
      <c r="P151" s="127">
        <v>0</v>
      </c>
    </row>
    <row r="152" spans="1:16" ht="39.950000000000003" customHeight="1" x14ac:dyDescent="0.2">
      <c r="A152" s="19" t="s">
        <v>190</v>
      </c>
      <c r="B152" s="20">
        <v>320</v>
      </c>
      <c r="C152" s="20">
        <v>241</v>
      </c>
      <c r="D152" s="21">
        <f t="shared" si="62"/>
        <v>75.3125</v>
      </c>
      <c r="E152" s="127">
        <v>0</v>
      </c>
      <c r="F152" s="127">
        <v>0</v>
      </c>
      <c r="G152" s="20">
        <v>10</v>
      </c>
      <c r="H152" s="21">
        <f t="shared" si="57"/>
        <v>3.125</v>
      </c>
      <c r="I152" s="20">
        <v>3</v>
      </c>
      <c r="J152" s="21">
        <f t="shared" si="58"/>
        <v>0.9375</v>
      </c>
      <c r="K152" s="20">
        <v>1</v>
      </c>
      <c r="L152" s="21">
        <f t="shared" si="59"/>
        <v>0.3125</v>
      </c>
      <c r="M152" s="20">
        <v>1</v>
      </c>
      <c r="N152" s="21">
        <f t="shared" si="60"/>
        <v>0.3125</v>
      </c>
      <c r="O152" s="20">
        <v>64</v>
      </c>
      <c r="P152" s="22">
        <f t="shared" si="61"/>
        <v>20</v>
      </c>
    </row>
    <row r="153" spans="1:16" ht="39.950000000000003" customHeight="1" x14ac:dyDescent="0.2">
      <c r="A153" s="19" t="s">
        <v>191</v>
      </c>
      <c r="B153" s="127">
        <v>0</v>
      </c>
      <c r="C153" s="127">
        <v>0</v>
      </c>
      <c r="D153" s="127">
        <v>0</v>
      </c>
      <c r="E153" s="127">
        <v>0</v>
      </c>
      <c r="F153" s="127">
        <v>0</v>
      </c>
      <c r="G153" s="127">
        <v>0</v>
      </c>
      <c r="H153" s="127">
        <v>0</v>
      </c>
      <c r="I153" s="127">
        <v>0</v>
      </c>
      <c r="J153" s="127">
        <v>0</v>
      </c>
      <c r="K153" s="127">
        <v>0</v>
      </c>
      <c r="L153" s="127">
        <v>0</v>
      </c>
      <c r="M153" s="127">
        <v>0</v>
      </c>
      <c r="N153" s="127">
        <v>0</v>
      </c>
      <c r="O153" s="127">
        <v>0</v>
      </c>
      <c r="P153" s="127">
        <v>0</v>
      </c>
    </row>
    <row r="154" spans="1:16" ht="39.950000000000003" customHeight="1" x14ac:dyDescent="0.2">
      <c r="A154" s="19" t="s">
        <v>192</v>
      </c>
      <c r="B154" s="20">
        <v>3</v>
      </c>
      <c r="C154" s="127">
        <v>0</v>
      </c>
      <c r="D154" s="127">
        <v>0</v>
      </c>
      <c r="E154" s="20">
        <v>1</v>
      </c>
      <c r="F154" s="21">
        <f t="shared" si="56"/>
        <v>33.333333333333329</v>
      </c>
      <c r="G154" s="127">
        <v>0</v>
      </c>
      <c r="H154" s="127">
        <v>0</v>
      </c>
      <c r="I154" s="127">
        <v>0</v>
      </c>
      <c r="J154" s="127">
        <v>0</v>
      </c>
      <c r="K154" s="20">
        <v>1</v>
      </c>
      <c r="L154" s="21">
        <f t="shared" si="59"/>
        <v>33.333333333333329</v>
      </c>
      <c r="M154" s="127">
        <v>0</v>
      </c>
      <c r="N154" s="127">
        <v>0</v>
      </c>
      <c r="O154" s="20">
        <v>1</v>
      </c>
      <c r="P154" s="22">
        <f t="shared" si="61"/>
        <v>33.333333333333329</v>
      </c>
    </row>
    <row r="155" spans="1:16" ht="39.950000000000003" customHeight="1" x14ac:dyDescent="0.2">
      <c r="A155" s="19" t="s">
        <v>193</v>
      </c>
      <c r="B155" s="20">
        <v>1</v>
      </c>
      <c r="C155" s="127">
        <v>0</v>
      </c>
      <c r="D155" s="127">
        <v>0</v>
      </c>
      <c r="E155" s="127">
        <v>0</v>
      </c>
      <c r="F155" s="127">
        <v>0</v>
      </c>
      <c r="G155" s="127">
        <v>0</v>
      </c>
      <c r="H155" s="127">
        <v>0</v>
      </c>
      <c r="I155" s="127">
        <v>0</v>
      </c>
      <c r="J155" s="127">
        <v>0</v>
      </c>
      <c r="K155" s="127">
        <v>0</v>
      </c>
      <c r="L155" s="127">
        <v>0</v>
      </c>
      <c r="M155" s="127">
        <v>0</v>
      </c>
      <c r="N155" s="127">
        <v>0</v>
      </c>
      <c r="O155" s="20">
        <v>1</v>
      </c>
      <c r="P155" s="22">
        <f t="shared" si="61"/>
        <v>100</v>
      </c>
    </row>
    <row r="156" spans="1:16" ht="39.950000000000003" customHeight="1" x14ac:dyDescent="0.2">
      <c r="A156" s="19" t="s">
        <v>194</v>
      </c>
      <c r="B156" s="127">
        <v>0</v>
      </c>
      <c r="C156" s="127">
        <v>0</v>
      </c>
      <c r="D156" s="127">
        <v>0</v>
      </c>
      <c r="E156" s="127">
        <v>0</v>
      </c>
      <c r="F156" s="127">
        <v>0</v>
      </c>
      <c r="G156" s="127">
        <v>0</v>
      </c>
      <c r="H156" s="127">
        <v>0</v>
      </c>
      <c r="I156" s="127">
        <v>0</v>
      </c>
      <c r="J156" s="127">
        <v>0</v>
      </c>
      <c r="K156" s="127">
        <v>0</v>
      </c>
      <c r="L156" s="127">
        <v>0</v>
      </c>
      <c r="M156" s="127">
        <v>0</v>
      </c>
      <c r="N156" s="127">
        <v>0</v>
      </c>
      <c r="O156" s="127">
        <v>0</v>
      </c>
      <c r="P156" s="127">
        <v>0</v>
      </c>
    </row>
    <row r="157" spans="1:16" ht="39.950000000000003" customHeight="1" x14ac:dyDescent="0.2">
      <c r="A157" s="19" t="s">
        <v>195</v>
      </c>
      <c r="B157" s="20">
        <v>20</v>
      </c>
      <c r="C157" s="20">
        <v>4</v>
      </c>
      <c r="D157" s="21">
        <f t="shared" si="62"/>
        <v>20</v>
      </c>
      <c r="E157" s="20">
        <v>3</v>
      </c>
      <c r="F157" s="21">
        <f t="shared" si="56"/>
        <v>15</v>
      </c>
      <c r="G157" s="20">
        <v>2</v>
      </c>
      <c r="H157" s="21">
        <f t="shared" si="57"/>
        <v>10</v>
      </c>
      <c r="I157" s="20">
        <v>1</v>
      </c>
      <c r="J157" s="21">
        <f t="shared" si="58"/>
        <v>5</v>
      </c>
      <c r="K157" s="127">
        <v>0</v>
      </c>
      <c r="L157" s="127">
        <v>0</v>
      </c>
      <c r="M157" s="20">
        <v>4</v>
      </c>
      <c r="N157" s="21">
        <f t="shared" si="60"/>
        <v>20</v>
      </c>
      <c r="O157" s="20">
        <v>6</v>
      </c>
      <c r="P157" s="22">
        <f t="shared" si="61"/>
        <v>30</v>
      </c>
    </row>
    <row r="158" spans="1:16" ht="15.95" customHeight="1" x14ac:dyDescent="0.2"/>
    <row r="159" spans="1:16" ht="15.95" customHeight="1" thickBot="1" x14ac:dyDescent="0.25">
      <c r="A159" s="68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</row>
    <row r="160" spans="1:16" ht="18" customHeight="1" x14ac:dyDescent="0.2">
      <c r="A160" s="29" t="s">
        <v>196</v>
      </c>
      <c r="B160" s="20"/>
      <c r="C160" s="20"/>
      <c r="D160" s="21"/>
      <c r="E160" s="20"/>
      <c r="F160" s="21"/>
      <c r="G160" s="20"/>
      <c r="H160" s="21"/>
      <c r="I160" s="20"/>
      <c r="J160" s="21"/>
      <c r="K160" s="20"/>
      <c r="L160" s="21"/>
      <c r="M160" s="20"/>
      <c r="N160" s="21"/>
      <c r="O160" s="20"/>
      <c r="P160" s="22"/>
    </row>
    <row r="161" spans="1:16" ht="18" customHeight="1" x14ac:dyDescent="0.25">
      <c r="A161" s="30" t="s">
        <v>19</v>
      </c>
    </row>
    <row r="162" spans="1:16" ht="15.95" customHeight="1" x14ac:dyDescent="0.2">
      <c r="A162" s="31" t="s">
        <v>20</v>
      </c>
    </row>
    <row r="163" spans="1:16" ht="35.1" customHeight="1" x14ac:dyDescent="0.2">
      <c r="A163" s="92" t="s">
        <v>28</v>
      </c>
      <c r="B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ht="39.950000000000003" customHeight="1" x14ac:dyDescent="0.2">
      <c r="A164" s="16" t="s">
        <v>185</v>
      </c>
      <c r="B164" s="15">
        <v>13451</v>
      </c>
      <c r="C164" s="15">
        <v>3327</v>
      </c>
      <c r="D164" s="17">
        <f>C164/B164*100</f>
        <v>24.734220504051745</v>
      </c>
      <c r="E164" s="15">
        <v>598</v>
      </c>
      <c r="F164" s="17">
        <f>E164/B164*100</f>
        <v>4.4457661140435656</v>
      </c>
      <c r="G164" s="15">
        <v>2842</v>
      </c>
      <c r="H164" s="17">
        <f>G164/B164*100</f>
        <v>21.128540628949523</v>
      </c>
      <c r="I164" s="15">
        <v>212</v>
      </c>
      <c r="J164" s="17">
        <f>I164/B164*100</f>
        <v>1.5760909969518997</v>
      </c>
      <c r="K164" s="15">
        <v>764</v>
      </c>
      <c r="L164" s="17">
        <f>K164/B164*100</f>
        <v>5.6798751022228835</v>
      </c>
      <c r="M164" s="15">
        <v>428</v>
      </c>
      <c r="N164" s="17">
        <f>M164/B164*100</f>
        <v>3.1819195598840238</v>
      </c>
      <c r="O164" s="15">
        <v>5280</v>
      </c>
      <c r="P164" s="18">
        <f>O164/B164*100</f>
        <v>39.253587093896364</v>
      </c>
    </row>
    <row r="165" spans="1:16" ht="39.950000000000003" customHeight="1" x14ac:dyDescent="0.2">
      <c r="A165" s="19" t="s">
        <v>186</v>
      </c>
      <c r="B165" s="20">
        <v>4033</v>
      </c>
      <c r="C165" s="20">
        <v>551</v>
      </c>
      <c r="D165" s="21">
        <f>C165/B165*100</f>
        <v>13.662286139350361</v>
      </c>
      <c r="E165" s="20">
        <v>220</v>
      </c>
      <c r="F165" s="21">
        <f t="shared" ref="F165:F176" si="63">E165/B165*100</f>
        <v>5.4549962806843544</v>
      </c>
      <c r="G165" s="20">
        <v>977</v>
      </c>
      <c r="H165" s="21">
        <f t="shared" ref="H165:H176" si="64">G165/B165*100</f>
        <v>24.22514257376643</v>
      </c>
      <c r="I165" s="20">
        <v>65</v>
      </c>
      <c r="J165" s="21">
        <f t="shared" ref="J165:J171" si="65">I165/B165*100</f>
        <v>1.611703446565832</v>
      </c>
      <c r="K165" s="20">
        <v>205</v>
      </c>
      <c r="L165" s="21">
        <f t="shared" ref="L165:L176" si="66">K165/B165*100</f>
        <v>5.0830647160922391</v>
      </c>
      <c r="M165" s="20">
        <v>300</v>
      </c>
      <c r="N165" s="21">
        <f t="shared" ref="N165:N176" si="67">M165/B165*100</f>
        <v>7.4386312918423014</v>
      </c>
      <c r="O165" s="20">
        <v>1715</v>
      </c>
      <c r="P165" s="22">
        <f t="shared" ref="P165:P176" si="68">O165/B165*100</f>
        <v>42.524175551698491</v>
      </c>
    </row>
    <row r="166" spans="1:16" ht="39.950000000000003" customHeight="1" x14ac:dyDescent="0.2">
      <c r="A166" s="19" t="s">
        <v>187</v>
      </c>
      <c r="B166" s="20">
        <v>1458</v>
      </c>
      <c r="C166" s="20">
        <v>176</v>
      </c>
      <c r="D166" s="21">
        <f t="shared" ref="D166:D176" si="69">C166/B166*100</f>
        <v>12.071330589849108</v>
      </c>
      <c r="E166" s="20">
        <v>29</v>
      </c>
      <c r="F166" s="21">
        <f t="shared" si="63"/>
        <v>1.9890260631001373</v>
      </c>
      <c r="G166" s="20">
        <v>199</v>
      </c>
      <c r="H166" s="21">
        <f t="shared" si="64"/>
        <v>13.64883401920439</v>
      </c>
      <c r="I166" s="20">
        <v>11</v>
      </c>
      <c r="J166" s="21">
        <f t="shared" si="65"/>
        <v>0.75445816186556924</v>
      </c>
      <c r="K166" s="20">
        <v>364</v>
      </c>
      <c r="L166" s="21">
        <f t="shared" si="66"/>
        <v>24.96570644718793</v>
      </c>
      <c r="M166" s="20">
        <v>43</v>
      </c>
      <c r="N166" s="21">
        <f t="shared" si="67"/>
        <v>2.9492455418381343</v>
      </c>
      <c r="O166" s="20">
        <v>636</v>
      </c>
      <c r="P166" s="22">
        <f t="shared" si="68"/>
        <v>43.621399176954732</v>
      </c>
    </row>
    <row r="167" spans="1:16" ht="39.950000000000003" customHeight="1" x14ac:dyDescent="0.2">
      <c r="A167" s="125" t="s">
        <v>199</v>
      </c>
      <c r="B167" s="20">
        <v>6765</v>
      </c>
      <c r="C167" s="20">
        <v>2294</v>
      </c>
      <c r="D167" s="21">
        <f t="shared" si="69"/>
        <v>33.909830007390987</v>
      </c>
      <c r="E167" s="20">
        <v>334</v>
      </c>
      <c r="F167" s="21">
        <f t="shared" si="63"/>
        <v>4.9371766444937171</v>
      </c>
      <c r="G167" s="20">
        <v>1579</v>
      </c>
      <c r="H167" s="21">
        <f t="shared" si="64"/>
        <v>23.340724316334072</v>
      </c>
      <c r="I167" s="20">
        <v>133</v>
      </c>
      <c r="J167" s="21">
        <f t="shared" si="65"/>
        <v>1.9660014781966002</v>
      </c>
      <c r="K167" s="20">
        <v>176</v>
      </c>
      <c r="L167" s="21">
        <f t="shared" si="66"/>
        <v>2.6016260162601625</v>
      </c>
      <c r="M167" s="20">
        <v>25</v>
      </c>
      <c r="N167" s="21">
        <f t="shared" si="67"/>
        <v>0.36954915003695493</v>
      </c>
      <c r="O167" s="20">
        <v>2224</v>
      </c>
      <c r="P167" s="22">
        <f t="shared" si="68"/>
        <v>32.875092387287509</v>
      </c>
    </row>
    <row r="168" spans="1:16" ht="39.950000000000003" customHeight="1" x14ac:dyDescent="0.2">
      <c r="A168" s="19" t="s">
        <v>188</v>
      </c>
      <c r="B168" s="20">
        <v>1</v>
      </c>
      <c r="C168" s="127">
        <v>0</v>
      </c>
      <c r="D168" s="127">
        <v>0</v>
      </c>
      <c r="E168" s="127">
        <v>0</v>
      </c>
      <c r="F168" s="127">
        <v>0</v>
      </c>
      <c r="G168" s="127">
        <v>0</v>
      </c>
      <c r="H168" s="127">
        <v>0</v>
      </c>
      <c r="I168" s="127">
        <v>0</v>
      </c>
      <c r="J168" s="127">
        <v>0</v>
      </c>
      <c r="K168" s="127">
        <v>0</v>
      </c>
      <c r="L168" s="127">
        <v>0</v>
      </c>
      <c r="M168" s="20">
        <v>1</v>
      </c>
      <c r="N168" s="21">
        <f t="shared" si="67"/>
        <v>100</v>
      </c>
      <c r="O168" s="127">
        <v>0</v>
      </c>
      <c r="P168" s="127">
        <v>0</v>
      </c>
    </row>
    <row r="169" spans="1:16" ht="54.95" customHeight="1" x14ac:dyDescent="0.2">
      <c r="A169" s="19" t="s">
        <v>189</v>
      </c>
      <c r="B169" s="20">
        <v>238</v>
      </c>
      <c r="C169" s="20">
        <v>92</v>
      </c>
      <c r="D169" s="21">
        <f t="shared" si="69"/>
        <v>38.655462184873954</v>
      </c>
      <c r="E169" s="20">
        <v>2</v>
      </c>
      <c r="F169" s="21">
        <f t="shared" si="63"/>
        <v>0.84033613445378152</v>
      </c>
      <c r="G169" s="20">
        <v>18</v>
      </c>
      <c r="H169" s="21">
        <f t="shared" si="64"/>
        <v>7.5630252100840334</v>
      </c>
      <c r="I169" s="127">
        <v>0</v>
      </c>
      <c r="J169" s="127">
        <v>0</v>
      </c>
      <c r="K169" s="20">
        <v>7</v>
      </c>
      <c r="L169" s="21">
        <f t="shared" si="66"/>
        <v>2.9411764705882351</v>
      </c>
      <c r="M169" s="20">
        <v>40</v>
      </c>
      <c r="N169" s="21">
        <f t="shared" si="67"/>
        <v>16.806722689075631</v>
      </c>
      <c r="O169" s="20">
        <v>79</v>
      </c>
      <c r="P169" s="22">
        <f t="shared" si="68"/>
        <v>33.193277310924366</v>
      </c>
    </row>
    <row r="170" spans="1:16" ht="120" customHeight="1" x14ac:dyDescent="0.2">
      <c r="A170" s="19" t="s">
        <v>200</v>
      </c>
      <c r="B170" s="20">
        <v>17</v>
      </c>
      <c r="C170" s="20">
        <v>1</v>
      </c>
      <c r="D170" s="21">
        <f t="shared" si="69"/>
        <v>5.8823529411764701</v>
      </c>
      <c r="E170" s="20">
        <v>4</v>
      </c>
      <c r="F170" s="21">
        <f t="shared" si="63"/>
        <v>23.52941176470588</v>
      </c>
      <c r="G170" s="20">
        <v>1</v>
      </c>
      <c r="H170" s="21">
        <f t="shared" si="64"/>
        <v>5.8823529411764701</v>
      </c>
      <c r="I170" s="127">
        <v>0</v>
      </c>
      <c r="J170" s="127">
        <v>0</v>
      </c>
      <c r="K170" s="20">
        <v>1</v>
      </c>
      <c r="L170" s="21">
        <f t="shared" si="66"/>
        <v>5.8823529411764701</v>
      </c>
      <c r="M170" s="127">
        <v>0</v>
      </c>
      <c r="N170" s="127">
        <v>0</v>
      </c>
      <c r="O170" s="20">
        <v>10</v>
      </c>
      <c r="P170" s="22">
        <f t="shared" si="68"/>
        <v>58.82352941176471</v>
      </c>
    </row>
    <row r="171" spans="1:16" ht="39.950000000000003" customHeight="1" x14ac:dyDescent="0.2">
      <c r="A171" s="19" t="s">
        <v>190</v>
      </c>
      <c r="B171" s="20">
        <v>830</v>
      </c>
      <c r="C171" s="20">
        <v>207</v>
      </c>
      <c r="D171" s="21">
        <f t="shared" si="69"/>
        <v>24.939759036144579</v>
      </c>
      <c r="E171" s="20">
        <v>5</v>
      </c>
      <c r="F171" s="21">
        <f t="shared" si="63"/>
        <v>0.60240963855421692</v>
      </c>
      <c r="G171" s="20">
        <v>66</v>
      </c>
      <c r="H171" s="21">
        <f t="shared" si="64"/>
        <v>7.9518072289156621</v>
      </c>
      <c r="I171" s="20">
        <v>3</v>
      </c>
      <c r="J171" s="21">
        <f t="shared" si="65"/>
        <v>0.36144578313253012</v>
      </c>
      <c r="K171" s="20">
        <v>9</v>
      </c>
      <c r="L171" s="21">
        <f t="shared" si="66"/>
        <v>1.0843373493975903</v>
      </c>
      <c r="M171" s="20">
        <v>13</v>
      </c>
      <c r="N171" s="21">
        <f t="shared" si="67"/>
        <v>1.566265060240964</v>
      </c>
      <c r="O171" s="20">
        <v>527</v>
      </c>
      <c r="P171" s="22">
        <f t="shared" si="68"/>
        <v>63.493975903614455</v>
      </c>
    </row>
    <row r="172" spans="1:16" ht="39.950000000000003" customHeight="1" x14ac:dyDescent="0.2">
      <c r="A172" s="19" t="s">
        <v>191</v>
      </c>
      <c r="B172" s="127">
        <v>0</v>
      </c>
      <c r="C172" s="127">
        <v>0</v>
      </c>
      <c r="D172" s="127">
        <v>0</v>
      </c>
      <c r="E172" s="127">
        <v>0</v>
      </c>
      <c r="F172" s="127">
        <v>0</v>
      </c>
      <c r="G172" s="127">
        <v>0</v>
      </c>
      <c r="H172" s="127">
        <v>0</v>
      </c>
      <c r="I172" s="127">
        <v>0</v>
      </c>
      <c r="J172" s="127">
        <v>0</v>
      </c>
      <c r="K172" s="127">
        <v>0</v>
      </c>
      <c r="L172" s="127">
        <v>0</v>
      </c>
      <c r="M172" s="127">
        <v>0</v>
      </c>
      <c r="N172" s="127">
        <v>0</v>
      </c>
      <c r="O172" s="127">
        <v>0</v>
      </c>
      <c r="P172" s="127">
        <v>0</v>
      </c>
    </row>
    <row r="173" spans="1:16" ht="39.950000000000003" customHeight="1" x14ac:dyDescent="0.2">
      <c r="A173" s="19" t="s">
        <v>192</v>
      </c>
      <c r="B173" s="20">
        <v>5</v>
      </c>
      <c r="C173" s="127">
        <v>0</v>
      </c>
      <c r="D173" s="127">
        <v>0</v>
      </c>
      <c r="E173" s="20">
        <v>3</v>
      </c>
      <c r="F173" s="21">
        <f t="shared" si="63"/>
        <v>60</v>
      </c>
      <c r="G173" s="127">
        <v>0</v>
      </c>
      <c r="H173" s="127">
        <v>0</v>
      </c>
      <c r="I173" s="127">
        <v>0</v>
      </c>
      <c r="J173" s="127">
        <v>0</v>
      </c>
      <c r="K173" s="127">
        <v>0</v>
      </c>
      <c r="L173" s="127">
        <v>0</v>
      </c>
      <c r="M173" s="127">
        <v>0</v>
      </c>
      <c r="N173" s="127">
        <v>0</v>
      </c>
      <c r="O173" s="20">
        <v>2</v>
      </c>
      <c r="P173" s="22">
        <f t="shared" si="68"/>
        <v>40</v>
      </c>
    </row>
    <row r="174" spans="1:16" ht="39.950000000000003" customHeight="1" x14ac:dyDescent="0.2">
      <c r="A174" s="19" t="s">
        <v>193</v>
      </c>
      <c r="B174" s="20">
        <v>1</v>
      </c>
      <c r="C174" s="127">
        <v>0</v>
      </c>
      <c r="D174" s="127">
        <v>0</v>
      </c>
      <c r="E174" s="127">
        <v>0</v>
      </c>
      <c r="F174" s="127">
        <v>0</v>
      </c>
      <c r="G174" s="127">
        <v>0</v>
      </c>
      <c r="H174" s="127">
        <v>0</v>
      </c>
      <c r="I174" s="127">
        <v>0</v>
      </c>
      <c r="J174" s="127">
        <v>0</v>
      </c>
      <c r="K174" s="127">
        <v>0</v>
      </c>
      <c r="L174" s="127">
        <v>0</v>
      </c>
      <c r="M174" s="20">
        <v>1</v>
      </c>
      <c r="N174" s="21">
        <f t="shared" si="67"/>
        <v>100</v>
      </c>
      <c r="O174" s="127">
        <v>0</v>
      </c>
      <c r="P174" s="127">
        <v>0</v>
      </c>
    </row>
    <row r="175" spans="1:16" ht="39.950000000000003" customHeight="1" x14ac:dyDescent="0.2">
      <c r="A175" s="19" t="s">
        <v>194</v>
      </c>
      <c r="B175" s="127">
        <v>0</v>
      </c>
      <c r="C175" s="127">
        <v>0</v>
      </c>
      <c r="D175" s="127">
        <v>0</v>
      </c>
      <c r="E175" s="127">
        <v>0</v>
      </c>
      <c r="F175" s="127">
        <v>0</v>
      </c>
      <c r="G175" s="127">
        <v>0</v>
      </c>
      <c r="H175" s="127">
        <v>0</v>
      </c>
      <c r="I175" s="127">
        <v>0</v>
      </c>
      <c r="J175" s="127">
        <v>0</v>
      </c>
      <c r="K175" s="127">
        <v>0</v>
      </c>
      <c r="L175" s="127">
        <v>0</v>
      </c>
      <c r="M175" s="127">
        <v>0</v>
      </c>
      <c r="N175" s="127">
        <v>0</v>
      </c>
      <c r="O175" s="127">
        <v>0</v>
      </c>
      <c r="P175" s="127">
        <v>0</v>
      </c>
    </row>
    <row r="176" spans="1:16" ht="39.950000000000003" customHeight="1" x14ac:dyDescent="0.2">
      <c r="A176" s="19" t="s">
        <v>195</v>
      </c>
      <c r="B176" s="20">
        <v>103</v>
      </c>
      <c r="C176" s="20">
        <v>6</v>
      </c>
      <c r="D176" s="21">
        <f t="shared" si="69"/>
        <v>5.825242718446602</v>
      </c>
      <c r="E176" s="20">
        <v>1</v>
      </c>
      <c r="F176" s="21">
        <f t="shared" si="63"/>
        <v>0.97087378640776689</v>
      </c>
      <c r="G176" s="20">
        <v>2</v>
      </c>
      <c r="H176" s="21">
        <f t="shared" si="64"/>
        <v>1.9417475728155338</v>
      </c>
      <c r="I176" s="127">
        <v>0</v>
      </c>
      <c r="J176" s="127">
        <v>0</v>
      </c>
      <c r="K176" s="20">
        <v>2</v>
      </c>
      <c r="L176" s="21">
        <f t="shared" si="66"/>
        <v>1.9417475728155338</v>
      </c>
      <c r="M176" s="20">
        <v>5</v>
      </c>
      <c r="N176" s="21">
        <f t="shared" si="67"/>
        <v>4.8543689320388346</v>
      </c>
      <c r="O176" s="20">
        <v>87</v>
      </c>
      <c r="P176" s="22">
        <f t="shared" si="68"/>
        <v>84.466019417475721</v>
      </c>
    </row>
    <row r="177" spans="1:16" ht="15.95" customHeight="1" x14ac:dyDescent="0.2"/>
    <row r="178" spans="1:16" ht="15.95" customHeight="1" thickBot="1" x14ac:dyDescent="0.25">
      <c r="A178" s="68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</row>
    <row r="179" spans="1:16" ht="18" customHeight="1" x14ac:dyDescent="0.2">
      <c r="A179" s="29" t="s">
        <v>196</v>
      </c>
      <c r="B179" s="20"/>
      <c r="C179" s="20"/>
      <c r="D179" s="21"/>
      <c r="E179" s="20"/>
      <c r="F179" s="21"/>
      <c r="G179" s="20"/>
      <c r="H179" s="21"/>
      <c r="I179" s="20"/>
      <c r="J179" s="21"/>
      <c r="K179" s="20"/>
      <c r="L179" s="21"/>
      <c r="M179" s="20"/>
      <c r="N179" s="21"/>
      <c r="O179" s="20"/>
      <c r="P179" s="22"/>
    </row>
    <row r="180" spans="1:16" ht="18" customHeight="1" x14ac:dyDescent="0.25">
      <c r="A180" s="30" t="s">
        <v>19</v>
      </c>
    </row>
    <row r="181" spans="1:16" ht="15.95" customHeight="1" x14ac:dyDescent="0.2">
      <c r="A181" s="31" t="s">
        <v>20</v>
      </c>
    </row>
    <row r="182" spans="1:16" ht="35.1" customHeight="1" x14ac:dyDescent="0.2">
      <c r="A182" s="92" t="s">
        <v>29</v>
      </c>
      <c r="B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ht="39.950000000000003" customHeight="1" x14ac:dyDescent="0.2">
      <c r="A183" s="16" t="s">
        <v>185</v>
      </c>
      <c r="B183" s="15">
        <v>17476</v>
      </c>
      <c r="C183" s="15">
        <v>9809</v>
      </c>
      <c r="D183" s="17">
        <f>C183/B183*100</f>
        <v>56.128404669260703</v>
      </c>
      <c r="E183" s="15">
        <v>1283</v>
      </c>
      <c r="F183" s="17">
        <f>E183/B183*100</f>
        <v>7.3414969100480665</v>
      </c>
      <c r="G183" s="15">
        <v>3288</v>
      </c>
      <c r="H183" s="17">
        <f>G183/B183*100</f>
        <v>18.814373998626689</v>
      </c>
      <c r="I183" s="15">
        <v>206</v>
      </c>
      <c r="J183" s="17">
        <f>I183/B183*100</f>
        <v>1.1787594415197986</v>
      </c>
      <c r="K183" s="15">
        <v>310</v>
      </c>
      <c r="L183" s="17">
        <f>K183/B183*100</f>
        <v>1.7738612954909589</v>
      </c>
      <c r="M183" s="15">
        <v>327</v>
      </c>
      <c r="N183" s="17">
        <f>M183/B183*100</f>
        <v>1.8711375600823987</v>
      </c>
      <c r="O183" s="15">
        <v>2253</v>
      </c>
      <c r="P183" s="18">
        <f>O183/B183*100</f>
        <v>12.891966124971391</v>
      </c>
    </row>
    <row r="184" spans="1:16" ht="39.950000000000003" customHeight="1" x14ac:dyDescent="0.2">
      <c r="A184" s="19" t="s">
        <v>186</v>
      </c>
      <c r="B184" s="20">
        <v>1569</v>
      </c>
      <c r="C184" s="20">
        <v>482</v>
      </c>
      <c r="D184" s="21">
        <f>C184/B184*100</f>
        <v>30.720203951561505</v>
      </c>
      <c r="E184" s="20">
        <v>154</v>
      </c>
      <c r="F184" s="21">
        <f t="shared" ref="F184:F195" si="70">E184/B184*100</f>
        <v>9.8151688973868705</v>
      </c>
      <c r="G184" s="20">
        <v>497</v>
      </c>
      <c r="H184" s="21">
        <f t="shared" ref="H184:H195" si="71">G184/B184*100</f>
        <v>31.676226896112176</v>
      </c>
      <c r="I184" s="20">
        <v>21</v>
      </c>
      <c r="J184" s="21">
        <f t="shared" ref="J184:J190" si="72">I184/B184*100</f>
        <v>1.338432122370937</v>
      </c>
      <c r="K184" s="20">
        <v>76</v>
      </c>
      <c r="L184" s="21">
        <f t="shared" ref="L184:L195" si="73">K184/B184*100</f>
        <v>4.8438495857233903</v>
      </c>
      <c r="M184" s="20">
        <v>89</v>
      </c>
      <c r="N184" s="21">
        <f t="shared" ref="N184:N190" si="74">M184/B184*100</f>
        <v>5.6724028043339709</v>
      </c>
      <c r="O184" s="20">
        <v>250</v>
      </c>
      <c r="P184" s="22">
        <f t="shared" ref="P184:P195" si="75">O184/B184*100</f>
        <v>15.933715742511154</v>
      </c>
    </row>
    <row r="185" spans="1:16" ht="39.950000000000003" customHeight="1" x14ac:dyDescent="0.2">
      <c r="A185" s="19" t="s">
        <v>187</v>
      </c>
      <c r="B185" s="20">
        <v>820</v>
      </c>
      <c r="C185" s="20">
        <v>465</v>
      </c>
      <c r="D185" s="21">
        <f t="shared" ref="D185:D195" si="76">C185/B185*100</f>
        <v>56.707317073170728</v>
      </c>
      <c r="E185" s="20">
        <v>52</v>
      </c>
      <c r="F185" s="21">
        <f t="shared" si="70"/>
        <v>6.3414634146341466</v>
      </c>
      <c r="G185" s="20">
        <v>171</v>
      </c>
      <c r="H185" s="21">
        <f t="shared" si="71"/>
        <v>20.853658536585364</v>
      </c>
      <c r="I185" s="20">
        <v>7</v>
      </c>
      <c r="J185" s="21">
        <f t="shared" si="72"/>
        <v>0.85365853658536595</v>
      </c>
      <c r="K185" s="20">
        <v>45</v>
      </c>
      <c r="L185" s="21">
        <f t="shared" si="73"/>
        <v>5.4878048780487809</v>
      </c>
      <c r="M185" s="20">
        <v>26</v>
      </c>
      <c r="N185" s="21">
        <f t="shared" si="74"/>
        <v>3.1707317073170733</v>
      </c>
      <c r="O185" s="20">
        <v>54</v>
      </c>
      <c r="P185" s="22">
        <f t="shared" si="75"/>
        <v>6.5853658536585371</v>
      </c>
    </row>
    <row r="186" spans="1:16" ht="39.950000000000003" customHeight="1" x14ac:dyDescent="0.2">
      <c r="A186" s="125" t="s">
        <v>199</v>
      </c>
      <c r="B186" s="20">
        <v>11783</v>
      </c>
      <c r="C186" s="20">
        <v>6504</v>
      </c>
      <c r="D186" s="21">
        <f t="shared" si="76"/>
        <v>55.198166850547402</v>
      </c>
      <c r="E186" s="20">
        <v>1022</v>
      </c>
      <c r="F186" s="21">
        <f t="shared" si="70"/>
        <v>8.6735126877705166</v>
      </c>
      <c r="G186" s="20">
        <v>2405</v>
      </c>
      <c r="H186" s="21">
        <f t="shared" si="71"/>
        <v>20.410761266231013</v>
      </c>
      <c r="I186" s="20">
        <v>164</v>
      </c>
      <c r="J186" s="21">
        <f t="shared" si="72"/>
        <v>1.3918356954935076</v>
      </c>
      <c r="K186" s="20">
        <v>140</v>
      </c>
      <c r="L186" s="21">
        <f t="shared" si="73"/>
        <v>1.1881524229822626</v>
      </c>
      <c r="M186" s="20">
        <v>141</v>
      </c>
      <c r="N186" s="21">
        <f t="shared" si="74"/>
        <v>1.1966392260035645</v>
      </c>
      <c r="O186" s="20">
        <v>1407</v>
      </c>
      <c r="P186" s="22">
        <f t="shared" si="75"/>
        <v>11.94093185097174</v>
      </c>
    </row>
    <row r="187" spans="1:16" ht="39.950000000000003" customHeight="1" x14ac:dyDescent="0.2">
      <c r="A187" s="19" t="s">
        <v>188</v>
      </c>
      <c r="B187" s="20">
        <v>497</v>
      </c>
      <c r="C187" s="20">
        <v>468</v>
      </c>
      <c r="D187" s="21">
        <f t="shared" si="76"/>
        <v>94.16498993963782</v>
      </c>
      <c r="E187" s="127">
        <v>0</v>
      </c>
      <c r="F187" s="127">
        <v>0</v>
      </c>
      <c r="G187" s="20">
        <v>22</v>
      </c>
      <c r="H187" s="21">
        <f t="shared" si="71"/>
        <v>4.4265593561368206</v>
      </c>
      <c r="I187" s="20">
        <v>1</v>
      </c>
      <c r="J187" s="21">
        <f t="shared" si="72"/>
        <v>0.2012072434607646</v>
      </c>
      <c r="K187" s="127">
        <v>0</v>
      </c>
      <c r="L187" s="127">
        <v>0</v>
      </c>
      <c r="M187" s="127">
        <v>0</v>
      </c>
      <c r="N187" s="127">
        <v>0</v>
      </c>
      <c r="O187" s="20">
        <v>6</v>
      </c>
      <c r="P187" s="22">
        <f t="shared" si="75"/>
        <v>1.2072434607645874</v>
      </c>
    </row>
    <row r="188" spans="1:16" ht="54.95" customHeight="1" x14ac:dyDescent="0.2">
      <c r="A188" s="19" t="s">
        <v>189</v>
      </c>
      <c r="B188" s="20">
        <v>1851</v>
      </c>
      <c r="C188" s="20">
        <v>1320</v>
      </c>
      <c r="D188" s="21">
        <f t="shared" si="76"/>
        <v>71.312803889789294</v>
      </c>
      <c r="E188" s="20">
        <v>43</v>
      </c>
      <c r="F188" s="21">
        <f t="shared" si="70"/>
        <v>2.3230686115613182</v>
      </c>
      <c r="G188" s="20">
        <v>158</v>
      </c>
      <c r="H188" s="21">
        <f t="shared" si="71"/>
        <v>8.5359265262020543</v>
      </c>
      <c r="I188" s="20">
        <v>9</v>
      </c>
      <c r="J188" s="21">
        <f t="shared" si="72"/>
        <v>0.48622366288492713</v>
      </c>
      <c r="K188" s="20">
        <v>10</v>
      </c>
      <c r="L188" s="21">
        <f t="shared" si="73"/>
        <v>0.5402485143165856</v>
      </c>
      <c r="M188" s="20">
        <v>58</v>
      </c>
      <c r="N188" s="21">
        <f t="shared" si="74"/>
        <v>3.1334413830361965</v>
      </c>
      <c r="O188" s="20">
        <v>253</v>
      </c>
      <c r="P188" s="22">
        <f t="shared" si="75"/>
        <v>13.668287412209617</v>
      </c>
    </row>
    <row r="189" spans="1:16" ht="120" customHeight="1" x14ac:dyDescent="0.2">
      <c r="A189" s="19" t="s">
        <v>200</v>
      </c>
      <c r="B189" s="20">
        <v>7</v>
      </c>
      <c r="C189" s="20">
        <v>5</v>
      </c>
      <c r="D189" s="21">
        <f t="shared" si="76"/>
        <v>71.428571428571431</v>
      </c>
      <c r="E189" s="127">
        <v>0</v>
      </c>
      <c r="F189" s="127">
        <v>0</v>
      </c>
      <c r="G189" s="20">
        <v>1</v>
      </c>
      <c r="H189" s="21">
        <f t="shared" si="71"/>
        <v>14.285714285714285</v>
      </c>
      <c r="I189" s="127">
        <v>0</v>
      </c>
      <c r="J189" s="127">
        <v>0</v>
      </c>
      <c r="K189" s="127">
        <v>0</v>
      </c>
      <c r="L189" s="127">
        <v>0</v>
      </c>
      <c r="M189" s="127">
        <v>0</v>
      </c>
      <c r="N189" s="127">
        <v>0</v>
      </c>
      <c r="O189" s="20">
        <v>1</v>
      </c>
      <c r="P189" s="22">
        <f t="shared" si="75"/>
        <v>14.285714285714285</v>
      </c>
    </row>
    <row r="190" spans="1:16" ht="39.950000000000003" customHeight="1" x14ac:dyDescent="0.2">
      <c r="A190" s="19" t="s">
        <v>190</v>
      </c>
      <c r="B190" s="20">
        <v>911</v>
      </c>
      <c r="C190" s="20">
        <v>553</v>
      </c>
      <c r="D190" s="21">
        <f t="shared" si="76"/>
        <v>60.702524698133921</v>
      </c>
      <c r="E190" s="20">
        <v>7</v>
      </c>
      <c r="F190" s="21">
        <f t="shared" si="70"/>
        <v>0.76838638858397368</v>
      </c>
      <c r="G190" s="20">
        <v>31</v>
      </c>
      <c r="H190" s="21">
        <f t="shared" si="71"/>
        <v>3.4028540065861685</v>
      </c>
      <c r="I190" s="20">
        <v>4</v>
      </c>
      <c r="J190" s="21">
        <f t="shared" si="72"/>
        <v>0.43907793633369924</v>
      </c>
      <c r="K190" s="20">
        <v>35</v>
      </c>
      <c r="L190" s="21">
        <f t="shared" si="73"/>
        <v>3.8419319429198682</v>
      </c>
      <c r="M190" s="20">
        <v>13</v>
      </c>
      <c r="N190" s="21">
        <f t="shared" si="74"/>
        <v>1.4270032930845227</v>
      </c>
      <c r="O190" s="20">
        <v>268</v>
      </c>
      <c r="P190" s="22">
        <f t="shared" si="75"/>
        <v>29.418221734357846</v>
      </c>
    </row>
    <row r="191" spans="1:16" ht="39.950000000000003" customHeight="1" x14ac:dyDescent="0.2">
      <c r="A191" s="19" t="s">
        <v>191</v>
      </c>
      <c r="B191" s="127">
        <v>0</v>
      </c>
      <c r="C191" s="127">
        <v>0</v>
      </c>
      <c r="D191" s="127">
        <v>0</v>
      </c>
      <c r="E191" s="127">
        <v>0</v>
      </c>
      <c r="F191" s="127">
        <v>0</v>
      </c>
      <c r="G191" s="127">
        <v>0</v>
      </c>
      <c r="H191" s="127">
        <v>0</v>
      </c>
      <c r="I191" s="127">
        <v>0</v>
      </c>
      <c r="J191" s="127">
        <v>0</v>
      </c>
      <c r="K191" s="127">
        <v>0</v>
      </c>
      <c r="L191" s="127">
        <v>0</v>
      </c>
      <c r="M191" s="127">
        <v>0</v>
      </c>
      <c r="N191" s="127">
        <v>0</v>
      </c>
      <c r="O191" s="127">
        <v>0</v>
      </c>
      <c r="P191" s="127">
        <v>0</v>
      </c>
    </row>
    <row r="192" spans="1:16" ht="39.950000000000003" customHeight="1" x14ac:dyDescent="0.2">
      <c r="A192" s="19" t="s">
        <v>192</v>
      </c>
      <c r="B192" s="127">
        <v>0</v>
      </c>
      <c r="C192" s="127">
        <v>0</v>
      </c>
      <c r="D192" s="127">
        <v>0</v>
      </c>
      <c r="E192" s="127">
        <v>0</v>
      </c>
      <c r="F192" s="127">
        <v>0</v>
      </c>
      <c r="G192" s="127">
        <v>0</v>
      </c>
      <c r="H192" s="127">
        <v>0</v>
      </c>
      <c r="I192" s="127">
        <v>0</v>
      </c>
      <c r="J192" s="127">
        <v>0</v>
      </c>
      <c r="K192" s="127">
        <v>0</v>
      </c>
      <c r="L192" s="127">
        <v>0</v>
      </c>
      <c r="M192" s="127">
        <v>0</v>
      </c>
      <c r="N192" s="127">
        <v>0</v>
      </c>
      <c r="O192" s="127">
        <v>0</v>
      </c>
      <c r="P192" s="127">
        <v>0</v>
      </c>
    </row>
    <row r="193" spans="1:16" ht="39.950000000000003" customHeight="1" x14ac:dyDescent="0.2">
      <c r="A193" s="19" t="s">
        <v>193</v>
      </c>
      <c r="B193" s="20">
        <v>8</v>
      </c>
      <c r="C193" s="20">
        <v>7</v>
      </c>
      <c r="D193" s="21">
        <f t="shared" si="76"/>
        <v>87.5</v>
      </c>
      <c r="E193" s="127">
        <v>0</v>
      </c>
      <c r="F193" s="127">
        <v>0</v>
      </c>
      <c r="G193" s="20">
        <v>1</v>
      </c>
      <c r="H193" s="21">
        <f t="shared" si="71"/>
        <v>12.5</v>
      </c>
      <c r="I193" s="127">
        <v>0</v>
      </c>
      <c r="J193" s="127">
        <v>0</v>
      </c>
      <c r="K193" s="127">
        <v>0</v>
      </c>
      <c r="L193" s="127">
        <v>0</v>
      </c>
      <c r="M193" s="127">
        <v>0</v>
      </c>
      <c r="N193" s="127">
        <v>0</v>
      </c>
      <c r="O193" s="127">
        <v>0</v>
      </c>
      <c r="P193" s="127">
        <v>0</v>
      </c>
    </row>
    <row r="194" spans="1:16" ht="39.950000000000003" customHeight="1" x14ac:dyDescent="0.2">
      <c r="A194" s="19" t="s">
        <v>194</v>
      </c>
      <c r="B194" s="127">
        <v>0</v>
      </c>
      <c r="C194" s="127">
        <v>0</v>
      </c>
      <c r="D194" s="127">
        <v>0</v>
      </c>
      <c r="E194" s="127">
        <v>0</v>
      </c>
      <c r="F194" s="127">
        <v>0</v>
      </c>
      <c r="G194" s="127">
        <v>0</v>
      </c>
      <c r="H194" s="127">
        <v>0</v>
      </c>
      <c r="I194" s="127">
        <v>0</v>
      </c>
      <c r="J194" s="127">
        <v>0</v>
      </c>
      <c r="K194" s="127">
        <v>0</v>
      </c>
      <c r="L194" s="127">
        <v>0</v>
      </c>
      <c r="M194" s="127">
        <v>0</v>
      </c>
      <c r="N194" s="127">
        <v>0</v>
      </c>
      <c r="O194" s="127">
        <v>0</v>
      </c>
      <c r="P194" s="127">
        <v>0</v>
      </c>
    </row>
    <row r="195" spans="1:16" ht="39.950000000000003" customHeight="1" x14ac:dyDescent="0.2">
      <c r="A195" s="19" t="s">
        <v>195</v>
      </c>
      <c r="B195" s="20">
        <v>30</v>
      </c>
      <c r="C195" s="20">
        <v>5</v>
      </c>
      <c r="D195" s="21">
        <f t="shared" si="76"/>
        <v>16.666666666666664</v>
      </c>
      <c r="E195" s="20">
        <v>5</v>
      </c>
      <c r="F195" s="21">
        <f t="shared" si="70"/>
        <v>16.666666666666664</v>
      </c>
      <c r="G195" s="20">
        <v>2</v>
      </c>
      <c r="H195" s="21">
        <f t="shared" si="71"/>
        <v>6.666666666666667</v>
      </c>
      <c r="I195" s="127">
        <v>0</v>
      </c>
      <c r="J195" s="127">
        <v>0</v>
      </c>
      <c r="K195" s="20">
        <v>4</v>
      </c>
      <c r="L195" s="21">
        <f t="shared" si="73"/>
        <v>13.333333333333334</v>
      </c>
      <c r="M195" s="127">
        <v>0</v>
      </c>
      <c r="N195" s="127">
        <v>0</v>
      </c>
      <c r="O195" s="20">
        <v>14</v>
      </c>
      <c r="P195" s="22">
        <f t="shared" si="75"/>
        <v>46.666666666666664</v>
      </c>
    </row>
    <row r="196" spans="1:16" ht="15.95" customHeight="1" x14ac:dyDescent="0.2"/>
    <row r="197" spans="1:16" ht="15.95" customHeight="1" thickBot="1" x14ac:dyDescent="0.25">
      <c r="A197" s="68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</row>
    <row r="198" spans="1:16" ht="18" customHeight="1" x14ac:dyDescent="0.2">
      <c r="A198" s="29" t="s">
        <v>196</v>
      </c>
      <c r="B198" s="20"/>
      <c r="C198" s="20"/>
      <c r="D198" s="21"/>
      <c r="E198" s="20"/>
      <c r="F198" s="21"/>
      <c r="G198" s="20"/>
      <c r="H198" s="21"/>
      <c r="I198" s="20"/>
      <c r="J198" s="21"/>
      <c r="K198" s="20"/>
      <c r="L198" s="21"/>
      <c r="M198" s="20"/>
      <c r="N198" s="21"/>
      <c r="O198" s="20"/>
      <c r="P198" s="22"/>
    </row>
    <row r="199" spans="1:16" ht="18" customHeight="1" x14ac:dyDescent="0.25">
      <c r="A199" s="30" t="s">
        <v>19</v>
      </c>
    </row>
    <row r="200" spans="1:16" ht="15.95" customHeight="1" x14ac:dyDescent="0.2">
      <c r="A200" s="31" t="s">
        <v>20</v>
      </c>
    </row>
    <row r="201" spans="1:16" ht="35.1" customHeight="1" x14ac:dyDescent="0.2">
      <c r="A201" s="92" t="s">
        <v>30</v>
      </c>
      <c r="B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</row>
    <row r="202" spans="1:16" ht="39.950000000000003" customHeight="1" x14ac:dyDescent="0.2">
      <c r="A202" s="16" t="s">
        <v>185</v>
      </c>
      <c r="B202" s="15">
        <v>7844</v>
      </c>
      <c r="C202" s="15">
        <v>2129</v>
      </c>
      <c r="D202" s="17">
        <f>C202/B202*100</f>
        <v>27.141764405915346</v>
      </c>
      <c r="E202" s="15">
        <v>296</v>
      </c>
      <c r="F202" s="17">
        <f>E202/B202*100</f>
        <v>3.7735849056603774</v>
      </c>
      <c r="G202" s="15">
        <v>2092</v>
      </c>
      <c r="H202" s="17">
        <f>G202/B202*100</f>
        <v>26.670066292707801</v>
      </c>
      <c r="I202" s="15">
        <v>159</v>
      </c>
      <c r="J202" s="17">
        <f>I202/B202*100</f>
        <v>2.0270270270270272</v>
      </c>
      <c r="K202" s="15">
        <v>129</v>
      </c>
      <c r="L202" s="17">
        <f>K202/B202*100</f>
        <v>1.6445690973992861</v>
      </c>
      <c r="M202" s="15">
        <v>181</v>
      </c>
      <c r="N202" s="17">
        <f>M202/B202*100</f>
        <v>2.3074961754207037</v>
      </c>
      <c r="O202" s="15">
        <v>2858</v>
      </c>
      <c r="P202" s="18">
        <f>O202/B202*100</f>
        <v>36.435492095869456</v>
      </c>
    </row>
    <row r="203" spans="1:16" ht="39.950000000000003" customHeight="1" x14ac:dyDescent="0.2">
      <c r="A203" s="19" t="s">
        <v>186</v>
      </c>
      <c r="B203" s="20">
        <v>2737</v>
      </c>
      <c r="C203" s="20">
        <v>339</v>
      </c>
      <c r="D203" s="21">
        <f>C203/B203*100</f>
        <v>12.385823894775301</v>
      </c>
      <c r="E203" s="20">
        <v>103</v>
      </c>
      <c r="F203" s="21">
        <f t="shared" ref="F203:F211" si="77">E203/B203*100</f>
        <v>3.7632444282060655</v>
      </c>
      <c r="G203" s="20">
        <v>1021</v>
      </c>
      <c r="H203" s="21">
        <f t="shared" ref="H203:H214" si="78">G203/B203*100</f>
        <v>37.303617099013522</v>
      </c>
      <c r="I203" s="20">
        <v>50</v>
      </c>
      <c r="J203" s="21">
        <f t="shared" ref="J203:J212" si="79">I203/B203*100</f>
        <v>1.8268176835951773</v>
      </c>
      <c r="K203" s="20">
        <v>48</v>
      </c>
      <c r="L203" s="21">
        <f t="shared" ref="L203:L214" si="80">K203/B203*100</f>
        <v>1.7537449762513702</v>
      </c>
      <c r="M203" s="20">
        <v>152</v>
      </c>
      <c r="N203" s="21">
        <f t="shared" ref="N203:N209" si="81">M203/B203*100</f>
        <v>5.5535257581293385</v>
      </c>
      <c r="O203" s="20">
        <v>1024</v>
      </c>
      <c r="P203" s="22">
        <f t="shared" ref="P203:P214" si="82">O203/B203*100</f>
        <v>37.413226160029225</v>
      </c>
    </row>
    <row r="204" spans="1:16" ht="39.950000000000003" customHeight="1" x14ac:dyDescent="0.2">
      <c r="A204" s="19" t="s">
        <v>187</v>
      </c>
      <c r="B204" s="20">
        <v>886</v>
      </c>
      <c r="C204" s="20">
        <v>251</v>
      </c>
      <c r="D204" s="21">
        <f t="shared" ref="D204:D214" si="83">C204/B204*100</f>
        <v>28.329571106094807</v>
      </c>
      <c r="E204" s="20">
        <v>46</v>
      </c>
      <c r="F204" s="21">
        <f t="shared" si="77"/>
        <v>5.1918735891647856</v>
      </c>
      <c r="G204" s="20">
        <v>171</v>
      </c>
      <c r="H204" s="21">
        <f t="shared" si="78"/>
        <v>19.30022573363431</v>
      </c>
      <c r="I204" s="20">
        <v>23</v>
      </c>
      <c r="J204" s="21">
        <f t="shared" si="79"/>
        <v>2.5959367945823928</v>
      </c>
      <c r="K204" s="20">
        <v>34</v>
      </c>
      <c r="L204" s="21">
        <f t="shared" si="80"/>
        <v>3.8374717832957108</v>
      </c>
      <c r="M204" s="20">
        <v>16</v>
      </c>
      <c r="N204" s="21">
        <f t="shared" si="81"/>
        <v>1.8058690744920991</v>
      </c>
      <c r="O204" s="20">
        <v>345</v>
      </c>
      <c r="P204" s="22">
        <f t="shared" si="82"/>
        <v>38.939051918735892</v>
      </c>
    </row>
    <row r="205" spans="1:16" ht="39.950000000000003" customHeight="1" x14ac:dyDescent="0.2">
      <c r="A205" s="125" t="s">
        <v>199</v>
      </c>
      <c r="B205" s="20">
        <v>3289</v>
      </c>
      <c r="C205" s="20">
        <v>1129</v>
      </c>
      <c r="D205" s="21">
        <f t="shared" si="83"/>
        <v>34.326543022195196</v>
      </c>
      <c r="E205" s="20">
        <v>122</v>
      </c>
      <c r="F205" s="21">
        <f t="shared" si="77"/>
        <v>3.7093341441167529</v>
      </c>
      <c r="G205" s="20">
        <v>885</v>
      </c>
      <c r="H205" s="21">
        <f t="shared" si="78"/>
        <v>26.907874733961691</v>
      </c>
      <c r="I205" s="20">
        <v>84</v>
      </c>
      <c r="J205" s="21">
        <f t="shared" si="79"/>
        <v>2.5539677713590758</v>
      </c>
      <c r="K205" s="20">
        <v>21</v>
      </c>
      <c r="L205" s="21">
        <f t="shared" si="80"/>
        <v>0.63849194283976896</v>
      </c>
      <c r="M205" s="20">
        <v>10</v>
      </c>
      <c r="N205" s="21">
        <f t="shared" si="81"/>
        <v>0.30404378230465184</v>
      </c>
      <c r="O205" s="20">
        <v>1038</v>
      </c>
      <c r="P205" s="22">
        <f t="shared" si="82"/>
        <v>31.559744603222867</v>
      </c>
    </row>
    <row r="206" spans="1:16" ht="39.950000000000003" customHeight="1" x14ac:dyDescent="0.2">
      <c r="A206" s="19" t="s">
        <v>188</v>
      </c>
      <c r="B206" s="127">
        <v>0</v>
      </c>
      <c r="C206" s="127">
        <v>0</v>
      </c>
      <c r="D206" s="127">
        <v>0</v>
      </c>
      <c r="E206" s="127">
        <v>0</v>
      </c>
      <c r="F206" s="127">
        <v>0</v>
      </c>
      <c r="G206" s="127">
        <v>0</v>
      </c>
      <c r="H206" s="127">
        <v>0</v>
      </c>
      <c r="I206" s="127">
        <v>0</v>
      </c>
      <c r="J206" s="127">
        <v>0</v>
      </c>
      <c r="K206" s="127">
        <v>0</v>
      </c>
      <c r="L206" s="127">
        <v>0</v>
      </c>
      <c r="M206" s="127">
        <v>0</v>
      </c>
      <c r="N206" s="127">
        <v>0</v>
      </c>
      <c r="O206" s="127">
        <v>0</v>
      </c>
      <c r="P206" s="127">
        <v>0</v>
      </c>
    </row>
    <row r="207" spans="1:16" ht="54.95" customHeight="1" x14ac:dyDescent="0.2">
      <c r="A207" s="19" t="s">
        <v>189</v>
      </c>
      <c r="B207" s="20">
        <v>295</v>
      </c>
      <c r="C207" s="20">
        <v>160</v>
      </c>
      <c r="D207" s="21">
        <f>C207/B207*100</f>
        <v>54.237288135593218</v>
      </c>
      <c r="E207" s="20">
        <v>21</v>
      </c>
      <c r="F207" s="21">
        <f>E207/B207*100</f>
        <v>7.1186440677966107</v>
      </c>
      <c r="G207" s="20">
        <v>9</v>
      </c>
      <c r="H207" s="21">
        <f>G207/B207*100</f>
        <v>3.050847457627119</v>
      </c>
      <c r="I207" s="20">
        <v>1</v>
      </c>
      <c r="J207" s="21">
        <f>I207/B207*100</f>
        <v>0.33898305084745761</v>
      </c>
      <c r="K207" s="127">
        <v>0</v>
      </c>
      <c r="L207" s="127">
        <v>0</v>
      </c>
      <c r="M207" s="127">
        <v>0</v>
      </c>
      <c r="N207" s="127">
        <v>0</v>
      </c>
      <c r="O207" s="20">
        <v>104</v>
      </c>
      <c r="P207" s="22">
        <f>O207/B207*100</f>
        <v>35.254237288135592</v>
      </c>
    </row>
    <row r="208" spans="1:16" ht="120" customHeight="1" x14ac:dyDescent="0.2">
      <c r="A208" s="19" t="s">
        <v>200</v>
      </c>
      <c r="B208" s="20">
        <v>3</v>
      </c>
      <c r="C208" s="20">
        <v>2</v>
      </c>
      <c r="D208" s="21">
        <f t="shared" si="83"/>
        <v>66.666666666666657</v>
      </c>
      <c r="E208" s="127">
        <v>0</v>
      </c>
      <c r="F208" s="127">
        <v>0</v>
      </c>
      <c r="G208" s="127">
        <v>0</v>
      </c>
      <c r="H208" s="127">
        <v>0</v>
      </c>
      <c r="I208" s="127">
        <v>0</v>
      </c>
      <c r="J208" s="127">
        <v>0</v>
      </c>
      <c r="K208" s="127">
        <v>0</v>
      </c>
      <c r="L208" s="127">
        <v>0</v>
      </c>
      <c r="M208" s="127">
        <v>0</v>
      </c>
      <c r="N208" s="127">
        <v>0</v>
      </c>
      <c r="O208" s="20">
        <v>1</v>
      </c>
      <c r="P208" s="22">
        <f t="shared" si="82"/>
        <v>33.333333333333329</v>
      </c>
    </row>
    <row r="209" spans="1:16" ht="39.950000000000003" customHeight="1" x14ac:dyDescent="0.2">
      <c r="A209" s="19" t="s">
        <v>190</v>
      </c>
      <c r="B209" s="20">
        <v>551</v>
      </c>
      <c r="C209" s="20">
        <v>237</v>
      </c>
      <c r="D209" s="21">
        <f t="shared" si="83"/>
        <v>43.012704174228681</v>
      </c>
      <c r="E209" s="20">
        <v>3</v>
      </c>
      <c r="F209" s="21">
        <f t="shared" si="77"/>
        <v>0.54446460980036293</v>
      </c>
      <c r="G209" s="20">
        <v>4</v>
      </c>
      <c r="H209" s="21">
        <f t="shared" si="78"/>
        <v>0.72595281306715065</v>
      </c>
      <c r="I209" s="127">
        <v>0</v>
      </c>
      <c r="J209" s="127">
        <v>0</v>
      </c>
      <c r="K209" s="20">
        <v>1</v>
      </c>
      <c r="L209" s="21">
        <f t="shared" si="80"/>
        <v>0.18148820326678766</v>
      </c>
      <c r="M209" s="20">
        <v>3</v>
      </c>
      <c r="N209" s="21">
        <f t="shared" si="81"/>
        <v>0.54446460980036293</v>
      </c>
      <c r="O209" s="20">
        <v>303</v>
      </c>
      <c r="P209" s="22">
        <f t="shared" si="82"/>
        <v>54.990925589836657</v>
      </c>
    </row>
    <row r="210" spans="1:16" ht="39.950000000000003" customHeight="1" x14ac:dyDescent="0.2">
      <c r="A210" s="19" t="s">
        <v>191</v>
      </c>
      <c r="B210" s="127">
        <v>0</v>
      </c>
      <c r="C210" s="127">
        <v>0</v>
      </c>
      <c r="D210" s="127">
        <v>0</v>
      </c>
      <c r="E210" s="127">
        <v>0</v>
      </c>
      <c r="F210" s="127">
        <v>0</v>
      </c>
      <c r="G210" s="127">
        <v>0</v>
      </c>
      <c r="H210" s="127">
        <v>0</v>
      </c>
      <c r="I210" s="127">
        <v>0</v>
      </c>
      <c r="J210" s="127">
        <v>0</v>
      </c>
      <c r="K210" s="127">
        <v>0</v>
      </c>
      <c r="L210" s="127">
        <v>0</v>
      </c>
      <c r="M210" s="127">
        <v>0</v>
      </c>
      <c r="N210" s="127">
        <v>0</v>
      </c>
      <c r="O210" s="127">
        <v>0</v>
      </c>
      <c r="P210" s="127">
        <v>0</v>
      </c>
    </row>
    <row r="211" spans="1:16" ht="39.950000000000003" customHeight="1" x14ac:dyDescent="0.2">
      <c r="A211" s="19" t="s">
        <v>192</v>
      </c>
      <c r="B211" s="20">
        <v>6</v>
      </c>
      <c r="C211" s="20">
        <v>1</v>
      </c>
      <c r="D211" s="21">
        <f t="shared" si="83"/>
        <v>16.666666666666664</v>
      </c>
      <c r="E211" s="20">
        <v>1</v>
      </c>
      <c r="F211" s="21">
        <f t="shared" si="77"/>
        <v>16.666666666666664</v>
      </c>
      <c r="G211" s="127">
        <v>0</v>
      </c>
      <c r="H211" s="127">
        <v>0</v>
      </c>
      <c r="I211" s="127">
        <v>0</v>
      </c>
      <c r="J211" s="127">
        <v>0</v>
      </c>
      <c r="K211" s="127">
        <v>0</v>
      </c>
      <c r="L211" s="127">
        <v>0</v>
      </c>
      <c r="M211" s="127">
        <v>0</v>
      </c>
      <c r="N211" s="127">
        <v>0</v>
      </c>
      <c r="O211" s="20">
        <v>4</v>
      </c>
      <c r="P211" s="22">
        <f t="shared" si="82"/>
        <v>66.666666666666657</v>
      </c>
    </row>
    <row r="212" spans="1:16" ht="39.950000000000003" customHeight="1" x14ac:dyDescent="0.2">
      <c r="A212" s="19" t="s">
        <v>193</v>
      </c>
      <c r="B212" s="20">
        <v>2</v>
      </c>
      <c r="C212" s="127">
        <v>0</v>
      </c>
      <c r="D212" s="127">
        <v>0</v>
      </c>
      <c r="E212" s="127">
        <v>0</v>
      </c>
      <c r="F212" s="127">
        <v>0</v>
      </c>
      <c r="G212" s="127">
        <v>0</v>
      </c>
      <c r="H212" s="127">
        <v>0</v>
      </c>
      <c r="I212" s="20">
        <v>1</v>
      </c>
      <c r="J212" s="21">
        <f t="shared" si="79"/>
        <v>50</v>
      </c>
      <c r="K212" s="127">
        <v>0</v>
      </c>
      <c r="L212" s="127">
        <v>0</v>
      </c>
      <c r="M212" s="127">
        <v>0</v>
      </c>
      <c r="N212" s="127">
        <v>0</v>
      </c>
      <c r="O212" s="20">
        <v>1</v>
      </c>
      <c r="P212" s="22">
        <f t="shared" si="82"/>
        <v>50</v>
      </c>
    </row>
    <row r="213" spans="1:16" ht="39.950000000000003" customHeight="1" x14ac:dyDescent="0.2">
      <c r="A213" s="19" t="s">
        <v>194</v>
      </c>
      <c r="B213" s="127">
        <v>0</v>
      </c>
      <c r="C213" s="127">
        <v>0</v>
      </c>
      <c r="D213" s="127">
        <v>0</v>
      </c>
      <c r="E213" s="127">
        <v>0</v>
      </c>
      <c r="F213" s="127">
        <v>0</v>
      </c>
      <c r="G213" s="127">
        <v>0</v>
      </c>
      <c r="H213" s="127">
        <v>0</v>
      </c>
      <c r="I213" s="127">
        <v>0</v>
      </c>
      <c r="J213" s="127">
        <v>0</v>
      </c>
      <c r="K213" s="127">
        <v>0</v>
      </c>
      <c r="L213" s="127">
        <v>0</v>
      </c>
      <c r="M213" s="127">
        <v>0</v>
      </c>
      <c r="N213" s="127">
        <v>0</v>
      </c>
      <c r="O213" s="127">
        <v>0</v>
      </c>
      <c r="P213" s="127">
        <v>0</v>
      </c>
    </row>
    <row r="214" spans="1:16" ht="39.950000000000003" customHeight="1" x14ac:dyDescent="0.2">
      <c r="A214" s="19" t="s">
        <v>195</v>
      </c>
      <c r="B214" s="20">
        <v>75</v>
      </c>
      <c r="C214" s="20">
        <v>10</v>
      </c>
      <c r="D214" s="21">
        <f t="shared" si="83"/>
        <v>13.333333333333334</v>
      </c>
      <c r="E214" s="127">
        <v>0</v>
      </c>
      <c r="F214" s="127">
        <v>0</v>
      </c>
      <c r="G214" s="20">
        <v>2</v>
      </c>
      <c r="H214" s="21">
        <f t="shared" si="78"/>
        <v>2.666666666666667</v>
      </c>
      <c r="I214" s="127">
        <v>0</v>
      </c>
      <c r="J214" s="127">
        <v>0</v>
      </c>
      <c r="K214" s="20">
        <v>25</v>
      </c>
      <c r="L214" s="21">
        <f t="shared" si="80"/>
        <v>33.333333333333329</v>
      </c>
      <c r="M214" s="127">
        <v>0</v>
      </c>
      <c r="N214" s="127">
        <v>0</v>
      </c>
      <c r="O214" s="20">
        <v>38</v>
      </c>
      <c r="P214" s="22">
        <f t="shared" si="82"/>
        <v>50.666666666666671</v>
      </c>
    </row>
    <row r="215" spans="1:16" ht="15.95" customHeight="1" x14ac:dyDescent="0.2">
      <c r="A215" s="53"/>
      <c r="B215" s="20"/>
      <c r="C215" s="20"/>
      <c r="D215" s="21"/>
      <c r="E215" s="20"/>
      <c r="F215" s="21"/>
      <c r="G215" s="20"/>
      <c r="H215" s="21"/>
      <c r="I215" s="20"/>
      <c r="J215" s="21"/>
      <c r="K215" s="20"/>
      <c r="L215" s="21"/>
      <c r="M215" s="20"/>
      <c r="N215" s="21"/>
      <c r="O215" s="20"/>
      <c r="P215" s="22"/>
    </row>
    <row r="216" spans="1:16" ht="15.95" customHeight="1" thickBot="1" x14ac:dyDescent="0.25">
      <c r="A216" s="25"/>
      <c r="B216" s="26"/>
      <c r="C216" s="26"/>
      <c r="D216" s="27"/>
      <c r="E216" s="26"/>
      <c r="F216" s="27"/>
      <c r="G216" s="26"/>
      <c r="H216" s="27"/>
      <c r="I216" s="26"/>
      <c r="J216" s="27"/>
      <c r="K216" s="26"/>
      <c r="L216" s="27"/>
      <c r="M216" s="26"/>
      <c r="N216" s="27"/>
      <c r="O216" s="26"/>
      <c r="P216" s="28"/>
    </row>
    <row r="217" spans="1:16" ht="18" customHeight="1" x14ac:dyDescent="0.2">
      <c r="A217" s="29" t="s">
        <v>196</v>
      </c>
      <c r="B217" s="20"/>
      <c r="C217" s="20"/>
      <c r="D217" s="21"/>
      <c r="E217" s="20"/>
      <c r="F217" s="21"/>
      <c r="G217" s="20"/>
      <c r="H217" s="21"/>
      <c r="I217" s="20"/>
      <c r="J217" s="21"/>
      <c r="K217" s="20"/>
      <c r="L217" s="21"/>
      <c r="M217" s="20"/>
      <c r="N217" s="21"/>
      <c r="O217" s="20"/>
      <c r="P217" s="22"/>
    </row>
    <row r="218" spans="1:16" ht="18" customHeight="1" x14ac:dyDescent="0.25">
      <c r="A218" s="30" t="s">
        <v>19</v>
      </c>
    </row>
    <row r="219" spans="1:16" ht="15.95" customHeight="1" x14ac:dyDescent="0.2">
      <c r="A219" s="31" t="s">
        <v>20</v>
      </c>
    </row>
  </sheetData>
  <mergeCells count="6">
    <mergeCell ref="A28:A29"/>
    <mergeCell ref="B28:B29"/>
    <mergeCell ref="C28:P28"/>
    <mergeCell ref="A4:A5"/>
    <mergeCell ref="B4:B5"/>
    <mergeCell ref="C4:P4"/>
  </mergeCells>
  <pageMargins left="0.59055118110236227" right="0.19685039370078741" top="0.51181102362204722" bottom="0.19685039370078741" header="0.31496062992125984" footer="0.31496062992125984"/>
  <pageSetup paperSize="9" scale="61" orientation="landscape" r:id="rId1"/>
  <rowBreaks count="10" manualBreakCount="10">
    <brk id="24" max="16383" man="1"/>
    <brk id="48" max="15" man="1"/>
    <brk id="67" max="15" man="1"/>
    <brk id="86" max="15" man="1"/>
    <brk id="105" max="15" man="1"/>
    <brk id="124" max="15" man="1"/>
    <brk id="143" max="15" man="1"/>
    <brk id="162" max="15" man="1"/>
    <brk id="181" max="15" man="1"/>
    <brk id="200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3AEB3-F1EF-4C30-B399-81894EDC03F3}">
  <dimension ref="A1:Q257"/>
  <sheetViews>
    <sheetView zoomScale="90" zoomScaleNormal="90" zoomScaleSheetLayoutView="80" workbookViewId="0">
      <selection activeCell="B13" sqref="B13"/>
    </sheetView>
  </sheetViews>
  <sheetFormatPr defaultColWidth="9.140625" defaultRowHeight="14.25" x14ac:dyDescent="0.2"/>
  <cols>
    <col min="1" max="1" width="35.7109375" style="6" customWidth="1"/>
    <col min="2" max="2" width="14.7109375" style="120" customWidth="1"/>
    <col min="3" max="3" width="15.7109375" style="120" customWidth="1"/>
    <col min="4" max="4" width="9.7109375" style="120" customWidth="1"/>
    <col min="5" max="5" width="15.7109375" style="120" customWidth="1"/>
    <col min="6" max="6" width="9.7109375" style="120" customWidth="1"/>
    <col min="7" max="7" width="15.7109375" style="120" customWidth="1"/>
    <col min="8" max="8" width="9.7109375" style="120" customWidth="1"/>
    <col min="9" max="9" width="14.7109375" style="120" customWidth="1"/>
    <col min="10" max="10" width="9.7109375" style="120" customWidth="1"/>
    <col min="11" max="11" width="14.7109375" style="120" customWidth="1"/>
    <col min="12" max="12" width="9.7109375" style="120" customWidth="1"/>
    <col min="13" max="13" width="14.7109375" style="120" customWidth="1"/>
    <col min="14" max="14" width="9.7109375" style="120" customWidth="1"/>
    <col min="15" max="15" width="14.7109375" style="120" customWidth="1"/>
    <col min="16" max="16" width="9.7109375" style="120" customWidth="1"/>
    <col min="17" max="16384" width="9.140625" style="120"/>
  </cols>
  <sheetData>
    <row r="1" spans="1:16" ht="15.75" customHeight="1" x14ac:dyDescent="0.2">
      <c r="A1" s="1" t="s">
        <v>198</v>
      </c>
      <c r="B1" s="59"/>
      <c r="C1" s="59"/>
      <c r="D1" s="59"/>
      <c r="E1" s="59"/>
      <c r="F1" s="59"/>
      <c r="G1" s="59"/>
      <c r="H1" s="59"/>
      <c r="I1" s="59"/>
      <c r="J1" s="59"/>
      <c r="K1" s="60"/>
      <c r="L1" s="60"/>
      <c r="M1" s="60"/>
      <c r="N1" s="60"/>
      <c r="O1" s="60"/>
      <c r="P1" s="60"/>
    </row>
    <row r="2" spans="1:16" ht="15.75" customHeight="1" x14ac:dyDescent="0.2">
      <c r="A2" s="4" t="s">
        <v>202</v>
      </c>
      <c r="B2" s="61"/>
      <c r="C2" s="61"/>
      <c r="D2" s="61"/>
      <c r="E2" s="61"/>
      <c r="F2" s="61"/>
      <c r="G2" s="61"/>
      <c r="H2" s="61"/>
      <c r="I2" s="61"/>
      <c r="J2" s="61"/>
      <c r="K2" s="62"/>
      <c r="L2" s="62"/>
      <c r="M2" s="62"/>
      <c r="N2" s="62"/>
      <c r="O2" s="62"/>
      <c r="P2" s="62"/>
    </row>
    <row r="3" spans="1:16" ht="14.45" customHeight="1" thickBot="1" x14ac:dyDescent="0.25">
      <c r="A3" s="63"/>
      <c r="B3" s="121"/>
      <c r="C3" s="121"/>
      <c r="D3" s="64"/>
      <c r="E3" s="64"/>
      <c r="F3" s="64"/>
      <c r="G3" s="122"/>
      <c r="H3" s="122"/>
      <c r="I3" s="122"/>
      <c r="J3" s="122"/>
      <c r="K3" s="122"/>
      <c r="L3" s="122"/>
      <c r="M3" s="122"/>
      <c r="N3" s="65"/>
      <c r="O3" s="122"/>
      <c r="P3" s="66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123" customFormat="1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6" ht="35.1" customHeight="1" thickTop="1" x14ac:dyDescent="0.2">
      <c r="A6" s="54" t="s">
        <v>3</v>
      </c>
      <c r="B6" s="15"/>
      <c r="C6" s="122"/>
      <c r="D6" s="122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.950000000000003" customHeight="1" x14ac:dyDescent="0.2">
      <c r="A7" s="16" t="s">
        <v>185</v>
      </c>
      <c r="B7" s="15">
        <f t="shared" ref="B7:C12" si="0">B31+B50+B69+B88+B107+B126+B145+B183+B202+B221+B240+B164</f>
        <v>122503</v>
      </c>
      <c r="C7" s="15">
        <f t="shared" si="0"/>
        <v>37021</v>
      </c>
      <c r="D7" s="17">
        <f>C7/B7*100</f>
        <v>30.220484396300503</v>
      </c>
      <c r="E7" s="15">
        <f t="shared" ref="E7:E12" si="1">E31+E50+E69+E88+E107+E126+E145+E183+E202+E221+E240+E164</f>
        <v>6466</v>
      </c>
      <c r="F7" s="17">
        <f>E7/B7*100</f>
        <v>5.2782380839652907</v>
      </c>
      <c r="G7" s="15">
        <f t="shared" ref="G7:G12" si="2">G31+G50+G69+G88+G107+G126+G145+G183+G202+G221+G240+G164</f>
        <v>36398</v>
      </c>
      <c r="H7" s="17">
        <f>G7/B7*100</f>
        <v>29.711925422234557</v>
      </c>
      <c r="I7" s="15">
        <f t="shared" ref="I7:I12" si="3">I31+I50+I69+I88+I107+I126+I145+I183+I202+I221+I240+I164</f>
        <v>3306</v>
      </c>
      <c r="J7" s="17">
        <f>I7/B7*100</f>
        <v>2.6987094193611583</v>
      </c>
      <c r="K7" s="15">
        <f t="shared" ref="K7:K12" si="4">K31+K50+K69+K88+K107+K126+K145+K183+K202+K221+K240+K164</f>
        <v>2131</v>
      </c>
      <c r="L7" s="17">
        <f>K7/B7*100</f>
        <v>1.7395492355289259</v>
      </c>
      <c r="M7" s="15">
        <f t="shared" ref="M7:M12" si="5">M31+M50+M69+M88+M107+M126+M145+M183+M202+M221+M240+M164</f>
        <v>3955</v>
      </c>
      <c r="N7" s="17">
        <f>M7/B7*100</f>
        <v>3.2284923634523239</v>
      </c>
      <c r="O7" s="15">
        <f t="shared" ref="O7:O12" si="6">O31+O50+O69+O88+O107+O126+O145+O183+O202+O221+O240+O164</f>
        <v>33226</v>
      </c>
      <c r="P7" s="18">
        <f>O7/B7*100</f>
        <v>27.122601079157242</v>
      </c>
    </row>
    <row r="8" spans="1:16" ht="39.950000000000003" customHeight="1" x14ac:dyDescent="0.2">
      <c r="A8" s="19" t="s">
        <v>186</v>
      </c>
      <c r="B8" s="20">
        <f t="shared" si="0"/>
        <v>40571</v>
      </c>
      <c r="C8" s="20">
        <f t="shared" si="0"/>
        <v>6129</v>
      </c>
      <c r="D8" s="21">
        <f>C8/B8*100</f>
        <v>15.106849720243524</v>
      </c>
      <c r="E8" s="20">
        <f t="shared" si="1"/>
        <v>2334</v>
      </c>
      <c r="F8" s="21">
        <f t="shared" ref="F8:F19" si="7">E8/B8*100</f>
        <v>5.7528776712430059</v>
      </c>
      <c r="G8" s="20">
        <f t="shared" si="2"/>
        <v>14041</v>
      </c>
      <c r="H8" s="21">
        <f t="shared" ref="H8:H19" si="8">G8/B8*100</f>
        <v>34.608464173917334</v>
      </c>
      <c r="I8" s="20">
        <f t="shared" si="3"/>
        <v>1168</v>
      </c>
      <c r="J8" s="21">
        <f t="shared" ref="J8:J19" si="9">I8/B8*100</f>
        <v>2.8789036503906731</v>
      </c>
      <c r="K8" s="20">
        <f t="shared" si="4"/>
        <v>649</v>
      </c>
      <c r="L8" s="21">
        <f t="shared" ref="L8:L19" si="10">K8/B8*100</f>
        <v>1.5996647851913928</v>
      </c>
      <c r="M8" s="20">
        <f t="shared" si="5"/>
        <v>2857</v>
      </c>
      <c r="N8" s="21">
        <f t="shared" ref="N8:N19" si="11">M8/B8*100</f>
        <v>7.0419757955189661</v>
      </c>
      <c r="O8" s="20">
        <f t="shared" si="6"/>
        <v>13393</v>
      </c>
      <c r="P8" s="22">
        <f t="shared" ref="P8:P19" si="12">O8/B8*100</f>
        <v>33.011264203495102</v>
      </c>
    </row>
    <row r="9" spans="1:16" ht="39.950000000000003" customHeight="1" x14ac:dyDescent="0.2">
      <c r="A9" s="19" t="s">
        <v>187</v>
      </c>
      <c r="B9" s="20">
        <f t="shared" si="0"/>
        <v>18156</v>
      </c>
      <c r="C9" s="20">
        <f t="shared" si="0"/>
        <v>6934</v>
      </c>
      <c r="D9" s="21">
        <f t="shared" ref="D9:D19" si="13">C9/B9*100</f>
        <v>38.191231548799294</v>
      </c>
      <c r="E9" s="20">
        <f t="shared" si="1"/>
        <v>780</v>
      </c>
      <c r="F9" s="21">
        <f t="shared" si="7"/>
        <v>4.2961004626569732</v>
      </c>
      <c r="G9" s="20">
        <f t="shared" si="2"/>
        <v>5208</v>
      </c>
      <c r="H9" s="21">
        <f t="shared" si="8"/>
        <v>28.684732319894252</v>
      </c>
      <c r="I9" s="20">
        <f t="shared" si="3"/>
        <v>717</v>
      </c>
      <c r="J9" s="21">
        <f t="shared" si="9"/>
        <v>3.9491077329808326</v>
      </c>
      <c r="K9" s="20">
        <f t="shared" si="4"/>
        <v>577</v>
      </c>
      <c r="L9" s="21">
        <f t="shared" si="10"/>
        <v>3.1780127781449661</v>
      </c>
      <c r="M9" s="20">
        <f t="shared" si="5"/>
        <v>192</v>
      </c>
      <c r="N9" s="21">
        <f t="shared" si="11"/>
        <v>1.0575016523463316</v>
      </c>
      <c r="O9" s="20">
        <f t="shared" si="6"/>
        <v>3748</v>
      </c>
      <c r="P9" s="22">
        <f t="shared" si="12"/>
        <v>20.643313505177353</v>
      </c>
    </row>
    <row r="10" spans="1:16" ht="39.950000000000003" customHeight="1" x14ac:dyDescent="0.2">
      <c r="A10" s="125" t="s">
        <v>199</v>
      </c>
      <c r="B10" s="20">
        <f t="shared" si="0"/>
        <v>51029</v>
      </c>
      <c r="C10" s="20">
        <f t="shared" si="0"/>
        <v>20003</v>
      </c>
      <c r="D10" s="21">
        <f t="shared" si="13"/>
        <v>39.199278841443103</v>
      </c>
      <c r="E10" s="20">
        <f t="shared" si="1"/>
        <v>2788</v>
      </c>
      <c r="F10" s="21">
        <f t="shared" si="7"/>
        <v>5.4635599365066918</v>
      </c>
      <c r="G10" s="20">
        <f t="shared" si="2"/>
        <v>15341</v>
      </c>
      <c r="H10" s="21">
        <f t="shared" si="8"/>
        <v>30.063297340727825</v>
      </c>
      <c r="I10" s="20">
        <f t="shared" si="3"/>
        <v>1293</v>
      </c>
      <c r="J10" s="21">
        <f t="shared" si="9"/>
        <v>2.5338532991044311</v>
      </c>
      <c r="K10" s="20">
        <f t="shared" si="4"/>
        <v>593</v>
      </c>
      <c r="L10" s="21">
        <f t="shared" si="10"/>
        <v>1.1620843050030374</v>
      </c>
      <c r="M10" s="20">
        <f t="shared" si="5"/>
        <v>531</v>
      </c>
      <c r="N10" s="21">
        <f t="shared" si="11"/>
        <v>1.0405847655254854</v>
      </c>
      <c r="O10" s="20">
        <f t="shared" si="6"/>
        <v>10481</v>
      </c>
      <c r="P10" s="22">
        <f t="shared" si="12"/>
        <v>20.539301181681004</v>
      </c>
    </row>
    <row r="11" spans="1:16" ht="39.950000000000003" customHeight="1" x14ac:dyDescent="0.2">
      <c r="A11" s="19" t="s">
        <v>188</v>
      </c>
      <c r="B11" s="20">
        <f t="shared" si="0"/>
        <v>391</v>
      </c>
      <c r="C11" s="20">
        <f t="shared" si="0"/>
        <v>344</v>
      </c>
      <c r="D11" s="21">
        <f t="shared" si="13"/>
        <v>87.979539641943745</v>
      </c>
      <c r="E11" s="20">
        <f t="shared" si="1"/>
        <v>2</v>
      </c>
      <c r="F11" s="21">
        <f t="shared" si="7"/>
        <v>0.51150895140664965</v>
      </c>
      <c r="G11" s="20">
        <f t="shared" si="2"/>
        <v>19</v>
      </c>
      <c r="H11" s="21">
        <f t="shared" si="8"/>
        <v>4.859335038363171</v>
      </c>
      <c r="I11" s="20">
        <f t="shared" si="3"/>
        <v>3</v>
      </c>
      <c r="J11" s="21">
        <f t="shared" si="9"/>
        <v>0.76726342710997442</v>
      </c>
      <c r="K11" s="127">
        <v>0</v>
      </c>
      <c r="L11" s="127">
        <v>0</v>
      </c>
      <c r="M11" s="127">
        <v>0</v>
      </c>
      <c r="N11" s="127">
        <v>0</v>
      </c>
      <c r="O11" s="20">
        <f t="shared" si="6"/>
        <v>23</v>
      </c>
      <c r="P11" s="22">
        <f t="shared" si="12"/>
        <v>5.8823529411764701</v>
      </c>
    </row>
    <row r="12" spans="1:16" ht="54.95" customHeight="1" x14ac:dyDescent="0.2">
      <c r="A12" s="19" t="s">
        <v>189</v>
      </c>
      <c r="B12" s="20">
        <f t="shared" si="0"/>
        <v>9592</v>
      </c>
      <c r="C12" s="20">
        <f t="shared" si="0"/>
        <v>3032</v>
      </c>
      <c r="D12" s="21">
        <f t="shared" si="13"/>
        <v>31.609674728940785</v>
      </c>
      <c r="E12" s="20">
        <f t="shared" si="1"/>
        <v>405</v>
      </c>
      <c r="F12" s="21">
        <f t="shared" si="7"/>
        <v>4.2222685571309428</v>
      </c>
      <c r="G12" s="20">
        <f t="shared" si="2"/>
        <v>1284</v>
      </c>
      <c r="H12" s="21">
        <f t="shared" si="8"/>
        <v>13.386155129274396</v>
      </c>
      <c r="I12" s="20">
        <f t="shared" si="3"/>
        <v>58</v>
      </c>
      <c r="J12" s="21">
        <f t="shared" si="9"/>
        <v>0.60467055879899922</v>
      </c>
      <c r="K12" s="20">
        <f t="shared" si="4"/>
        <v>164</v>
      </c>
      <c r="L12" s="21">
        <f t="shared" si="10"/>
        <v>1.7097581317764805</v>
      </c>
      <c r="M12" s="20">
        <f t="shared" si="5"/>
        <v>296</v>
      </c>
      <c r="N12" s="21">
        <f t="shared" si="11"/>
        <v>3.0859049207673062</v>
      </c>
      <c r="O12" s="20">
        <f t="shared" si="6"/>
        <v>4353</v>
      </c>
      <c r="P12" s="22">
        <f t="shared" si="12"/>
        <v>45.381567973311093</v>
      </c>
    </row>
    <row r="13" spans="1:16" ht="120" customHeight="1" x14ac:dyDescent="0.2">
      <c r="A13" s="19" t="s">
        <v>200</v>
      </c>
      <c r="B13" s="127">
        <v>0</v>
      </c>
      <c r="C13" s="127">
        <v>0</v>
      </c>
      <c r="D13" s="127">
        <v>0</v>
      </c>
      <c r="E13" s="127">
        <v>0</v>
      </c>
      <c r="F13" s="127">
        <v>0</v>
      </c>
      <c r="G13" s="127">
        <v>0</v>
      </c>
      <c r="H13" s="127">
        <v>0</v>
      </c>
      <c r="I13" s="127">
        <v>0</v>
      </c>
      <c r="J13" s="127">
        <v>0</v>
      </c>
      <c r="K13" s="127">
        <v>0</v>
      </c>
      <c r="L13" s="127">
        <v>0</v>
      </c>
      <c r="M13" s="127">
        <v>0</v>
      </c>
      <c r="N13" s="127">
        <v>0</v>
      </c>
      <c r="O13" s="127">
        <v>0</v>
      </c>
      <c r="P13" s="127">
        <v>0</v>
      </c>
    </row>
    <row r="14" spans="1:16" ht="39.950000000000003" customHeight="1" x14ac:dyDescent="0.2">
      <c r="A14" s="19" t="s">
        <v>190</v>
      </c>
      <c r="B14" s="20">
        <f t="shared" ref="B14:C19" si="14">B38+B57+B76+B95+B114+B133+B152+B190+B209+B228+B247+B171</f>
        <v>795</v>
      </c>
      <c r="C14" s="20">
        <f t="shared" si="14"/>
        <v>270</v>
      </c>
      <c r="D14" s="21">
        <f t="shared" si="13"/>
        <v>33.962264150943398</v>
      </c>
      <c r="E14" s="20">
        <f t="shared" ref="E14:E19" si="15">E38+E57+E76+E95+E114+E133+E152+E190+E209+E228+E247+E171</f>
        <v>23</v>
      </c>
      <c r="F14" s="21">
        <f t="shared" si="7"/>
        <v>2.8930817610062896</v>
      </c>
      <c r="G14" s="20">
        <f t="shared" ref="G14:G19" si="16">G38+G57+G76+G95+G114+G133+G152+G190+G209+G228+G247+G171</f>
        <v>94</v>
      </c>
      <c r="H14" s="21">
        <f t="shared" si="8"/>
        <v>11.823899371069183</v>
      </c>
      <c r="I14" s="20">
        <f t="shared" ref="I14:I19" si="17">I38+I57+I76+I95+I114+I133+I152+I190+I209+I228+I247+I171</f>
        <v>1</v>
      </c>
      <c r="J14" s="21">
        <f t="shared" si="9"/>
        <v>0.12578616352201258</v>
      </c>
      <c r="K14" s="20">
        <f t="shared" ref="K14:K19" si="18">K38+K57+K76+K95+K114+K133+K152+K190+K209+K228+K247+K171</f>
        <v>15</v>
      </c>
      <c r="L14" s="21">
        <f t="shared" si="10"/>
        <v>1.8867924528301887</v>
      </c>
      <c r="M14" s="20">
        <f t="shared" ref="M14:M19" si="19">M38+M57+M76+M95+M114+M133+M152+M190+M209+M228+M247+M171</f>
        <v>17</v>
      </c>
      <c r="N14" s="21">
        <f t="shared" si="11"/>
        <v>2.1383647798742138</v>
      </c>
      <c r="O14" s="20">
        <f t="shared" ref="O14:O19" si="20">O38+O57+O76+O95+O114+O133+O152+O190+O209+O228+O247+O171</f>
        <v>375</v>
      </c>
      <c r="P14" s="22">
        <f t="shared" si="12"/>
        <v>47.169811320754718</v>
      </c>
    </row>
    <row r="15" spans="1:1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</row>
    <row r="16" spans="1:16" ht="39.950000000000003" customHeight="1" x14ac:dyDescent="0.2">
      <c r="A16" s="19" t="s">
        <v>192</v>
      </c>
      <c r="B16" s="20">
        <f t="shared" si="14"/>
        <v>95</v>
      </c>
      <c r="C16" s="20">
        <f t="shared" si="14"/>
        <v>4</v>
      </c>
      <c r="D16" s="21">
        <f t="shared" si="13"/>
        <v>4.2105263157894735</v>
      </c>
      <c r="E16" s="20">
        <f t="shared" si="15"/>
        <v>5</v>
      </c>
      <c r="F16" s="21">
        <f t="shared" si="7"/>
        <v>5.2631578947368416</v>
      </c>
      <c r="G16" s="20">
        <f t="shared" si="16"/>
        <v>24</v>
      </c>
      <c r="H16" s="21">
        <f t="shared" si="8"/>
        <v>25.263157894736842</v>
      </c>
      <c r="I16" s="127">
        <v>0</v>
      </c>
      <c r="J16" s="127">
        <v>0</v>
      </c>
      <c r="K16" s="20">
        <f t="shared" si="18"/>
        <v>13</v>
      </c>
      <c r="L16" s="21">
        <f t="shared" si="10"/>
        <v>13.684210526315791</v>
      </c>
      <c r="M16" s="20">
        <f t="shared" si="19"/>
        <v>28</v>
      </c>
      <c r="N16" s="21">
        <f t="shared" si="11"/>
        <v>29.473684210526311</v>
      </c>
      <c r="O16" s="20">
        <f t="shared" si="20"/>
        <v>21</v>
      </c>
      <c r="P16" s="22">
        <f t="shared" si="12"/>
        <v>22.105263157894736</v>
      </c>
    </row>
    <row r="17" spans="1:16" ht="39.950000000000003" customHeight="1" x14ac:dyDescent="0.2">
      <c r="A17" s="19" t="s">
        <v>193</v>
      </c>
      <c r="B17" s="20">
        <f t="shared" si="14"/>
        <v>363</v>
      </c>
      <c r="C17" s="20">
        <f t="shared" si="14"/>
        <v>222</v>
      </c>
      <c r="D17" s="21">
        <f t="shared" si="13"/>
        <v>61.157024793388423</v>
      </c>
      <c r="E17" s="127">
        <v>0</v>
      </c>
      <c r="F17" s="127">
        <v>0</v>
      </c>
      <c r="G17" s="20">
        <f t="shared" si="16"/>
        <v>62</v>
      </c>
      <c r="H17" s="21">
        <f t="shared" si="8"/>
        <v>17.079889807162534</v>
      </c>
      <c r="I17" s="20">
        <f t="shared" si="17"/>
        <v>7</v>
      </c>
      <c r="J17" s="21">
        <f t="shared" si="9"/>
        <v>1.9283746556473829</v>
      </c>
      <c r="K17" s="20">
        <f t="shared" si="18"/>
        <v>26</v>
      </c>
      <c r="L17" s="21">
        <f t="shared" si="10"/>
        <v>7.1625344352617084</v>
      </c>
      <c r="M17" s="127">
        <v>0</v>
      </c>
      <c r="N17" s="127">
        <v>0</v>
      </c>
      <c r="O17" s="20">
        <f t="shared" si="20"/>
        <v>46</v>
      </c>
      <c r="P17" s="22">
        <f t="shared" si="12"/>
        <v>12.672176308539946</v>
      </c>
    </row>
    <row r="18" spans="1:16" ht="39.950000000000003" customHeight="1" x14ac:dyDescent="0.2">
      <c r="A18" s="19" t="s">
        <v>194</v>
      </c>
      <c r="B18" s="20">
        <f t="shared" si="14"/>
        <v>6</v>
      </c>
      <c r="C18" s="20">
        <f t="shared" si="14"/>
        <v>2</v>
      </c>
      <c r="D18" s="21">
        <f t="shared" si="13"/>
        <v>33.333333333333329</v>
      </c>
      <c r="E18" s="127">
        <v>0</v>
      </c>
      <c r="F18" s="127">
        <v>0</v>
      </c>
      <c r="G18" s="20">
        <f t="shared" si="16"/>
        <v>2</v>
      </c>
      <c r="H18" s="21">
        <f t="shared" si="8"/>
        <v>33.333333333333329</v>
      </c>
      <c r="I18" s="127">
        <v>0</v>
      </c>
      <c r="J18" s="127">
        <v>0</v>
      </c>
      <c r="K18" s="127">
        <v>0</v>
      </c>
      <c r="L18" s="127">
        <v>0</v>
      </c>
      <c r="M18" s="20">
        <f t="shared" si="19"/>
        <v>1</v>
      </c>
      <c r="N18" s="21">
        <f t="shared" si="11"/>
        <v>16.666666666666664</v>
      </c>
      <c r="O18" s="20">
        <f t="shared" si="20"/>
        <v>1</v>
      </c>
      <c r="P18" s="22">
        <f t="shared" si="12"/>
        <v>16.666666666666664</v>
      </c>
    </row>
    <row r="19" spans="1:16" ht="39.950000000000003" customHeight="1" x14ac:dyDescent="0.2">
      <c r="A19" s="19" t="s">
        <v>195</v>
      </c>
      <c r="B19" s="20">
        <f t="shared" si="14"/>
        <v>1504</v>
      </c>
      <c r="C19" s="20">
        <f t="shared" si="14"/>
        <v>81</v>
      </c>
      <c r="D19" s="21">
        <f t="shared" si="13"/>
        <v>5.3856382978723403</v>
      </c>
      <c r="E19" s="20">
        <f t="shared" si="15"/>
        <v>129</v>
      </c>
      <c r="F19" s="21">
        <f t="shared" si="7"/>
        <v>8.5771276595744688</v>
      </c>
      <c r="G19" s="20">
        <f t="shared" si="16"/>
        <v>323</v>
      </c>
      <c r="H19" s="21">
        <f t="shared" si="8"/>
        <v>21.476063829787233</v>
      </c>
      <c r="I19" s="20">
        <f t="shared" si="17"/>
        <v>59</v>
      </c>
      <c r="J19" s="21">
        <f t="shared" si="9"/>
        <v>3.9228723404255317</v>
      </c>
      <c r="K19" s="20">
        <f t="shared" si="18"/>
        <v>94</v>
      </c>
      <c r="L19" s="21">
        <f t="shared" si="10"/>
        <v>6.25</v>
      </c>
      <c r="M19" s="20">
        <f t="shared" si="19"/>
        <v>33</v>
      </c>
      <c r="N19" s="21">
        <f t="shared" si="11"/>
        <v>2.1941489361702127</v>
      </c>
      <c r="O19" s="20">
        <f t="shared" si="20"/>
        <v>785</v>
      </c>
      <c r="P19" s="22">
        <f t="shared" si="12"/>
        <v>52.194148936170215</v>
      </c>
    </row>
    <row r="20" spans="1:16" ht="15.95" customHeight="1" x14ac:dyDescent="0.2">
      <c r="A20" s="56"/>
      <c r="B20" s="20"/>
      <c r="C20" s="20"/>
      <c r="D20" s="21"/>
      <c r="E20" s="20"/>
      <c r="F20" s="21"/>
      <c r="G20" s="20"/>
      <c r="H20" s="21"/>
      <c r="I20" s="20"/>
      <c r="J20" s="21"/>
      <c r="K20" s="20"/>
      <c r="L20" s="21"/>
      <c r="M20" s="20"/>
      <c r="N20" s="21"/>
      <c r="O20" s="20"/>
      <c r="P20" s="22"/>
    </row>
    <row r="21" spans="1:16" ht="15.95" customHeight="1" thickBot="1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</row>
    <row r="22" spans="1:16" s="3" customFormat="1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s="3" customFormat="1" ht="18" customHeight="1" x14ac:dyDescent="0.25">
      <c r="A23" s="30" t="s">
        <v>19</v>
      </c>
    </row>
    <row r="24" spans="1:16" s="3" customFormat="1" ht="15.95" customHeight="1" x14ac:dyDescent="0.2">
      <c r="A24" s="31" t="s">
        <v>20</v>
      </c>
    </row>
    <row r="25" spans="1:16" ht="15.75" customHeight="1" x14ac:dyDescent="0.2">
      <c r="A25" s="1" t="s">
        <v>198</v>
      </c>
      <c r="B25" s="59"/>
      <c r="C25" s="59"/>
      <c r="D25" s="59"/>
      <c r="E25" s="59"/>
      <c r="F25" s="59"/>
      <c r="G25" s="59"/>
      <c r="H25" s="59"/>
      <c r="I25" s="59"/>
      <c r="J25" s="59"/>
      <c r="K25" s="60"/>
      <c r="L25" s="60"/>
      <c r="M25" s="60"/>
      <c r="N25" s="60"/>
      <c r="O25" s="60"/>
      <c r="P25" s="60"/>
    </row>
    <row r="26" spans="1:16" ht="15.75" customHeight="1" x14ac:dyDescent="0.2">
      <c r="A26" s="4" t="s">
        <v>202</v>
      </c>
      <c r="B26" s="61"/>
      <c r="C26" s="61"/>
      <c r="D26" s="61"/>
      <c r="E26" s="61"/>
      <c r="F26" s="61"/>
      <c r="G26" s="61"/>
      <c r="H26" s="61"/>
      <c r="I26" s="61"/>
      <c r="J26" s="61"/>
      <c r="K26" s="62"/>
      <c r="L26" s="62"/>
      <c r="M26" s="62"/>
      <c r="N26" s="62"/>
      <c r="O26" s="62"/>
      <c r="P26" s="62"/>
    </row>
    <row r="27" spans="1:16" ht="14.45" customHeight="1" thickBot="1" x14ac:dyDescent="0.25">
      <c r="A27" s="63"/>
      <c r="B27" s="122"/>
      <c r="C27" s="64"/>
      <c r="D27" s="64"/>
      <c r="E27" s="64"/>
      <c r="F27" s="64"/>
      <c r="G27" s="122"/>
      <c r="H27" s="122"/>
      <c r="I27" s="122"/>
      <c r="J27" s="122"/>
      <c r="K27" s="122"/>
      <c r="L27" s="122"/>
      <c r="M27" s="122"/>
      <c r="N27" s="65"/>
      <c r="O27" s="122"/>
      <c r="P27" s="66"/>
    </row>
    <row r="28" spans="1:1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s="123" customFormat="1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</row>
    <row r="30" spans="1:16" ht="35.1" customHeight="1" thickTop="1" x14ac:dyDescent="0.2">
      <c r="A30" s="67" t="s">
        <v>31</v>
      </c>
      <c r="B30" s="15"/>
      <c r="C30" s="122"/>
      <c r="D30" s="122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39.950000000000003" customHeight="1" x14ac:dyDescent="0.2">
      <c r="A31" s="16" t="s">
        <v>185</v>
      </c>
      <c r="B31" s="15">
        <v>6779</v>
      </c>
      <c r="C31" s="15">
        <v>1181</v>
      </c>
      <c r="D31" s="17">
        <f>C31/B31*100</f>
        <v>17.421448591237645</v>
      </c>
      <c r="E31" s="15">
        <v>193</v>
      </c>
      <c r="F31" s="17">
        <f>E31/B31*100</f>
        <v>2.8470275851895561</v>
      </c>
      <c r="G31" s="15">
        <v>2414</v>
      </c>
      <c r="H31" s="17">
        <f>G31/B31*100</f>
        <v>35.609971972267296</v>
      </c>
      <c r="I31" s="15">
        <v>211</v>
      </c>
      <c r="J31" s="17">
        <f>I31/B31*100</f>
        <v>3.1125534739637115</v>
      </c>
      <c r="K31" s="15">
        <v>130</v>
      </c>
      <c r="L31" s="17">
        <f>K31/B31*100</f>
        <v>1.9176869744800116</v>
      </c>
      <c r="M31" s="15">
        <v>338</v>
      </c>
      <c r="N31" s="17">
        <f>M31/B31*100</f>
        <v>4.9859861336480309</v>
      </c>
      <c r="O31" s="15">
        <v>2312</v>
      </c>
      <c r="P31" s="18">
        <f>O31/B31*100</f>
        <v>34.105325269213751</v>
      </c>
    </row>
    <row r="32" spans="1:16" ht="39.950000000000003" customHeight="1" x14ac:dyDescent="0.2">
      <c r="A32" s="19" t="s">
        <v>186</v>
      </c>
      <c r="B32" s="20">
        <v>4364</v>
      </c>
      <c r="C32" s="20">
        <v>482</v>
      </c>
      <c r="D32" s="21">
        <f>C32/B32*100</f>
        <v>11.044912923923006</v>
      </c>
      <c r="E32" s="20">
        <v>138</v>
      </c>
      <c r="F32" s="21">
        <f t="shared" ref="F32:F43" si="21">E32/B32*100</f>
        <v>3.1622364802933087</v>
      </c>
      <c r="G32" s="20">
        <v>1741</v>
      </c>
      <c r="H32" s="21">
        <f t="shared" ref="H32:H43" si="22">G32/B32*100</f>
        <v>39.894592117323555</v>
      </c>
      <c r="I32" s="20">
        <v>115</v>
      </c>
      <c r="J32" s="21">
        <f t="shared" ref="J32:J41" si="23">I32/B32*100</f>
        <v>2.6351970669110907</v>
      </c>
      <c r="K32" s="20">
        <v>28</v>
      </c>
      <c r="L32" s="21">
        <f t="shared" ref="L32:L43" si="24">K32/B32*100</f>
        <v>0.64161319890009172</v>
      </c>
      <c r="M32" s="20">
        <v>283</v>
      </c>
      <c r="N32" s="21">
        <f t="shared" ref="N32:N43" si="25">M32/B32*100</f>
        <v>6.4848762603116406</v>
      </c>
      <c r="O32" s="20">
        <v>1577</v>
      </c>
      <c r="P32" s="22">
        <f t="shared" ref="P32:P43" si="26">O32/B32*100</f>
        <v>36.136571952337306</v>
      </c>
    </row>
    <row r="33" spans="1:16" ht="39.950000000000003" customHeight="1" x14ac:dyDescent="0.2">
      <c r="A33" s="19" t="s">
        <v>187</v>
      </c>
      <c r="B33" s="20">
        <v>692</v>
      </c>
      <c r="C33" s="20">
        <v>148</v>
      </c>
      <c r="D33" s="21">
        <f t="shared" ref="D33:D43" si="27">C33/B33*100</f>
        <v>21.387283236994222</v>
      </c>
      <c r="E33" s="20">
        <v>8</v>
      </c>
      <c r="F33" s="21">
        <f t="shared" si="21"/>
        <v>1.1560693641618496</v>
      </c>
      <c r="G33" s="20">
        <v>170</v>
      </c>
      <c r="H33" s="21">
        <f t="shared" si="22"/>
        <v>24.566473988439306</v>
      </c>
      <c r="I33" s="20">
        <v>37</v>
      </c>
      <c r="J33" s="21">
        <f t="shared" si="23"/>
        <v>5.3468208092485554</v>
      </c>
      <c r="K33" s="20">
        <v>31</v>
      </c>
      <c r="L33" s="21">
        <f t="shared" si="24"/>
        <v>4.4797687861271678</v>
      </c>
      <c r="M33" s="20">
        <v>48</v>
      </c>
      <c r="N33" s="21">
        <f t="shared" si="25"/>
        <v>6.9364161849710975</v>
      </c>
      <c r="O33" s="20">
        <v>250</v>
      </c>
      <c r="P33" s="22">
        <f t="shared" si="26"/>
        <v>36.127167630057805</v>
      </c>
    </row>
    <row r="34" spans="1:16" ht="39.950000000000003" customHeight="1" x14ac:dyDescent="0.2">
      <c r="A34" s="125" t="s">
        <v>199</v>
      </c>
      <c r="B34" s="20">
        <v>1308</v>
      </c>
      <c r="C34" s="20">
        <v>505</v>
      </c>
      <c r="D34" s="21">
        <f t="shared" si="27"/>
        <v>38.608562691131496</v>
      </c>
      <c r="E34" s="20">
        <v>38</v>
      </c>
      <c r="F34" s="21">
        <f t="shared" si="21"/>
        <v>2.90519877675841</v>
      </c>
      <c r="G34" s="20">
        <v>396</v>
      </c>
      <c r="H34" s="21">
        <f t="shared" si="22"/>
        <v>30.275229357798167</v>
      </c>
      <c r="I34" s="20">
        <v>57</v>
      </c>
      <c r="J34" s="21">
        <f t="shared" si="23"/>
        <v>4.3577981651376145</v>
      </c>
      <c r="K34" s="20">
        <v>15</v>
      </c>
      <c r="L34" s="21">
        <f t="shared" si="24"/>
        <v>1.1467889908256881</v>
      </c>
      <c r="M34" s="20">
        <v>6</v>
      </c>
      <c r="N34" s="21">
        <f t="shared" si="25"/>
        <v>0.45871559633027525</v>
      </c>
      <c r="O34" s="20">
        <v>291</v>
      </c>
      <c r="P34" s="22">
        <f t="shared" si="26"/>
        <v>22.24770642201835</v>
      </c>
    </row>
    <row r="35" spans="1:16" ht="39.950000000000003" customHeight="1" x14ac:dyDescent="0.2">
      <c r="A35" s="19" t="s">
        <v>188</v>
      </c>
      <c r="B35" s="127">
        <v>0</v>
      </c>
      <c r="C35" s="127">
        <v>0</v>
      </c>
      <c r="D35" s="127">
        <v>0</v>
      </c>
      <c r="E35" s="127">
        <v>0</v>
      </c>
      <c r="F35" s="127">
        <v>0</v>
      </c>
      <c r="G35" s="127">
        <v>0</v>
      </c>
      <c r="H35" s="127">
        <v>0</v>
      </c>
      <c r="I35" s="127">
        <v>0</v>
      </c>
      <c r="J35" s="127">
        <v>0</v>
      </c>
      <c r="K35" s="127">
        <v>0</v>
      </c>
      <c r="L35" s="127">
        <v>0</v>
      </c>
      <c r="M35" s="127">
        <v>0</v>
      </c>
      <c r="N35" s="127">
        <v>0</v>
      </c>
      <c r="O35" s="127">
        <v>0</v>
      </c>
      <c r="P35" s="127">
        <v>0</v>
      </c>
    </row>
    <row r="36" spans="1:16" ht="54.95" customHeight="1" x14ac:dyDescent="0.2">
      <c r="A36" s="19" t="s">
        <v>189</v>
      </c>
      <c r="B36" s="20">
        <v>169</v>
      </c>
      <c r="C36" s="20">
        <v>39</v>
      </c>
      <c r="D36" s="21">
        <f t="shared" si="27"/>
        <v>23.076923076923077</v>
      </c>
      <c r="E36" s="20">
        <v>4</v>
      </c>
      <c r="F36" s="21">
        <f t="shared" si="21"/>
        <v>2.3668639053254439</v>
      </c>
      <c r="G36" s="20">
        <v>15</v>
      </c>
      <c r="H36" s="21">
        <f t="shared" si="22"/>
        <v>8.8757396449704142</v>
      </c>
      <c r="I36" s="127">
        <v>0</v>
      </c>
      <c r="J36" s="127">
        <v>0</v>
      </c>
      <c r="K36" s="127">
        <v>0</v>
      </c>
      <c r="L36" s="127">
        <v>0</v>
      </c>
      <c r="M36" s="127">
        <v>0</v>
      </c>
      <c r="N36" s="127">
        <v>0</v>
      </c>
      <c r="O36" s="20">
        <v>111</v>
      </c>
      <c r="P36" s="22">
        <f t="shared" si="26"/>
        <v>65.680473372781066</v>
      </c>
    </row>
    <row r="37" spans="1:16" ht="120" customHeight="1" x14ac:dyDescent="0.2">
      <c r="A37" s="19" t="s">
        <v>200</v>
      </c>
      <c r="B37" s="127">
        <v>0</v>
      </c>
      <c r="C37" s="127">
        <v>0</v>
      </c>
      <c r="D37" s="127">
        <v>0</v>
      </c>
      <c r="E37" s="127">
        <v>0</v>
      </c>
      <c r="F37" s="127">
        <v>0</v>
      </c>
      <c r="G37" s="127">
        <v>0</v>
      </c>
      <c r="H37" s="127">
        <v>0</v>
      </c>
      <c r="I37" s="127">
        <v>0</v>
      </c>
      <c r="J37" s="127">
        <v>0</v>
      </c>
      <c r="K37" s="127">
        <v>0</v>
      </c>
      <c r="L37" s="127">
        <v>0</v>
      </c>
      <c r="M37" s="127">
        <v>0</v>
      </c>
      <c r="N37" s="127">
        <v>0</v>
      </c>
      <c r="O37" s="127">
        <v>0</v>
      </c>
      <c r="P37" s="127">
        <v>0</v>
      </c>
    </row>
    <row r="38" spans="1:16" ht="39.950000000000003" customHeight="1" x14ac:dyDescent="0.2">
      <c r="A38" s="19" t="s">
        <v>190</v>
      </c>
      <c r="B38" s="20">
        <v>36</v>
      </c>
      <c r="C38" s="20">
        <v>6</v>
      </c>
      <c r="D38" s="21">
        <f t="shared" si="27"/>
        <v>16.666666666666664</v>
      </c>
      <c r="E38" s="20">
        <v>2</v>
      </c>
      <c r="F38" s="21">
        <f t="shared" si="21"/>
        <v>5.5555555555555554</v>
      </c>
      <c r="G38" s="20">
        <v>10</v>
      </c>
      <c r="H38" s="21">
        <f t="shared" si="22"/>
        <v>27.777777777777779</v>
      </c>
      <c r="I38" s="127">
        <v>0</v>
      </c>
      <c r="J38" s="127">
        <v>0</v>
      </c>
      <c r="K38" s="20">
        <v>1</v>
      </c>
      <c r="L38" s="21">
        <f t="shared" si="24"/>
        <v>2.7777777777777777</v>
      </c>
      <c r="M38" s="127">
        <v>0</v>
      </c>
      <c r="N38" s="127">
        <v>0</v>
      </c>
      <c r="O38" s="20">
        <v>17</v>
      </c>
      <c r="P38" s="22">
        <f t="shared" si="26"/>
        <v>47.222222222222221</v>
      </c>
    </row>
    <row r="39" spans="1:16" ht="39.950000000000003" customHeight="1" x14ac:dyDescent="0.2">
      <c r="A39" s="19" t="s">
        <v>191</v>
      </c>
      <c r="B39" s="127">
        <v>0</v>
      </c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</row>
    <row r="40" spans="1:16" ht="39.950000000000003" customHeight="1" x14ac:dyDescent="0.2">
      <c r="A40" s="19" t="s">
        <v>192</v>
      </c>
      <c r="B40" s="20">
        <v>2</v>
      </c>
      <c r="C40" s="127">
        <v>0</v>
      </c>
      <c r="D40" s="127">
        <v>0</v>
      </c>
      <c r="E40" s="127">
        <v>0</v>
      </c>
      <c r="F40" s="127">
        <v>0</v>
      </c>
      <c r="G40" s="127">
        <v>0</v>
      </c>
      <c r="H40" s="127">
        <v>0</v>
      </c>
      <c r="I40" s="127">
        <v>0</v>
      </c>
      <c r="J40" s="127">
        <v>0</v>
      </c>
      <c r="K40" s="127">
        <v>0</v>
      </c>
      <c r="L40" s="127">
        <v>0</v>
      </c>
      <c r="M40" s="127">
        <v>0</v>
      </c>
      <c r="N40" s="127">
        <v>0</v>
      </c>
      <c r="O40" s="20">
        <v>2</v>
      </c>
      <c r="P40" s="22">
        <f t="shared" si="26"/>
        <v>100</v>
      </c>
    </row>
    <row r="41" spans="1:16" ht="39.950000000000003" customHeight="1" x14ac:dyDescent="0.2">
      <c r="A41" s="19" t="s">
        <v>193</v>
      </c>
      <c r="B41" s="20">
        <v>5</v>
      </c>
      <c r="C41" s="127">
        <v>0</v>
      </c>
      <c r="D41" s="127">
        <v>0</v>
      </c>
      <c r="E41" s="127">
        <v>0</v>
      </c>
      <c r="F41" s="127">
        <v>0</v>
      </c>
      <c r="G41" s="20">
        <v>3</v>
      </c>
      <c r="H41" s="21">
        <f t="shared" si="22"/>
        <v>60</v>
      </c>
      <c r="I41" s="20">
        <v>2</v>
      </c>
      <c r="J41" s="21">
        <f t="shared" si="23"/>
        <v>40</v>
      </c>
      <c r="K41" s="127">
        <v>0</v>
      </c>
      <c r="L41" s="127">
        <v>0</v>
      </c>
      <c r="M41" s="127">
        <v>0</v>
      </c>
      <c r="N41" s="127">
        <v>0</v>
      </c>
      <c r="O41" s="127">
        <v>0</v>
      </c>
      <c r="P41" s="127">
        <v>0</v>
      </c>
    </row>
    <row r="42" spans="1:16" ht="39.950000000000003" customHeight="1" x14ac:dyDescent="0.2">
      <c r="A42" s="19" t="s">
        <v>194</v>
      </c>
      <c r="B42" s="127">
        <v>0</v>
      </c>
      <c r="C42" s="127">
        <v>0</v>
      </c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127">
        <v>0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</row>
    <row r="43" spans="1:16" ht="39.950000000000003" customHeight="1" x14ac:dyDescent="0.2">
      <c r="A43" s="19" t="s">
        <v>195</v>
      </c>
      <c r="B43" s="20">
        <v>203</v>
      </c>
      <c r="C43" s="20">
        <v>1</v>
      </c>
      <c r="D43" s="21">
        <f t="shared" si="27"/>
        <v>0.49261083743842365</v>
      </c>
      <c r="E43" s="20">
        <v>3</v>
      </c>
      <c r="F43" s="21">
        <f t="shared" si="21"/>
        <v>1.4778325123152709</v>
      </c>
      <c r="G43" s="20">
        <v>79</v>
      </c>
      <c r="H43" s="21">
        <f t="shared" si="22"/>
        <v>38.916256157635473</v>
      </c>
      <c r="I43" s="127">
        <v>0</v>
      </c>
      <c r="J43" s="127">
        <v>0</v>
      </c>
      <c r="K43" s="20">
        <v>55</v>
      </c>
      <c r="L43" s="21">
        <f t="shared" si="24"/>
        <v>27.093596059113302</v>
      </c>
      <c r="M43" s="20">
        <v>1</v>
      </c>
      <c r="N43" s="21">
        <f t="shared" si="25"/>
        <v>0.49261083743842365</v>
      </c>
      <c r="O43" s="20">
        <v>64</v>
      </c>
      <c r="P43" s="22">
        <f t="shared" si="26"/>
        <v>31.527093596059114</v>
      </c>
    </row>
    <row r="44" spans="1:16" ht="15.95" customHeight="1" x14ac:dyDescent="0.2">
      <c r="A44" s="56"/>
      <c r="B44" s="20"/>
      <c r="C44" s="20"/>
      <c r="D44" s="21"/>
      <c r="E44" s="20"/>
      <c r="F44" s="21"/>
      <c r="G44" s="20"/>
      <c r="H44" s="21"/>
      <c r="I44" s="20"/>
      <c r="J44" s="21"/>
      <c r="K44" s="20"/>
      <c r="L44" s="21"/>
      <c r="M44" s="20"/>
      <c r="N44" s="21"/>
      <c r="O44" s="20"/>
      <c r="P44" s="22"/>
    </row>
    <row r="45" spans="1:16" ht="15.95" customHeight="1" thickBot="1" x14ac:dyDescent="0.25">
      <c r="A45" s="68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</row>
    <row r="46" spans="1:16" s="3" customFormat="1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16" s="3" customFormat="1" ht="18" customHeight="1" x14ac:dyDescent="0.25">
      <c r="A47" s="30" t="s">
        <v>19</v>
      </c>
    </row>
    <row r="48" spans="1:16" s="3" customFormat="1" ht="15.95" customHeight="1" x14ac:dyDescent="0.2">
      <c r="A48" s="31" t="s">
        <v>20</v>
      </c>
    </row>
    <row r="49" spans="1:16" ht="35.1" customHeight="1" x14ac:dyDescent="0.2">
      <c r="A49" s="67" t="s">
        <v>32</v>
      </c>
      <c r="B49" s="15"/>
      <c r="C49" s="122"/>
      <c r="D49" s="122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39.950000000000003" customHeight="1" x14ac:dyDescent="0.2">
      <c r="A50" s="16" t="s">
        <v>185</v>
      </c>
      <c r="B50" s="15">
        <v>1913</v>
      </c>
      <c r="C50" s="15">
        <v>110</v>
      </c>
      <c r="D50" s="17">
        <f>C50/B50*100</f>
        <v>5.7501306847882905</v>
      </c>
      <c r="E50" s="15">
        <v>52</v>
      </c>
      <c r="F50" s="17">
        <f>E50/B50*100</f>
        <v>2.7182435964453737</v>
      </c>
      <c r="G50" s="15">
        <v>362</v>
      </c>
      <c r="H50" s="17">
        <f>G50/B50*100</f>
        <v>18.923157344485102</v>
      </c>
      <c r="I50" s="15">
        <v>16</v>
      </c>
      <c r="J50" s="17">
        <f>I50/B50*100</f>
        <v>0.83638264506011495</v>
      </c>
      <c r="K50" s="15">
        <v>32</v>
      </c>
      <c r="L50" s="17">
        <f>K50/B50*100</f>
        <v>1.6727652901202299</v>
      </c>
      <c r="M50" s="15">
        <v>39</v>
      </c>
      <c r="N50" s="17">
        <f>M50/B50*100</f>
        <v>2.0386826973340306</v>
      </c>
      <c r="O50" s="15">
        <v>1302</v>
      </c>
      <c r="P50" s="18">
        <f>O50/B50*100</f>
        <v>68.060637741766854</v>
      </c>
    </row>
    <row r="51" spans="1:16" ht="39.950000000000003" customHeight="1" x14ac:dyDescent="0.2">
      <c r="A51" s="19" t="s">
        <v>186</v>
      </c>
      <c r="B51" s="20">
        <v>1218</v>
      </c>
      <c r="C51" s="20">
        <v>60</v>
      </c>
      <c r="D51" s="21">
        <f>C51/B51*100</f>
        <v>4.9261083743842367</v>
      </c>
      <c r="E51" s="20">
        <v>22</v>
      </c>
      <c r="F51" s="21">
        <f t="shared" ref="F51:F57" si="28">E51/B51*100</f>
        <v>1.8062397372742198</v>
      </c>
      <c r="G51" s="20">
        <v>265</v>
      </c>
      <c r="H51" s="21">
        <f t="shared" ref="H51:H57" si="29">G51/B51*100</f>
        <v>21.756978653530378</v>
      </c>
      <c r="I51" s="20">
        <v>6</v>
      </c>
      <c r="J51" s="21">
        <f t="shared" ref="J51:J53" si="30">I51/B51*100</f>
        <v>0.49261083743842365</v>
      </c>
      <c r="K51" s="20">
        <v>5</v>
      </c>
      <c r="L51" s="21">
        <f t="shared" ref="L51:L53" si="31">K51/B51*100</f>
        <v>0.41050903119868637</v>
      </c>
      <c r="M51" s="20">
        <v>37</v>
      </c>
      <c r="N51" s="21">
        <f t="shared" ref="N51:N53" si="32">M51/B51*100</f>
        <v>3.0377668308702792</v>
      </c>
      <c r="O51" s="20">
        <v>823</v>
      </c>
      <c r="P51" s="22">
        <f t="shared" ref="P51:P62" si="33">O51/B51*100</f>
        <v>67.569786535303777</v>
      </c>
    </row>
    <row r="52" spans="1:16" ht="39.950000000000003" customHeight="1" x14ac:dyDescent="0.2">
      <c r="A52" s="19" t="s">
        <v>187</v>
      </c>
      <c r="B52" s="20">
        <v>224</v>
      </c>
      <c r="C52" s="20">
        <v>23</v>
      </c>
      <c r="D52" s="21">
        <f t="shared" ref="D52:D53" si="34">C52/B52*100</f>
        <v>10.267857142857142</v>
      </c>
      <c r="E52" s="20">
        <v>10</v>
      </c>
      <c r="F52" s="21">
        <f t="shared" si="28"/>
        <v>4.4642857142857144</v>
      </c>
      <c r="G52" s="20">
        <v>18</v>
      </c>
      <c r="H52" s="21">
        <f t="shared" si="29"/>
        <v>8.0357142857142865</v>
      </c>
      <c r="I52" s="20">
        <v>3</v>
      </c>
      <c r="J52" s="21">
        <f t="shared" si="30"/>
        <v>1.3392857142857142</v>
      </c>
      <c r="K52" s="20">
        <v>23</v>
      </c>
      <c r="L52" s="21">
        <f t="shared" si="31"/>
        <v>10.267857142857142</v>
      </c>
      <c r="M52" s="127">
        <v>0</v>
      </c>
      <c r="N52" s="127">
        <v>0</v>
      </c>
      <c r="O52" s="20">
        <v>147</v>
      </c>
      <c r="P52" s="22">
        <f t="shared" si="33"/>
        <v>65.625</v>
      </c>
    </row>
    <row r="53" spans="1:16" ht="39.950000000000003" customHeight="1" x14ac:dyDescent="0.2">
      <c r="A53" s="125" t="s">
        <v>199</v>
      </c>
      <c r="B53" s="20">
        <v>282</v>
      </c>
      <c r="C53" s="20">
        <v>25</v>
      </c>
      <c r="D53" s="21">
        <f t="shared" si="34"/>
        <v>8.8652482269503547</v>
      </c>
      <c r="E53" s="20">
        <v>18</v>
      </c>
      <c r="F53" s="21">
        <f t="shared" si="28"/>
        <v>6.3829787234042552</v>
      </c>
      <c r="G53" s="20">
        <v>69</v>
      </c>
      <c r="H53" s="21">
        <f t="shared" si="29"/>
        <v>24.468085106382979</v>
      </c>
      <c r="I53" s="20">
        <v>7</v>
      </c>
      <c r="J53" s="21">
        <f t="shared" si="30"/>
        <v>2.4822695035460995</v>
      </c>
      <c r="K53" s="20">
        <v>4</v>
      </c>
      <c r="L53" s="21">
        <f t="shared" si="31"/>
        <v>1.4184397163120568</v>
      </c>
      <c r="M53" s="20">
        <v>2</v>
      </c>
      <c r="N53" s="21">
        <f t="shared" si="32"/>
        <v>0.70921985815602839</v>
      </c>
      <c r="O53" s="20">
        <v>158</v>
      </c>
      <c r="P53" s="22">
        <f t="shared" si="33"/>
        <v>56.028368794326241</v>
      </c>
    </row>
    <row r="54" spans="1:16" ht="39.950000000000003" customHeight="1" x14ac:dyDescent="0.2">
      <c r="A54" s="19" t="s">
        <v>188</v>
      </c>
      <c r="B54" s="127">
        <v>0</v>
      </c>
      <c r="C54" s="127">
        <v>0</v>
      </c>
      <c r="D54" s="127">
        <v>0</v>
      </c>
      <c r="E54" s="127">
        <v>0</v>
      </c>
      <c r="F54" s="127">
        <v>0</v>
      </c>
      <c r="G54" s="127">
        <v>0</v>
      </c>
      <c r="H54" s="127">
        <v>0</v>
      </c>
      <c r="I54" s="127">
        <v>0</v>
      </c>
      <c r="J54" s="127">
        <v>0</v>
      </c>
      <c r="K54" s="127">
        <v>0</v>
      </c>
      <c r="L54" s="127">
        <v>0</v>
      </c>
      <c r="M54" s="127">
        <v>0</v>
      </c>
      <c r="N54" s="127">
        <v>0</v>
      </c>
      <c r="O54" s="127">
        <v>0</v>
      </c>
      <c r="P54" s="127">
        <v>0</v>
      </c>
    </row>
    <row r="55" spans="1:16" ht="54.95" customHeight="1" x14ac:dyDescent="0.2">
      <c r="A55" s="19" t="s">
        <v>189</v>
      </c>
      <c r="B55" s="20">
        <v>138</v>
      </c>
      <c r="C55" s="127">
        <v>0</v>
      </c>
      <c r="D55" s="127">
        <v>0</v>
      </c>
      <c r="E55" s="127">
        <v>0</v>
      </c>
      <c r="F55" s="127">
        <v>0</v>
      </c>
      <c r="G55" s="127">
        <v>0</v>
      </c>
      <c r="H55" s="127">
        <v>0</v>
      </c>
      <c r="I55" s="127">
        <v>0</v>
      </c>
      <c r="J55" s="127">
        <v>0</v>
      </c>
      <c r="K55" s="127">
        <v>0</v>
      </c>
      <c r="L55" s="127">
        <v>0</v>
      </c>
      <c r="M55" s="127">
        <v>0</v>
      </c>
      <c r="N55" s="127">
        <v>0</v>
      </c>
      <c r="O55" s="20">
        <v>138</v>
      </c>
      <c r="P55" s="22">
        <f t="shared" si="33"/>
        <v>100</v>
      </c>
    </row>
    <row r="56" spans="1:16" ht="120" customHeight="1" x14ac:dyDescent="0.2">
      <c r="A56" s="19" t="s">
        <v>200</v>
      </c>
      <c r="B56" s="127">
        <v>0</v>
      </c>
      <c r="C56" s="127">
        <v>0</v>
      </c>
      <c r="D56" s="127">
        <v>0</v>
      </c>
      <c r="E56" s="127">
        <v>0</v>
      </c>
      <c r="F56" s="127">
        <v>0</v>
      </c>
      <c r="G56" s="127">
        <v>0</v>
      </c>
      <c r="H56" s="127">
        <v>0</v>
      </c>
      <c r="I56" s="127">
        <v>0</v>
      </c>
      <c r="J56" s="127">
        <v>0</v>
      </c>
      <c r="K56" s="127">
        <v>0</v>
      </c>
      <c r="L56" s="127">
        <v>0</v>
      </c>
      <c r="M56" s="127">
        <v>0</v>
      </c>
      <c r="N56" s="127">
        <v>0</v>
      </c>
      <c r="O56" s="127">
        <v>0</v>
      </c>
      <c r="P56" s="127">
        <v>0</v>
      </c>
    </row>
    <row r="57" spans="1:16" ht="39.950000000000003" customHeight="1" x14ac:dyDescent="0.2">
      <c r="A57" s="19" t="s">
        <v>190</v>
      </c>
      <c r="B57" s="20">
        <v>48</v>
      </c>
      <c r="C57" s="20">
        <v>2</v>
      </c>
      <c r="D57" s="21">
        <f t="shared" ref="D57" si="35">C57/B57*100</f>
        <v>4.1666666666666661</v>
      </c>
      <c r="E57" s="20">
        <v>2</v>
      </c>
      <c r="F57" s="21">
        <f t="shared" si="28"/>
        <v>4.1666666666666661</v>
      </c>
      <c r="G57" s="20">
        <v>10</v>
      </c>
      <c r="H57" s="21">
        <f t="shared" si="29"/>
        <v>20.833333333333336</v>
      </c>
      <c r="I57" s="127">
        <v>0</v>
      </c>
      <c r="J57" s="127">
        <v>0</v>
      </c>
      <c r="K57" s="127">
        <v>0</v>
      </c>
      <c r="L57" s="127">
        <v>0</v>
      </c>
      <c r="M57" s="127">
        <v>0</v>
      </c>
      <c r="N57" s="127">
        <v>0</v>
      </c>
      <c r="O57" s="20">
        <v>34</v>
      </c>
      <c r="P57" s="22">
        <f t="shared" si="33"/>
        <v>70.833333333333343</v>
      </c>
    </row>
    <row r="58" spans="1:16" ht="39.950000000000003" customHeight="1" x14ac:dyDescent="0.2">
      <c r="A58" s="19" t="s">
        <v>191</v>
      </c>
      <c r="B58" s="127">
        <v>0</v>
      </c>
      <c r="C58" s="127">
        <v>0</v>
      </c>
      <c r="D58" s="127">
        <v>0</v>
      </c>
      <c r="E58" s="127">
        <v>0</v>
      </c>
      <c r="F58" s="127">
        <v>0</v>
      </c>
      <c r="G58" s="127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</row>
    <row r="59" spans="1:16" ht="39.950000000000003" customHeight="1" x14ac:dyDescent="0.2">
      <c r="A59" s="19" t="s">
        <v>192</v>
      </c>
      <c r="B59" s="127">
        <v>0</v>
      </c>
      <c r="C59" s="127">
        <v>0</v>
      </c>
      <c r="D59" s="127">
        <v>0</v>
      </c>
      <c r="E59" s="127">
        <v>0</v>
      </c>
      <c r="F59" s="127">
        <v>0</v>
      </c>
      <c r="G59" s="127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27">
        <v>0</v>
      </c>
      <c r="O59" s="127">
        <v>0</v>
      </c>
      <c r="P59" s="127">
        <v>0</v>
      </c>
    </row>
    <row r="60" spans="1:16" ht="39.950000000000003" customHeight="1" x14ac:dyDescent="0.2">
      <c r="A60" s="19" t="s">
        <v>193</v>
      </c>
      <c r="B60" s="127">
        <v>0</v>
      </c>
      <c r="C60" s="127">
        <v>0</v>
      </c>
      <c r="D60" s="127">
        <v>0</v>
      </c>
      <c r="E60" s="127">
        <v>0</v>
      </c>
      <c r="F60" s="127">
        <v>0</v>
      </c>
      <c r="G60" s="127">
        <v>0</v>
      </c>
      <c r="H60" s="127">
        <v>0</v>
      </c>
      <c r="I60" s="127">
        <v>0</v>
      </c>
      <c r="J60" s="127">
        <v>0</v>
      </c>
      <c r="K60" s="127">
        <v>0</v>
      </c>
      <c r="L60" s="127">
        <v>0</v>
      </c>
      <c r="M60" s="127">
        <v>0</v>
      </c>
      <c r="N60" s="127">
        <v>0</v>
      </c>
      <c r="O60" s="127">
        <v>0</v>
      </c>
      <c r="P60" s="127">
        <v>0</v>
      </c>
    </row>
    <row r="61" spans="1:16" ht="39.950000000000003" customHeight="1" x14ac:dyDescent="0.2">
      <c r="A61" s="19" t="s">
        <v>194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</row>
    <row r="62" spans="1:16" ht="39.950000000000003" customHeight="1" x14ac:dyDescent="0.2">
      <c r="A62" s="19" t="s">
        <v>195</v>
      </c>
      <c r="B62" s="20">
        <v>2</v>
      </c>
      <c r="C62" s="127">
        <v>0</v>
      </c>
      <c r="D62" s="127">
        <v>0</v>
      </c>
      <c r="E62" s="127">
        <v>0</v>
      </c>
      <c r="F62" s="127">
        <v>0</v>
      </c>
      <c r="G62" s="127">
        <v>0</v>
      </c>
      <c r="H62" s="127">
        <v>0</v>
      </c>
      <c r="I62" s="127">
        <v>0</v>
      </c>
      <c r="J62" s="127">
        <v>0</v>
      </c>
      <c r="K62" s="127">
        <v>0</v>
      </c>
      <c r="L62" s="127">
        <v>0</v>
      </c>
      <c r="M62" s="127">
        <v>0</v>
      </c>
      <c r="N62" s="127">
        <v>0</v>
      </c>
      <c r="O62" s="20">
        <v>2</v>
      </c>
      <c r="P62" s="22">
        <f t="shared" si="33"/>
        <v>100</v>
      </c>
    </row>
    <row r="63" spans="1:16" ht="15.95" customHeight="1" x14ac:dyDescent="0.2">
      <c r="A63" s="56"/>
      <c r="B63" s="20"/>
      <c r="C63" s="20"/>
      <c r="D63" s="21"/>
      <c r="E63" s="20"/>
      <c r="F63" s="21"/>
      <c r="G63" s="20"/>
      <c r="H63" s="21"/>
      <c r="I63" s="20"/>
      <c r="J63" s="21"/>
      <c r="K63" s="20"/>
      <c r="L63" s="21"/>
      <c r="M63" s="20"/>
      <c r="N63" s="21"/>
      <c r="O63" s="20"/>
      <c r="P63" s="22"/>
    </row>
    <row r="64" spans="1:16" ht="15.95" customHeight="1" thickBot="1" x14ac:dyDescent="0.25">
      <c r="A64" s="68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</row>
    <row r="65" spans="1:17" s="3" customFormat="1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17" s="3" customFormat="1" ht="18" customHeight="1" x14ac:dyDescent="0.25">
      <c r="A66" s="30" t="s">
        <v>19</v>
      </c>
    </row>
    <row r="67" spans="1:17" s="3" customFormat="1" ht="15.95" customHeight="1" x14ac:dyDescent="0.2">
      <c r="A67" s="31" t="s">
        <v>20</v>
      </c>
    </row>
    <row r="68" spans="1:17" ht="35.1" customHeight="1" x14ac:dyDescent="0.2">
      <c r="A68" s="67" t="s">
        <v>33</v>
      </c>
      <c r="B68" s="15"/>
      <c r="C68" s="122"/>
      <c r="D68" s="122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7" ht="39.950000000000003" customHeight="1" x14ac:dyDescent="0.2">
      <c r="A69" s="16" t="s">
        <v>185</v>
      </c>
      <c r="B69" s="15">
        <v>19862</v>
      </c>
      <c r="C69" s="15">
        <v>5717</v>
      </c>
      <c r="D69" s="17">
        <f>C69/B69*100</f>
        <v>28.783606887523916</v>
      </c>
      <c r="E69" s="15">
        <v>937</v>
      </c>
      <c r="F69" s="17">
        <f>E69/B69*100</f>
        <v>4.7175511026079953</v>
      </c>
      <c r="G69" s="15">
        <v>6200</v>
      </c>
      <c r="H69" s="17">
        <f>G69/B69*100</f>
        <v>31.215386164535293</v>
      </c>
      <c r="I69" s="15">
        <v>397</v>
      </c>
      <c r="J69" s="17">
        <f>I69/B69*100</f>
        <v>1.9987916624710504</v>
      </c>
      <c r="K69" s="15">
        <v>268</v>
      </c>
      <c r="L69" s="17">
        <f>K69/B69*100</f>
        <v>1.3493102406605579</v>
      </c>
      <c r="M69" s="15">
        <v>603</v>
      </c>
      <c r="N69" s="17">
        <f>M69/B69*100</f>
        <v>3.0359480414862552</v>
      </c>
      <c r="O69" s="15">
        <v>5740</v>
      </c>
      <c r="P69" s="18">
        <f>O69/B69*100</f>
        <v>28.899405900714932</v>
      </c>
    </row>
    <row r="70" spans="1:17" ht="39.950000000000003" customHeight="1" x14ac:dyDescent="0.2">
      <c r="A70" s="19" t="s">
        <v>186</v>
      </c>
      <c r="B70" s="20">
        <v>5889</v>
      </c>
      <c r="C70" s="20">
        <v>983</v>
      </c>
      <c r="D70" s="21">
        <f>C70/B70*100</f>
        <v>16.692137884190863</v>
      </c>
      <c r="E70" s="20">
        <v>360</v>
      </c>
      <c r="F70" s="21">
        <f t="shared" ref="F70:F81" si="36">E70/B70*100</f>
        <v>6.1130922058074377</v>
      </c>
      <c r="G70" s="20">
        <v>2169</v>
      </c>
      <c r="H70" s="21">
        <f t="shared" ref="H70:H81" si="37">G70/B70*100</f>
        <v>36.831380539989809</v>
      </c>
      <c r="I70" s="20">
        <v>112</v>
      </c>
      <c r="J70" s="21">
        <f t="shared" ref="J70:J74" si="38">I70/B70*100</f>
        <v>1.901850908473425</v>
      </c>
      <c r="K70" s="20">
        <v>56</v>
      </c>
      <c r="L70" s="21">
        <f t="shared" ref="L70:L76" si="39">K70/B70*100</f>
        <v>0.95092545423671249</v>
      </c>
      <c r="M70" s="20">
        <v>504</v>
      </c>
      <c r="N70" s="21">
        <f t="shared" ref="N70:N81" si="40">M70/B70*100</f>
        <v>8.5583290881304137</v>
      </c>
      <c r="O70" s="20">
        <v>1705</v>
      </c>
      <c r="P70" s="22">
        <f t="shared" ref="P70:P81" si="41">O70/B70*100</f>
        <v>28.952283919171336</v>
      </c>
    </row>
    <row r="71" spans="1:17" ht="39.950000000000003" customHeight="1" x14ac:dyDescent="0.2">
      <c r="A71" s="19" t="s">
        <v>187</v>
      </c>
      <c r="B71" s="20">
        <v>3683</v>
      </c>
      <c r="C71" s="20">
        <v>1402</v>
      </c>
      <c r="D71" s="21">
        <f t="shared" ref="D71:D81" si="42">C71/B71*100</f>
        <v>38.066793374966061</v>
      </c>
      <c r="E71" s="20">
        <v>129</v>
      </c>
      <c r="F71" s="21">
        <f t="shared" si="36"/>
        <v>3.5025794189519415</v>
      </c>
      <c r="G71" s="20">
        <v>1133</v>
      </c>
      <c r="H71" s="21">
        <f t="shared" si="37"/>
        <v>30.762964974205808</v>
      </c>
      <c r="I71" s="20">
        <v>86</v>
      </c>
      <c r="J71" s="21">
        <f t="shared" si="38"/>
        <v>2.335052945967961</v>
      </c>
      <c r="K71" s="20">
        <v>13</v>
      </c>
      <c r="L71" s="21">
        <f t="shared" si="39"/>
        <v>0.35297311973934292</v>
      </c>
      <c r="M71" s="20">
        <v>19</v>
      </c>
      <c r="N71" s="21">
        <f t="shared" si="40"/>
        <v>0.51588379038827048</v>
      </c>
      <c r="O71" s="20">
        <v>901</v>
      </c>
      <c r="P71" s="22">
        <f t="shared" si="41"/>
        <v>24.463752375780615</v>
      </c>
    </row>
    <row r="72" spans="1:17" ht="39.950000000000003" customHeight="1" x14ac:dyDescent="0.2">
      <c r="A72" s="125" t="s">
        <v>199</v>
      </c>
      <c r="B72" s="20">
        <v>7098</v>
      </c>
      <c r="C72" s="20">
        <v>2381</v>
      </c>
      <c r="D72" s="21">
        <f t="shared" si="42"/>
        <v>33.544660467737394</v>
      </c>
      <c r="E72" s="20">
        <v>380</v>
      </c>
      <c r="F72" s="21">
        <f t="shared" si="36"/>
        <v>5.3536207382361232</v>
      </c>
      <c r="G72" s="20">
        <v>2318</v>
      </c>
      <c r="H72" s="21">
        <f t="shared" si="37"/>
        <v>32.65708650324035</v>
      </c>
      <c r="I72" s="20">
        <v>191</v>
      </c>
      <c r="J72" s="21">
        <f t="shared" si="38"/>
        <v>2.6908988447449986</v>
      </c>
      <c r="K72" s="20">
        <v>84</v>
      </c>
      <c r="L72" s="21">
        <f t="shared" si="39"/>
        <v>1.1834319526627219</v>
      </c>
      <c r="M72" s="20">
        <v>76</v>
      </c>
      <c r="N72" s="21">
        <f t="shared" si="40"/>
        <v>1.0707241476472247</v>
      </c>
      <c r="O72" s="20">
        <v>1668</v>
      </c>
      <c r="P72" s="22">
        <f t="shared" si="41"/>
        <v>23.499577345731193</v>
      </c>
    </row>
    <row r="73" spans="1:17" ht="39.950000000000003" customHeight="1" x14ac:dyDescent="0.2">
      <c r="A73" s="19" t="s">
        <v>188</v>
      </c>
      <c r="B73" s="20">
        <v>127</v>
      </c>
      <c r="C73" s="20">
        <v>82</v>
      </c>
      <c r="D73" s="21">
        <f t="shared" si="42"/>
        <v>64.566929133858267</v>
      </c>
      <c r="E73" s="127">
        <v>0</v>
      </c>
      <c r="F73" s="127">
        <v>0</v>
      </c>
      <c r="G73" s="20">
        <v>19</v>
      </c>
      <c r="H73" s="21">
        <f t="shared" si="37"/>
        <v>14.960629921259844</v>
      </c>
      <c r="I73" s="20">
        <v>3</v>
      </c>
      <c r="J73" s="21">
        <f t="shared" si="38"/>
        <v>2.3622047244094486</v>
      </c>
      <c r="K73" s="127">
        <v>0</v>
      </c>
      <c r="L73" s="127">
        <v>0</v>
      </c>
      <c r="M73" s="127">
        <v>0</v>
      </c>
      <c r="N73" s="127">
        <v>0</v>
      </c>
      <c r="O73" s="20">
        <v>23</v>
      </c>
      <c r="P73" s="22">
        <f t="shared" si="41"/>
        <v>18.110236220472441</v>
      </c>
    </row>
    <row r="74" spans="1:17" ht="54.95" customHeight="1" x14ac:dyDescent="0.2">
      <c r="A74" s="19" t="s">
        <v>189</v>
      </c>
      <c r="B74" s="20">
        <v>2677</v>
      </c>
      <c r="C74" s="20">
        <v>840</v>
      </c>
      <c r="D74" s="21">
        <f t="shared" si="42"/>
        <v>31.378408666417634</v>
      </c>
      <c r="E74" s="20">
        <v>60</v>
      </c>
      <c r="F74" s="21">
        <f t="shared" si="36"/>
        <v>2.2413149047441165</v>
      </c>
      <c r="G74" s="20">
        <v>481</v>
      </c>
      <c r="H74" s="21">
        <f t="shared" si="37"/>
        <v>17.967874486365336</v>
      </c>
      <c r="I74" s="20">
        <v>5</v>
      </c>
      <c r="J74" s="21">
        <f t="shared" si="38"/>
        <v>0.18677624206200971</v>
      </c>
      <c r="K74" s="20">
        <v>111</v>
      </c>
      <c r="L74" s="21">
        <f t="shared" si="39"/>
        <v>4.1464325737766154</v>
      </c>
      <c r="M74" s="127">
        <v>0</v>
      </c>
      <c r="N74" s="127">
        <v>0</v>
      </c>
      <c r="O74" s="20">
        <v>1180</v>
      </c>
      <c r="P74" s="22">
        <f t="shared" si="41"/>
        <v>44.079193126634294</v>
      </c>
    </row>
    <row r="75" spans="1:17" ht="120" customHeight="1" x14ac:dyDescent="0.2">
      <c r="A75" s="19" t="s">
        <v>200</v>
      </c>
      <c r="B75" s="127">
        <v>0</v>
      </c>
      <c r="C75" s="127">
        <v>0</v>
      </c>
      <c r="D75" s="127">
        <v>0</v>
      </c>
      <c r="E75" s="127">
        <v>0</v>
      </c>
      <c r="F75" s="127">
        <v>0</v>
      </c>
      <c r="G75" s="127">
        <v>0</v>
      </c>
      <c r="H75" s="127">
        <v>0</v>
      </c>
      <c r="I75" s="127">
        <v>0</v>
      </c>
      <c r="J75" s="127">
        <v>0</v>
      </c>
      <c r="K75" s="127">
        <v>0</v>
      </c>
      <c r="L75" s="127">
        <v>0</v>
      </c>
      <c r="M75" s="127">
        <v>0</v>
      </c>
      <c r="N75" s="127">
        <v>0</v>
      </c>
      <c r="O75" s="127">
        <v>0</v>
      </c>
      <c r="P75" s="127">
        <v>0</v>
      </c>
      <c r="Q75" s="127"/>
    </row>
    <row r="76" spans="1:17" ht="39.950000000000003" customHeight="1" x14ac:dyDescent="0.2">
      <c r="A76" s="19" t="s">
        <v>190</v>
      </c>
      <c r="B76" s="20">
        <v>130</v>
      </c>
      <c r="C76" s="20">
        <v>21</v>
      </c>
      <c r="D76" s="21">
        <f t="shared" si="42"/>
        <v>16.153846153846153</v>
      </c>
      <c r="E76" s="127">
        <v>0</v>
      </c>
      <c r="F76" s="127">
        <v>0</v>
      </c>
      <c r="G76" s="20">
        <v>4</v>
      </c>
      <c r="H76" s="21">
        <f t="shared" si="37"/>
        <v>3.0769230769230771</v>
      </c>
      <c r="I76" s="127">
        <v>0</v>
      </c>
      <c r="J76" s="127">
        <v>0</v>
      </c>
      <c r="K76" s="20">
        <v>4</v>
      </c>
      <c r="L76" s="21">
        <f t="shared" si="39"/>
        <v>3.0769230769230771</v>
      </c>
      <c r="M76" s="127">
        <v>0</v>
      </c>
      <c r="N76" s="127">
        <v>0</v>
      </c>
      <c r="O76" s="20">
        <v>101</v>
      </c>
      <c r="P76" s="22">
        <f t="shared" si="41"/>
        <v>77.692307692307693</v>
      </c>
    </row>
    <row r="77" spans="1:17" ht="39.950000000000003" customHeight="1" x14ac:dyDescent="0.2">
      <c r="A77" s="19" t="s">
        <v>191</v>
      </c>
      <c r="B77" s="127">
        <v>0</v>
      </c>
      <c r="C77" s="127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127">
        <v>0</v>
      </c>
      <c r="N77" s="127">
        <v>0</v>
      </c>
      <c r="O77" s="127">
        <v>0</v>
      </c>
      <c r="P77" s="127">
        <v>0</v>
      </c>
    </row>
    <row r="78" spans="1:17" ht="39.950000000000003" customHeight="1" x14ac:dyDescent="0.2">
      <c r="A78" s="19" t="s">
        <v>192</v>
      </c>
      <c r="B78" s="20">
        <v>2</v>
      </c>
      <c r="C78" s="20">
        <v>2</v>
      </c>
      <c r="D78" s="21">
        <f t="shared" si="42"/>
        <v>100</v>
      </c>
      <c r="E78" s="127">
        <v>0</v>
      </c>
      <c r="F78" s="127">
        <v>0</v>
      </c>
      <c r="G78" s="127">
        <v>0</v>
      </c>
      <c r="H78" s="127">
        <v>0</v>
      </c>
      <c r="I78" s="127">
        <v>0</v>
      </c>
      <c r="J78" s="127">
        <v>0</v>
      </c>
      <c r="K78" s="127">
        <v>0</v>
      </c>
      <c r="L78" s="127">
        <v>0</v>
      </c>
      <c r="M78" s="127">
        <v>0</v>
      </c>
      <c r="N78" s="127">
        <v>0</v>
      </c>
      <c r="O78" s="127">
        <v>0</v>
      </c>
      <c r="P78" s="127">
        <v>0</v>
      </c>
    </row>
    <row r="79" spans="1:17" ht="39.950000000000003" customHeight="1" x14ac:dyDescent="0.2">
      <c r="A79" s="19" t="s">
        <v>193</v>
      </c>
      <c r="B79" s="20">
        <v>3</v>
      </c>
      <c r="C79" s="20">
        <v>1</v>
      </c>
      <c r="D79" s="21">
        <f t="shared" si="42"/>
        <v>33.333333333333329</v>
      </c>
      <c r="E79" s="127">
        <v>0</v>
      </c>
      <c r="F79" s="127">
        <v>0</v>
      </c>
      <c r="G79" s="20">
        <v>1</v>
      </c>
      <c r="H79" s="21">
        <f t="shared" si="37"/>
        <v>33.333333333333329</v>
      </c>
      <c r="I79" s="127">
        <v>0</v>
      </c>
      <c r="J79" s="127">
        <v>0</v>
      </c>
      <c r="K79" s="127">
        <v>0</v>
      </c>
      <c r="L79" s="127">
        <v>0</v>
      </c>
      <c r="M79" s="127">
        <v>0</v>
      </c>
      <c r="N79" s="127">
        <v>0</v>
      </c>
      <c r="O79" s="20">
        <v>1</v>
      </c>
      <c r="P79" s="22">
        <f t="shared" si="41"/>
        <v>33.333333333333329</v>
      </c>
    </row>
    <row r="80" spans="1:17" ht="39.950000000000003" customHeight="1" x14ac:dyDescent="0.2">
      <c r="A80" s="19" t="s">
        <v>194</v>
      </c>
      <c r="B80" s="127">
        <v>0</v>
      </c>
      <c r="C80" s="127">
        <v>0</v>
      </c>
      <c r="D80" s="127">
        <v>0</v>
      </c>
      <c r="E80" s="127">
        <v>0</v>
      </c>
      <c r="F80" s="127">
        <v>0</v>
      </c>
      <c r="G80" s="127">
        <v>0</v>
      </c>
      <c r="H80" s="127">
        <v>0</v>
      </c>
      <c r="I80" s="127">
        <v>0</v>
      </c>
      <c r="J80" s="127">
        <v>0</v>
      </c>
      <c r="K80" s="127">
        <v>0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</row>
    <row r="81" spans="1:16" ht="39.950000000000003" customHeight="1" x14ac:dyDescent="0.2">
      <c r="A81" s="19" t="s">
        <v>195</v>
      </c>
      <c r="B81" s="20">
        <v>253</v>
      </c>
      <c r="C81" s="20">
        <v>5</v>
      </c>
      <c r="D81" s="21">
        <f t="shared" si="42"/>
        <v>1.9762845849802373</v>
      </c>
      <c r="E81" s="20">
        <v>8</v>
      </c>
      <c r="F81" s="21">
        <f t="shared" si="36"/>
        <v>3.1620553359683794</v>
      </c>
      <c r="G81" s="20">
        <v>75</v>
      </c>
      <c r="H81" s="21">
        <f t="shared" si="37"/>
        <v>29.644268774703558</v>
      </c>
      <c r="I81" s="127">
        <v>0</v>
      </c>
      <c r="J81" s="127">
        <v>0</v>
      </c>
      <c r="K81" s="127">
        <v>0</v>
      </c>
      <c r="L81" s="127">
        <v>0</v>
      </c>
      <c r="M81" s="20">
        <v>4</v>
      </c>
      <c r="N81" s="21">
        <f t="shared" si="40"/>
        <v>1.5810276679841897</v>
      </c>
      <c r="O81" s="20">
        <v>161</v>
      </c>
      <c r="P81" s="22">
        <f t="shared" si="41"/>
        <v>63.636363636363633</v>
      </c>
    </row>
    <row r="82" spans="1:16" ht="15.95" customHeight="1" x14ac:dyDescent="0.2">
      <c r="A82" s="56"/>
      <c r="B82" s="20"/>
      <c r="C82" s="20"/>
      <c r="D82" s="21"/>
      <c r="E82" s="20"/>
      <c r="F82" s="21"/>
      <c r="G82" s="20"/>
      <c r="H82" s="21"/>
      <c r="I82" s="20"/>
      <c r="J82" s="21"/>
      <c r="K82" s="20"/>
      <c r="L82" s="21"/>
      <c r="M82" s="20"/>
      <c r="N82" s="21"/>
      <c r="O82" s="20"/>
      <c r="P82" s="22"/>
    </row>
    <row r="83" spans="1:16" ht="15.95" customHeight="1" thickBot="1" x14ac:dyDescent="0.25">
      <c r="A83" s="68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</row>
    <row r="84" spans="1:16" s="3" customFormat="1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16" s="3" customFormat="1" ht="18" customHeight="1" x14ac:dyDescent="0.25">
      <c r="A85" s="30" t="s">
        <v>19</v>
      </c>
    </row>
    <row r="86" spans="1:16" s="3" customFormat="1" ht="15.95" customHeight="1" x14ac:dyDescent="0.2">
      <c r="A86" s="31" t="s">
        <v>20</v>
      </c>
    </row>
    <row r="87" spans="1:16" ht="35.1" customHeight="1" x14ac:dyDescent="0.2">
      <c r="A87" s="67" t="s">
        <v>34</v>
      </c>
      <c r="B87" s="15"/>
      <c r="C87" s="122"/>
      <c r="D87" s="122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 spans="1:16" ht="39.950000000000003" customHeight="1" x14ac:dyDescent="0.2">
      <c r="A88" s="16" t="s">
        <v>185</v>
      </c>
      <c r="B88" s="15">
        <v>37869</v>
      </c>
      <c r="C88" s="15">
        <v>14989</v>
      </c>
      <c r="D88" s="17">
        <f>C88/B88*100</f>
        <v>39.581187778922072</v>
      </c>
      <c r="E88" s="15">
        <v>2177</v>
      </c>
      <c r="F88" s="17">
        <f>E88/B88*100</f>
        <v>5.7487654810002908</v>
      </c>
      <c r="G88" s="15">
        <v>12407</v>
      </c>
      <c r="H88" s="17">
        <f>G88/B88*100</f>
        <v>32.762945945232246</v>
      </c>
      <c r="I88" s="15">
        <v>596</v>
      </c>
      <c r="J88" s="17">
        <f>I88/B88*100</f>
        <v>1.5738466819826245</v>
      </c>
      <c r="K88" s="15">
        <v>483</v>
      </c>
      <c r="L88" s="17">
        <f>K88/B88*100</f>
        <v>1.2754495761704825</v>
      </c>
      <c r="M88" s="15">
        <v>989</v>
      </c>
      <c r="N88" s="17">
        <f>M88/B88*100</f>
        <v>2.6116348464443209</v>
      </c>
      <c r="O88" s="15">
        <v>6228</v>
      </c>
      <c r="P88" s="18">
        <f>O88/B88*100</f>
        <v>16.446169690247959</v>
      </c>
    </row>
    <row r="89" spans="1:16" ht="39.950000000000003" customHeight="1" x14ac:dyDescent="0.2">
      <c r="A89" s="19" t="s">
        <v>186</v>
      </c>
      <c r="B89" s="20">
        <v>5802</v>
      </c>
      <c r="C89" s="20">
        <v>1266</v>
      </c>
      <c r="D89" s="21">
        <f>C89/B89*100</f>
        <v>21.820062047569806</v>
      </c>
      <c r="E89" s="20">
        <v>377</v>
      </c>
      <c r="F89" s="21">
        <f t="shared" ref="F89:F100" si="43">E89/B89*100</f>
        <v>6.4977593933126503</v>
      </c>
      <c r="G89" s="20">
        <v>2078</v>
      </c>
      <c r="H89" s="21">
        <f t="shared" ref="H89:H100" si="44">G89/B89*100</f>
        <v>35.815236125473973</v>
      </c>
      <c r="I89" s="20">
        <v>107</v>
      </c>
      <c r="J89" s="21">
        <f t="shared" ref="J89:J100" si="45">I89/B89*100</f>
        <v>1.8441916580489486</v>
      </c>
      <c r="K89" s="20">
        <v>97</v>
      </c>
      <c r="L89" s="21">
        <f t="shared" ref="L89:L100" si="46">K89/B89*100</f>
        <v>1.6718372974836262</v>
      </c>
      <c r="M89" s="20">
        <v>297</v>
      </c>
      <c r="N89" s="21">
        <f t="shared" ref="N89:N100" si="47">M89/B89*100</f>
        <v>5.1189245087900721</v>
      </c>
      <c r="O89" s="20">
        <v>1580</v>
      </c>
      <c r="P89" s="22">
        <f t="shared" ref="P89:P100" si="48">O89/B89*100</f>
        <v>27.231988969320923</v>
      </c>
    </row>
    <row r="90" spans="1:16" ht="39.950000000000003" customHeight="1" x14ac:dyDescent="0.2">
      <c r="A90" s="19" t="s">
        <v>187</v>
      </c>
      <c r="B90" s="20">
        <v>5855</v>
      </c>
      <c r="C90" s="20">
        <v>2545</v>
      </c>
      <c r="D90" s="21">
        <f t="shared" ref="D90:D100" si="49">C90/B90*100</f>
        <v>43.467122117847993</v>
      </c>
      <c r="E90" s="20">
        <v>213</v>
      </c>
      <c r="F90" s="21">
        <f t="shared" si="43"/>
        <v>3.6379163108454313</v>
      </c>
      <c r="G90" s="20">
        <v>2313</v>
      </c>
      <c r="H90" s="21">
        <f t="shared" si="44"/>
        <v>39.504696840307432</v>
      </c>
      <c r="I90" s="20">
        <v>90</v>
      </c>
      <c r="J90" s="21">
        <f t="shared" si="45"/>
        <v>1.5371477369769428</v>
      </c>
      <c r="K90" s="20">
        <v>84</v>
      </c>
      <c r="L90" s="21">
        <f t="shared" si="46"/>
        <v>1.43467122117848</v>
      </c>
      <c r="M90" s="20">
        <v>52</v>
      </c>
      <c r="N90" s="21">
        <f t="shared" si="47"/>
        <v>0.88812980358667815</v>
      </c>
      <c r="O90" s="20">
        <v>558</v>
      </c>
      <c r="P90" s="22">
        <f t="shared" si="48"/>
        <v>9.530315969257046</v>
      </c>
    </row>
    <row r="91" spans="1:16" ht="39.950000000000003" customHeight="1" x14ac:dyDescent="0.2">
      <c r="A91" s="125" t="s">
        <v>199</v>
      </c>
      <c r="B91" s="20">
        <v>22891</v>
      </c>
      <c r="C91" s="20">
        <v>9597</v>
      </c>
      <c r="D91" s="21">
        <f t="shared" si="49"/>
        <v>41.924773928618237</v>
      </c>
      <c r="E91" s="20">
        <v>1462</v>
      </c>
      <c r="F91" s="21">
        <f t="shared" si="43"/>
        <v>6.3867895679524711</v>
      </c>
      <c r="G91" s="20">
        <v>7541</v>
      </c>
      <c r="H91" s="21">
        <f t="shared" si="44"/>
        <v>32.943078065615303</v>
      </c>
      <c r="I91" s="20">
        <v>355</v>
      </c>
      <c r="J91" s="21">
        <f t="shared" si="45"/>
        <v>1.5508278362675287</v>
      </c>
      <c r="K91" s="20">
        <v>283</v>
      </c>
      <c r="L91" s="21">
        <f t="shared" si="46"/>
        <v>1.2362937398977765</v>
      </c>
      <c r="M91" s="20">
        <v>322</v>
      </c>
      <c r="N91" s="21">
        <f t="shared" si="47"/>
        <v>1.4066663754313922</v>
      </c>
      <c r="O91" s="20">
        <v>3331</v>
      </c>
      <c r="P91" s="22">
        <f t="shared" si="48"/>
        <v>14.55157048621729</v>
      </c>
    </row>
    <row r="92" spans="1:16" ht="39.950000000000003" customHeight="1" x14ac:dyDescent="0.2">
      <c r="A92" s="19" t="s">
        <v>188</v>
      </c>
      <c r="B92" s="20">
        <v>259</v>
      </c>
      <c r="C92" s="20">
        <v>258</v>
      </c>
      <c r="D92" s="21">
        <f t="shared" si="49"/>
        <v>99.613899613899619</v>
      </c>
      <c r="E92" s="20">
        <v>1</v>
      </c>
      <c r="F92" s="21">
        <f t="shared" si="43"/>
        <v>0.38610038610038611</v>
      </c>
      <c r="G92" s="127">
        <v>0</v>
      </c>
      <c r="H92" s="127">
        <v>0</v>
      </c>
      <c r="I92" s="127">
        <v>0</v>
      </c>
      <c r="J92" s="127">
        <v>0</v>
      </c>
      <c r="K92" s="127">
        <v>0</v>
      </c>
      <c r="L92" s="127">
        <v>0</v>
      </c>
      <c r="M92" s="127">
        <v>0</v>
      </c>
      <c r="N92" s="127">
        <v>0</v>
      </c>
      <c r="O92" s="127">
        <v>0</v>
      </c>
      <c r="P92" s="127">
        <v>0</v>
      </c>
    </row>
    <row r="93" spans="1:16" ht="54.95" customHeight="1" x14ac:dyDescent="0.2">
      <c r="A93" s="19" t="s">
        <v>189</v>
      </c>
      <c r="B93" s="20">
        <v>2534</v>
      </c>
      <c r="C93" s="20">
        <v>1226</v>
      </c>
      <c r="D93" s="21">
        <f t="shared" si="49"/>
        <v>48.382004735595899</v>
      </c>
      <c r="E93" s="20">
        <v>92</v>
      </c>
      <c r="F93" s="21">
        <f t="shared" si="43"/>
        <v>3.6306235201262824</v>
      </c>
      <c r="G93" s="20">
        <v>320</v>
      </c>
      <c r="H93" s="21">
        <f t="shared" si="44"/>
        <v>12.628255722178375</v>
      </c>
      <c r="I93" s="127">
        <v>0</v>
      </c>
      <c r="J93" s="127">
        <v>0</v>
      </c>
      <c r="K93" s="127">
        <v>0</v>
      </c>
      <c r="L93" s="127">
        <v>0</v>
      </c>
      <c r="M93" s="20">
        <v>293</v>
      </c>
      <c r="N93" s="21">
        <f t="shared" si="47"/>
        <v>11.562746645619573</v>
      </c>
      <c r="O93" s="20">
        <v>603</v>
      </c>
      <c r="P93" s="22">
        <f t="shared" si="48"/>
        <v>23.796369376479873</v>
      </c>
    </row>
    <row r="94" spans="1:16" ht="120" customHeight="1" x14ac:dyDescent="0.2">
      <c r="A94" s="19" t="s">
        <v>200</v>
      </c>
      <c r="B94" s="127">
        <v>0</v>
      </c>
      <c r="C94" s="127">
        <v>0</v>
      </c>
      <c r="D94" s="127">
        <v>0</v>
      </c>
      <c r="E94" s="127">
        <v>0</v>
      </c>
      <c r="F94" s="127">
        <v>0</v>
      </c>
      <c r="G94" s="127">
        <v>0</v>
      </c>
      <c r="H94" s="127">
        <v>0</v>
      </c>
      <c r="I94" s="127">
        <v>0</v>
      </c>
      <c r="J94" s="127">
        <v>0</v>
      </c>
      <c r="K94" s="127">
        <v>0</v>
      </c>
      <c r="L94" s="127">
        <v>0</v>
      </c>
      <c r="M94" s="127">
        <v>0</v>
      </c>
      <c r="N94" s="127">
        <v>0</v>
      </c>
      <c r="O94" s="127">
        <v>0</v>
      </c>
      <c r="P94" s="127">
        <v>0</v>
      </c>
    </row>
    <row r="95" spans="1:16" ht="39.950000000000003" customHeight="1" x14ac:dyDescent="0.2">
      <c r="A95" s="19" t="s">
        <v>190</v>
      </c>
      <c r="B95" s="20">
        <v>127</v>
      </c>
      <c r="C95" s="20">
        <v>38</v>
      </c>
      <c r="D95" s="21">
        <f t="shared" si="49"/>
        <v>29.921259842519689</v>
      </c>
      <c r="E95" s="20">
        <v>9</v>
      </c>
      <c r="F95" s="21">
        <f t="shared" si="43"/>
        <v>7.0866141732283463</v>
      </c>
      <c r="G95" s="20">
        <v>17</v>
      </c>
      <c r="H95" s="21">
        <f t="shared" si="44"/>
        <v>13.385826771653544</v>
      </c>
      <c r="I95" s="127">
        <v>0</v>
      </c>
      <c r="J95" s="127">
        <v>0</v>
      </c>
      <c r="K95" s="20">
        <v>1</v>
      </c>
      <c r="L95" s="21">
        <f t="shared" si="46"/>
        <v>0.78740157480314954</v>
      </c>
      <c r="M95" s="127">
        <v>0</v>
      </c>
      <c r="N95" s="127">
        <v>0</v>
      </c>
      <c r="O95" s="20">
        <v>62</v>
      </c>
      <c r="P95" s="22">
        <f t="shared" si="48"/>
        <v>48.818897637795274</v>
      </c>
    </row>
    <row r="96" spans="1:16" ht="39.950000000000003" customHeight="1" x14ac:dyDescent="0.2">
      <c r="A96" s="19" t="s">
        <v>191</v>
      </c>
      <c r="B96" s="127">
        <v>0</v>
      </c>
      <c r="C96" s="127">
        <v>0</v>
      </c>
      <c r="D96" s="127">
        <v>0</v>
      </c>
      <c r="E96" s="127">
        <v>0</v>
      </c>
      <c r="F96" s="127">
        <v>0</v>
      </c>
      <c r="G96" s="127">
        <v>0</v>
      </c>
      <c r="H96" s="127">
        <v>0</v>
      </c>
      <c r="I96" s="127">
        <v>0</v>
      </c>
      <c r="J96" s="127">
        <v>0</v>
      </c>
      <c r="K96" s="127">
        <v>0</v>
      </c>
      <c r="L96" s="127">
        <v>0</v>
      </c>
      <c r="M96" s="127">
        <v>0</v>
      </c>
      <c r="N96" s="127">
        <v>0</v>
      </c>
      <c r="O96" s="127">
        <v>0</v>
      </c>
      <c r="P96" s="127">
        <v>0</v>
      </c>
    </row>
    <row r="97" spans="1:16" ht="39.950000000000003" customHeight="1" x14ac:dyDescent="0.2">
      <c r="A97" s="19" t="s">
        <v>192</v>
      </c>
      <c r="B97" s="20">
        <v>10</v>
      </c>
      <c r="C97" s="20">
        <v>1</v>
      </c>
      <c r="D97" s="21">
        <f t="shared" si="49"/>
        <v>10</v>
      </c>
      <c r="E97" s="127">
        <v>0</v>
      </c>
      <c r="F97" s="127">
        <v>0</v>
      </c>
      <c r="G97" s="20">
        <v>0</v>
      </c>
      <c r="H97" s="21">
        <f t="shared" si="44"/>
        <v>0</v>
      </c>
      <c r="I97" s="127">
        <v>0</v>
      </c>
      <c r="J97" s="127">
        <v>0</v>
      </c>
      <c r="K97" s="20">
        <v>4</v>
      </c>
      <c r="L97" s="21">
        <f t="shared" si="46"/>
        <v>40</v>
      </c>
      <c r="M97" s="20">
        <v>1</v>
      </c>
      <c r="N97" s="21">
        <f t="shared" si="47"/>
        <v>10</v>
      </c>
      <c r="O97" s="20">
        <v>4</v>
      </c>
      <c r="P97" s="22">
        <f t="shared" si="48"/>
        <v>40</v>
      </c>
    </row>
    <row r="98" spans="1:16" ht="39.950000000000003" customHeight="1" x14ac:dyDescent="0.2">
      <c r="A98" s="19" t="s">
        <v>193</v>
      </c>
      <c r="B98" s="20">
        <v>1</v>
      </c>
      <c r="C98" s="127">
        <v>0</v>
      </c>
      <c r="D98" s="127">
        <v>0</v>
      </c>
      <c r="E98" s="127">
        <v>0</v>
      </c>
      <c r="F98" s="127">
        <v>0</v>
      </c>
      <c r="G98" s="20">
        <v>1</v>
      </c>
      <c r="H98" s="21">
        <f t="shared" si="44"/>
        <v>100</v>
      </c>
      <c r="I98" s="127">
        <v>0</v>
      </c>
      <c r="J98" s="127">
        <v>0</v>
      </c>
      <c r="K98" s="127">
        <v>0</v>
      </c>
      <c r="L98" s="127">
        <v>0</v>
      </c>
      <c r="M98" s="127">
        <v>0</v>
      </c>
      <c r="N98" s="127">
        <v>0</v>
      </c>
      <c r="O98" s="127">
        <v>0</v>
      </c>
      <c r="P98" s="127">
        <v>0</v>
      </c>
    </row>
    <row r="99" spans="1:16" ht="39.950000000000003" customHeight="1" x14ac:dyDescent="0.2">
      <c r="A99" s="19" t="s">
        <v>194</v>
      </c>
      <c r="B99" s="127">
        <v>0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</row>
    <row r="100" spans="1:16" ht="39.950000000000003" customHeight="1" x14ac:dyDescent="0.2">
      <c r="A100" s="19" t="s">
        <v>195</v>
      </c>
      <c r="B100" s="20">
        <v>390</v>
      </c>
      <c r="C100" s="20">
        <v>58</v>
      </c>
      <c r="D100" s="21">
        <f t="shared" si="49"/>
        <v>14.871794871794872</v>
      </c>
      <c r="E100" s="20">
        <v>23</v>
      </c>
      <c r="F100" s="21">
        <f t="shared" si="43"/>
        <v>5.8974358974358969</v>
      </c>
      <c r="G100" s="20">
        <v>137</v>
      </c>
      <c r="H100" s="21">
        <f t="shared" si="44"/>
        <v>35.128205128205124</v>
      </c>
      <c r="I100" s="20">
        <v>44</v>
      </c>
      <c r="J100" s="21">
        <f t="shared" si="45"/>
        <v>11.282051282051283</v>
      </c>
      <c r="K100" s="20">
        <v>14</v>
      </c>
      <c r="L100" s="21">
        <f t="shared" si="46"/>
        <v>3.5897435897435894</v>
      </c>
      <c r="M100" s="20">
        <v>24</v>
      </c>
      <c r="N100" s="21">
        <f t="shared" si="47"/>
        <v>6.1538461538461542</v>
      </c>
      <c r="O100" s="20">
        <v>90</v>
      </c>
      <c r="P100" s="22">
        <f t="shared" si="48"/>
        <v>23.076923076923077</v>
      </c>
    </row>
    <row r="101" spans="1:16" ht="15.95" customHeight="1" x14ac:dyDescent="0.2">
      <c r="A101" s="56"/>
      <c r="B101" s="20"/>
      <c r="C101" s="20"/>
      <c r="D101" s="21"/>
      <c r="E101" s="20"/>
      <c r="F101" s="21"/>
      <c r="G101" s="20"/>
      <c r="H101" s="21"/>
      <c r="I101" s="20"/>
      <c r="J101" s="21"/>
      <c r="K101" s="20"/>
      <c r="L101" s="21"/>
      <c r="M101" s="20"/>
      <c r="N101" s="21"/>
      <c r="O101" s="20"/>
      <c r="P101" s="22"/>
    </row>
    <row r="102" spans="1:16" ht="15.95" customHeight="1" thickBot="1" x14ac:dyDescent="0.25">
      <c r="A102" s="68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</row>
    <row r="103" spans="1:16" s="3" customFormat="1" ht="18" customHeight="1" x14ac:dyDescent="0.2">
      <c r="A103" s="29" t="s">
        <v>196</v>
      </c>
      <c r="B103" s="20"/>
      <c r="C103" s="20"/>
      <c r="D103" s="21"/>
      <c r="E103" s="20"/>
      <c r="F103" s="21"/>
      <c r="G103" s="20"/>
      <c r="H103" s="21"/>
      <c r="I103" s="20"/>
      <c r="J103" s="21"/>
      <c r="K103" s="20"/>
      <c r="L103" s="21"/>
      <c r="M103" s="20"/>
      <c r="N103" s="21"/>
      <c r="O103" s="20"/>
      <c r="P103" s="22"/>
    </row>
    <row r="104" spans="1:16" s="3" customFormat="1" ht="18" customHeight="1" x14ac:dyDescent="0.25">
      <c r="A104" s="30" t="s">
        <v>19</v>
      </c>
    </row>
    <row r="105" spans="1:16" s="3" customFormat="1" ht="15.95" customHeight="1" x14ac:dyDescent="0.2">
      <c r="A105" s="31" t="s">
        <v>20</v>
      </c>
    </row>
    <row r="106" spans="1:16" ht="35.1" customHeight="1" x14ac:dyDescent="0.2">
      <c r="A106" s="67" t="s">
        <v>35</v>
      </c>
      <c r="B106" s="15"/>
      <c r="C106" s="122"/>
      <c r="D106" s="122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</row>
    <row r="107" spans="1:16" ht="39.950000000000003" customHeight="1" x14ac:dyDescent="0.2">
      <c r="A107" s="16" t="s">
        <v>185</v>
      </c>
      <c r="B107" s="15">
        <v>16784</v>
      </c>
      <c r="C107" s="15">
        <v>5481</v>
      </c>
      <c r="D107" s="17">
        <f>C107/B107*100</f>
        <v>32.656101048617728</v>
      </c>
      <c r="E107" s="15">
        <v>1089</v>
      </c>
      <c r="F107" s="17">
        <f>E107/B107*100</f>
        <v>6.4883222116301233</v>
      </c>
      <c r="G107" s="15">
        <v>3278</v>
      </c>
      <c r="H107" s="17">
        <f>G107/B107*100</f>
        <v>19.530505243088655</v>
      </c>
      <c r="I107" s="15">
        <v>421</v>
      </c>
      <c r="J107" s="17">
        <f>I107/B107*100</f>
        <v>2.5083412774070544</v>
      </c>
      <c r="K107" s="15">
        <v>231</v>
      </c>
      <c r="L107" s="17">
        <f>K107/B107*100</f>
        <v>1.3763107721639656</v>
      </c>
      <c r="M107" s="15">
        <v>467</v>
      </c>
      <c r="N107" s="17">
        <f>M107/B107*100</f>
        <v>2.7824118207816966</v>
      </c>
      <c r="O107" s="15">
        <v>5817</v>
      </c>
      <c r="P107" s="18">
        <f>O107/B107*100</f>
        <v>34.65800762631077</v>
      </c>
    </row>
    <row r="108" spans="1:16" ht="39.950000000000003" customHeight="1" x14ac:dyDescent="0.2">
      <c r="A108" s="19" t="s">
        <v>186</v>
      </c>
      <c r="B108" s="20">
        <v>6375</v>
      </c>
      <c r="C108" s="20">
        <v>1065</v>
      </c>
      <c r="D108" s="21">
        <f>C108/B108*100</f>
        <v>16.705882352941178</v>
      </c>
      <c r="E108" s="20">
        <v>442</v>
      </c>
      <c r="F108" s="21">
        <f t="shared" ref="F108:F119" si="50">E108/B108*100</f>
        <v>6.9333333333333327</v>
      </c>
      <c r="G108" s="20">
        <v>1814</v>
      </c>
      <c r="H108" s="21">
        <f t="shared" ref="H108:H119" si="51">G108/B108*100</f>
        <v>28.454901960784312</v>
      </c>
      <c r="I108" s="20">
        <v>137</v>
      </c>
      <c r="J108" s="21">
        <f t="shared" ref="J108:J119" si="52">I108/B108*100</f>
        <v>2.1490196078431372</v>
      </c>
      <c r="K108" s="20">
        <v>153</v>
      </c>
      <c r="L108" s="21">
        <f t="shared" ref="L108:L119" si="53">K108/B108*100</f>
        <v>2.4</v>
      </c>
      <c r="M108" s="20">
        <v>431</v>
      </c>
      <c r="N108" s="21">
        <f t="shared" ref="N108:N119" si="54">M108/B108*100</f>
        <v>6.7607843137254902</v>
      </c>
      <c r="O108" s="20">
        <v>2333</v>
      </c>
      <c r="P108" s="22">
        <f t="shared" ref="P108:P119" si="55">O108/B108*100</f>
        <v>36.596078431372547</v>
      </c>
    </row>
    <row r="109" spans="1:16" ht="39.950000000000003" customHeight="1" x14ac:dyDescent="0.2">
      <c r="A109" s="19" t="s">
        <v>187</v>
      </c>
      <c r="B109" s="20">
        <v>2131</v>
      </c>
      <c r="C109" s="20">
        <v>831</v>
      </c>
      <c r="D109" s="21">
        <f t="shared" ref="D109:D119" si="56">C109/B109*100</f>
        <v>38.995776630689818</v>
      </c>
      <c r="E109" s="20">
        <v>148</v>
      </c>
      <c r="F109" s="21">
        <f t="shared" si="50"/>
        <v>6.9450961989676205</v>
      </c>
      <c r="G109" s="20">
        <v>367</v>
      </c>
      <c r="H109" s="21">
        <f t="shared" si="51"/>
        <v>17.22196152041295</v>
      </c>
      <c r="I109" s="20">
        <v>82</v>
      </c>
      <c r="J109" s="21">
        <f t="shared" si="52"/>
        <v>3.8479587048334118</v>
      </c>
      <c r="K109" s="20">
        <v>21</v>
      </c>
      <c r="L109" s="21">
        <f t="shared" si="53"/>
        <v>0.98545283904270287</v>
      </c>
      <c r="M109" s="20">
        <v>17</v>
      </c>
      <c r="N109" s="21">
        <f t="shared" si="54"/>
        <v>0.79774753636790241</v>
      </c>
      <c r="O109" s="20">
        <v>665</v>
      </c>
      <c r="P109" s="22">
        <f t="shared" si="55"/>
        <v>31.206006569685595</v>
      </c>
    </row>
    <row r="110" spans="1:16" ht="39.950000000000003" customHeight="1" x14ac:dyDescent="0.2">
      <c r="A110" s="125" t="s">
        <v>199</v>
      </c>
      <c r="B110" s="20">
        <v>6624</v>
      </c>
      <c r="C110" s="20">
        <v>3326</v>
      </c>
      <c r="D110" s="21">
        <f t="shared" si="56"/>
        <v>50.211352657004824</v>
      </c>
      <c r="E110" s="20">
        <v>303</v>
      </c>
      <c r="F110" s="21">
        <f t="shared" si="50"/>
        <v>4.5742753623188408</v>
      </c>
      <c r="G110" s="20">
        <v>1018</v>
      </c>
      <c r="H110" s="21">
        <f t="shared" si="51"/>
        <v>15.368357487922705</v>
      </c>
      <c r="I110" s="20">
        <v>200</v>
      </c>
      <c r="J110" s="21">
        <f t="shared" si="52"/>
        <v>3.0193236714975846</v>
      </c>
      <c r="K110" s="20">
        <v>39</v>
      </c>
      <c r="L110" s="21">
        <f t="shared" si="53"/>
        <v>0.58876811594202905</v>
      </c>
      <c r="M110" s="20">
        <v>18</v>
      </c>
      <c r="N110" s="21">
        <f t="shared" si="54"/>
        <v>0.27173913043478259</v>
      </c>
      <c r="O110" s="20">
        <v>1720</v>
      </c>
      <c r="P110" s="22">
        <f t="shared" si="55"/>
        <v>25.966183574879224</v>
      </c>
    </row>
    <row r="111" spans="1:16" ht="39.950000000000003" customHeight="1" x14ac:dyDescent="0.2">
      <c r="A111" s="19" t="s">
        <v>188</v>
      </c>
      <c r="B111" s="20">
        <v>5</v>
      </c>
      <c r="C111" s="20">
        <v>4</v>
      </c>
      <c r="D111" s="21">
        <f t="shared" si="56"/>
        <v>80</v>
      </c>
      <c r="E111" s="20">
        <v>1</v>
      </c>
      <c r="F111" s="21">
        <f t="shared" si="50"/>
        <v>20</v>
      </c>
      <c r="G111" s="127">
        <v>0</v>
      </c>
      <c r="H111" s="127">
        <v>0</v>
      </c>
      <c r="I111" s="127">
        <v>0</v>
      </c>
      <c r="J111" s="127">
        <v>0</v>
      </c>
      <c r="K111" s="127">
        <v>0</v>
      </c>
      <c r="L111" s="127">
        <v>0</v>
      </c>
      <c r="M111" s="127">
        <v>0</v>
      </c>
      <c r="N111" s="127">
        <v>0</v>
      </c>
      <c r="O111" s="127">
        <v>0</v>
      </c>
      <c r="P111" s="127">
        <v>0</v>
      </c>
    </row>
    <row r="112" spans="1:16" ht="54.95" customHeight="1" x14ac:dyDescent="0.2">
      <c r="A112" s="19" t="s">
        <v>189</v>
      </c>
      <c r="B112" s="20">
        <v>1429</v>
      </c>
      <c r="C112" s="20">
        <v>234</v>
      </c>
      <c r="D112" s="21">
        <f t="shared" si="56"/>
        <v>16.375087473757873</v>
      </c>
      <c r="E112" s="20">
        <v>116</v>
      </c>
      <c r="F112" s="21">
        <f t="shared" si="50"/>
        <v>8.1175647305808258</v>
      </c>
      <c r="G112" s="20">
        <v>59</v>
      </c>
      <c r="H112" s="21">
        <f t="shared" si="51"/>
        <v>4.1287613715885234</v>
      </c>
      <c r="I112" s="20">
        <v>1</v>
      </c>
      <c r="J112" s="21">
        <f t="shared" si="52"/>
        <v>6.997900629811056E-2</v>
      </c>
      <c r="K112" s="20">
        <v>1</v>
      </c>
      <c r="L112" s="21">
        <f t="shared" si="53"/>
        <v>6.997900629811056E-2</v>
      </c>
      <c r="M112" s="127">
        <v>0</v>
      </c>
      <c r="N112" s="127">
        <v>0</v>
      </c>
      <c r="O112" s="20">
        <v>1018</v>
      </c>
      <c r="P112" s="22">
        <f t="shared" si="55"/>
        <v>71.238628411476554</v>
      </c>
    </row>
    <row r="113" spans="1:16" ht="120" customHeight="1" x14ac:dyDescent="0.2">
      <c r="A113" s="19" t="s">
        <v>200</v>
      </c>
      <c r="B113" s="127">
        <v>0</v>
      </c>
      <c r="C113" s="127">
        <v>0</v>
      </c>
      <c r="D113" s="127">
        <v>0</v>
      </c>
      <c r="E113" s="127">
        <v>0</v>
      </c>
      <c r="F113" s="127">
        <v>0</v>
      </c>
      <c r="G113" s="127">
        <v>0</v>
      </c>
      <c r="H113" s="127">
        <v>0</v>
      </c>
      <c r="I113" s="127">
        <v>0</v>
      </c>
      <c r="J113" s="127">
        <v>0</v>
      </c>
      <c r="K113" s="127">
        <v>0</v>
      </c>
      <c r="L113" s="127">
        <v>0</v>
      </c>
      <c r="M113" s="127">
        <v>0</v>
      </c>
      <c r="N113" s="127">
        <v>0</v>
      </c>
      <c r="O113" s="127">
        <v>0</v>
      </c>
      <c r="P113" s="127">
        <v>0</v>
      </c>
    </row>
    <row r="114" spans="1:16" ht="39.950000000000003" customHeight="1" x14ac:dyDescent="0.2">
      <c r="A114" s="19" t="s">
        <v>190</v>
      </c>
      <c r="B114" s="20">
        <v>57</v>
      </c>
      <c r="C114" s="20">
        <v>18</v>
      </c>
      <c r="D114" s="21">
        <f t="shared" si="56"/>
        <v>31.578947368421051</v>
      </c>
      <c r="E114" s="20">
        <v>1</v>
      </c>
      <c r="F114" s="21">
        <f t="shared" si="50"/>
        <v>1.7543859649122806</v>
      </c>
      <c r="G114" s="20">
        <v>10</v>
      </c>
      <c r="H114" s="21">
        <f t="shared" si="51"/>
        <v>17.543859649122805</v>
      </c>
      <c r="I114" s="127">
        <v>0</v>
      </c>
      <c r="J114" s="127">
        <v>0</v>
      </c>
      <c r="K114" s="20">
        <v>1</v>
      </c>
      <c r="L114" s="21">
        <f t="shared" si="53"/>
        <v>1.7543859649122806</v>
      </c>
      <c r="M114" s="127">
        <v>0</v>
      </c>
      <c r="N114" s="127">
        <v>0</v>
      </c>
      <c r="O114" s="20">
        <v>27</v>
      </c>
      <c r="P114" s="22">
        <f t="shared" si="55"/>
        <v>47.368421052631575</v>
      </c>
    </row>
    <row r="115" spans="1:16" ht="39.950000000000003" customHeight="1" x14ac:dyDescent="0.2">
      <c r="A115" s="19" t="s">
        <v>191</v>
      </c>
      <c r="B115" s="127">
        <v>0</v>
      </c>
      <c r="C115" s="127">
        <v>0</v>
      </c>
      <c r="D115" s="127">
        <v>0</v>
      </c>
      <c r="E115" s="127">
        <v>0</v>
      </c>
      <c r="F115" s="127">
        <v>0</v>
      </c>
      <c r="G115" s="127">
        <v>0</v>
      </c>
      <c r="H115" s="127">
        <v>0</v>
      </c>
      <c r="I115" s="127">
        <v>0</v>
      </c>
      <c r="J115" s="127">
        <v>0</v>
      </c>
      <c r="K115" s="127">
        <v>0</v>
      </c>
      <c r="L115" s="127">
        <v>0</v>
      </c>
      <c r="M115" s="127">
        <v>0</v>
      </c>
      <c r="N115" s="127">
        <v>0</v>
      </c>
      <c r="O115" s="127">
        <v>0</v>
      </c>
      <c r="P115" s="127">
        <v>0</v>
      </c>
    </row>
    <row r="116" spans="1:16" ht="39.950000000000003" customHeight="1" x14ac:dyDescent="0.2">
      <c r="A116" s="19" t="s">
        <v>192</v>
      </c>
      <c r="B116" s="20">
        <v>10</v>
      </c>
      <c r="C116" s="127">
        <v>0</v>
      </c>
      <c r="D116" s="127">
        <v>0</v>
      </c>
      <c r="E116" s="20">
        <v>1</v>
      </c>
      <c r="F116" s="21">
        <f t="shared" si="50"/>
        <v>10</v>
      </c>
      <c r="G116" s="20">
        <v>1</v>
      </c>
      <c r="H116" s="21">
        <f t="shared" si="51"/>
        <v>10</v>
      </c>
      <c r="I116" s="127">
        <v>0</v>
      </c>
      <c r="J116" s="127">
        <v>0</v>
      </c>
      <c r="K116" s="20">
        <v>5</v>
      </c>
      <c r="L116" s="21">
        <f t="shared" si="53"/>
        <v>50</v>
      </c>
      <c r="M116" s="127">
        <v>0</v>
      </c>
      <c r="N116" s="127">
        <v>0</v>
      </c>
      <c r="O116" s="20">
        <v>3</v>
      </c>
      <c r="P116" s="22">
        <f t="shared" si="55"/>
        <v>30</v>
      </c>
    </row>
    <row r="117" spans="1:16" ht="39.950000000000003" customHeight="1" x14ac:dyDescent="0.2">
      <c r="A117" s="19" t="s">
        <v>193</v>
      </c>
      <c r="B117" s="20">
        <v>10</v>
      </c>
      <c r="C117" s="20">
        <v>1</v>
      </c>
      <c r="D117" s="21">
        <f t="shared" si="56"/>
        <v>10</v>
      </c>
      <c r="E117" s="127">
        <v>0</v>
      </c>
      <c r="F117" s="127">
        <v>0</v>
      </c>
      <c r="G117" s="20">
        <v>6</v>
      </c>
      <c r="H117" s="21">
        <f t="shared" si="51"/>
        <v>60</v>
      </c>
      <c r="I117" s="127">
        <v>0</v>
      </c>
      <c r="J117" s="127">
        <v>0</v>
      </c>
      <c r="K117" s="20">
        <v>2</v>
      </c>
      <c r="L117" s="21">
        <f t="shared" si="53"/>
        <v>20</v>
      </c>
      <c r="M117" s="127">
        <v>0</v>
      </c>
      <c r="N117" s="127">
        <v>0</v>
      </c>
      <c r="O117" s="20">
        <v>1</v>
      </c>
      <c r="P117" s="22">
        <f t="shared" si="55"/>
        <v>10</v>
      </c>
    </row>
    <row r="118" spans="1:16" ht="39.950000000000003" customHeight="1" x14ac:dyDescent="0.2">
      <c r="A118" s="19" t="s">
        <v>194</v>
      </c>
      <c r="B118" s="127">
        <v>0</v>
      </c>
      <c r="C118" s="127">
        <v>0</v>
      </c>
      <c r="D118" s="127">
        <v>0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127">
        <v>0</v>
      </c>
      <c r="L118" s="127">
        <v>0</v>
      </c>
      <c r="M118" s="127">
        <v>0</v>
      </c>
      <c r="N118" s="127">
        <v>0</v>
      </c>
      <c r="O118" s="127">
        <v>0</v>
      </c>
      <c r="P118" s="127">
        <v>0</v>
      </c>
    </row>
    <row r="119" spans="1:16" ht="39.950000000000003" customHeight="1" x14ac:dyDescent="0.2">
      <c r="A119" s="19" t="s">
        <v>195</v>
      </c>
      <c r="B119" s="20">
        <v>143</v>
      </c>
      <c r="C119" s="20">
        <v>2</v>
      </c>
      <c r="D119" s="21">
        <f t="shared" si="56"/>
        <v>1.3986013986013985</v>
      </c>
      <c r="E119" s="20">
        <v>77</v>
      </c>
      <c r="F119" s="21">
        <f t="shared" si="50"/>
        <v>53.846153846153847</v>
      </c>
      <c r="G119" s="20">
        <v>3</v>
      </c>
      <c r="H119" s="21">
        <f t="shared" si="51"/>
        <v>2.0979020979020979</v>
      </c>
      <c r="I119" s="20">
        <v>1</v>
      </c>
      <c r="J119" s="21">
        <f t="shared" si="52"/>
        <v>0.69930069930069927</v>
      </c>
      <c r="K119" s="20">
        <v>9</v>
      </c>
      <c r="L119" s="21">
        <f t="shared" si="53"/>
        <v>6.2937062937062942</v>
      </c>
      <c r="M119" s="20">
        <v>1</v>
      </c>
      <c r="N119" s="21">
        <f t="shared" si="54"/>
        <v>0.69930069930069927</v>
      </c>
      <c r="O119" s="20">
        <v>50</v>
      </c>
      <c r="P119" s="22">
        <f t="shared" si="55"/>
        <v>34.965034965034967</v>
      </c>
    </row>
    <row r="120" spans="1:16" ht="15.95" customHeight="1" x14ac:dyDescent="0.2">
      <c r="A120" s="56"/>
      <c r="B120" s="20"/>
      <c r="C120" s="20"/>
      <c r="D120" s="21"/>
      <c r="E120" s="20"/>
      <c r="F120" s="21"/>
      <c r="G120" s="20"/>
      <c r="H120" s="21"/>
      <c r="I120" s="20"/>
      <c r="J120" s="21"/>
      <c r="K120" s="20"/>
      <c r="L120" s="21"/>
      <c r="M120" s="20"/>
      <c r="N120" s="21"/>
      <c r="O120" s="20"/>
      <c r="P120" s="22"/>
    </row>
    <row r="121" spans="1:16" ht="15.95" customHeight="1" thickBot="1" x14ac:dyDescent="0.25">
      <c r="A121" s="68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</row>
    <row r="122" spans="1:16" s="3" customFormat="1" ht="18" customHeight="1" x14ac:dyDescent="0.2">
      <c r="A122" s="29" t="s">
        <v>196</v>
      </c>
      <c r="B122" s="20"/>
      <c r="C122" s="20"/>
      <c r="D122" s="21"/>
      <c r="E122" s="20"/>
      <c r="F122" s="21"/>
      <c r="G122" s="20"/>
      <c r="H122" s="21"/>
      <c r="I122" s="20"/>
      <c r="J122" s="21"/>
      <c r="K122" s="20"/>
      <c r="L122" s="21"/>
      <c r="M122" s="20"/>
      <c r="N122" s="21"/>
      <c r="O122" s="20"/>
      <c r="P122" s="22"/>
    </row>
    <row r="123" spans="1:16" s="3" customFormat="1" ht="18" customHeight="1" x14ac:dyDescent="0.25">
      <c r="A123" s="30" t="s">
        <v>19</v>
      </c>
    </row>
    <row r="124" spans="1:16" s="3" customFormat="1" ht="15.95" customHeight="1" x14ac:dyDescent="0.2">
      <c r="A124" s="31" t="s">
        <v>20</v>
      </c>
    </row>
    <row r="125" spans="1:16" ht="35.1" customHeight="1" x14ac:dyDescent="0.2">
      <c r="A125" s="67" t="s">
        <v>36</v>
      </c>
      <c r="B125" s="15"/>
      <c r="C125" s="122"/>
      <c r="D125" s="122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ht="39.950000000000003" customHeight="1" x14ac:dyDescent="0.2">
      <c r="A126" s="16" t="s">
        <v>185</v>
      </c>
      <c r="B126" s="15">
        <v>14900</v>
      </c>
      <c r="C126" s="15">
        <v>5449</v>
      </c>
      <c r="D126" s="17">
        <f>C126/B126*100</f>
        <v>36.570469798657719</v>
      </c>
      <c r="E126" s="15">
        <v>809</v>
      </c>
      <c r="F126" s="17">
        <f>E126/B126*100</f>
        <v>5.4295302013422821</v>
      </c>
      <c r="G126" s="15">
        <v>3966</v>
      </c>
      <c r="H126" s="17">
        <f>G126/B126*100</f>
        <v>26.617449664429532</v>
      </c>
      <c r="I126" s="15">
        <v>558</v>
      </c>
      <c r="J126" s="17">
        <f>I126/B126*100</f>
        <v>3.7449664429530203</v>
      </c>
      <c r="K126" s="15">
        <v>236</v>
      </c>
      <c r="L126" s="17">
        <f>K126/B126*100</f>
        <v>1.5838926174496646</v>
      </c>
      <c r="M126" s="15">
        <v>318</v>
      </c>
      <c r="N126" s="17">
        <f>M126/B126*100</f>
        <v>2.1342281879194633</v>
      </c>
      <c r="O126" s="15">
        <v>3564</v>
      </c>
      <c r="P126" s="18">
        <f>O126/B126*100</f>
        <v>23.919463087248321</v>
      </c>
    </row>
    <row r="127" spans="1:16" ht="39.950000000000003" customHeight="1" x14ac:dyDescent="0.2">
      <c r="A127" s="19" t="s">
        <v>186</v>
      </c>
      <c r="B127" s="20">
        <v>2911</v>
      </c>
      <c r="C127" s="20">
        <v>798</v>
      </c>
      <c r="D127" s="21">
        <f>C127/B127*100</f>
        <v>27.413260048093441</v>
      </c>
      <c r="E127" s="20">
        <v>172</v>
      </c>
      <c r="F127" s="21">
        <f t="shared" ref="F127:F138" si="57">E127/B127*100</f>
        <v>5.9086224665063556</v>
      </c>
      <c r="G127" s="20">
        <v>730</v>
      </c>
      <c r="H127" s="21">
        <f t="shared" ref="H127:H138" si="58">G127/B127*100</f>
        <v>25.077293026451393</v>
      </c>
      <c r="I127" s="20">
        <v>259</v>
      </c>
      <c r="J127" s="21">
        <f t="shared" ref="J127:J133" si="59">I127/B127*100</f>
        <v>8.8972861559601526</v>
      </c>
      <c r="K127" s="20">
        <v>35</v>
      </c>
      <c r="L127" s="21">
        <f t="shared" ref="L127:L138" si="60">K127/B127*100</f>
        <v>1.202335967021642</v>
      </c>
      <c r="M127" s="20">
        <v>198</v>
      </c>
      <c r="N127" s="21">
        <f t="shared" ref="N127:N138" si="61">M127/B127*100</f>
        <v>6.8017863277224322</v>
      </c>
      <c r="O127" s="20">
        <v>719</v>
      </c>
      <c r="P127" s="22">
        <f t="shared" ref="P127:P138" si="62">O127/B127*100</f>
        <v>24.69941600824459</v>
      </c>
    </row>
    <row r="128" spans="1:16" ht="39.950000000000003" customHeight="1" x14ac:dyDescent="0.2">
      <c r="A128" s="19" t="s">
        <v>187</v>
      </c>
      <c r="B128" s="20">
        <v>1900</v>
      </c>
      <c r="C128" s="20">
        <v>917</v>
      </c>
      <c r="D128" s="21">
        <f t="shared" ref="D128:D138" si="63">C128/B128*100</f>
        <v>48.263157894736842</v>
      </c>
      <c r="E128" s="20">
        <v>134</v>
      </c>
      <c r="F128" s="21">
        <f t="shared" si="57"/>
        <v>7.052631578947369</v>
      </c>
      <c r="G128" s="20">
        <v>404</v>
      </c>
      <c r="H128" s="21">
        <f t="shared" si="58"/>
        <v>21.263157894736842</v>
      </c>
      <c r="I128" s="20">
        <v>33</v>
      </c>
      <c r="J128" s="21">
        <f t="shared" si="59"/>
        <v>1.7368421052631577</v>
      </c>
      <c r="K128" s="20">
        <v>99</v>
      </c>
      <c r="L128" s="21">
        <f t="shared" si="60"/>
        <v>5.2105263157894735</v>
      </c>
      <c r="M128" s="20">
        <v>33</v>
      </c>
      <c r="N128" s="21">
        <f t="shared" si="61"/>
        <v>1.7368421052631577</v>
      </c>
      <c r="O128" s="20">
        <v>280</v>
      </c>
      <c r="P128" s="22">
        <f t="shared" si="62"/>
        <v>14.736842105263156</v>
      </c>
    </row>
    <row r="129" spans="1:16" ht="39.950000000000003" customHeight="1" x14ac:dyDescent="0.2">
      <c r="A129" s="125" t="s">
        <v>199</v>
      </c>
      <c r="B129" s="20">
        <v>9027</v>
      </c>
      <c r="C129" s="20">
        <v>3263</v>
      </c>
      <c r="D129" s="21">
        <f t="shared" si="63"/>
        <v>36.147114212916804</v>
      </c>
      <c r="E129" s="20">
        <v>463</v>
      </c>
      <c r="F129" s="21">
        <f t="shared" si="57"/>
        <v>5.1290572726265644</v>
      </c>
      <c r="G129" s="20">
        <v>2731</v>
      </c>
      <c r="H129" s="21">
        <f t="shared" si="58"/>
        <v>30.25368339426166</v>
      </c>
      <c r="I129" s="20">
        <v>263</v>
      </c>
      <c r="J129" s="21">
        <f t="shared" si="59"/>
        <v>2.9134817768915475</v>
      </c>
      <c r="K129" s="20">
        <v>86</v>
      </c>
      <c r="L129" s="21">
        <f t="shared" si="60"/>
        <v>0.9526974631660573</v>
      </c>
      <c r="M129" s="20">
        <v>85</v>
      </c>
      <c r="N129" s="21">
        <f t="shared" si="61"/>
        <v>0.94161958568738224</v>
      </c>
      <c r="O129" s="20">
        <v>2136</v>
      </c>
      <c r="P129" s="22">
        <f t="shared" si="62"/>
        <v>23.662346294449986</v>
      </c>
    </row>
    <row r="130" spans="1:16" ht="39.950000000000003" customHeight="1" x14ac:dyDescent="0.2">
      <c r="A130" s="19" t="s">
        <v>188</v>
      </c>
      <c r="B130" s="127">
        <v>0</v>
      </c>
      <c r="C130" s="127">
        <v>0</v>
      </c>
      <c r="D130" s="127">
        <v>0</v>
      </c>
      <c r="E130" s="127">
        <v>0</v>
      </c>
      <c r="F130" s="127">
        <v>0</v>
      </c>
      <c r="G130" s="127">
        <v>0</v>
      </c>
      <c r="H130" s="127">
        <v>0</v>
      </c>
      <c r="I130" s="127">
        <v>0</v>
      </c>
      <c r="J130" s="127">
        <v>0</v>
      </c>
      <c r="K130" s="127">
        <v>0</v>
      </c>
      <c r="L130" s="127">
        <v>0</v>
      </c>
      <c r="M130" s="127">
        <v>0</v>
      </c>
      <c r="N130" s="127">
        <v>0</v>
      </c>
      <c r="O130" s="127">
        <v>0</v>
      </c>
      <c r="P130" s="127">
        <v>0</v>
      </c>
    </row>
    <row r="131" spans="1:16" ht="54.95" customHeight="1" x14ac:dyDescent="0.2">
      <c r="A131" s="19" t="s">
        <v>189</v>
      </c>
      <c r="B131" s="20">
        <v>772</v>
      </c>
      <c r="C131" s="20">
        <v>356</v>
      </c>
      <c r="D131" s="21">
        <f t="shared" si="63"/>
        <v>46.1139896373057</v>
      </c>
      <c r="E131" s="20">
        <v>21</v>
      </c>
      <c r="F131" s="21">
        <f t="shared" si="57"/>
        <v>2.7202072538860103</v>
      </c>
      <c r="G131" s="20">
        <v>87</v>
      </c>
      <c r="H131" s="21">
        <f t="shared" si="58"/>
        <v>11.269430051813471</v>
      </c>
      <c r="I131" s="20">
        <v>2</v>
      </c>
      <c r="J131" s="21">
        <f t="shared" si="59"/>
        <v>0.2590673575129534</v>
      </c>
      <c r="K131" s="20">
        <v>10</v>
      </c>
      <c r="L131" s="21">
        <f t="shared" si="60"/>
        <v>1.2953367875647668</v>
      </c>
      <c r="M131" s="127">
        <v>0</v>
      </c>
      <c r="N131" s="127">
        <v>0</v>
      </c>
      <c r="O131" s="20">
        <v>296</v>
      </c>
      <c r="P131" s="22">
        <f t="shared" si="62"/>
        <v>38.341968911917093</v>
      </c>
    </row>
    <row r="132" spans="1:16" ht="120" customHeight="1" x14ac:dyDescent="0.2">
      <c r="A132" s="19" t="s">
        <v>200</v>
      </c>
      <c r="B132" s="127">
        <v>0</v>
      </c>
      <c r="C132" s="127">
        <v>0</v>
      </c>
      <c r="D132" s="127">
        <v>0</v>
      </c>
      <c r="E132" s="127">
        <v>0</v>
      </c>
      <c r="F132" s="127">
        <v>0</v>
      </c>
      <c r="G132" s="127">
        <v>0</v>
      </c>
      <c r="H132" s="127">
        <v>0</v>
      </c>
      <c r="I132" s="127">
        <v>0</v>
      </c>
      <c r="J132" s="127">
        <v>0</v>
      </c>
      <c r="K132" s="127">
        <v>0</v>
      </c>
      <c r="L132" s="127">
        <v>0</v>
      </c>
      <c r="M132" s="127">
        <v>0</v>
      </c>
      <c r="N132" s="127">
        <v>0</v>
      </c>
      <c r="O132" s="127">
        <v>0</v>
      </c>
      <c r="P132" s="127">
        <v>0</v>
      </c>
    </row>
    <row r="133" spans="1:16" ht="39.950000000000003" customHeight="1" x14ac:dyDescent="0.2">
      <c r="A133" s="19" t="s">
        <v>190</v>
      </c>
      <c r="B133" s="20">
        <v>142</v>
      </c>
      <c r="C133" s="20">
        <v>105</v>
      </c>
      <c r="D133" s="21">
        <f t="shared" si="63"/>
        <v>73.943661971830991</v>
      </c>
      <c r="E133" s="20">
        <v>5</v>
      </c>
      <c r="F133" s="21">
        <f t="shared" si="57"/>
        <v>3.5211267605633805</v>
      </c>
      <c r="G133" s="20">
        <v>2</v>
      </c>
      <c r="H133" s="21">
        <f t="shared" si="58"/>
        <v>1.4084507042253522</v>
      </c>
      <c r="I133" s="20">
        <v>1</v>
      </c>
      <c r="J133" s="21">
        <f t="shared" si="59"/>
        <v>0.70422535211267612</v>
      </c>
      <c r="K133" s="20">
        <v>3</v>
      </c>
      <c r="L133" s="21">
        <f t="shared" si="60"/>
        <v>2.112676056338028</v>
      </c>
      <c r="M133" s="127">
        <v>0</v>
      </c>
      <c r="N133" s="127">
        <v>0</v>
      </c>
      <c r="O133" s="20">
        <v>26</v>
      </c>
      <c r="P133" s="22">
        <f t="shared" si="62"/>
        <v>18.30985915492958</v>
      </c>
    </row>
    <row r="134" spans="1:16" ht="39.950000000000003" customHeight="1" x14ac:dyDescent="0.2">
      <c r="A134" s="19" t="s">
        <v>191</v>
      </c>
      <c r="B134" s="127">
        <v>0</v>
      </c>
      <c r="C134" s="127">
        <v>0</v>
      </c>
      <c r="D134" s="127">
        <v>0</v>
      </c>
      <c r="E134" s="127">
        <v>0</v>
      </c>
      <c r="F134" s="127">
        <v>0</v>
      </c>
      <c r="G134" s="127">
        <v>0</v>
      </c>
      <c r="H134" s="127">
        <v>0</v>
      </c>
      <c r="I134" s="127">
        <v>0</v>
      </c>
      <c r="J134" s="127">
        <v>0</v>
      </c>
      <c r="K134" s="127">
        <v>0</v>
      </c>
      <c r="L134" s="127">
        <v>0</v>
      </c>
      <c r="M134" s="127">
        <v>0</v>
      </c>
      <c r="N134" s="127">
        <v>0</v>
      </c>
      <c r="O134" s="127">
        <v>0</v>
      </c>
      <c r="P134" s="127">
        <v>0</v>
      </c>
    </row>
    <row r="135" spans="1:16" ht="39.950000000000003" customHeight="1" x14ac:dyDescent="0.2">
      <c r="A135" s="19" t="s">
        <v>192</v>
      </c>
      <c r="B135" s="20">
        <v>3</v>
      </c>
      <c r="C135" s="127">
        <v>0</v>
      </c>
      <c r="D135" s="127">
        <v>0</v>
      </c>
      <c r="E135" s="20">
        <v>1</v>
      </c>
      <c r="F135" s="21">
        <f t="shared" si="57"/>
        <v>33.333333333333329</v>
      </c>
      <c r="G135" s="127">
        <v>0</v>
      </c>
      <c r="H135" s="127">
        <v>0</v>
      </c>
      <c r="I135" s="127">
        <v>0</v>
      </c>
      <c r="J135" s="127">
        <v>0</v>
      </c>
      <c r="K135" s="20">
        <v>1</v>
      </c>
      <c r="L135" s="21">
        <f t="shared" si="60"/>
        <v>33.333333333333329</v>
      </c>
      <c r="M135" s="20">
        <v>1</v>
      </c>
      <c r="N135" s="21">
        <f t="shared" si="61"/>
        <v>33.333333333333329</v>
      </c>
      <c r="O135" s="127">
        <v>0</v>
      </c>
      <c r="P135" s="127">
        <v>0</v>
      </c>
    </row>
    <row r="136" spans="1:16" ht="39.950000000000003" customHeight="1" x14ac:dyDescent="0.2">
      <c r="A136" s="19" t="s">
        <v>193</v>
      </c>
      <c r="B136" s="20">
        <v>1</v>
      </c>
      <c r="C136" s="127">
        <v>0</v>
      </c>
      <c r="D136" s="127">
        <v>0</v>
      </c>
      <c r="E136" s="127">
        <v>0</v>
      </c>
      <c r="F136" s="127">
        <v>0</v>
      </c>
      <c r="G136" s="127">
        <v>0</v>
      </c>
      <c r="H136" s="127">
        <v>0</v>
      </c>
      <c r="I136" s="127">
        <v>0</v>
      </c>
      <c r="J136" s="127">
        <v>0</v>
      </c>
      <c r="K136" s="20">
        <v>1</v>
      </c>
      <c r="L136" s="21">
        <f t="shared" si="60"/>
        <v>100</v>
      </c>
      <c r="M136" s="127">
        <v>0</v>
      </c>
      <c r="N136" s="127">
        <v>0</v>
      </c>
      <c r="O136" s="127">
        <v>0</v>
      </c>
      <c r="P136" s="127">
        <v>0</v>
      </c>
    </row>
    <row r="137" spans="1:16" ht="39.950000000000003" customHeight="1" x14ac:dyDescent="0.2">
      <c r="A137" s="19" t="s">
        <v>194</v>
      </c>
      <c r="B137" s="127">
        <v>0</v>
      </c>
      <c r="C137" s="127">
        <v>0</v>
      </c>
      <c r="D137" s="127">
        <v>0</v>
      </c>
      <c r="E137" s="127">
        <v>0</v>
      </c>
      <c r="F137" s="127">
        <v>0</v>
      </c>
      <c r="G137" s="127">
        <v>0</v>
      </c>
      <c r="H137" s="127">
        <v>0</v>
      </c>
      <c r="I137" s="127">
        <v>0</v>
      </c>
      <c r="J137" s="127">
        <v>0</v>
      </c>
      <c r="K137" s="127">
        <v>0</v>
      </c>
      <c r="L137" s="127">
        <v>0</v>
      </c>
      <c r="M137" s="127">
        <v>0</v>
      </c>
      <c r="N137" s="127">
        <v>0</v>
      </c>
      <c r="O137" s="127">
        <v>0</v>
      </c>
      <c r="P137" s="127">
        <v>0</v>
      </c>
    </row>
    <row r="138" spans="1:16" ht="39.950000000000003" customHeight="1" x14ac:dyDescent="0.2">
      <c r="A138" s="19" t="s">
        <v>195</v>
      </c>
      <c r="B138" s="20">
        <v>144</v>
      </c>
      <c r="C138" s="20">
        <v>10</v>
      </c>
      <c r="D138" s="21">
        <f t="shared" si="63"/>
        <v>6.9444444444444446</v>
      </c>
      <c r="E138" s="20">
        <v>13</v>
      </c>
      <c r="F138" s="21">
        <f t="shared" si="57"/>
        <v>9.0277777777777768</v>
      </c>
      <c r="G138" s="20">
        <v>12</v>
      </c>
      <c r="H138" s="21">
        <f t="shared" si="58"/>
        <v>8.3333333333333321</v>
      </c>
      <c r="I138" s="127">
        <v>0</v>
      </c>
      <c r="J138" s="127">
        <v>0</v>
      </c>
      <c r="K138" s="20">
        <v>1</v>
      </c>
      <c r="L138" s="21">
        <f t="shared" si="60"/>
        <v>0.69444444444444442</v>
      </c>
      <c r="M138" s="20">
        <v>1</v>
      </c>
      <c r="N138" s="21">
        <f t="shared" si="61"/>
        <v>0.69444444444444442</v>
      </c>
      <c r="O138" s="20">
        <v>107</v>
      </c>
      <c r="P138" s="22">
        <f t="shared" si="62"/>
        <v>74.305555555555557</v>
      </c>
    </row>
    <row r="139" spans="1:16" ht="15.95" customHeight="1" x14ac:dyDescent="0.2">
      <c r="A139" s="56"/>
      <c r="B139" s="20"/>
      <c r="C139" s="20"/>
      <c r="D139" s="21"/>
      <c r="E139" s="20"/>
      <c r="F139" s="21"/>
      <c r="G139" s="20"/>
      <c r="H139" s="21"/>
      <c r="I139" s="20"/>
      <c r="J139" s="21"/>
      <c r="K139" s="20"/>
      <c r="L139" s="21"/>
      <c r="M139" s="20"/>
      <c r="N139" s="21"/>
      <c r="O139" s="20"/>
      <c r="P139" s="22"/>
    </row>
    <row r="140" spans="1:16" ht="15.95" customHeight="1" thickBot="1" x14ac:dyDescent="0.25">
      <c r="A140" s="68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</row>
    <row r="141" spans="1:16" s="3" customFormat="1" ht="18" customHeight="1" x14ac:dyDescent="0.2">
      <c r="A141" s="29" t="s">
        <v>196</v>
      </c>
      <c r="B141" s="20"/>
      <c r="C141" s="20"/>
      <c r="D141" s="21"/>
      <c r="E141" s="20"/>
      <c r="F141" s="21"/>
      <c r="G141" s="20"/>
      <c r="H141" s="21"/>
      <c r="I141" s="20"/>
      <c r="J141" s="21"/>
      <c r="K141" s="20"/>
      <c r="L141" s="21"/>
      <c r="M141" s="20"/>
      <c r="N141" s="21"/>
      <c r="O141" s="20"/>
      <c r="P141" s="22"/>
    </row>
    <row r="142" spans="1:16" s="3" customFormat="1" ht="18" customHeight="1" x14ac:dyDescent="0.25">
      <c r="A142" s="30" t="s">
        <v>19</v>
      </c>
    </row>
    <row r="143" spans="1:16" s="3" customFormat="1" ht="15.95" customHeight="1" x14ac:dyDescent="0.2">
      <c r="A143" s="31" t="s">
        <v>20</v>
      </c>
    </row>
    <row r="144" spans="1:16" ht="35.1" customHeight="1" x14ac:dyDescent="0.2">
      <c r="A144" s="67" t="s">
        <v>37</v>
      </c>
      <c r="B144" s="15"/>
      <c r="C144" s="122"/>
      <c r="D144" s="122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ht="39.950000000000003" customHeight="1" x14ac:dyDescent="0.2">
      <c r="A145" s="16" t="s">
        <v>185</v>
      </c>
      <c r="B145" s="15">
        <v>7283</v>
      </c>
      <c r="C145" s="15">
        <v>1635</v>
      </c>
      <c r="D145" s="17">
        <f>C145/B145*100</f>
        <v>22.449540024715091</v>
      </c>
      <c r="E145" s="15">
        <v>261</v>
      </c>
      <c r="F145" s="17">
        <f>E145/B145*100</f>
        <v>3.5836880406425924</v>
      </c>
      <c r="G145" s="15">
        <v>1699</v>
      </c>
      <c r="H145" s="17">
        <f>G145/B145*100</f>
        <v>23.328298777976109</v>
      </c>
      <c r="I145" s="15">
        <v>644</v>
      </c>
      <c r="J145" s="17">
        <f>I145/B145*100</f>
        <v>8.8425099546890014</v>
      </c>
      <c r="K145" s="15">
        <v>263</v>
      </c>
      <c r="L145" s="17">
        <f>K145/B145*100</f>
        <v>3.611149251681999</v>
      </c>
      <c r="M145" s="15">
        <v>136</v>
      </c>
      <c r="N145" s="17">
        <f>M145/B145*100</f>
        <v>1.8673623506796651</v>
      </c>
      <c r="O145" s="15">
        <v>2645</v>
      </c>
      <c r="P145" s="18">
        <f>O145/B145*100</f>
        <v>36.317451599615538</v>
      </c>
    </row>
    <row r="146" spans="1:16" ht="39.950000000000003" customHeight="1" x14ac:dyDescent="0.2">
      <c r="A146" s="19" t="s">
        <v>186</v>
      </c>
      <c r="B146" s="20">
        <v>2417</v>
      </c>
      <c r="C146" s="20">
        <v>370</v>
      </c>
      <c r="D146" s="21">
        <f>C146/B146*100</f>
        <v>15.308233347124533</v>
      </c>
      <c r="E146" s="20">
        <v>112</v>
      </c>
      <c r="F146" s="21">
        <f t="shared" ref="F146:F154" si="64">E146/B146*100</f>
        <v>4.6338436077782372</v>
      </c>
      <c r="G146" s="20">
        <v>711</v>
      </c>
      <c r="H146" s="21">
        <f t="shared" ref="H146:H157" si="65">G146/B146*100</f>
        <v>29.416632188663634</v>
      </c>
      <c r="I146" s="20">
        <v>177</v>
      </c>
      <c r="J146" s="21">
        <f t="shared" ref="J146:J157" si="66">I146/B146*100</f>
        <v>7.323127844435251</v>
      </c>
      <c r="K146" s="20">
        <v>68</v>
      </c>
      <c r="L146" s="21">
        <f t="shared" ref="L146:L157" si="67">K146/B146*100</f>
        <v>2.8134050475796442</v>
      </c>
      <c r="M146" s="20">
        <v>117</v>
      </c>
      <c r="N146" s="21">
        <f t="shared" ref="N146:N156" si="68">M146/B146*100</f>
        <v>4.8407116259826228</v>
      </c>
      <c r="O146" s="20">
        <v>862</v>
      </c>
      <c r="P146" s="22">
        <f t="shared" ref="P146:P157" si="69">O146/B146*100</f>
        <v>35.66404633843608</v>
      </c>
    </row>
    <row r="147" spans="1:16" ht="39.950000000000003" customHeight="1" x14ac:dyDescent="0.2">
      <c r="A147" s="19" t="s">
        <v>187</v>
      </c>
      <c r="B147" s="20">
        <v>1648</v>
      </c>
      <c r="C147" s="20">
        <v>428</v>
      </c>
      <c r="D147" s="21">
        <f t="shared" ref="D147:D157" si="70">C147/B147*100</f>
        <v>25.970873786407765</v>
      </c>
      <c r="E147" s="20">
        <v>54</v>
      </c>
      <c r="F147" s="21">
        <f t="shared" si="64"/>
        <v>3.2766990291262137</v>
      </c>
      <c r="G147" s="20">
        <v>285</v>
      </c>
      <c r="H147" s="21">
        <f t="shared" si="65"/>
        <v>17.293689320388349</v>
      </c>
      <c r="I147" s="20">
        <v>283</v>
      </c>
      <c r="J147" s="21">
        <f t="shared" si="66"/>
        <v>17.172330097087379</v>
      </c>
      <c r="K147" s="20">
        <v>82</v>
      </c>
      <c r="L147" s="21">
        <f t="shared" si="67"/>
        <v>4.9757281553398061</v>
      </c>
      <c r="M147" s="20">
        <v>11</v>
      </c>
      <c r="N147" s="21">
        <f t="shared" si="68"/>
        <v>0.66747572815533973</v>
      </c>
      <c r="O147" s="20">
        <v>505</v>
      </c>
      <c r="P147" s="22">
        <f t="shared" si="69"/>
        <v>30.643203883495147</v>
      </c>
    </row>
    <row r="148" spans="1:16" ht="39.950000000000003" customHeight="1" x14ac:dyDescent="0.2">
      <c r="A148" s="125" t="s">
        <v>199</v>
      </c>
      <c r="B148" s="20">
        <v>1243</v>
      </c>
      <c r="C148" s="20">
        <v>284</v>
      </c>
      <c r="D148" s="21">
        <f t="shared" si="70"/>
        <v>22.847948511665326</v>
      </c>
      <c r="E148" s="20">
        <v>39</v>
      </c>
      <c r="F148" s="21">
        <f t="shared" si="64"/>
        <v>3.1375703942075623</v>
      </c>
      <c r="G148" s="20">
        <v>326</v>
      </c>
      <c r="H148" s="21">
        <f t="shared" si="65"/>
        <v>26.226870474658089</v>
      </c>
      <c r="I148" s="20">
        <v>119</v>
      </c>
      <c r="J148" s="21">
        <f t="shared" si="66"/>
        <v>9.5736122284794849</v>
      </c>
      <c r="K148" s="20">
        <v>37</v>
      </c>
      <c r="L148" s="21">
        <f t="shared" si="67"/>
        <v>2.9766693483507645</v>
      </c>
      <c r="M148" s="20">
        <v>5</v>
      </c>
      <c r="N148" s="21">
        <f t="shared" si="68"/>
        <v>0.40225261464199519</v>
      </c>
      <c r="O148" s="20">
        <v>433</v>
      </c>
      <c r="P148" s="22">
        <f t="shared" si="69"/>
        <v>34.835076427996782</v>
      </c>
    </row>
    <row r="149" spans="1:16" ht="39.950000000000003" customHeight="1" x14ac:dyDescent="0.2">
      <c r="A149" s="19" t="s">
        <v>188</v>
      </c>
      <c r="B149" s="127">
        <v>0</v>
      </c>
      <c r="C149" s="127">
        <v>0</v>
      </c>
      <c r="D149" s="127">
        <v>0</v>
      </c>
      <c r="E149" s="127">
        <v>0</v>
      </c>
      <c r="F149" s="127">
        <v>0</v>
      </c>
      <c r="G149" s="127">
        <v>0</v>
      </c>
      <c r="H149" s="127">
        <v>0</v>
      </c>
      <c r="I149" s="127">
        <v>0</v>
      </c>
      <c r="J149" s="127">
        <v>0</v>
      </c>
      <c r="K149" s="127">
        <v>0</v>
      </c>
      <c r="L149" s="127">
        <v>0</v>
      </c>
      <c r="M149" s="127">
        <v>0</v>
      </c>
      <c r="N149" s="127">
        <v>0</v>
      </c>
      <c r="O149" s="127">
        <v>0</v>
      </c>
      <c r="P149" s="127">
        <v>0</v>
      </c>
    </row>
    <row r="150" spans="1:16" ht="54.95" customHeight="1" x14ac:dyDescent="0.2">
      <c r="A150" s="19" t="s">
        <v>189</v>
      </c>
      <c r="B150" s="20">
        <v>1455</v>
      </c>
      <c r="C150" s="20">
        <v>281</v>
      </c>
      <c r="D150" s="21">
        <f t="shared" si="70"/>
        <v>19.312714776632305</v>
      </c>
      <c r="E150" s="20">
        <v>52</v>
      </c>
      <c r="F150" s="21">
        <f t="shared" si="64"/>
        <v>3.5738831615120272</v>
      </c>
      <c r="G150" s="20">
        <v>309</v>
      </c>
      <c r="H150" s="21">
        <f t="shared" si="65"/>
        <v>21.237113402061855</v>
      </c>
      <c r="I150" s="20">
        <v>49</v>
      </c>
      <c r="J150" s="21">
        <f t="shared" si="66"/>
        <v>3.3676975945017182</v>
      </c>
      <c r="K150" s="20">
        <v>39</v>
      </c>
      <c r="L150" s="21">
        <f t="shared" si="67"/>
        <v>2.6804123711340204</v>
      </c>
      <c r="M150" s="20">
        <v>1</v>
      </c>
      <c r="N150" s="21">
        <f t="shared" si="68"/>
        <v>6.8728522336769765E-2</v>
      </c>
      <c r="O150" s="20">
        <v>724</v>
      </c>
      <c r="P150" s="22">
        <f t="shared" si="69"/>
        <v>49.759450171821307</v>
      </c>
    </row>
    <row r="151" spans="1:16" ht="120" customHeight="1" x14ac:dyDescent="0.2">
      <c r="A151" s="19" t="s">
        <v>200</v>
      </c>
      <c r="B151" s="127">
        <v>0</v>
      </c>
      <c r="C151" s="127">
        <v>0</v>
      </c>
      <c r="D151" s="127">
        <v>0</v>
      </c>
      <c r="E151" s="127">
        <v>0</v>
      </c>
      <c r="F151" s="127">
        <v>0</v>
      </c>
      <c r="G151" s="127">
        <v>0</v>
      </c>
      <c r="H151" s="127">
        <v>0</v>
      </c>
      <c r="I151" s="127">
        <v>0</v>
      </c>
      <c r="J151" s="127">
        <v>0</v>
      </c>
      <c r="K151" s="127">
        <v>0</v>
      </c>
      <c r="L151" s="127">
        <v>0</v>
      </c>
      <c r="M151" s="127">
        <v>0</v>
      </c>
      <c r="N151" s="127">
        <v>0</v>
      </c>
      <c r="O151" s="127">
        <v>0</v>
      </c>
      <c r="P151" s="127">
        <v>0</v>
      </c>
    </row>
    <row r="152" spans="1:16" ht="39.950000000000003" customHeight="1" x14ac:dyDescent="0.2">
      <c r="A152" s="19" t="s">
        <v>190</v>
      </c>
      <c r="B152" s="20">
        <v>116</v>
      </c>
      <c r="C152" s="20">
        <v>45</v>
      </c>
      <c r="D152" s="21">
        <f t="shared" si="70"/>
        <v>38.793103448275865</v>
      </c>
      <c r="E152" s="20">
        <v>1</v>
      </c>
      <c r="F152" s="21">
        <f t="shared" si="64"/>
        <v>0.86206896551724133</v>
      </c>
      <c r="G152" s="20">
        <v>8</v>
      </c>
      <c r="H152" s="21">
        <f t="shared" si="65"/>
        <v>6.8965517241379306</v>
      </c>
      <c r="I152" s="127">
        <v>0</v>
      </c>
      <c r="J152" s="127">
        <v>0</v>
      </c>
      <c r="K152" s="20">
        <v>5</v>
      </c>
      <c r="L152" s="21">
        <f t="shared" si="67"/>
        <v>4.3103448275862073</v>
      </c>
      <c r="M152" s="20">
        <v>1</v>
      </c>
      <c r="N152" s="21">
        <f t="shared" si="68"/>
        <v>0.86206896551724133</v>
      </c>
      <c r="O152" s="20">
        <v>56</v>
      </c>
      <c r="P152" s="22">
        <f t="shared" si="69"/>
        <v>48.275862068965516</v>
      </c>
    </row>
    <row r="153" spans="1:16" ht="39.950000000000003" customHeight="1" x14ac:dyDescent="0.2">
      <c r="A153" s="19" t="s">
        <v>191</v>
      </c>
      <c r="B153" s="127">
        <v>0</v>
      </c>
      <c r="C153" s="127">
        <v>0</v>
      </c>
      <c r="D153" s="127">
        <v>0</v>
      </c>
      <c r="E153" s="127">
        <v>0</v>
      </c>
      <c r="F153" s="127">
        <v>0</v>
      </c>
      <c r="G153" s="127">
        <v>0</v>
      </c>
      <c r="H153" s="127">
        <v>0</v>
      </c>
      <c r="I153" s="127">
        <v>0</v>
      </c>
      <c r="J153" s="127">
        <v>0</v>
      </c>
      <c r="K153" s="127">
        <v>0</v>
      </c>
      <c r="L153" s="127">
        <v>0</v>
      </c>
      <c r="M153" s="127">
        <v>0</v>
      </c>
      <c r="N153" s="127">
        <v>0</v>
      </c>
      <c r="O153" s="127">
        <v>0</v>
      </c>
      <c r="P153" s="127">
        <v>0</v>
      </c>
    </row>
    <row r="154" spans="1:16" ht="39.950000000000003" customHeight="1" x14ac:dyDescent="0.2">
      <c r="A154" s="19" t="s">
        <v>192</v>
      </c>
      <c r="B154" s="20">
        <v>4</v>
      </c>
      <c r="C154" s="127">
        <v>0</v>
      </c>
      <c r="D154" s="127">
        <v>0</v>
      </c>
      <c r="E154" s="20">
        <v>3</v>
      </c>
      <c r="F154" s="21">
        <f t="shared" si="64"/>
        <v>75</v>
      </c>
      <c r="G154" s="127">
        <v>0</v>
      </c>
      <c r="H154" s="127">
        <v>0</v>
      </c>
      <c r="I154" s="127">
        <v>0</v>
      </c>
      <c r="J154" s="127">
        <v>0</v>
      </c>
      <c r="K154" s="127">
        <v>0</v>
      </c>
      <c r="L154" s="127">
        <v>0</v>
      </c>
      <c r="M154" s="127">
        <v>0</v>
      </c>
      <c r="N154" s="127">
        <v>0</v>
      </c>
      <c r="O154" s="20">
        <v>1</v>
      </c>
      <c r="P154" s="22">
        <f t="shared" si="69"/>
        <v>25</v>
      </c>
    </row>
    <row r="155" spans="1:16" ht="39.950000000000003" customHeight="1" x14ac:dyDescent="0.2">
      <c r="A155" s="19" t="s">
        <v>193</v>
      </c>
      <c r="B155" s="20">
        <v>338</v>
      </c>
      <c r="C155" s="20">
        <v>220</v>
      </c>
      <c r="D155" s="21">
        <f t="shared" si="70"/>
        <v>65.088757396449708</v>
      </c>
      <c r="E155" s="127">
        <v>0</v>
      </c>
      <c r="F155" s="127">
        <v>0</v>
      </c>
      <c r="G155" s="20">
        <v>51</v>
      </c>
      <c r="H155" s="21">
        <f t="shared" si="65"/>
        <v>15.088757396449704</v>
      </c>
      <c r="I155" s="20">
        <v>5</v>
      </c>
      <c r="J155" s="21">
        <f t="shared" si="66"/>
        <v>1.4792899408284024</v>
      </c>
      <c r="K155" s="20">
        <v>23</v>
      </c>
      <c r="L155" s="21">
        <f t="shared" si="67"/>
        <v>6.8047337278106506</v>
      </c>
      <c r="M155" s="127">
        <v>0</v>
      </c>
      <c r="N155" s="127">
        <v>0</v>
      </c>
      <c r="O155" s="20">
        <v>39</v>
      </c>
      <c r="P155" s="22">
        <f t="shared" si="69"/>
        <v>11.538461538461538</v>
      </c>
    </row>
    <row r="156" spans="1:16" ht="39.950000000000003" customHeight="1" x14ac:dyDescent="0.2">
      <c r="A156" s="19" t="s">
        <v>194</v>
      </c>
      <c r="B156" s="20">
        <v>6</v>
      </c>
      <c r="C156" s="20">
        <v>2</v>
      </c>
      <c r="D156" s="21">
        <f t="shared" si="70"/>
        <v>33.333333333333329</v>
      </c>
      <c r="E156" s="127">
        <v>0</v>
      </c>
      <c r="F156" s="127">
        <v>0</v>
      </c>
      <c r="G156" s="20">
        <v>2</v>
      </c>
      <c r="H156" s="21">
        <f t="shared" si="65"/>
        <v>33.333333333333329</v>
      </c>
      <c r="I156" s="127">
        <v>0</v>
      </c>
      <c r="J156" s="127">
        <v>0</v>
      </c>
      <c r="K156" s="127">
        <v>0</v>
      </c>
      <c r="L156" s="127">
        <v>0</v>
      </c>
      <c r="M156" s="20">
        <v>1</v>
      </c>
      <c r="N156" s="21">
        <f t="shared" si="68"/>
        <v>16.666666666666664</v>
      </c>
      <c r="O156" s="20">
        <v>1</v>
      </c>
      <c r="P156" s="22">
        <f t="shared" si="69"/>
        <v>16.666666666666664</v>
      </c>
    </row>
    <row r="157" spans="1:16" ht="39.950000000000003" customHeight="1" x14ac:dyDescent="0.2">
      <c r="A157" s="19" t="s">
        <v>195</v>
      </c>
      <c r="B157" s="20">
        <v>56</v>
      </c>
      <c r="C157" s="20">
        <v>5</v>
      </c>
      <c r="D157" s="21">
        <f t="shared" si="70"/>
        <v>8.9285714285714288</v>
      </c>
      <c r="E157" s="127">
        <v>0</v>
      </c>
      <c r="F157" s="127">
        <v>0</v>
      </c>
      <c r="G157" s="20">
        <v>7</v>
      </c>
      <c r="H157" s="21">
        <f t="shared" si="65"/>
        <v>12.5</v>
      </c>
      <c r="I157" s="20">
        <v>11</v>
      </c>
      <c r="J157" s="21">
        <f t="shared" si="66"/>
        <v>19.642857142857142</v>
      </c>
      <c r="K157" s="20">
        <v>9</v>
      </c>
      <c r="L157" s="21">
        <f t="shared" si="67"/>
        <v>16.071428571428573</v>
      </c>
      <c r="M157" s="127">
        <v>0</v>
      </c>
      <c r="N157" s="127">
        <v>0</v>
      </c>
      <c r="O157" s="20">
        <v>24</v>
      </c>
      <c r="P157" s="22">
        <f t="shared" si="69"/>
        <v>42.857142857142854</v>
      </c>
    </row>
    <row r="158" spans="1:16" ht="15.95" customHeight="1" x14ac:dyDescent="0.2">
      <c r="A158" s="56"/>
      <c r="B158" s="20"/>
      <c r="C158" s="20"/>
      <c r="D158" s="21"/>
      <c r="E158" s="20"/>
      <c r="F158" s="21"/>
      <c r="G158" s="20"/>
      <c r="H158" s="21"/>
      <c r="I158" s="20"/>
      <c r="J158" s="21"/>
      <c r="K158" s="20"/>
      <c r="L158" s="21"/>
      <c r="M158" s="20"/>
      <c r="N158" s="21"/>
      <c r="O158" s="20"/>
      <c r="P158" s="22"/>
    </row>
    <row r="159" spans="1:16" ht="15.95" customHeight="1" thickBot="1" x14ac:dyDescent="0.25">
      <c r="A159" s="68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</row>
    <row r="160" spans="1:16" s="3" customFormat="1" ht="18" customHeight="1" x14ac:dyDescent="0.2">
      <c r="A160" s="29" t="s">
        <v>196</v>
      </c>
      <c r="B160" s="20"/>
      <c r="C160" s="20"/>
      <c r="D160" s="21"/>
      <c r="E160" s="20"/>
      <c r="F160" s="21"/>
      <c r="G160" s="20"/>
      <c r="H160" s="21"/>
      <c r="I160" s="20"/>
      <c r="J160" s="21"/>
      <c r="K160" s="20"/>
      <c r="L160" s="21"/>
      <c r="M160" s="20"/>
      <c r="N160" s="21"/>
      <c r="O160" s="20"/>
      <c r="P160" s="22"/>
    </row>
    <row r="161" spans="1:16" s="3" customFormat="1" ht="18" customHeight="1" x14ac:dyDescent="0.25">
      <c r="A161" s="30" t="s">
        <v>19</v>
      </c>
    </row>
    <row r="162" spans="1:16" s="3" customFormat="1" ht="15.95" customHeight="1" x14ac:dyDescent="0.2">
      <c r="A162" s="31" t="s">
        <v>20</v>
      </c>
    </row>
    <row r="163" spans="1:16" ht="35.1" customHeight="1" x14ac:dyDescent="0.2">
      <c r="A163" s="67" t="s">
        <v>38</v>
      </c>
      <c r="B163" s="15"/>
      <c r="C163" s="122"/>
      <c r="D163" s="122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ht="39.950000000000003" customHeight="1" x14ac:dyDescent="0.2">
      <c r="A164" s="16" t="s">
        <v>185</v>
      </c>
      <c r="B164" s="15">
        <v>3512</v>
      </c>
      <c r="C164" s="15">
        <v>422</v>
      </c>
      <c r="D164" s="17">
        <f>C164/B164*100</f>
        <v>12.015945330296129</v>
      </c>
      <c r="E164" s="15">
        <v>176</v>
      </c>
      <c r="F164" s="17">
        <f>E164/B164*100</f>
        <v>5.0113895216400905</v>
      </c>
      <c r="G164" s="15">
        <v>1146</v>
      </c>
      <c r="H164" s="17">
        <f>G164/B164*100</f>
        <v>32.630979498861045</v>
      </c>
      <c r="I164" s="15">
        <v>90</v>
      </c>
      <c r="J164" s="17">
        <f>I164/B164*100</f>
        <v>2.5626423690205011</v>
      </c>
      <c r="K164" s="15">
        <v>140</v>
      </c>
      <c r="L164" s="17">
        <f>K164/B164*100</f>
        <v>3.9863325740318909</v>
      </c>
      <c r="M164" s="15">
        <v>295</v>
      </c>
      <c r="N164" s="17">
        <f>M164/B164*100</f>
        <v>8.3997722095671978</v>
      </c>
      <c r="O164" s="15">
        <v>1243</v>
      </c>
      <c r="P164" s="18">
        <f>O164/B164*100</f>
        <v>35.392938496583142</v>
      </c>
    </row>
    <row r="165" spans="1:16" ht="39.950000000000003" customHeight="1" x14ac:dyDescent="0.2">
      <c r="A165" s="19" t="s">
        <v>186</v>
      </c>
      <c r="B165" s="20">
        <v>2720</v>
      </c>
      <c r="C165" s="20">
        <v>209</v>
      </c>
      <c r="D165" s="21">
        <f>C165/B165*100</f>
        <v>7.6838235294117654</v>
      </c>
      <c r="E165" s="20">
        <v>144</v>
      </c>
      <c r="F165" s="21">
        <f t="shared" ref="F165:F171" si="71">E165/B165*100</f>
        <v>5.2941176470588234</v>
      </c>
      <c r="G165" s="20">
        <v>926</v>
      </c>
      <c r="H165" s="21">
        <f t="shared" ref="H165:H176" si="72">G165/B165*100</f>
        <v>34.044117647058826</v>
      </c>
      <c r="I165" s="20">
        <v>39</v>
      </c>
      <c r="J165" s="21">
        <f t="shared" ref="J165:J176" si="73">I165/B165*100</f>
        <v>1.4338235294117647</v>
      </c>
      <c r="K165" s="20">
        <v>84</v>
      </c>
      <c r="L165" s="21">
        <f t="shared" ref="L165:L176" si="74">K165/B165*100</f>
        <v>3.0882352941176472</v>
      </c>
      <c r="M165" s="20">
        <v>271</v>
      </c>
      <c r="N165" s="21">
        <f t="shared" ref="N165:N176" si="75">M165/B165*100</f>
        <v>9.9632352941176485</v>
      </c>
      <c r="O165" s="20">
        <v>1047</v>
      </c>
      <c r="P165" s="22">
        <f t="shared" ref="P165:P176" si="76">O165/B165*100</f>
        <v>38.492647058823529</v>
      </c>
    </row>
    <row r="166" spans="1:16" ht="39.950000000000003" customHeight="1" x14ac:dyDescent="0.2">
      <c r="A166" s="19" t="s">
        <v>187</v>
      </c>
      <c r="B166" s="20">
        <v>241</v>
      </c>
      <c r="C166" s="20">
        <v>86</v>
      </c>
      <c r="D166" s="21">
        <f t="shared" ref="D166:D171" si="77">C166/B166*100</f>
        <v>35.684647302904565</v>
      </c>
      <c r="E166" s="20">
        <v>6</v>
      </c>
      <c r="F166" s="21">
        <f t="shared" si="71"/>
        <v>2.4896265560165975</v>
      </c>
      <c r="G166" s="20">
        <v>50</v>
      </c>
      <c r="H166" s="21">
        <f t="shared" si="72"/>
        <v>20.74688796680498</v>
      </c>
      <c r="I166" s="20">
        <v>12</v>
      </c>
      <c r="J166" s="21">
        <f t="shared" si="73"/>
        <v>4.9792531120331951</v>
      </c>
      <c r="K166" s="20">
        <v>15</v>
      </c>
      <c r="L166" s="21">
        <f t="shared" si="74"/>
        <v>6.2240663900414939</v>
      </c>
      <c r="M166" s="20">
        <v>7</v>
      </c>
      <c r="N166" s="21">
        <f t="shared" si="75"/>
        <v>2.904564315352697</v>
      </c>
      <c r="O166" s="20">
        <v>65</v>
      </c>
      <c r="P166" s="22">
        <f t="shared" si="76"/>
        <v>26.970954356846473</v>
      </c>
    </row>
    <row r="167" spans="1:16" ht="39.950000000000003" customHeight="1" x14ac:dyDescent="0.2">
      <c r="A167" s="125" t="s">
        <v>199</v>
      </c>
      <c r="B167" s="20">
        <v>447</v>
      </c>
      <c r="C167" s="20">
        <v>85</v>
      </c>
      <c r="D167" s="21">
        <f t="shared" si="77"/>
        <v>19.015659955257274</v>
      </c>
      <c r="E167" s="20">
        <v>23</v>
      </c>
      <c r="F167" s="21">
        <f t="shared" si="71"/>
        <v>5.1454138702460845</v>
      </c>
      <c r="G167" s="20">
        <v>159</v>
      </c>
      <c r="H167" s="21">
        <f t="shared" si="72"/>
        <v>35.570469798657719</v>
      </c>
      <c r="I167" s="20">
        <v>38</v>
      </c>
      <c r="J167" s="21">
        <f t="shared" si="73"/>
        <v>8.5011185682326627</v>
      </c>
      <c r="K167" s="20">
        <v>31</v>
      </c>
      <c r="L167" s="21">
        <f t="shared" si="74"/>
        <v>6.9351230425055936</v>
      </c>
      <c r="M167" s="20">
        <v>9</v>
      </c>
      <c r="N167" s="21">
        <f t="shared" si="75"/>
        <v>2.0134228187919461</v>
      </c>
      <c r="O167" s="20">
        <v>102</v>
      </c>
      <c r="P167" s="22">
        <f t="shared" si="76"/>
        <v>22.818791946308725</v>
      </c>
    </row>
    <row r="168" spans="1:16" ht="39.950000000000003" customHeight="1" x14ac:dyDescent="0.2">
      <c r="A168" s="19" t="s">
        <v>188</v>
      </c>
      <c r="B168" s="127">
        <v>0</v>
      </c>
      <c r="C168" s="127">
        <v>0</v>
      </c>
      <c r="D168" s="127">
        <v>0</v>
      </c>
      <c r="E168" s="127">
        <v>0</v>
      </c>
      <c r="F168" s="127">
        <v>0</v>
      </c>
      <c r="G168" s="127">
        <v>0</v>
      </c>
      <c r="H168" s="127">
        <v>0</v>
      </c>
      <c r="I168" s="127">
        <v>0</v>
      </c>
      <c r="J168" s="127">
        <v>0</v>
      </c>
      <c r="K168" s="127">
        <v>0</v>
      </c>
      <c r="L168" s="127">
        <v>0</v>
      </c>
      <c r="M168" s="127">
        <v>0</v>
      </c>
      <c r="N168" s="127">
        <v>0</v>
      </c>
      <c r="O168" s="127">
        <v>0</v>
      </c>
      <c r="P168" s="127">
        <v>0</v>
      </c>
    </row>
    <row r="169" spans="1:16" ht="54.95" customHeight="1" x14ac:dyDescent="0.2">
      <c r="A169" s="19" t="s">
        <v>189</v>
      </c>
      <c r="B169" s="20">
        <v>56</v>
      </c>
      <c r="C169" s="20">
        <v>39</v>
      </c>
      <c r="D169" s="21">
        <f t="shared" si="77"/>
        <v>69.642857142857139</v>
      </c>
      <c r="E169" s="20">
        <v>1</v>
      </c>
      <c r="F169" s="21">
        <f t="shared" si="71"/>
        <v>1.7857142857142856</v>
      </c>
      <c r="G169" s="127">
        <v>0</v>
      </c>
      <c r="H169" s="127">
        <v>0</v>
      </c>
      <c r="I169" s="127">
        <v>0</v>
      </c>
      <c r="J169" s="127">
        <v>0</v>
      </c>
      <c r="K169" s="20">
        <v>3</v>
      </c>
      <c r="L169" s="21">
        <f t="shared" si="74"/>
        <v>5.3571428571428568</v>
      </c>
      <c r="M169" s="20">
        <v>1</v>
      </c>
      <c r="N169" s="21">
        <v>1.7857142857142856</v>
      </c>
      <c r="O169" s="20">
        <v>12</v>
      </c>
      <c r="P169" s="22">
        <f t="shared" si="76"/>
        <v>21.428571428571427</v>
      </c>
    </row>
    <row r="170" spans="1:16" ht="120" customHeight="1" x14ac:dyDescent="0.2">
      <c r="A170" s="19" t="s">
        <v>200</v>
      </c>
      <c r="B170" s="127">
        <v>0</v>
      </c>
      <c r="C170" s="127">
        <v>0</v>
      </c>
      <c r="D170" s="127">
        <v>0</v>
      </c>
      <c r="E170" s="127">
        <v>0</v>
      </c>
      <c r="F170" s="127">
        <v>0</v>
      </c>
      <c r="G170" s="127">
        <v>0</v>
      </c>
      <c r="H170" s="127">
        <v>0</v>
      </c>
      <c r="I170" s="127">
        <v>0</v>
      </c>
      <c r="J170" s="127">
        <v>0</v>
      </c>
      <c r="K170" s="127">
        <v>0</v>
      </c>
      <c r="L170" s="127">
        <v>0</v>
      </c>
      <c r="M170" s="127">
        <v>0</v>
      </c>
      <c r="N170" s="127">
        <v>0</v>
      </c>
      <c r="O170" s="127">
        <v>0</v>
      </c>
      <c r="P170" s="127">
        <v>0</v>
      </c>
    </row>
    <row r="171" spans="1:16" ht="39.950000000000003" customHeight="1" x14ac:dyDescent="0.2">
      <c r="A171" s="19" t="s">
        <v>190</v>
      </c>
      <c r="B171" s="20">
        <v>11</v>
      </c>
      <c r="C171" s="20">
        <v>3</v>
      </c>
      <c r="D171" s="21">
        <f t="shared" si="77"/>
        <v>27.27272727272727</v>
      </c>
      <c r="E171" s="20">
        <v>2</v>
      </c>
      <c r="F171" s="21">
        <f t="shared" si="71"/>
        <v>18.181818181818183</v>
      </c>
      <c r="G171" s="20">
        <v>2</v>
      </c>
      <c r="H171" s="21">
        <f t="shared" si="72"/>
        <v>18.181818181818183</v>
      </c>
      <c r="I171" s="127">
        <v>0</v>
      </c>
      <c r="J171" s="127">
        <v>0</v>
      </c>
      <c r="K171" s="127">
        <v>0</v>
      </c>
      <c r="L171" s="127">
        <v>0</v>
      </c>
      <c r="M171" s="20">
        <v>1</v>
      </c>
      <c r="N171" s="21">
        <f t="shared" si="75"/>
        <v>9.0909090909090917</v>
      </c>
      <c r="O171" s="20">
        <v>3</v>
      </c>
      <c r="P171" s="22">
        <f t="shared" si="76"/>
        <v>27.27272727272727</v>
      </c>
    </row>
    <row r="172" spans="1:16" ht="39.950000000000003" customHeight="1" x14ac:dyDescent="0.2">
      <c r="A172" s="19" t="s">
        <v>191</v>
      </c>
      <c r="B172" s="127">
        <v>0</v>
      </c>
      <c r="C172" s="127">
        <v>0</v>
      </c>
      <c r="D172" s="127">
        <v>0</v>
      </c>
      <c r="E172" s="127">
        <v>0</v>
      </c>
      <c r="F172" s="127">
        <v>0</v>
      </c>
      <c r="G172" s="127">
        <v>0</v>
      </c>
      <c r="H172" s="127">
        <v>0</v>
      </c>
      <c r="I172" s="127">
        <v>0</v>
      </c>
      <c r="J172" s="127">
        <v>0</v>
      </c>
      <c r="K172" s="127">
        <v>0</v>
      </c>
      <c r="L172" s="127">
        <v>0</v>
      </c>
      <c r="M172" s="127">
        <v>0</v>
      </c>
      <c r="N172" s="127">
        <v>0</v>
      </c>
      <c r="O172" s="127">
        <v>0</v>
      </c>
      <c r="P172" s="127">
        <v>0</v>
      </c>
    </row>
    <row r="173" spans="1:16" ht="39.950000000000003" customHeight="1" x14ac:dyDescent="0.2">
      <c r="A173" s="19" t="s">
        <v>192</v>
      </c>
      <c r="B173" s="20">
        <v>16</v>
      </c>
      <c r="C173" s="127">
        <v>0</v>
      </c>
      <c r="D173" s="127">
        <v>0</v>
      </c>
      <c r="E173" s="127">
        <v>0</v>
      </c>
      <c r="F173" s="127">
        <v>0</v>
      </c>
      <c r="G173" s="20">
        <v>7</v>
      </c>
      <c r="H173" s="21">
        <f t="shared" si="72"/>
        <v>43.75</v>
      </c>
      <c r="I173" s="127">
        <v>0</v>
      </c>
      <c r="J173" s="127">
        <v>0</v>
      </c>
      <c r="K173" s="20">
        <v>2</v>
      </c>
      <c r="L173" s="21">
        <f t="shared" si="74"/>
        <v>12.5</v>
      </c>
      <c r="M173" s="20">
        <v>5</v>
      </c>
      <c r="N173" s="21">
        <f t="shared" si="75"/>
        <v>31.25</v>
      </c>
      <c r="O173" s="20">
        <v>2</v>
      </c>
      <c r="P173" s="22">
        <f t="shared" si="76"/>
        <v>12.5</v>
      </c>
    </row>
    <row r="174" spans="1:16" ht="39.950000000000003" customHeight="1" x14ac:dyDescent="0.2">
      <c r="A174" s="19" t="s">
        <v>193</v>
      </c>
      <c r="B174" s="20">
        <v>1</v>
      </c>
      <c r="C174" s="127">
        <v>0</v>
      </c>
      <c r="D174" s="127">
        <v>0</v>
      </c>
      <c r="E174" s="127">
        <v>0</v>
      </c>
      <c r="F174" s="127">
        <v>0</v>
      </c>
      <c r="G174" s="127">
        <v>0</v>
      </c>
      <c r="H174" s="127">
        <v>0</v>
      </c>
      <c r="I174" s="127">
        <v>0</v>
      </c>
      <c r="J174" s="127">
        <v>0</v>
      </c>
      <c r="K174" s="127">
        <v>0</v>
      </c>
      <c r="L174" s="127">
        <v>0</v>
      </c>
      <c r="M174" s="127">
        <v>0</v>
      </c>
      <c r="N174" s="127">
        <v>0</v>
      </c>
      <c r="O174" s="20">
        <v>1</v>
      </c>
      <c r="P174" s="22">
        <f t="shared" si="76"/>
        <v>100</v>
      </c>
    </row>
    <row r="175" spans="1:16" ht="39.950000000000003" customHeight="1" x14ac:dyDescent="0.2">
      <c r="A175" s="19" t="s">
        <v>194</v>
      </c>
      <c r="B175" s="20">
        <v>0</v>
      </c>
      <c r="C175" s="127">
        <v>0</v>
      </c>
      <c r="D175" s="127">
        <v>0</v>
      </c>
      <c r="E175" s="127">
        <v>0</v>
      </c>
      <c r="F175" s="127">
        <v>0</v>
      </c>
      <c r="G175" s="127">
        <v>0</v>
      </c>
      <c r="H175" s="127">
        <v>0</v>
      </c>
      <c r="I175" s="127">
        <v>0</v>
      </c>
      <c r="J175" s="127">
        <v>0</v>
      </c>
      <c r="K175" s="127">
        <v>0</v>
      </c>
      <c r="L175" s="127">
        <v>0</v>
      </c>
      <c r="M175" s="127">
        <v>0</v>
      </c>
      <c r="N175" s="127">
        <v>0</v>
      </c>
      <c r="O175" s="127">
        <v>0</v>
      </c>
      <c r="P175" s="127">
        <v>0</v>
      </c>
    </row>
    <row r="176" spans="1:16" ht="39.950000000000003" customHeight="1" x14ac:dyDescent="0.2">
      <c r="A176" s="19" t="s">
        <v>195</v>
      </c>
      <c r="B176" s="20">
        <v>20</v>
      </c>
      <c r="C176" s="127">
        <v>0</v>
      </c>
      <c r="D176" s="127">
        <v>0</v>
      </c>
      <c r="E176" s="127">
        <v>0</v>
      </c>
      <c r="F176" s="127">
        <v>0</v>
      </c>
      <c r="G176" s="20">
        <v>2</v>
      </c>
      <c r="H176" s="21">
        <f t="shared" si="72"/>
        <v>10</v>
      </c>
      <c r="I176" s="20">
        <v>1</v>
      </c>
      <c r="J176" s="21">
        <f t="shared" si="73"/>
        <v>5</v>
      </c>
      <c r="K176" s="20">
        <v>5</v>
      </c>
      <c r="L176" s="21">
        <f t="shared" si="74"/>
        <v>25</v>
      </c>
      <c r="M176" s="20">
        <v>1</v>
      </c>
      <c r="N176" s="21">
        <f t="shared" si="75"/>
        <v>5</v>
      </c>
      <c r="O176" s="20">
        <v>11</v>
      </c>
      <c r="P176" s="22">
        <f t="shared" si="76"/>
        <v>55.000000000000007</v>
      </c>
    </row>
    <row r="177" spans="1:16" ht="15.95" customHeight="1" x14ac:dyDescent="0.2">
      <c r="A177" s="56"/>
      <c r="B177" s="20"/>
      <c r="C177" s="20"/>
      <c r="D177" s="21"/>
      <c r="E177" s="20"/>
      <c r="F177" s="21"/>
      <c r="G177" s="20"/>
      <c r="H177" s="21"/>
      <c r="I177" s="20"/>
      <c r="J177" s="21"/>
      <c r="K177" s="20"/>
      <c r="L177" s="21"/>
      <c r="M177" s="20"/>
      <c r="N177" s="21"/>
      <c r="O177" s="20"/>
      <c r="P177" s="22"/>
    </row>
    <row r="178" spans="1:16" ht="15.95" customHeight="1" thickBot="1" x14ac:dyDescent="0.25">
      <c r="A178" s="68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</row>
    <row r="179" spans="1:16" s="3" customFormat="1" ht="18" customHeight="1" x14ac:dyDescent="0.2">
      <c r="A179" s="29" t="s">
        <v>196</v>
      </c>
      <c r="B179" s="20"/>
      <c r="C179" s="20"/>
      <c r="D179" s="21"/>
      <c r="E179" s="20"/>
      <c r="F179" s="21"/>
      <c r="G179" s="20"/>
      <c r="H179" s="21"/>
      <c r="I179" s="20"/>
      <c r="J179" s="21"/>
      <c r="K179" s="20"/>
      <c r="L179" s="21"/>
      <c r="M179" s="20"/>
      <c r="N179" s="21"/>
      <c r="O179" s="20"/>
      <c r="P179" s="22"/>
    </row>
    <row r="180" spans="1:16" s="3" customFormat="1" ht="18" customHeight="1" x14ac:dyDescent="0.25">
      <c r="A180" s="30" t="s">
        <v>19</v>
      </c>
    </row>
    <row r="181" spans="1:16" s="3" customFormat="1" ht="15.95" customHeight="1" x14ac:dyDescent="0.2">
      <c r="A181" s="31" t="s">
        <v>20</v>
      </c>
    </row>
    <row r="182" spans="1:16" ht="35.1" customHeight="1" x14ac:dyDescent="0.2">
      <c r="A182" s="67" t="s">
        <v>39</v>
      </c>
      <c r="B182" s="15"/>
      <c r="C182" s="122"/>
      <c r="D182" s="122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ht="39.950000000000003" customHeight="1" x14ac:dyDescent="0.2">
      <c r="A183" s="16" t="s">
        <v>185</v>
      </c>
      <c r="B183" s="15">
        <v>1965</v>
      </c>
      <c r="C183" s="15">
        <v>300</v>
      </c>
      <c r="D183" s="17">
        <f>C183/B183*100</f>
        <v>15.267175572519085</v>
      </c>
      <c r="E183" s="15">
        <v>67</v>
      </c>
      <c r="F183" s="17">
        <f>E183/B183*100</f>
        <v>3.4096692111959288</v>
      </c>
      <c r="G183" s="15">
        <v>477</v>
      </c>
      <c r="H183" s="17">
        <f>G183/B183*100</f>
        <v>24.274809160305345</v>
      </c>
      <c r="I183" s="15">
        <v>48</v>
      </c>
      <c r="J183" s="17">
        <f>I183/B183*100</f>
        <v>2.4427480916030535</v>
      </c>
      <c r="K183" s="15">
        <v>35</v>
      </c>
      <c r="L183" s="17">
        <f>K183/B183*100</f>
        <v>1.7811704834605597</v>
      </c>
      <c r="M183" s="15">
        <v>91</v>
      </c>
      <c r="N183" s="17">
        <f>M183/B183*100</f>
        <v>4.6310432569974553</v>
      </c>
      <c r="O183" s="15">
        <v>947</v>
      </c>
      <c r="P183" s="18">
        <f>O183/B183*100</f>
        <v>48.193384223918571</v>
      </c>
    </row>
    <row r="184" spans="1:16" ht="39.950000000000003" customHeight="1" x14ac:dyDescent="0.2">
      <c r="A184" s="19" t="s">
        <v>186</v>
      </c>
      <c r="B184" s="20">
        <v>1484</v>
      </c>
      <c r="C184" s="20">
        <v>180</v>
      </c>
      <c r="D184" s="21">
        <f>C184/B184*100</f>
        <v>12.129380053908356</v>
      </c>
      <c r="E184" s="20">
        <v>55</v>
      </c>
      <c r="F184" s="21">
        <f t="shared" ref="F184:F195" si="78">E184/B184*100</f>
        <v>3.7061994609164421</v>
      </c>
      <c r="G184" s="20">
        <v>419</v>
      </c>
      <c r="H184" s="21">
        <f t="shared" ref="H184:H188" si="79">G184/B184*100</f>
        <v>28.234501347708896</v>
      </c>
      <c r="I184" s="20">
        <v>36</v>
      </c>
      <c r="J184" s="21">
        <f t="shared" ref="J184:J186" si="80">I184/B184*100</f>
        <v>2.4258760107816713</v>
      </c>
      <c r="K184" s="20">
        <v>21</v>
      </c>
      <c r="L184" s="21">
        <f t="shared" ref="L184:L186" si="81">K184/B184*100</f>
        <v>1.4150943396226416</v>
      </c>
      <c r="M184" s="20">
        <v>88</v>
      </c>
      <c r="N184" s="21">
        <f t="shared" ref="N184:N195" si="82">M184/B184*100</f>
        <v>5.9299191374663076</v>
      </c>
      <c r="O184" s="20">
        <v>685</v>
      </c>
      <c r="P184" s="22">
        <f t="shared" ref="P184:P195" si="83">O184/B184*100</f>
        <v>46.159029649595688</v>
      </c>
    </row>
    <row r="185" spans="1:16" ht="39.950000000000003" customHeight="1" x14ac:dyDescent="0.2">
      <c r="A185" s="19" t="s">
        <v>187</v>
      </c>
      <c r="B185" s="20">
        <v>296</v>
      </c>
      <c r="C185" s="20">
        <v>88</v>
      </c>
      <c r="D185" s="21">
        <f t="shared" ref="D185:D186" si="84">C185/B185*100</f>
        <v>29.72972972972973</v>
      </c>
      <c r="E185" s="20">
        <v>4</v>
      </c>
      <c r="F185" s="21">
        <f t="shared" si="78"/>
        <v>1.3513513513513513</v>
      </c>
      <c r="G185" s="20">
        <v>48</v>
      </c>
      <c r="H185" s="21">
        <f t="shared" si="79"/>
        <v>16.216216216216218</v>
      </c>
      <c r="I185" s="20">
        <v>6</v>
      </c>
      <c r="J185" s="21">
        <f t="shared" si="80"/>
        <v>2.0270270270270272</v>
      </c>
      <c r="K185" s="20">
        <v>10</v>
      </c>
      <c r="L185" s="21">
        <f t="shared" si="81"/>
        <v>3.3783783783783785</v>
      </c>
      <c r="M185" s="20">
        <v>1</v>
      </c>
      <c r="N185" s="21">
        <f t="shared" si="82"/>
        <v>0.33783783783783783</v>
      </c>
      <c r="O185" s="20">
        <v>139</v>
      </c>
      <c r="P185" s="22">
        <f t="shared" si="83"/>
        <v>46.95945945945946</v>
      </c>
    </row>
    <row r="186" spans="1:16" ht="39.950000000000003" customHeight="1" x14ac:dyDescent="0.2">
      <c r="A186" s="125" t="s">
        <v>199</v>
      </c>
      <c r="B186" s="20">
        <v>93</v>
      </c>
      <c r="C186" s="20">
        <v>32</v>
      </c>
      <c r="D186" s="21">
        <f t="shared" si="84"/>
        <v>34.408602150537639</v>
      </c>
      <c r="E186" s="20">
        <v>5</v>
      </c>
      <c r="F186" s="21">
        <f t="shared" si="78"/>
        <v>5.376344086021505</v>
      </c>
      <c r="G186" s="20">
        <v>9</v>
      </c>
      <c r="H186" s="21">
        <f t="shared" si="79"/>
        <v>9.67741935483871</v>
      </c>
      <c r="I186" s="20">
        <v>6</v>
      </c>
      <c r="J186" s="21">
        <f t="shared" si="80"/>
        <v>6.4516129032258061</v>
      </c>
      <c r="K186" s="20">
        <v>4</v>
      </c>
      <c r="L186" s="21">
        <f t="shared" si="81"/>
        <v>4.3010752688172049</v>
      </c>
      <c r="M186" s="20">
        <v>1</v>
      </c>
      <c r="N186" s="21">
        <f t="shared" si="82"/>
        <v>1.0752688172043012</v>
      </c>
      <c r="O186" s="20">
        <v>36</v>
      </c>
      <c r="P186" s="22">
        <f t="shared" si="83"/>
        <v>38.70967741935484</v>
      </c>
    </row>
    <row r="187" spans="1:16" ht="39.950000000000003" customHeight="1" x14ac:dyDescent="0.2">
      <c r="A187" s="19" t="s">
        <v>188</v>
      </c>
      <c r="B187" s="127">
        <v>0</v>
      </c>
      <c r="C187" s="127">
        <v>0</v>
      </c>
      <c r="D187" s="127">
        <v>0</v>
      </c>
      <c r="E187" s="127">
        <v>0</v>
      </c>
      <c r="F187" s="127">
        <v>0</v>
      </c>
      <c r="G187" s="127">
        <v>0</v>
      </c>
      <c r="H187" s="127">
        <v>0</v>
      </c>
      <c r="I187" s="127">
        <v>0</v>
      </c>
      <c r="J187" s="127">
        <v>0</v>
      </c>
      <c r="K187" s="127">
        <v>0</v>
      </c>
      <c r="L187" s="127">
        <v>0</v>
      </c>
      <c r="M187" s="127">
        <v>0</v>
      </c>
      <c r="N187" s="127">
        <v>0</v>
      </c>
      <c r="O187" s="127">
        <v>0</v>
      </c>
      <c r="P187" s="127">
        <v>0</v>
      </c>
    </row>
    <row r="188" spans="1:16" ht="54.95" customHeight="1" x14ac:dyDescent="0.2">
      <c r="A188" s="19" t="s">
        <v>189</v>
      </c>
      <c r="B188" s="20">
        <v>68</v>
      </c>
      <c r="C188" s="127">
        <v>0</v>
      </c>
      <c r="D188" s="127">
        <v>0</v>
      </c>
      <c r="E188" s="127">
        <v>0</v>
      </c>
      <c r="F188" s="127">
        <v>0</v>
      </c>
      <c r="G188" s="20">
        <v>1</v>
      </c>
      <c r="H188" s="21">
        <f t="shared" si="79"/>
        <v>1.4705882352941175</v>
      </c>
      <c r="I188" s="127">
        <v>0</v>
      </c>
      <c r="J188" s="127">
        <v>0</v>
      </c>
      <c r="K188" s="127">
        <v>0</v>
      </c>
      <c r="L188" s="127">
        <v>0</v>
      </c>
      <c r="M188" s="127">
        <v>0</v>
      </c>
      <c r="N188" s="127">
        <v>0</v>
      </c>
      <c r="O188" s="20">
        <v>67</v>
      </c>
      <c r="P188" s="22">
        <f t="shared" si="83"/>
        <v>98.529411764705884</v>
      </c>
    </row>
    <row r="189" spans="1:16" ht="120" customHeight="1" x14ac:dyDescent="0.2">
      <c r="A189" s="19" t="s">
        <v>200</v>
      </c>
      <c r="B189" s="127">
        <v>0</v>
      </c>
      <c r="C189" s="127">
        <v>0</v>
      </c>
      <c r="D189" s="127">
        <v>0</v>
      </c>
      <c r="E189" s="127">
        <v>0</v>
      </c>
      <c r="F189" s="127">
        <v>0</v>
      </c>
      <c r="G189" s="127">
        <v>0</v>
      </c>
      <c r="H189" s="127">
        <v>0</v>
      </c>
      <c r="I189" s="127">
        <v>0</v>
      </c>
      <c r="J189" s="127">
        <v>0</v>
      </c>
      <c r="K189" s="127">
        <v>0</v>
      </c>
      <c r="L189" s="127">
        <v>0</v>
      </c>
      <c r="M189" s="127">
        <v>0</v>
      </c>
      <c r="N189" s="127">
        <v>0</v>
      </c>
      <c r="O189" s="127">
        <v>0</v>
      </c>
      <c r="P189" s="127">
        <v>0</v>
      </c>
    </row>
    <row r="190" spans="1:16" ht="39.950000000000003" customHeight="1" x14ac:dyDescent="0.2">
      <c r="A190" s="19" t="s">
        <v>190</v>
      </c>
      <c r="B190" s="20">
        <v>1</v>
      </c>
      <c r="C190" s="127">
        <v>0</v>
      </c>
      <c r="D190" s="127">
        <v>0</v>
      </c>
      <c r="E190" s="20">
        <v>1</v>
      </c>
      <c r="F190" s="21">
        <f t="shared" si="78"/>
        <v>100</v>
      </c>
      <c r="G190" s="127">
        <v>0</v>
      </c>
      <c r="H190" s="127">
        <v>0</v>
      </c>
      <c r="I190" s="127">
        <v>0</v>
      </c>
      <c r="J190" s="127">
        <v>0</v>
      </c>
      <c r="K190" s="127">
        <v>0</v>
      </c>
      <c r="L190" s="127">
        <v>0</v>
      </c>
      <c r="M190" s="127">
        <v>0</v>
      </c>
      <c r="N190" s="127">
        <v>0</v>
      </c>
      <c r="O190" s="127">
        <v>0</v>
      </c>
      <c r="P190" s="127">
        <v>0</v>
      </c>
    </row>
    <row r="191" spans="1:16" ht="39.950000000000003" customHeight="1" x14ac:dyDescent="0.2">
      <c r="A191" s="19" t="s">
        <v>191</v>
      </c>
      <c r="B191" s="127">
        <v>0</v>
      </c>
      <c r="C191" s="127">
        <v>0</v>
      </c>
      <c r="D191" s="127">
        <v>0</v>
      </c>
      <c r="E191" s="127">
        <v>0</v>
      </c>
      <c r="F191" s="127">
        <v>0</v>
      </c>
      <c r="G191" s="127">
        <v>0</v>
      </c>
      <c r="H191" s="127">
        <v>0</v>
      </c>
      <c r="I191" s="127">
        <v>0</v>
      </c>
      <c r="J191" s="127">
        <v>0</v>
      </c>
      <c r="K191" s="127">
        <v>0</v>
      </c>
      <c r="L191" s="127">
        <v>0</v>
      </c>
      <c r="M191" s="127">
        <v>0</v>
      </c>
      <c r="N191" s="127">
        <v>0</v>
      </c>
      <c r="O191" s="127">
        <v>0</v>
      </c>
      <c r="P191" s="127">
        <v>0</v>
      </c>
    </row>
    <row r="192" spans="1:16" ht="39.950000000000003" customHeight="1" x14ac:dyDescent="0.2">
      <c r="A192" s="19" t="s">
        <v>192</v>
      </c>
      <c r="B192" s="20">
        <v>4</v>
      </c>
      <c r="C192" s="127">
        <v>0</v>
      </c>
      <c r="D192" s="127">
        <v>0</v>
      </c>
      <c r="E192" s="127">
        <v>0</v>
      </c>
      <c r="F192" s="127">
        <v>0</v>
      </c>
      <c r="G192" s="127">
        <v>0</v>
      </c>
      <c r="H192" s="127">
        <v>0</v>
      </c>
      <c r="I192" s="127">
        <v>0</v>
      </c>
      <c r="J192" s="127">
        <v>0</v>
      </c>
      <c r="K192" s="127">
        <v>0</v>
      </c>
      <c r="L192" s="127">
        <v>0</v>
      </c>
      <c r="M192" s="127">
        <v>0</v>
      </c>
      <c r="N192" s="127">
        <v>0</v>
      </c>
      <c r="O192" s="20">
        <v>4</v>
      </c>
      <c r="P192" s="22">
        <f t="shared" si="83"/>
        <v>100</v>
      </c>
    </row>
    <row r="193" spans="1:16" ht="39.950000000000003" customHeight="1" x14ac:dyDescent="0.2">
      <c r="A193" s="19" t="s">
        <v>193</v>
      </c>
      <c r="B193" s="20">
        <v>4</v>
      </c>
      <c r="C193" s="127">
        <v>0</v>
      </c>
      <c r="D193" s="127">
        <v>0</v>
      </c>
      <c r="E193" s="127">
        <v>0</v>
      </c>
      <c r="F193" s="127">
        <v>0</v>
      </c>
      <c r="G193" s="127">
        <v>0</v>
      </c>
      <c r="H193" s="127">
        <v>0</v>
      </c>
      <c r="I193" s="127">
        <v>0</v>
      </c>
      <c r="J193" s="127">
        <v>0</v>
      </c>
      <c r="K193" s="127">
        <v>0</v>
      </c>
      <c r="L193" s="127">
        <v>0</v>
      </c>
      <c r="M193" s="127">
        <v>0</v>
      </c>
      <c r="N193" s="127">
        <v>0</v>
      </c>
      <c r="O193" s="20">
        <v>4</v>
      </c>
      <c r="P193" s="22">
        <f t="shared" si="83"/>
        <v>100</v>
      </c>
    </row>
    <row r="194" spans="1:16" ht="39.950000000000003" customHeight="1" x14ac:dyDescent="0.2">
      <c r="A194" s="19" t="s">
        <v>194</v>
      </c>
      <c r="B194" s="127">
        <v>0</v>
      </c>
      <c r="C194" s="127">
        <v>0</v>
      </c>
      <c r="D194" s="127">
        <v>0</v>
      </c>
      <c r="E194" s="127">
        <v>0</v>
      </c>
      <c r="F194" s="127">
        <v>0</v>
      </c>
      <c r="G194" s="127">
        <v>0</v>
      </c>
      <c r="H194" s="127">
        <v>0</v>
      </c>
      <c r="I194" s="127">
        <v>0</v>
      </c>
      <c r="J194" s="127">
        <v>0</v>
      </c>
      <c r="K194" s="127">
        <v>0</v>
      </c>
      <c r="L194" s="127">
        <v>0</v>
      </c>
      <c r="M194" s="127">
        <v>0</v>
      </c>
      <c r="N194" s="127">
        <v>0</v>
      </c>
      <c r="O194" s="127">
        <v>0</v>
      </c>
      <c r="P194" s="127">
        <v>0</v>
      </c>
    </row>
    <row r="195" spans="1:16" ht="39.950000000000003" customHeight="1" x14ac:dyDescent="0.2">
      <c r="A195" s="19" t="s">
        <v>195</v>
      </c>
      <c r="B195" s="20">
        <v>15</v>
      </c>
      <c r="C195" s="127">
        <v>0</v>
      </c>
      <c r="D195" s="127">
        <v>0</v>
      </c>
      <c r="E195" s="20">
        <v>2</v>
      </c>
      <c r="F195" s="21">
        <f t="shared" si="78"/>
        <v>13.333333333333334</v>
      </c>
      <c r="G195" s="127">
        <v>0</v>
      </c>
      <c r="H195" s="127">
        <v>0</v>
      </c>
      <c r="I195" s="127">
        <v>0</v>
      </c>
      <c r="J195" s="127">
        <v>0</v>
      </c>
      <c r="K195" s="127">
        <v>0</v>
      </c>
      <c r="L195" s="127">
        <v>0</v>
      </c>
      <c r="M195" s="20">
        <v>1</v>
      </c>
      <c r="N195" s="21">
        <f t="shared" si="82"/>
        <v>6.666666666666667</v>
      </c>
      <c r="O195" s="20">
        <v>12</v>
      </c>
      <c r="P195" s="22">
        <f t="shared" si="83"/>
        <v>80</v>
      </c>
    </row>
    <row r="196" spans="1:16" ht="15.95" customHeight="1" x14ac:dyDescent="0.2">
      <c r="A196" s="56"/>
      <c r="B196" s="20"/>
      <c r="C196" s="20"/>
      <c r="D196" s="21"/>
      <c r="E196" s="20"/>
      <c r="F196" s="21"/>
      <c r="G196" s="20"/>
      <c r="H196" s="21"/>
      <c r="I196" s="20"/>
      <c r="J196" s="21"/>
      <c r="K196" s="20"/>
      <c r="L196" s="21"/>
      <c r="M196" s="20"/>
      <c r="N196" s="21"/>
      <c r="O196" s="20"/>
      <c r="P196" s="22"/>
    </row>
    <row r="197" spans="1:16" ht="15.95" customHeight="1" thickBot="1" x14ac:dyDescent="0.25">
      <c r="A197" s="68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</row>
    <row r="198" spans="1:16" s="3" customFormat="1" ht="18" customHeight="1" x14ac:dyDescent="0.2">
      <c r="A198" s="29" t="s">
        <v>196</v>
      </c>
      <c r="B198" s="20"/>
      <c r="C198" s="20"/>
      <c r="D198" s="21"/>
      <c r="E198" s="20"/>
      <c r="F198" s="21"/>
      <c r="G198" s="20"/>
      <c r="H198" s="21"/>
      <c r="I198" s="20"/>
      <c r="J198" s="21"/>
      <c r="K198" s="20"/>
      <c r="L198" s="21"/>
      <c r="M198" s="20"/>
      <c r="N198" s="21"/>
      <c r="O198" s="20"/>
      <c r="P198" s="22"/>
    </row>
    <row r="199" spans="1:16" s="3" customFormat="1" ht="18" customHeight="1" x14ac:dyDescent="0.25">
      <c r="A199" s="30" t="s">
        <v>19</v>
      </c>
    </row>
    <row r="200" spans="1:16" s="3" customFormat="1" ht="15.95" customHeight="1" x14ac:dyDescent="0.2">
      <c r="A200" s="31" t="s">
        <v>20</v>
      </c>
    </row>
    <row r="201" spans="1:16" ht="35.1" customHeight="1" x14ac:dyDescent="0.2">
      <c r="A201" s="67" t="s">
        <v>40</v>
      </c>
      <c r="B201" s="15"/>
      <c r="C201" s="122"/>
      <c r="D201" s="122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</row>
    <row r="202" spans="1:16" ht="39.950000000000003" customHeight="1" x14ac:dyDescent="0.2">
      <c r="A202" s="16" t="s">
        <v>185</v>
      </c>
      <c r="B202" s="15">
        <v>2649</v>
      </c>
      <c r="C202" s="15">
        <v>387</v>
      </c>
      <c r="D202" s="17">
        <f>C202/B202*100</f>
        <v>14.609286523216308</v>
      </c>
      <c r="E202" s="15">
        <v>188</v>
      </c>
      <c r="F202" s="17">
        <f>E202/B202*100</f>
        <v>7.0970177425443568</v>
      </c>
      <c r="G202" s="15">
        <v>980</v>
      </c>
      <c r="H202" s="17">
        <f>G202/B202*100</f>
        <v>36.99509248773122</v>
      </c>
      <c r="I202" s="15">
        <v>127</v>
      </c>
      <c r="J202" s="17">
        <f>I202/B202*100</f>
        <v>4.7942619856549644</v>
      </c>
      <c r="K202" s="15">
        <v>12</v>
      </c>
      <c r="L202" s="17">
        <f>K202/B202*100</f>
        <v>0.45300113250283131</v>
      </c>
      <c r="M202" s="15">
        <v>157</v>
      </c>
      <c r="N202" s="17">
        <f>M202/B202*100</f>
        <v>5.9267648169120424</v>
      </c>
      <c r="O202" s="15">
        <v>798</v>
      </c>
      <c r="P202" s="18">
        <f>O202/B202*100</f>
        <v>30.124575311438278</v>
      </c>
    </row>
    <row r="203" spans="1:16" ht="39.950000000000003" customHeight="1" x14ac:dyDescent="0.2">
      <c r="A203" s="19" t="s">
        <v>186</v>
      </c>
      <c r="B203" s="20">
        <v>1604</v>
      </c>
      <c r="C203" s="20">
        <v>71</v>
      </c>
      <c r="D203" s="21">
        <f>C203/B203*100</f>
        <v>4.4264339152119696</v>
      </c>
      <c r="E203" s="20">
        <v>119</v>
      </c>
      <c r="F203" s="21">
        <f t="shared" ref="F203:F214" si="85">E203/B203*100</f>
        <v>7.418952618453865</v>
      </c>
      <c r="G203" s="20">
        <v>677</v>
      </c>
      <c r="H203" s="21">
        <f t="shared" ref="H203:H209" si="86">G203/B203*100</f>
        <v>42.206982543640898</v>
      </c>
      <c r="I203" s="20">
        <v>70</v>
      </c>
      <c r="J203" s="21">
        <f t="shared" ref="J203:J214" si="87">I203/B203*100</f>
        <v>4.3640897755610979</v>
      </c>
      <c r="K203" s="20">
        <v>4</v>
      </c>
      <c r="L203" s="21">
        <f t="shared" ref="L203:L205" si="88">K203/B203*100</f>
        <v>0.24937655860349126</v>
      </c>
      <c r="M203" s="20">
        <v>152</v>
      </c>
      <c r="N203" s="21">
        <f t="shared" ref="N203:N209" si="89">M203/B203*100</f>
        <v>9.4763092269326688</v>
      </c>
      <c r="O203" s="20">
        <v>511</v>
      </c>
      <c r="P203" s="22">
        <f t="shared" ref="P203:P214" si="90">O203/B203*100</f>
        <v>31.857855361596009</v>
      </c>
    </row>
    <row r="204" spans="1:16" ht="39.950000000000003" customHeight="1" x14ac:dyDescent="0.2">
      <c r="A204" s="19" t="s">
        <v>187</v>
      </c>
      <c r="B204" s="20">
        <v>512</v>
      </c>
      <c r="C204" s="20">
        <v>219</v>
      </c>
      <c r="D204" s="21">
        <f t="shared" ref="D204:D207" si="91">C204/B204*100</f>
        <v>42.7734375</v>
      </c>
      <c r="E204" s="20">
        <v>47</v>
      </c>
      <c r="F204" s="21">
        <f t="shared" si="85"/>
        <v>9.1796875</v>
      </c>
      <c r="G204" s="20">
        <v>126</v>
      </c>
      <c r="H204" s="21">
        <f t="shared" si="86"/>
        <v>24.609375</v>
      </c>
      <c r="I204" s="20">
        <v>38</v>
      </c>
      <c r="J204" s="21">
        <f t="shared" si="87"/>
        <v>7.421875</v>
      </c>
      <c r="K204" s="20">
        <v>2</v>
      </c>
      <c r="L204" s="21">
        <f t="shared" si="88"/>
        <v>0.390625</v>
      </c>
      <c r="M204" s="20">
        <v>1</v>
      </c>
      <c r="N204" s="21">
        <f t="shared" si="89"/>
        <v>0.1953125</v>
      </c>
      <c r="O204" s="20">
        <v>79</v>
      </c>
      <c r="P204" s="22">
        <f t="shared" si="90"/>
        <v>15.4296875</v>
      </c>
    </row>
    <row r="205" spans="1:16" ht="39.950000000000003" customHeight="1" x14ac:dyDescent="0.2">
      <c r="A205" s="125" t="s">
        <v>199</v>
      </c>
      <c r="B205" s="20">
        <v>399</v>
      </c>
      <c r="C205" s="20">
        <v>91</v>
      </c>
      <c r="D205" s="21">
        <f t="shared" si="91"/>
        <v>22.807017543859647</v>
      </c>
      <c r="E205" s="20">
        <v>20</v>
      </c>
      <c r="F205" s="21">
        <f t="shared" si="85"/>
        <v>5.0125313283208017</v>
      </c>
      <c r="G205" s="20">
        <v>153</v>
      </c>
      <c r="H205" s="21">
        <f t="shared" si="86"/>
        <v>38.345864661654133</v>
      </c>
      <c r="I205" s="20">
        <v>18</v>
      </c>
      <c r="J205" s="21">
        <f t="shared" si="87"/>
        <v>4.5112781954887211</v>
      </c>
      <c r="K205" s="20">
        <v>6</v>
      </c>
      <c r="L205" s="21">
        <f t="shared" si="88"/>
        <v>1.5037593984962405</v>
      </c>
      <c r="M205" s="20">
        <v>1</v>
      </c>
      <c r="N205" s="21">
        <f t="shared" si="89"/>
        <v>0.25062656641604009</v>
      </c>
      <c r="O205" s="20">
        <v>110</v>
      </c>
      <c r="P205" s="22">
        <f t="shared" si="90"/>
        <v>27.56892230576441</v>
      </c>
    </row>
    <row r="206" spans="1:16" ht="39.950000000000003" customHeight="1" x14ac:dyDescent="0.2">
      <c r="A206" s="19" t="s">
        <v>188</v>
      </c>
      <c r="B206" s="127">
        <v>0</v>
      </c>
      <c r="C206" s="127">
        <v>0</v>
      </c>
      <c r="D206" s="127">
        <v>0</v>
      </c>
      <c r="E206" s="127">
        <v>0</v>
      </c>
      <c r="F206" s="127">
        <v>0</v>
      </c>
      <c r="G206" s="127">
        <v>0</v>
      </c>
      <c r="H206" s="127">
        <v>0</v>
      </c>
      <c r="I206" s="127">
        <v>0</v>
      </c>
      <c r="J206" s="127">
        <v>0</v>
      </c>
      <c r="K206" s="127">
        <v>0</v>
      </c>
      <c r="L206" s="127">
        <v>0</v>
      </c>
      <c r="M206" s="127">
        <v>0</v>
      </c>
      <c r="N206" s="127">
        <v>0</v>
      </c>
      <c r="O206" s="127">
        <v>0</v>
      </c>
      <c r="P206" s="127">
        <v>0</v>
      </c>
    </row>
    <row r="207" spans="1:16" ht="54.95" customHeight="1" x14ac:dyDescent="0.2">
      <c r="A207" s="19" t="s">
        <v>189</v>
      </c>
      <c r="B207" s="20">
        <v>59</v>
      </c>
      <c r="C207" s="20">
        <v>6</v>
      </c>
      <c r="D207" s="21">
        <f t="shared" si="91"/>
        <v>10.16949152542373</v>
      </c>
      <c r="E207" s="127">
        <v>0</v>
      </c>
      <c r="F207" s="127">
        <v>0</v>
      </c>
      <c r="G207" s="127">
        <v>0</v>
      </c>
      <c r="H207" s="127">
        <v>0</v>
      </c>
      <c r="I207" s="127">
        <v>0</v>
      </c>
      <c r="J207" s="127">
        <v>0</v>
      </c>
      <c r="K207" s="127">
        <v>0</v>
      </c>
      <c r="L207" s="127">
        <v>0</v>
      </c>
      <c r="M207" s="127">
        <v>0</v>
      </c>
      <c r="N207" s="127">
        <v>0</v>
      </c>
      <c r="O207" s="20">
        <v>53</v>
      </c>
      <c r="P207" s="22">
        <f t="shared" si="90"/>
        <v>89.830508474576277</v>
      </c>
    </row>
    <row r="208" spans="1:16" ht="120" customHeight="1" x14ac:dyDescent="0.2">
      <c r="A208" s="19" t="s">
        <v>200</v>
      </c>
      <c r="B208" s="127">
        <v>0</v>
      </c>
      <c r="C208" s="127">
        <v>0</v>
      </c>
      <c r="D208" s="127">
        <v>0</v>
      </c>
      <c r="E208" s="127">
        <v>0</v>
      </c>
      <c r="F208" s="127">
        <v>0</v>
      </c>
      <c r="G208" s="127">
        <v>0</v>
      </c>
      <c r="H208" s="127">
        <v>0</v>
      </c>
      <c r="I208" s="127">
        <v>0</v>
      </c>
      <c r="J208" s="127">
        <v>0</v>
      </c>
      <c r="K208" s="127">
        <v>0</v>
      </c>
      <c r="L208" s="127">
        <v>0</v>
      </c>
      <c r="M208" s="127">
        <v>0</v>
      </c>
      <c r="N208" s="127">
        <v>0</v>
      </c>
      <c r="O208" s="127">
        <v>0</v>
      </c>
      <c r="P208" s="127">
        <v>0</v>
      </c>
    </row>
    <row r="209" spans="1:16" ht="39.950000000000003" customHeight="1" x14ac:dyDescent="0.2">
      <c r="A209" s="19" t="s">
        <v>190</v>
      </c>
      <c r="B209" s="20">
        <v>69</v>
      </c>
      <c r="C209" s="127">
        <v>0</v>
      </c>
      <c r="D209" s="127">
        <v>0</v>
      </c>
      <c r="E209" s="127">
        <v>0</v>
      </c>
      <c r="F209" s="127">
        <v>0</v>
      </c>
      <c r="G209" s="20">
        <v>24</v>
      </c>
      <c r="H209" s="21">
        <f t="shared" si="86"/>
        <v>34.782608695652172</v>
      </c>
      <c r="I209" s="127">
        <v>0</v>
      </c>
      <c r="J209" s="127">
        <v>0</v>
      </c>
      <c r="K209" s="127">
        <v>0</v>
      </c>
      <c r="L209" s="127">
        <v>0</v>
      </c>
      <c r="M209" s="20">
        <v>3</v>
      </c>
      <c r="N209" s="21">
        <f t="shared" si="89"/>
        <v>4.3478260869565215</v>
      </c>
      <c r="O209" s="20">
        <v>42</v>
      </c>
      <c r="P209" s="22">
        <f t="shared" si="90"/>
        <v>60.869565217391312</v>
      </c>
    </row>
    <row r="210" spans="1:16" ht="39.950000000000003" customHeight="1" x14ac:dyDescent="0.2">
      <c r="A210" s="19" t="s">
        <v>191</v>
      </c>
      <c r="B210" s="127">
        <v>0</v>
      </c>
      <c r="C210" s="127">
        <v>0</v>
      </c>
      <c r="D210" s="127">
        <v>0</v>
      </c>
      <c r="E210" s="127">
        <v>0</v>
      </c>
      <c r="F210" s="127">
        <v>0</v>
      </c>
      <c r="G210" s="127">
        <v>0</v>
      </c>
      <c r="H210" s="127">
        <v>0</v>
      </c>
      <c r="I210" s="127">
        <v>0</v>
      </c>
      <c r="J210" s="127">
        <v>0</v>
      </c>
      <c r="K210" s="127">
        <v>0</v>
      </c>
      <c r="L210" s="127">
        <v>0</v>
      </c>
      <c r="M210" s="127">
        <v>0</v>
      </c>
      <c r="N210" s="127">
        <v>0</v>
      </c>
      <c r="O210" s="127">
        <v>0</v>
      </c>
      <c r="P210" s="127">
        <v>0</v>
      </c>
    </row>
    <row r="211" spans="1:16" ht="39.950000000000003" customHeight="1" x14ac:dyDescent="0.2">
      <c r="A211" s="19" t="s">
        <v>192</v>
      </c>
      <c r="B211" s="127">
        <v>0</v>
      </c>
      <c r="C211" s="127">
        <v>0</v>
      </c>
      <c r="D211" s="127">
        <v>0</v>
      </c>
      <c r="E211" s="127">
        <v>0</v>
      </c>
      <c r="F211" s="127">
        <v>0</v>
      </c>
      <c r="G211" s="127">
        <v>0</v>
      </c>
      <c r="H211" s="127">
        <v>0</v>
      </c>
      <c r="I211" s="127">
        <v>0</v>
      </c>
      <c r="J211" s="127">
        <v>0</v>
      </c>
      <c r="K211" s="127">
        <v>0</v>
      </c>
      <c r="L211" s="127">
        <v>0</v>
      </c>
      <c r="M211" s="127">
        <v>0</v>
      </c>
      <c r="N211" s="127">
        <v>0</v>
      </c>
      <c r="O211" s="127">
        <v>0</v>
      </c>
      <c r="P211" s="127">
        <v>0</v>
      </c>
    </row>
    <row r="212" spans="1:16" ht="39.950000000000003" customHeight="1" x14ac:dyDescent="0.2">
      <c r="A212" s="19" t="s">
        <v>193</v>
      </c>
      <c r="B212" s="127">
        <v>0</v>
      </c>
      <c r="C212" s="127">
        <v>0</v>
      </c>
      <c r="D212" s="127">
        <v>0</v>
      </c>
      <c r="E212" s="127">
        <v>0</v>
      </c>
      <c r="F212" s="127">
        <v>0</v>
      </c>
      <c r="G212" s="127">
        <v>0</v>
      </c>
      <c r="H212" s="127">
        <v>0</v>
      </c>
      <c r="I212" s="127">
        <v>0</v>
      </c>
      <c r="J212" s="127">
        <v>0</v>
      </c>
      <c r="K212" s="127">
        <v>0</v>
      </c>
      <c r="L212" s="127">
        <v>0</v>
      </c>
      <c r="M212" s="127">
        <v>0</v>
      </c>
      <c r="N212" s="127">
        <v>0</v>
      </c>
      <c r="O212" s="127">
        <v>0</v>
      </c>
      <c r="P212" s="127">
        <v>0</v>
      </c>
    </row>
    <row r="213" spans="1:16" ht="39.950000000000003" customHeight="1" x14ac:dyDescent="0.2">
      <c r="A213" s="19" t="s">
        <v>194</v>
      </c>
      <c r="B213" s="127">
        <v>0</v>
      </c>
      <c r="C213" s="127">
        <v>0</v>
      </c>
      <c r="D213" s="127">
        <v>0</v>
      </c>
      <c r="E213" s="127">
        <v>0</v>
      </c>
      <c r="F213" s="127">
        <v>0</v>
      </c>
      <c r="G213" s="127">
        <v>0</v>
      </c>
      <c r="H213" s="127">
        <v>0</v>
      </c>
      <c r="I213" s="127">
        <v>0</v>
      </c>
      <c r="J213" s="127">
        <v>0</v>
      </c>
      <c r="K213" s="127">
        <v>0</v>
      </c>
      <c r="L213" s="127">
        <v>0</v>
      </c>
      <c r="M213" s="127">
        <v>0</v>
      </c>
      <c r="N213" s="127">
        <v>0</v>
      </c>
      <c r="O213" s="127">
        <v>0</v>
      </c>
      <c r="P213" s="127">
        <v>0</v>
      </c>
    </row>
    <row r="214" spans="1:16" ht="39.950000000000003" customHeight="1" x14ac:dyDescent="0.2">
      <c r="A214" s="19" t="s">
        <v>195</v>
      </c>
      <c r="B214" s="20">
        <v>6</v>
      </c>
      <c r="C214" s="127">
        <v>0</v>
      </c>
      <c r="D214" s="127">
        <v>0</v>
      </c>
      <c r="E214" s="20">
        <v>2</v>
      </c>
      <c r="F214" s="21">
        <f t="shared" si="85"/>
        <v>33.333333333333329</v>
      </c>
      <c r="G214" s="127">
        <v>0</v>
      </c>
      <c r="H214" s="127">
        <v>0</v>
      </c>
      <c r="I214" s="20">
        <v>1</v>
      </c>
      <c r="J214" s="21">
        <f t="shared" si="87"/>
        <v>16.666666666666664</v>
      </c>
      <c r="K214" s="127">
        <v>0</v>
      </c>
      <c r="L214" s="127">
        <v>0</v>
      </c>
      <c r="M214" s="127">
        <v>0</v>
      </c>
      <c r="N214" s="127">
        <v>0</v>
      </c>
      <c r="O214" s="20">
        <v>3</v>
      </c>
      <c r="P214" s="22">
        <f t="shared" si="90"/>
        <v>50</v>
      </c>
    </row>
    <row r="215" spans="1:16" ht="15.95" customHeight="1" x14ac:dyDescent="0.2">
      <c r="A215" s="56"/>
      <c r="B215" s="20"/>
      <c r="C215" s="20"/>
      <c r="D215" s="21"/>
      <c r="E215" s="20"/>
      <c r="F215" s="21"/>
      <c r="G215" s="20"/>
      <c r="H215" s="21"/>
      <c r="I215" s="20"/>
      <c r="J215" s="21"/>
      <c r="K215" s="20"/>
      <c r="L215" s="21"/>
      <c r="M215" s="20"/>
      <c r="N215" s="21"/>
      <c r="O215" s="20"/>
      <c r="P215" s="22"/>
    </row>
    <row r="216" spans="1:16" ht="15.95" customHeight="1" thickBot="1" x14ac:dyDescent="0.25">
      <c r="A216" s="25"/>
      <c r="B216" s="26"/>
      <c r="C216" s="26"/>
      <c r="D216" s="27"/>
      <c r="E216" s="26"/>
      <c r="F216" s="27"/>
      <c r="G216" s="26"/>
      <c r="H216" s="27"/>
      <c r="I216" s="26"/>
      <c r="J216" s="27"/>
      <c r="K216" s="26"/>
      <c r="L216" s="27"/>
      <c r="M216" s="26"/>
      <c r="N216" s="27"/>
      <c r="O216" s="26"/>
      <c r="P216" s="28"/>
    </row>
    <row r="217" spans="1:16" s="3" customFormat="1" ht="18" customHeight="1" x14ac:dyDescent="0.2">
      <c r="A217" s="29" t="s">
        <v>196</v>
      </c>
      <c r="B217" s="20"/>
      <c r="C217" s="20"/>
      <c r="D217" s="21"/>
      <c r="E217" s="20"/>
      <c r="F217" s="21"/>
      <c r="G217" s="20"/>
      <c r="H217" s="21"/>
      <c r="I217" s="20"/>
      <c r="J217" s="21"/>
      <c r="K217" s="20"/>
      <c r="L217" s="21"/>
      <c r="M217" s="20"/>
      <c r="N217" s="21"/>
      <c r="O217" s="20"/>
      <c r="P217" s="22"/>
    </row>
    <row r="218" spans="1:16" s="3" customFormat="1" ht="18" customHeight="1" x14ac:dyDescent="0.25">
      <c r="A218" s="30" t="s">
        <v>19</v>
      </c>
    </row>
    <row r="219" spans="1:16" s="3" customFormat="1" ht="15.95" customHeight="1" x14ac:dyDescent="0.2">
      <c r="A219" s="31" t="s">
        <v>20</v>
      </c>
    </row>
    <row r="220" spans="1:16" ht="35.1" customHeight="1" x14ac:dyDescent="0.2">
      <c r="A220" s="67" t="s">
        <v>41</v>
      </c>
      <c r="B220" s="15"/>
      <c r="C220" s="122"/>
      <c r="D220" s="122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</row>
    <row r="221" spans="1:16" ht="39.950000000000003" customHeight="1" x14ac:dyDescent="0.2">
      <c r="A221" s="16" t="s">
        <v>185</v>
      </c>
      <c r="B221" s="15">
        <v>5741</v>
      </c>
      <c r="C221" s="15">
        <v>557</v>
      </c>
      <c r="D221" s="17">
        <f>C221/B221*100</f>
        <v>9.7021424838878243</v>
      </c>
      <c r="E221" s="15">
        <v>238</v>
      </c>
      <c r="F221" s="17">
        <f>E221/B221*100</f>
        <v>4.1456192300992862</v>
      </c>
      <c r="G221" s="15">
        <v>2098</v>
      </c>
      <c r="H221" s="17">
        <f>G221/B221*100</f>
        <v>36.544156070371017</v>
      </c>
      <c r="I221" s="15">
        <v>124</v>
      </c>
      <c r="J221" s="17">
        <f>I221/B221*100</f>
        <v>2.1599024560181155</v>
      </c>
      <c r="K221" s="15">
        <v>263</v>
      </c>
      <c r="L221" s="17">
        <f>K221/B221*100</f>
        <v>4.5810834349416476</v>
      </c>
      <c r="M221" s="15">
        <v>366</v>
      </c>
      <c r="N221" s="17">
        <f>M221/B221*100</f>
        <v>6.3751959588921796</v>
      </c>
      <c r="O221" s="15">
        <v>2095</v>
      </c>
      <c r="P221" s="18">
        <f>O221/B221*100</f>
        <v>36.491900365789931</v>
      </c>
    </row>
    <row r="222" spans="1:16" ht="39.950000000000003" customHeight="1" x14ac:dyDescent="0.2">
      <c r="A222" s="19" t="s">
        <v>186</v>
      </c>
      <c r="B222" s="20">
        <v>3789</v>
      </c>
      <c r="C222" s="20">
        <v>344</v>
      </c>
      <c r="D222" s="21">
        <f>C222/B222*100</f>
        <v>9.0789126418580093</v>
      </c>
      <c r="E222" s="20">
        <v>210</v>
      </c>
      <c r="F222" s="21">
        <f t="shared" ref="F222:F224" si="92">E222/B222*100</f>
        <v>5.5423594615993661</v>
      </c>
      <c r="G222" s="20">
        <v>1563</v>
      </c>
      <c r="H222" s="21">
        <f t="shared" ref="H222:H233" si="93">G222/B222*100</f>
        <v>41.250989707046713</v>
      </c>
      <c r="I222" s="20">
        <v>69</v>
      </c>
      <c r="J222" s="21">
        <f t="shared" ref="J222:J233" si="94">I222/B222*100</f>
        <v>1.8210609659540775</v>
      </c>
      <c r="K222" s="20">
        <v>62</v>
      </c>
      <c r="L222" s="21">
        <f t="shared" ref="L222:L233" si="95">K222/B222*100</f>
        <v>1.6363156505674321</v>
      </c>
      <c r="M222" s="20">
        <v>332</v>
      </c>
      <c r="N222" s="21">
        <f t="shared" ref="N222:N230" si="96">M222/B222*100</f>
        <v>8.762206386909476</v>
      </c>
      <c r="O222" s="20">
        <v>1209</v>
      </c>
      <c r="P222" s="22">
        <f t="shared" ref="P222:P233" si="97">O222/B222*100</f>
        <v>31.908155186064924</v>
      </c>
    </row>
    <row r="223" spans="1:16" ht="39.950000000000003" customHeight="1" x14ac:dyDescent="0.2">
      <c r="A223" s="19" t="s">
        <v>187</v>
      </c>
      <c r="B223" s="20">
        <v>784</v>
      </c>
      <c r="C223" s="20">
        <v>157</v>
      </c>
      <c r="D223" s="21">
        <f t="shared" ref="D223:D230" si="98">C223/B223*100</f>
        <v>20.02551020408163</v>
      </c>
      <c r="E223" s="20">
        <v>19</v>
      </c>
      <c r="F223" s="21">
        <f t="shared" si="92"/>
        <v>2.4234693877551021</v>
      </c>
      <c r="G223" s="20">
        <v>229</v>
      </c>
      <c r="H223" s="21">
        <f t="shared" si="93"/>
        <v>29.209183673469386</v>
      </c>
      <c r="I223" s="20">
        <v>39</v>
      </c>
      <c r="J223" s="21">
        <f t="shared" si="94"/>
        <v>4.9744897959183669</v>
      </c>
      <c r="K223" s="20">
        <v>197</v>
      </c>
      <c r="L223" s="21">
        <f t="shared" si="95"/>
        <v>25.127551020408163</v>
      </c>
      <c r="M223" s="20">
        <v>3</v>
      </c>
      <c r="N223" s="21">
        <f t="shared" si="96"/>
        <v>0.38265306122448978</v>
      </c>
      <c r="O223" s="20">
        <v>140</v>
      </c>
      <c r="P223" s="22">
        <f t="shared" si="97"/>
        <v>17.857142857142858</v>
      </c>
    </row>
    <row r="224" spans="1:16" ht="39.950000000000003" customHeight="1" x14ac:dyDescent="0.2">
      <c r="A224" s="125" t="s">
        <v>199</v>
      </c>
      <c r="B224" s="20">
        <v>822</v>
      </c>
      <c r="C224" s="20">
        <v>51</v>
      </c>
      <c r="D224" s="21">
        <f t="shared" si="98"/>
        <v>6.2043795620437958</v>
      </c>
      <c r="E224" s="20">
        <v>8</v>
      </c>
      <c r="F224" s="21">
        <f t="shared" si="92"/>
        <v>0.97323600973236013</v>
      </c>
      <c r="G224" s="20">
        <v>278</v>
      </c>
      <c r="H224" s="21">
        <f t="shared" si="93"/>
        <v>33.819951338199509</v>
      </c>
      <c r="I224" s="20">
        <v>15</v>
      </c>
      <c r="J224" s="21">
        <f t="shared" si="94"/>
        <v>1.824817518248175</v>
      </c>
      <c r="K224" s="20">
        <v>3</v>
      </c>
      <c r="L224" s="21">
        <f t="shared" si="95"/>
        <v>0.36496350364963503</v>
      </c>
      <c r="M224" s="20">
        <v>3</v>
      </c>
      <c r="N224" s="21">
        <f t="shared" si="96"/>
        <v>0.36496350364963503</v>
      </c>
      <c r="O224" s="20">
        <v>464</v>
      </c>
      <c r="P224" s="22">
        <f t="shared" si="97"/>
        <v>56.447688564476884</v>
      </c>
    </row>
    <row r="225" spans="1:16" ht="39.950000000000003" customHeight="1" x14ac:dyDescent="0.2">
      <c r="A225" s="19" t="s">
        <v>188</v>
      </c>
      <c r="B225" s="127">
        <v>0</v>
      </c>
      <c r="C225" s="127">
        <v>0</v>
      </c>
      <c r="D225" s="127">
        <v>0</v>
      </c>
      <c r="E225" s="127">
        <v>0</v>
      </c>
      <c r="F225" s="127">
        <v>0</v>
      </c>
      <c r="G225" s="127">
        <v>0</v>
      </c>
      <c r="H225" s="127">
        <v>0</v>
      </c>
      <c r="I225" s="127">
        <v>0</v>
      </c>
      <c r="J225" s="127">
        <v>0</v>
      </c>
      <c r="K225" s="127">
        <v>0</v>
      </c>
      <c r="L225" s="127">
        <v>0</v>
      </c>
      <c r="M225" s="127">
        <v>0</v>
      </c>
      <c r="N225" s="127">
        <v>0</v>
      </c>
      <c r="O225" s="127">
        <v>0</v>
      </c>
      <c r="P225" s="127">
        <v>0</v>
      </c>
    </row>
    <row r="226" spans="1:16" ht="54.95" customHeight="1" x14ac:dyDescent="0.2">
      <c r="A226" s="19" t="s">
        <v>189</v>
      </c>
      <c r="B226" s="20">
        <v>72</v>
      </c>
      <c r="C226" s="20">
        <v>1</v>
      </c>
      <c r="D226" s="21">
        <f t="shared" si="98"/>
        <v>1.3888888888888888</v>
      </c>
      <c r="E226" s="127">
        <v>0</v>
      </c>
      <c r="F226" s="127">
        <v>0</v>
      </c>
      <c r="G226" s="20">
        <v>2</v>
      </c>
      <c r="H226" s="21">
        <f t="shared" si="93"/>
        <v>2.7777777777777777</v>
      </c>
      <c r="I226" s="127">
        <v>0</v>
      </c>
      <c r="J226" s="127">
        <v>0</v>
      </c>
      <c r="K226" s="127">
        <v>0</v>
      </c>
      <c r="L226" s="127">
        <v>0</v>
      </c>
      <c r="M226" s="20">
        <v>1</v>
      </c>
      <c r="N226" s="21">
        <f t="shared" si="96"/>
        <v>1.3888888888888888</v>
      </c>
      <c r="O226" s="20">
        <v>68</v>
      </c>
      <c r="P226" s="22">
        <f t="shared" si="97"/>
        <v>94.444444444444443</v>
      </c>
    </row>
    <row r="227" spans="1:16" ht="120" customHeight="1" x14ac:dyDescent="0.2">
      <c r="A227" s="19" t="s">
        <v>200</v>
      </c>
      <c r="B227" s="20">
        <v>0</v>
      </c>
      <c r="C227" s="127">
        <v>0</v>
      </c>
      <c r="D227" s="127">
        <v>0</v>
      </c>
      <c r="E227" s="127">
        <v>0</v>
      </c>
      <c r="F227" s="127">
        <v>0</v>
      </c>
      <c r="G227" s="127">
        <v>0</v>
      </c>
      <c r="H227" s="127">
        <v>0</v>
      </c>
      <c r="I227" s="127">
        <v>0</v>
      </c>
      <c r="J227" s="127">
        <v>0</v>
      </c>
      <c r="K227" s="127">
        <v>0</v>
      </c>
      <c r="L227" s="127">
        <v>0</v>
      </c>
      <c r="M227" s="127">
        <v>0</v>
      </c>
      <c r="N227" s="127">
        <v>0</v>
      </c>
      <c r="O227" s="127">
        <v>0</v>
      </c>
      <c r="P227" s="127">
        <v>0</v>
      </c>
    </row>
    <row r="228" spans="1:16" ht="39.950000000000003" customHeight="1" x14ac:dyDescent="0.2">
      <c r="A228" s="19" t="s">
        <v>190</v>
      </c>
      <c r="B228" s="20">
        <v>22</v>
      </c>
      <c r="C228" s="20">
        <v>3</v>
      </c>
      <c r="D228" s="21">
        <f t="shared" si="98"/>
        <v>13.636363636363635</v>
      </c>
      <c r="E228" s="127">
        <v>0</v>
      </c>
      <c r="F228" s="127">
        <v>0</v>
      </c>
      <c r="G228" s="20">
        <v>5</v>
      </c>
      <c r="H228" s="21">
        <f t="shared" si="93"/>
        <v>22.727272727272727</v>
      </c>
      <c r="I228" s="127">
        <v>0</v>
      </c>
      <c r="J228" s="127">
        <v>0</v>
      </c>
      <c r="K228" s="127">
        <v>0</v>
      </c>
      <c r="L228" s="127">
        <v>0</v>
      </c>
      <c r="M228" s="20">
        <v>7</v>
      </c>
      <c r="N228" s="21">
        <f t="shared" si="96"/>
        <v>31.818181818181817</v>
      </c>
      <c r="O228" s="20">
        <v>7</v>
      </c>
      <c r="P228" s="22">
        <f t="shared" si="97"/>
        <v>31.818181818181817</v>
      </c>
    </row>
    <row r="229" spans="1:16" ht="39.950000000000003" customHeight="1" x14ac:dyDescent="0.2">
      <c r="A229" s="19" t="s">
        <v>191</v>
      </c>
      <c r="B229" s="127">
        <v>0</v>
      </c>
      <c r="C229" s="127">
        <v>0</v>
      </c>
      <c r="D229" s="127">
        <v>0</v>
      </c>
      <c r="E229" s="127">
        <v>0</v>
      </c>
      <c r="F229" s="127">
        <v>0</v>
      </c>
      <c r="G229" s="127">
        <v>0</v>
      </c>
      <c r="H229" s="127">
        <v>0</v>
      </c>
      <c r="I229" s="127">
        <v>0</v>
      </c>
      <c r="J229" s="127">
        <v>0</v>
      </c>
      <c r="K229" s="127">
        <v>0</v>
      </c>
      <c r="L229" s="127">
        <v>0</v>
      </c>
      <c r="M229" s="127">
        <v>0</v>
      </c>
      <c r="N229" s="127">
        <v>0</v>
      </c>
      <c r="O229" s="127">
        <v>0</v>
      </c>
      <c r="P229" s="127">
        <v>0</v>
      </c>
    </row>
    <row r="230" spans="1:16" ht="39.950000000000003" customHeight="1" x14ac:dyDescent="0.2">
      <c r="A230" s="19" t="s">
        <v>192</v>
      </c>
      <c r="B230" s="20">
        <v>40</v>
      </c>
      <c r="C230" s="20">
        <v>1</v>
      </c>
      <c r="D230" s="21">
        <f t="shared" si="98"/>
        <v>2.5</v>
      </c>
      <c r="E230" s="127">
        <v>0</v>
      </c>
      <c r="F230" s="127">
        <v>0</v>
      </c>
      <c r="G230" s="20">
        <v>16</v>
      </c>
      <c r="H230" s="21">
        <f t="shared" si="93"/>
        <v>40</v>
      </c>
      <c r="I230" s="127">
        <v>0</v>
      </c>
      <c r="J230" s="127">
        <v>0</v>
      </c>
      <c r="K230" s="127">
        <v>0</v>
      </c>
      <c r="L230" s="127">
        <v>0</v>
      </c>
      <c r="M230" s="20">
        <v>20</v>
      </c>
      <c r="N230" s="21">
        <f t="shared" si="96"/>
        <v>50</v>
      </c>
      <c r="O230" s="20">
        <v>3</v>
      </c>
      <c r="P230" s="22">
        <f t="shared" si="97"/>
        <v>7.5</v>
      </c>
    </row>
    <row r="231" spans="1:16" ht="39.950000000000003" customHeight="1" x14ac:dyDescent="0.2">
      <c r="A231" s="19" t="s">
        <v>193</v>
      </c>
      <c r="B231" s="127">
        <v>0</v>
      </c>
      <c r="C231" s="127">
        <v>0</v>
      </c>
      <c r="D231" s="127">
        <v>0</v>
      </c>
      <c r="E231" s="127">
        <v>0</v>
      </c>
      <c r="F231" s="127">
        <v>0</v>
      </c>
      <c r="G231" s="127">
        <v>0</v>
      </c>
      <c r="H231" s="127">
        <v>0</v>
      </c>
      <c r="I231" s="127">
        <v>0</v>
      </c>
      <c r="J231" s="127">
        <v>0</v>
      </c>
      <c r="K231" s="127">
        <v>0</v>
      </c>
      <c r="L231" s="127">
        <v>0</v>
      </c>
      <c r="M231" s="127">
        <v>0</v>
      </c>
      <c r="N231" s="127">
        <v>0</v>
      </c>
      <c r="O231" s="127">
        <v>0</v>
      </c>
      <c r="P231" s="127">
        <v>0</v>
      </c>
    </row>
    <row r="232" spans="1:16" ht="39.950000000000003" customHeight="1" x14ac:dyDescent="0.2">
      <c r="A232" s="19" t="s">
        <v>194</v>
      </c>
      <c r="B232" s="127">
        <v>0</v>
      </c>
      <c r="C232" s="127">
        <v>0</v>
      </c>
      <c r="D232" s="127">
        <v>0</v>
      </c>
      <c r="E232" s="127">
        <v>0</v>
      </c>
      <c r="F232" s="127">
        <v>0</v>
      </c>
      <c r="G232" s="127">
        <v>0</v>
      </c>
      <c r="H232" s="127">
        <v>0</v>
      </c>
      <c r="I232" s="127">
        <v>0</v>
      </c>
      <c r="J232" s="127">
        <v>0</v>
      </c>
      <c r="K232" s="127">
        <v>0</v>
      </c>
      <c r="L232" s="127">
        <v>0</v>
      </c>
      <c r="M232" s="127">
        <v>0</v>
      </c>
      <c r="N232" s="127">
        <v>0</v>
      </c>
      <c r="O232" s="127">
        <v>0</v>
      </c>
      <c r="P232" s="127">
        <v>0</v>
      </c>
    </row>
    <row r="233" spans="1:16" ht="39.950000000000003" customHeight="1" x14ac:dyDescent="0.2">
      <c r="A233" s="19" t="s">
        <v>195</v>
      </c>
      <c r="B233" s="20">
        <v>212</v>
      </c>
      <c r="C233" s="127">
        <v>0</v>
      </c>
      <c r="D233" s="127">
        <v>0</v>
      </c>
      <c r="E233" s="20">
        <v>1</v>
      </c>
      <c r="F233" s="21">
        <f>E233/B233*100</f>
        <v>0.47169811320754718</v>
      </c>
      <c r="G233" s="20">
        <v>5</v>
      </c>
      <c r="H233" s="21">
        <f t="shared" si="93"/>
        <v>2.358490566037736</v>
      </c>
      <c r="I233" s="20">
        <v>1</v>
      </c>
      <c r="J233" s="21">
        <f t="shared" si="94"/>
        <v>0.47169811320754718</v>
      </c>
      <c r="K233" s="20">
        <v>1</v>
      </c>
      <c r="L233" s="21">
        <f t="shared" si="95"/>
        <v>0.47169811320754718</v>
      </c>
      <c r="M233" s="127">
        <v>0</v>
      </c>
      <c r="N233" s="127">
        <v>0</v>
      </c>
      <c r="O233" s="20">
        <v>204</v>
      </c>
      <c r="P233" s="22">
        <f t="shared" si="97"/>
        <v>96.226415094339629</v>
      </c>
    </row>
    <row r="234" spans="1:16" ht="15.95" customHeight="1" x14ac:dyDescent="0.2">
      <c r="A234" s="56"/>
      <c r="B234" s="20"/>
      <c r="C234" s="20"/>
      <c r="D234" s="21"/>
      <c r="E234" s="20"/>
      <c r="F234" s="21"/>
      <c r="G234" s="20"/>
      <c r="H234" s="21"/>
      <c r="I234" s="20"/>
      <c r="J234" s="21"/>
      <c r="K234" s="20"/>
      <c r="L234" s="21"/>
      <c r="M234" s="20"/>
      <c r="N234" s="21"/>
      <c r="O234" s="20"/>
      <c r="P234" s="22"/>
    </row>
    <row r="235" spans="1:16" ht="15.95" customHeight="1" thickBot="1" x14ac:dyDescent="0.25">
      <c r="A235" s="25"/>
      <c r="B235" s="26"/>
      <c r="C235" s="26"/>
      <c r="D235" s="27"/>
      <c r="E235" s="26"/>
      <c r="F235" s="27"/>
      <c r="G235" s="26"/>
      <c r="H235" s="27"/>
      <c r="I235" s="26"/>
      <c r="J235" s="27"/>
      <c r="K235" s="26"/>
      <c r="L235" s="27"/>
      <c r="M235" s="26"/>
      <c r="N235" s="27"/>
      <c r="O235" s="26"/>
      <c r="P235" s="28"/>
    </row>
    <row r="236" spans="1:16" s="3" customFormat="1" ht="18" customHeight="1" x14ac:dyDescent="0.2">
      <c r="A236" s="29" t="s">
        <v>196</v>
      </c>
      <c r="B236" s="20"/>
      <c r="C236" s="20"/>
      <c r="D236" s="21"/>
      <c r="E236" s="20"/>
      <c r="F236" s="21"/>
      <c r="G236" s="20"/>
      <c r="H236" s="21"/>
      <c r="I236" s="20"/>
      <c r="J236" s="21"/>
      <c r="K236" s="20"/>
      <c r="L236" s="21"/>
      <c r="M236" s="20"/>
      <c r="N236" s="21"/>
      <c r="O236" s="20"/>
      <c r="P236" s="22"/>
    </row>
    <row r="237" spans="1:16" s="3" customFormat="1" ht="18" customHeight="1" x14ac:dyDescent="0.25">
      <c r="A237" s="30" t="s">
        <v>19</v>
      </c>
    </row>
    <row r="238" spans="1:16" s="3" customFormat="1" ht="15.95" customHeight="1" x14ac:dyDescent="0.2">
      <c r="A238" s="31" t="s">
        <v>20</v>
      </c>
    </row>
    <row r="239" spans="1:16" ht="35.1" customHeight="1" x14ac:dyDescent="0.2">
      <c r="A239" s="67" t="s">
        <v>42</v>
      </c>
      <c r="B239" s="15"/>
      <c r="C239" s="122"/>
      <c r="D239" s="122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</row>
    <row r="240" spans="1:16" ht="39.950000000000003" customHeight="1" x14ac:dyDescent="0.2">
      <c r="A240" s="16" t="s">
        <v>185</v>
      </c>
      <c r="B240" s="15">
        <v>3246</v>
      </c>
      <c r="C240" s="15">
        <v>793</v>
      </c>
      <c r="D240" s="17">
        <f>C240/B240*100</f>
        <v>24.43006777572397</v>
      </c>
      <c r="E240" s="15">
        <v>279</v>
      </c>
      <c r="F240" s="17">
        <f>E240/B240*100</f>
        <v>8.5951940850277264</v>
      </c>
      <c r="G240" s="15">
        <v>1371</v>
      </c>
      <c r="H240" s="17">
        <f>G240/B240*100</f>
        <v>42.236598890942702</v>
      </c>
      <c r="I240" s="15">
        <v>74</v>
      </c>
      <c r="J240" s="17">
        <f>I240/B240*100</f>
        <v>2.2797288971041283</v>
      </c>
      <c r="K240" s="15">
        <v>38</v>
      </c>
      <c r="L240" s="17">
        <f>K240/B240*100</f>
        <v>1.1706715958102278</v>
      </c>
      <c r="M240" s="15">
        <v>156</v>
      </c>
      <c r="N240" s="17">
        <f>M240/B240*100</f>
        <v>4.805914972273567</v>
      </c>
      <c r="O240" s="15">
        <v>535</v>
      </c>
      <c r="P240" s="18">
        <f>O240/B240*100</f>
        <v>16.481823783117683</v>
      </c>
    </row>
    <row r="241" spans="1:16" ht="39.950000000000003" customHeight="1" x14ac:dyDescent="0.2">
      <c r="A241" s="19" t="s">
        <v>186</v>
      </c>
      <c r="B241" s="20">
        <v>1998</v>
      </c>
      <c r="C241" s="20">
        <v>301</v>
      </c>
      <c r="D241" s="21">
        <f>C241/B241*100</f>
        <v>15.065065065065063</v>
      </c>
      <c r="E241" s="20">
        <v>183</v>
      </c>
      <c r="F241" s="21">
        <f t="shared" ref="F241:F245" si="99">E241/B241*100</f>
        <v>9.1591591591591595</v>
      </c>
      <c r="G241" s="20">
        <v>948</v>
      </c>
      <c r="H241" s="21">
        <f t="shared" ref="H241:H252" si="100">G241/B241*100</f>
        <v>47.447447447447452</v>
      </c>
      <c r="I241" s="20">
        <v>41</v>
      </c>
      <c r="J241" s="21">
        <f t="shared" ref="J241:J245" si="101">I241/B241*100</f>
        <v>2.0520520520520518</v>
      </c>
      <c r="K241" s="20">
        <v>36</v>
      </c>
      <c r="L241" s="21">
        <f t="shared" ref="L241:L249" si="102">K241/B241*100</f>
        <v>1.8018018018018018</v>
      </c>
      <c r="M241" s="20">
        <v>147</v>
      </c>
      <c r="N241" s="21">
        <f t="shared" ref="N241:N249" si="103">M241/B241*100</f>
        <v>7.3573573573573565</v>
      </c>
      <c r="O241" s="20">
        <v>342</v>
      </c>
      <c r="P241" s="22">
        <f t="shared" ref="P241:P252" si="104">O241/B241*100</f>
        <v>17.117117117117118</v>
      </c>
    </row>
    <row r="242" spans="1:16" ht="39.950000000000003" customHeight="1" x14ac:dyDescent="0.2">
      <c r="A242" s="19" t="s">
        <v>187</v>
      </c>
      <c r="B242" s="20">
        <v>190</v>
      </c>
      <c r="C242" s="20">
        <v>90</v>
      </c>
      <c r="D242" s="21">
        <f t="shared" ref="D242:D247" si="105">C242/B242*100</f>
        <v>47.368421052631575</v>
      </c>
      <c r="E242" s="20">
        <v>8</v>
      </c>
      <c r="F242" s="21">
        <f t="shared" si="99"/>
        <v>4.2105263157894735</v>
      </c>
      <c r="G242" s="20">
        <v>65</v>
      </c>
      <c r="H242" s="21">
        <f t="shared" si="100"/>
        <v>34.210526315789473</v>
      </c>
      <c r="I242" s="20">
        <v>8</v>
      </c>
      <c r="J242" s="21">
        <f t="shared" si="101"/>
        <v>4.2105263157894735</v>
      </c>
      <c r="K242" s="127">
        <v>0</v>
      </c>
      <c r="L242" s="127">
        <v>0</v>
      </c>
      <c r="M242" s="127">
        <v>0</v>
      </c>
      <c r="N242" s="127">
        <v>0</v>
      </c>
      <c r="O242" s="20">
        <v>19</v>
      </c>
      <c r="P242" s="22">
        <f t="shared" si="104"/>
        <v>10</v>
      </c>
    </row>
    <row r="243" spans="1:16" ht="39.950000000000003" customHeight="1" x14ac:dyDescent="0.2">
      <c r="A243" s="125" t="s">
        <v>199</v>
      </c>
      <c r="B243" s="20">
        <v>795</v>
      </c>
      <c r="C243" s="20">
        <v>363</v>
      </c>
      <c r="D243" s="21">
        <f t="shared" si="105"/>
        <v>45.660377358490564</v>
      </c>
      <c r="E243" s="20">
        <v>29</v>
      </c>
      <c r="F243" s="21">
        <f t="shared" si="99"/>
        <v>3.6477987421383649</v>
      </c>
      <c r="G243" s="20">
        <v>343</v>
      </c>
      <c r="H243" s="21">
        <f t="shared" si="100"/>
        <v>43.144654088050316</v>
      </c>
      <c r="I243" s="20">
        <v>24</v>
      </c>
      <c r="J243" s="21">
        <f t="shared" si="101"/>
        <v>3.0188679245283021</v>
      </c>
      <c r="K243" s="20">
        <v>1</v>
      </c>
      <c r="L243" s="21">
        <f t="shared" si="102"/>
        <v>0.12578616352201258</v>
      </c>
      <c r="M243" s="20">
        <v>3</v>
      </c>
      <c r="N243" s="21">
        <f t="shared" si="103"/>
        <v>0.37735849056603776</v>
      </c>
      <c r="O243" s="20">
        <v>32</v>
      </c>
      <c r="P243" s="22">
        <f t="shared" si="104"/>
        <v>4.0251572327044025</v>
      </c>
    </row>
    <row r="244" spans="1:16" ht="39.950000000000003" customHeight="1" x14ac:dyDescent="0.2">
      <c r="A244" s="19" t="s">
        <v>188</v>
      </c>
      <c r="B244" s="127">
        <v>0</v>
      </c>
      <c r="C244" s="127">
        <v>0</v>
      </c>
      <c r="D244" s="127">
        <v>0</v>
      </c>
      <c r="E244" s="127">
        <v>0</v>
      </c>
      <c r="F244" s="127">
        <v>0</v>
      </c>
      <c r="G244" s="127">
        <v>0</v>
      </c>
      <c r="H244" s="127">
        <v>0</v>
      </c>
      <c r="I244" s="127">
        <v>0</v>
      </c>
      <c r="J244" s="127">
        <v>0</v>
      </c>
      <c r="K244" s="127">
        <v>0</v>
      </c>
      <c r="L244" s="127">
        <v>0</v>
      </c>
      <c r="M244" s="127">
        <v>0</v>
      </c>
      <c r="N244" s="127">
        <v>0</v>
      </c>
      <c r="O244" s="127">
        <v>0</v>
      </c>
      <c r="P244" s="127">
        <v>0</v>
      </c>
    </row>
    <row r="245" spans="1:16" ht="54.95" customHeight="1" x14ac:dyDescent="0.2">
      <c r="A245" s="19" t="s">
        <v>189</v>
      </c>
      <c r="B245" s="20">
        <v>163</v>
      </c>
      <c r="C245" s="20">
        <v>10</v>
      </c>
      <c r="D245" s="21">
        <f t="shared" si="105"/>
        <v>6.1349693251533743</v>
      </c>
      <c r="E245" s="20">
        <v>59</v>
      </c>
      <c r="F245" s="21">
        <f t="shared" si="99"/>
        <v>36.196319018404907</v>
      </c>
      <c r="G245" s="20">
        <v>10</v>
      </c>
      <c r="H245" s="21">
        <f t="shared" si="100"/>
        <v>6.1349693251533743</v>
      </c>
      <c r="I245" s="20">
        <v>1</v>
      </c>
      <c r="J245" s="21">
        <f t="shared" si="101"/>
        <v>0.61349693251533743</v>
      </c>
      <c r="K245" s="127">
        <v>0</v>
      </c>
      <c r="L245" s="127">
        <v>0</v>
      </c>
      <c r="M245" s="127">
        <v>0</v>
      </c>
      <c r="N245" s="127">
        <v>0</v>
      </c>
      <c r="O245" s="20">
        <v>83</v>
      </c>
      <c r="P245" s="22">
        <f t="shared" si="104"/>
        <v>50.920245398772998</v>
      </c>
    </row>
    <row r="246" spans="1:16" ht="120" customHeight="1" x14ac:dyDescent="0.2">
      <c r="A246" s="19" t="s">
        <v>200</v>
      </c>
      <c r="B246" s="127">
        <v>0</v>
      </c>
      <c r="C246" s="127">
        <v>0</v>
      </c>
      <c r="D246" s="127">
        <v>0</v>
      </c>
      <c r="E246" s="127">
        <v>0</v>
      </c>
      <c r="F246" s="127">
        <v>0</v>
      </c>
      <c r="G246" s="127">
        <v>0</v>
      </c>
      <c r="H246" s="127">
        <v>0</v>
      </c>
      <c r="I246" s="127">
        <v>0</v>
      </c>
      <c r="J246" s="127">
        <v>0</v>
      </c>
      <c r="K246" s="127">
        <v>0</v>
      </c>
      <c r="L246" s="127">
        <v>0</v>
      </c>
      <c r="M246" s="127">
        <v>0</v>
      </c>
      <c r="N246" s="127">
        <v>0</v>
      </c>
      <c r="O246" s="127">
        <v>0</v>
      </c>
      <c r="P246" s="127">
        <v>0</v>
      </c>
    </row>
    <row r="247" spans="1:16" ht="39.950000000000003" customHeight="1" x14ac:dyDescent="0.2">
      <c r="A247" s="19" t="s">
        <v>190</v>
      </c>
      <c r="B247" s="20">
        <v>36</v>
      </c>
      <c r="C247" s="20">
        <v>29</v>
      </c>
      <c r="D247" s="21">
        <f t="shared" si="105"/>
        <v>80.555555555555557</v>
      </c>
      <c r="E247" s="127">
        <v>0</v>
      </c>
      <c r="F247" s="127">
        <v>0</v>
      </c>
      <c r="G247" s="20">
        <v>2</v>
      </c>
      <c r="H247" s="21">
        <f t="shared" si="100"/>
        <v>5.5555555555555554</v>
      </c>
      <c r="I247" s="127">
        <v>0</v>
      </c>
      <c r="J247" s="127">
        <v>0</v>
      </c>
      <c r="K247" s="127">
        <v>0</v>
      </c>
      <c r="L247" s="127">
        <v>0</v>
      </c>
      <c r="M247" s="20">
        <v>5</v>
      </c>
      <c r="N247" s="21">
        <f t="shared" si="103"/>
        <v>13.888888888888889</v>
      </c>
      <c r="O247" s="127">
        <v>0</v>
      </c>
      <c r="P247" s="127">
        <v>0</v>
      </c>
    </row>
    <row r="248" spans="1:16" ht="39.950000000000003" customHeight="1" x14ac:dyDescent="0.2">
      <c r="A248" s="19" t="s">
        <v>191</v>
      </c>
      <c r="B248" s="127">
        <v>0</v>
      </c>
      <c r="C248" s="127">
        <v>0</v>
      </c>
      <c r="D248" s="127">
        <v>0</v>
      </c>
      <c r="E248" s="127">
        <v>0</v>
      </c>
      <c r="F248" s="127">
        <v>0</v>
      </c>
      <c r="G248" s="127">
        <v>0</v>
      </c>
      <c r="H248" s="127">
        <v>0</v>
      </c>
      <c r="I248" s="127">
        <v>0</v>
      </c>
      <c r="J248" s="127">
        <v>0</v>
      </c>
      <c r="K248" s="127">
        <v>0</v>
      </c>
      <c r="L248" s="127">
        <v>0</v>
      </c>
      <c r="M248" s="127">
        <v>0</v>
      </c>
      <c r="N248" s="127">
        <v>0</v>
      </c>
      <c r="O248" s="127">
        <v>0</v>
      </c>
      <c r="P248" s="127">
        <v>0</v>
      </c>
    </row>
    <row r="249" spans="1:16" ht="39.950000000000003" customHeight="1" x14ac:dyDescent="0.2">
      <c r="A249" s="19" t="s">
        <v>192</v>
      </c>
      <c r="B249" s="20">
        <v>4</v>
      </c>
      <c r="C249" s="127">
        <v>0</v>
      </c>
      <c r="D249" s="127">
        <v>0</v>
      </c>
      <c r="E249" s="127">
        <v>0</v>
      </c>
      <c r="F249" s="127">
        <v>0</v>
      </c>
      <c r="G249" s="127">
        <v>0</v>
      </c>
      <c r="H249" s="127">
        <v>0</v>
      </c>
      <c r="I249" s="127">
        <v>0</v>
      </c>
      <c r="J249" s="127">
        <v>0</v>
      </c>
      <c r="K249" s="20">
        <v>1</v>
      </c>
      <c r="L249" s="21">
        <f t="shared" si="102"/>
        <v>25</v>
      </c>
      <c r="M249" s="20">
        <v>1</v>
      </c>
      <c r="N249" s="21">
        <f t="shared" si="103"/>
        <v>25</v>
      </c>
      <c r="O249" s="20">
        <v>2</v>
      </c>
      <c r="P249" s="22">
        <f t="shared" si="104"/>
        <v>50</v>
      </c>
    </row>
    <row r="250" spans="1:16" ht="39.950000000000003" customHeight="1" x14ac:dyDescent="0.2">
      <c r="A250" s="19" t="s">
        <v>193</v>
      </c>
      <c r="B250" s="127">
        <v>0</v>
      </c>
      <c r="C250" s="127">
        <v>0</v>
      </c>
      <c r="D250" s="127">
        <v>0</v>
      </c>
      <c r="E250" s="127">
        <v>0</v>
      </c>
      <c r="F250" s="127">
        <v>0</v>
      </c>
      <c r="G250" s="127">
        <v>0</v>
      </c>
      <c r="H250" s="127">
        <v>0</v>
      </c>
      <c r="I250" s="127">
        <v>0</v>
      </c>
      <c r="J250" s="127">
        <v>0</v>
      </c>
      <c r="K250" s="127">
        <v>0</v>
      </c>
      <c r="L250" s="127">
        <v>0</v>
      </c>
      <c r="M250" s="127">
        <v>0</v>
      </c>
      <c r="N250" s="127">
        <v>0</v>
      </c>
      <c r="O250" s="127">
        <v>0</v>
      </c>
      <c r="P250" s="127">
        <v>0</v>
      </c>
    </row>
    <row r="251" spans="1:16" ht="39.950000000000003" customHeight="1" x14ac:dyDescent="0.2">
      <c r="A251" s="19" t="s">
        <v>194</v>
      </c>
      <c r="B251" s="127">
        <v>0</v>
      </c>
      <c r="C251" s="127">
        <v>0</v>
      </c>
      <c r="D251" s="127">
        <v>0</v>
      </c>
      <c r="E251" s="127">
        <v>0</v>
      </c>
      <c r="F251" s="127">
        <v>0</v>
      </c>
      <c r="G251" s="127">
        <v>0</v>
      </c>
      <c r="H251" s="127">
        <v>0</v>
      </c>
      <c r="I251" s="127">
        <v>0</v>
      </c>
      <c r="J251" s="127">
        <v>0</v>
      </c>
      <c r="K251" s="127">
        <v>0</v>
      </c>
      <c r="L251" s="127">
        <v>0</v>
      </c>
      <c r="M251" s="127">
        <v>0</v>
      </c>
      <c r="N251" s="127">
        <v>0</v>
      </c>
      <c r="O251" s="127">
        <v>0</v>
      </c>
      <c r="P251" s="127">
        <v>0</v>
      </c>
    </row>
    <row r="252" spans="1:16" ht="39.950000000000003" customHeight="1" x14ac:dyDescent="0.2">
      <c r="A252" s="19" t="s">
        <v>195</v>
      </c>
      <c r="B252" s="20">
        <v>60</v>
      </c>
      <c r="C252" s="127">
        <v>0</v>
      </c>
      <c r="D252" s="127">
        <v>0</v>
      </c>
      <c r="E252" s="127">
        <v>0</v>
      </c>
      <c r="F252" s="127">
        <v>0</v>
      </c>
      <c r="G252" s="20">
        <v>3</v>
      </c>
      <c r="H252" s="21">
        <f t="shared" si="100"/>
        <v>5</v>
      </c>
      <c r="I252" s="127">
        <v>0</v>
      </c>
      <c r="J252" s="127">
        <v>0</v>
      </c>
      <c r="K252" s="127">
        <v>0</v>
      </c>
      <c r="L252" s="127">
        <v>0</v>
      </c>
      <c r="M252" s="127">
        <v>0</v>
      </c>
      <c r="N252" s="127">
        <v>0</v>
      </c>
      <c r="O252" s="20">
        <v>57</v>
      </c>
      <c r="P252" s="22">
        <f t="shared" si="104"/>
        <v>95</v>
      </c>
    </row>
    <row r="253" spans="1:16" ht="15.95" customHeight="1" x14ac:dyDescent="0.2">
      <c r="A253" s="56"/>
      <c r="B253" s="20"/>
      <c r="C253" s="20"/>
      <c r="D253" s="21"/>
      <c r="E253" s="20"/>
      <c r="F253" s="21"/>
      <c r="G253" s="20"/>
      <c r="H253" s="21"/>
      <c r="I253" s="20"/>
      <c r="J253" s="21"/>
      <c r="K253" s="20"/>
      <c r="L253" s="21"/>
      <c r="M253" s="20"/>
      <c r="N253" s="21"/>
      <c r="O253" s="20"/>
      <c r="P253" s="22"/>
    </row>
    <row r="254" spans="1:16" s="3" customFormat="1" ht="15.95" customHeight="1" thickBot="1" x14ac:dyDescent="0.25">
      <c r="A254" s="25"/>
      <c r="B254" s="26"/>
      <c r="C254" s="26"/>
      <c r="D254" s="27"/>
      <c r="E254" s="26"/>
      <c r="F254" s="27"/>
      <c r="G254" s="26"/>
      <c r="H254" s="27"/>
      <c r="I254" s="26"/>
      <c r="J254" s="27"/>
      <c r="K254" s="26"/>
      <c r="L254" s="27"/>
      <c r="M254" s="26"/>
      <c r="N254" s="27"/>
      <c r="O254" s="26"/>
      <c r="P254" s="28"/>
    </row>
    <row r="255" spans="1:16" s="3" customFormat="1" ht="18" customHeight="1" x14ac:dyDescent="0.2">
      <c r="A255" s="29" t="s">
        <v>196</v>
      </c>
      <c r="B255" s="20"/>
      <c r="C255" s="20"/>
      <c r="D255" s="21"/>
      <c r="E255" s="20"/>
      <c r="F255" s="21"/>
      <c r="G255" s="20"/>
      <c r="H255" s="21"/>
      <c r="I255" s="20"/>
      <c r="J255" s="21"/>
      <c r="K255" s="20"/>
      <c r="L255" s="21"/>
      <c r="M255" s="20"/>
      <c r="N255" s="21"/>
      <c r="O255" s="20"/>
      <c r="P255" s="22"/>
    </row>
    <row r="256" spans="1:16" s="3" customFormat="1" ht="18" customHeight="1" x14ac:dyDescent="0.25">
      <c r="A256" s="30" t="s">
        <v>19</v>
      </c>
    </row>
    <row r="257" spans="1:1" s="3" customFormat="1" ht="15.95" customHeight="1" x14ac:dyDescent="0.2">
      <c r="A257" s="31" t="s">
        <v>20</v>
      </c>
    </row>
  </sheetData>
  <mergeCells count="6">
    <mergeCell ref="A28:A29"/>
    <mergeCell ref="B28:B29"/>
    <mergeCell ref="C28:P28"/>
    <mergeCell ref="A4:A5"/>
    <mergeCell ref="B4:B5"/>
    <mergeCell ref="C4:P4"/>
  </mergeCells>
  <pageMargins left="0.59055118110236227" right="0.19685039370078741" top="0.51181102362204722" bottom="0.19685039370078741" header="0.31496062992125984" footer="0.31496062992125984"/>
  <pageSetup paperSize="9" scale="61" orientation="landscape" r:id="rId1"/>
  <rowBreaks count="12" manualBreakCount="12">
    <brk id="24" max="16383" man="1"/>
    <brk id="48" max="16383" man="1"/>
    <brk id="67" max="16383" man="1"/>
    <brk id="86" max="16383" man="1"/>
    <brk id="105" max="16383" man="1"/>
    <brk id="124" max="16383" man="1"/>
    <brk id="143" max="16383" man="1"/>
    <brk id="162" max="16383" man="1"/>
    <brk id="181" max="16383" man="1"/>
    <brk id="200" max="16383" man="1"/>
    <brk id="219" max="16383" man="1"/>
    <brk id="2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DCCC-E314-4768-AC5E-95388D4D62C8}">
  <dimension ref="A1:P966"/>
  <sheetViews>
    <sheetView zoomScale="90" zoomScaleNormal="90" zoomScaleSheetLayoutView="90" workbookViewId="0">
      <selection activeCell="I54" sqref="I54:J54"/>
    </sheetView>
  </sheetViews>
  <sheetFormatPr defaultColWidth="14.42578125" defaultRowHeight="15" customHeight="1" x14ac:dyDescent="0.2"/>
  <cols>
    <col min="1" max="1" width="35.7109375" style="107" customWidth="1"/>
    <col min="2" max="2" width="14.7109375" style="107" customWidth="1"/>
    <col min="3" max="3" width="15.7109375" style="107" customWidth="1"/>
    <col min="4" max="4" width="9.7109375" style="107" customWidth="1"/>
    <col min="5" max="5" width="15.7109375" style="107" customWidth="1"/>
    <col min="6" max="6" width="9.7109375" style="107" customWidth="1"/>
    <col min="7" max="7" width="15.7109375" style="107" customWidth="1"/>
    <col min="8" max="8" width="9.7109375" style="107" customWidth="1"/>
    <col min="9" max="9" width="14.7109375" style="107" customWidth="1"/>
    <col min="10" max="10" width="9.7109375" style="107" customWidth="1"/>
    <col min="11" max="11" width="14.7109375" style="107" customWidth="1"/>
    <col min="12" max="12" width="9.7109375" style="107" customWidth="1"/>
    <col min="13" max="13" width="14.7109375" style="107" customWidth="1"/>
    <col min="14" max="14" width="9.7109375" style="107" customWidth="1"/>
    <col min="15" max="15" width="14.7109375" style="107" customWidth="1"/>
    <col min="16" max="16" width="9.7109375" style="107" customWidth="1"/>
    <col min="17" max="16384" width="14.42578125" style="107"/>
  </cols>
  <sheetData>
    <row r="1" spans="1:16" ht="15.75" customHeight="1" x14ac:dyDescent="0.2">
      <c r="A1" s="1" t="s">
        <v>198</v>
      </c>
      <c r="K1" s="108"/>
      <c r="L1" s="108"/>
      <c r="M1" s="108"/>
      <c r="N1" s="108"/>
      <c r="O1" s="108"/>
      <c r="P1" s="108"/>
    </row>
    <row r="2" spans="1:16" ht="15.75" customHeight="1" x14ac:dyDescent="0.2">
      <c r="A2" s="4" t="s">
        <v>202</v>
      </c>
      <c r="K2" s="109"/>
      <c r="L2" s="109"/>
      <c r="M2" s="109"/>
      <c r="N2" s="109"/>
      <c r="O2" s="109"/>
      <c r="P2" s="109"/>
    </row>
    <row r="3" spans="1:16" ht="14.25" customHeight="1" thickBot="1" x14ac:dyDescent="0.25">
      <c r="A3" s="3"/>
      <c r="B3" s="110"/>
      <c r="C3" s="110"/>
      <c r="D3" s="3"/>
      <c r="E3" s="3"/>
      <c r="F3" s="3"/>
      <c r="G3" s="3"/>
      <c r="H3" s="3"/>
      <c r="I3" s="3"/>
      <c r="J3" s="3"/>
      <c r="K3" s="3"/>
      <c r="L3" s="3"/>
      <c r="M3" s="3"/>
      <c r="N3" s="111"/>
      <c r="O3" s="3"/>
      <c r="P3" s="112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6" ht="35.1" customHeight="1" thickTop="1" x14ac:dyDescent="0.2">
      <c r="A6" s="113" t="s">
        <v>4</v>
      </c>
      <c r="B6" s="80"/>
      <c r="C6" s="3"/>
      <c r="D6" s="3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1:16" ht="39.950000000000003" customHeight="1" x14ac:dyDescent="0.2">
      <c r="A7" s="16" t="s">
        <v>185</v>
      </c>
      <c r="B7" s="80">
        <f t="shared" ref="B7:C14" si="0">B31+B50+B69+B88+B107+B126+B145+B164+B183+B202+B221</f>
        <v>85668</v>
      </c>
      <c r="C7" s="80">
        <f t="shared" si="0"/>
        <v>21448</v>
      </c>
      <c r="D7" s="81">
        <f t="shared" ref="D7:D14" si="1">C7/B7*100</f>
        <v>25.036186207218563</v>
      </c>
      <c r="E7" s="80">
        <f t="shared" ref="E7:E14" si="2">E31+E50+E69+E88+E107+E126+E145+E164+E183+E202+E221</f>
        <v>5172</v>
      </c>
      <c r="F7" s="81">
        <f t="shared" ref="F7:F14" si="3">E7/B7*100</f>
        <v>6.0372601204650511</v>
      </c>
      <c r="G7" s="80">
        <f t="shared" ref="G7:G14" si="4">G31+G50+G69+G88+G107+G126+G145+G164+G183+G202+G221</f>
        <v>21457</v>
      </c>
      <c r="H7" s="81">
        <f t="shared" ref="H7:H14" si="5">G7/B7*100</f>
        <v>25.046691880282019</v>
      </c>
      <c r="I7" s="80">
        <f t="shared" ref="I7:I14" si="6">I31+I50+I69+I88+I107+I126+I145+I164+I183+I202+I221</f>
        <v>2162</v>
      </c>
      <c r="J7" s="81">
        <f t="shared" ref="J7:J14" si="7">I7/B7*100</f>
        <v>2.5236961292431244</v>
      </c>
      <c r="K7" s="80">
        <f t="shared" ref="K7:K14" si="8">K31+K50+K69+K88+K107+K126+K145+K164+K183+K202+K221</f>
        <v>1600</v>
      </c>
      <c r="L7" s="81">
        <f t="shared" ref="L7:L14" si="9">K7/B7*100</f>
        <v>1.8676752112807584</v>
      </c>
      <c r="M7" s="80">
        <f t="shared" ref="M7:M14" si="10">M31+M50+M69+M88+M107+M126+M145+M164+M183+M202+M221</f>
        <v>7142</v>
      </c>
      <c r="N7" s="81">
        <f t="shared" ref="N7:N14" si="11">M7/B7*100</f>
        <v>8.3368352243544841</v>
      </c>
      <c r="O7" s="80">
        <f t="shared" ref="O7:O14" si="12">O31+O50+O69+O88+O107+O126+O145+O164+O183+O202+O221</f>
        <v>26687</v>
      </c>
      <c r="P7" s="99">
        <f t="shared" ref="P7:P14" si="13">O7/B7*100</f>
        <v>31.151655227155999</v>
      </c>
    </row>
    <row r="8" spans="1:16" ht="39.950000000000003" customHeight="1" x14ac:dyDescent="0.2">
      <c r="A8" s="19" t="s">
        <v>186</v>
      </c>
      <c r="B8" s="82">
        <f t="shared" si="0"/>
        <v>50917</v>
      </c>
      <c r="C8" s="82">
        <f t="shared" si="0"/>
        <v>9167</v>
      </c>
      <c r="D8" s="83">
        <f t="shared" si="1"/>
        <v>18.00381012235599</v>
      </c>
      <c r="E8" s="82">
        <f t="shared" si="2"/>
        <v>2868</v>
      </c>
      <c r="F8" s="83">
        <f t="shared" si="3"/>
        <v>5.6326963489600725</v>
      </c>
      <c r="G8" s="82">
        <f t="shared" si="4"/>
        <v>14448</v>
      </c>
      <c r="H8" s="83">
        <f t="shared" si="5"/>
        <v>28.375591649154508</v>
      </c>
      <c r="I8" s="82">
        <f t="shared" si="6"/>
        <v>917</v>
      </c>
      <c r="J8" s="83">
        <f t="shared" si="7"/>
        <v>1.8009702064143607</v>
      </c>
      <c r="K8" s="82">
        <f t="shared" si="8"/>
        <v>874</v>
      </c>
      <c r="L8" s="83">
        <f t="shared" si="9"/>
        <v>1.7165190407918769</v>
      </c>
      <c r="M8" s="82">
        <f t="shared" si="10"/>
        <v>6199</v>
      </c>
      <c r="N8" s="83">
        <f t="shared" si="11"/>
        <v>12.174715713808748</v>
      </c>
      <c r="O8" s="82">
        <f t="shared" si="12"/>
        <v>16444</v>
      </c>
      <c r="P8" s="95">
        <f t="shared" si="13"/>
        <v>32.295696918514444</v>
      </c>
    </row>
    <row r="9" spans="1:16" ht="39.950000000000003" customHeight="1" x14ac:dyDescent="0.2">
      <c r="A9" s="19" t="s">
        <v>187</v>
      </c>
      <c r="B9" s="82">
        <f t="shared" si="0"/>
        <v>6349</v>
      </c>
      <c r="C9" s="82">
        <f t="shared" si="0"/>
        <v>1691</v>
      </c>
      <c r="D9" s="83">
        <f t="shared" si="1"/>
        <v>26.634115608757288</v>
      </c>
      <c r="E9" s="82">
        <f t="shared" si="2"/>
        <v>329</v>
      </c>
      <c r="F9" s="83">
        <f t="shared" si="3"/>
        <v>5.1819184123484012</v>
      </c>
      <c r="G9" s="82">
        <f t="shared" si="4"/>
        <v>1280</v>
      </c>
      <c r="H9" s="83">
        <f t="shared" si="5"/>
        <v>20.160655221294693</v>
      </c>
      <c r="I9" s="82">
        <f t="shared" si="6"/>
        <v>241</v>
      </c>
      <c r="J9" s="83">
        <f t="shared" si="7"/>
        <v>3.7958733658843911</v>
      </c>
      <c r="K9" s="82">
        <f t="shared" si="8"/>
        <v>347</v>
      </c>
      <c r="L9" s="83">
        <f t="shared" si="9"/>
        <v>5.4654276263978581</v>
      </c>
      <c r="M9" s="82">
        <f t="shared" si="10"/>
        <v>334</v>
      </c>
      <c r="N9" s="83">
        <f t="shared" si="11"/>
        <v>5.2606709718065838</v>
      </c>
      <c r="O9" s="82">
        <f t="shared" si="12"/>
        <v>2127</v>
      </c>
      <c r="P9" s="95">
        <f t="shared" si="13"/>
        <v>33.50133879351079</v>
      </c>
    </row>
    <row r="10" spans="1:16" ht="39.950000000000003" customHeight="1" x14ac:dyDescent="0.2">
      <c r="A10" s="125" t="s">
        <v>199</v>
      </c>
      <c r="B10" s="82">
        <f t="shared" si="0"/>
        <v>18645</v>
      </c>
      <c r="C10" s="82">
        <f t="shared" si="0"/>
        <v>7428</v>
      </c>
      <c r="D10" s="83">
        <f t="shared" si="1"/>
        <v>39.839098954143203</v>
      </c>
      <c r="E10" s="82">
        <f t="shared" si="2"/>
        <v>811</v>
      </c>
      <c r="F10" s="83">
        <f t="shared" si="3"/>
        <v>4.3496916063287747</v>
      </c>
      <c r="G10" s="82">
        <f t="shared" si="4"/>
        <v>4015</v>
      </c>
      <c r="H10" s="83">
        <f t="shared" si="5"/>
        <v>21.533923303834808</v>
      </c>
      <c r="I10" s="82">
        <f t="shared" si="6"/>
        <v>540</v>
      </c>
      <c r="J10" s="83">
        <f t="shared" si="7"/>
        <v>2.8962188254223653</v>
      </c>
      <c r="K10" s="82">
        <f t="shared" si="8"/>
        <v>214</v>
      </c>
      <c r="L10" s="83">
        <f t="shared" si="9"/>
        <v>1.1477607937784928</v>
      </c>
      <c r="M10" s="82">
        <f t="shared" si="10"/>
        <v>254</v>
      </c>
      <c r="N10" s="83">
        <f t="shared" si="11"/>
        <v>1.362295521587557</v>
      </c>
      <c r="O10" s="82">
        <f t="shared" si="12"/>
        <v>5380</v>
      </c>
      <c r="P10" s="95">
        <f t="shared" si="13"/>
        <v>28.854920890319118</v>
      </c>
    </row>
    <row r="11" spans="1:16" ht="39.950000000000003" customHeight="1" x14ac:dyDescent="0.2">
      <c r="A11" s="19" t="s">
        <v>188</v>
      </c>
      <c r="B11" s="82">
        <f t="shared" si="0"/>
        <v>21</v>
      </c>
      <c r="C11" s="82">
        <f t="shared" si="0"/>
        <v>3</v>
      </c>
      <c r="D11" s="83">
        <f t="shared" si="1"/>
        <v>14.285714285714285</v>
      </c>
      <c r="E11" s="82">
        <f t="shared" si="2"/>
        <v>4</v>
      </c>
      <c r="F11" s="83">
        <f t="shared" si="3"/>
        <v>19.047619047619047</v>
      </c>
      <c r="G11" s="82">
        <f t="shared" si="4"/>
        <v>10</v>
      </c>
      <c r="H11" s="83">
        <f t="shared" si="5"/>
        <v>47.619047619047613</v>
      </c>
      <c r="I11" s="127">
        <v>0</v>
      </c>
      <c r="J11" s="127">
        <v>0</v>
      </c>
      <c r="K11" s="82">
        <f t="shared" si="8"/>
        <v>2</v>
      </c>
      <c r="L11" s="83">
        <f t="shared" si="9"/>
        <v>9.5238095238095237</v>
      </c>
      <c r="M11" s="82">
        <f t="shared" si="10"/>
        <v>1</v>
      </c>
      <c r="N11" s="83">
        <f t="shared" si="11"/>
        <v>4.7619047619047619</v>
      </c>
      <c r="O11" s="82">
        <f t="shared" si="12"/>
        <v>1</v>
      </c>
      <c r="P11" s="95">
        <f t="shared" si="13"/>
        <v>4.7619047619047619</v>
      </c>
    </row>
    <row r="12" spans="1:16" ht="54.95" customHeight="1" x14ac:dyDescent="0.2">
      <c r="A12" s="19" t="s">
        <v>189</v>
      </c>
      <c r="B12" s="82">
        <f t="shared" si="0"/>
        <v>6421</v>
      </c>
      <c r="C12" s="82">
        <f t="shared" si="0"/>
        <v>2328</v>
      </c>
      <c r="D12" s="83">
        <f t="shared" si="1"/>
        <v>36.256034885531847</v>
      </c>
      <c r="E12" s="82">
        <f t="shared" si="2"/>
        <v>1061</v>
      </c>
      <c r="F12" s="83">
        <f t="shared" si="3"/>
        <v>16.523905933655193</v>
      </c>
      <c r="G12" s="82">
        <f t="shared" si="4"/>
        <v>1187</v>
      </c>
      <c r="H12" s="83">
        <f t="shared" si="5"/>
        <v>18.486217100140166</v>
      </c>
      <c r="I12" s="82">
        <f t="shared" si="6"/>
        <v>409</v>
      </c>
      <c r="J12" s="83">
        <f t="shared" si="7"/>
        <v>6.3697243420028027</v>
      </c>
      <c r="K12" s="82">
        <f t="shared" si="8"/>
        <v>37</v>
      </c>
      <c r="L12" s="83">
        <f t="shared" si="9"/>
        <v>0.57623423142812646</v>
      </c>
      <c r="M12" s="82">
        <f t="shared" si="10"/>
        <v>190</v>
      </c>
      <c r="N12" s="83">
        <f t="shared" si="11"/>
        <v>2.9590406478741631</v>
      </c>
      <c r="O12" s="82">
        <f t="shared" si="12"/>
        <v>1209</v>
      </c>
      <c r="P12" s="95">
        <f t="shared" si="13"/>
        <v>18.8288428593677</v>
      </c>
    </row>
    <row r="13" spans="1:16" ht="120" customHeight="1" x14ac:dyDescent="0.2">
      <c r="A13" s="19" t="s">
        <v>200</v>
      </c>
      <c r="B13" s="82">
        <f t="shared" si="0"/>
        <v>534</v>
      </c>
      <c r="C13" s="82">
        <f t="shared" si="0"/>
        <v>246</v>
      </c>
      <c r="D13" s="83">
        <f t="shared" si="1"/>
        <v>46.067415730337082</v>
      </c>
      <c r="E13" s="82">
        <f t="shared" si="2"/>
        <v>4</v>
      </c>
      <c r="F13" s="83">
        <f t="shared" si="3"/>
        <v>0.74906367041198507</v>
      </c>
      <c r="G13" s="82">
        <f t="shared" si="4"/>
        <v>252</v>
      </c>
      <c r="H13" s="83">
        <f t="shared" si="5"/>
        <v>47.191011235955052</v>
      </c>
      <c r="I13" s="82">
        <f t="shared" si="6"/>
        <v>18</v>
      </c>
      <c r="J13" s="83">
        <f t="shared" si="7"/>
        <v>3.3707865168539324</v>
      </c>
      <c r="K13" s="82">
        <f t="shared" si="8"/>
        <v>1</v>
      </c>
      <c r="L13" s="83">
        <f t="shared" si="9"/>
        <v>0.18726591760299627</v>
      </c>
      <c r="M13" s="127">
        <v>0</v>
      </c>
      <c r="N13" s="127">
        <v>0</v>
      </c>
      <c r="O13" s="82">
        <f t="shared" si="12"/>
        <v>13</v>
      </c>
      <c r="P13" s="95">
        <f t="shared" si="13"/>
        <v>2.4344569288389515</v>
      </c>
    </row>
    <row r="14" spans="1:16" ht="39.950000000000003" customHeight="1" x14ac:dyDescent="0.2">
      <c r="A14" s="19" t="s">
        <v>190</v>
      </c>
      <c r="B14" s="82">
        <f t="shared" si="0"/>
        <v>1101</v>
      </c>
      <c r="C14" s="82">
        <f t="shared" si="0"/>
        <v>454</v>
      </c>
      <c r="D14" s="83">
        <f t="shared" si="1"/>
        <v>41.235240690281557</v>
      </c>
      <c r="E14" s="82">
        <f t="shared" si="2"/>
        <v>45</v>
      </c>
      <c r="F14" s="83">
        <f t="shared" si="3"/>
        <v>4.0871934604904636</v>
      </c>
      <c r="G14" s="82">
        <f t="shared" si="4"/>
        <v>118</v>
      </c>
      <c r="H14" s="83">
        <f t="shared" si="5"/>
        <v>10.717529518619436</v>
      </c>
      <c r="I14" s="82">
        <f t="shared" si="6"/>
        <v>13</v>
      </c>
      <c r="J14" s="83">
        <f t="shared" si="7"/>
        <v>1.1807447774750226</v>
      </c>
      <c r="K14" s="82">
        <f t="shared" si="8"/>
        <v>18</v>
      </c>
      <c r="L14" s="83">
        <f t="shared" si="9"/>
        <v>1.6348773841961852</v>
      </c>
      <c r="M14" s="82">
        <f t="shared" si="10"/>
        <v>29</v>
      </c>
      <c r="N14" s="83">
        <f t="shared" si="11"/>
        <v>2.6339691189827432</v>
      </c>
      <c r="O14" s="82">
        <f t="shared" si="12"/>
        <v>424</v>
      </c>
      <c r="P14" s="95">
        <f t="shared" si="13"/>
        <v>38.510445049954591</v>
      </c>
    </row>
    <row r="15" spans="1:1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</row>
    <row r="16" spans="1:16" ht="39.950000000000003" customHeight="1" x14ac:dyDescent="0.2">
      <c r="A16" s="19" t="s">
        <v>192</v>
      </c>
      <c r="B16" s="82">
        <f>B40+B59+B78+B97+B116+B135+B154+B173+B192+B211+B230</f>
        <v>119</v>
      </c>
      <c r="C16" s="82">
        <f>C40+C59+C78+C97+C116+C135+C154+C173+C192+C211+C230</f>
        <v>4</v>
      </c>
      <c r="D16" s="83">
        <f t="shared" ref="D16:D17" si="14">C16/B16*100</f>
        <v>3.3613445378151261</v>
      </c>
      <c r="E16" s="82">
        <f>E40+E59+E78+E97+E116+E135+E154+E173+E192+E211+E230</f>
        <v>4</v>
      </c>
      <c r="F16" s="83">
        <f t="shared" ref="F16:F17" si="15">E16/B16*100</f>
        <v>3.3613445378151261</v>
      </c>
      <c r="G16" s="82">
        <f>G40+G59+G78+G97+G116+G135+G154+G173+G192+G211+G230</f>
        <v>24</v>
      </c>
      <c r="H16" s="83">
        <f t="shared" ref="H16:H17" si="16">G16/B16*100</f>
        <v>20.168067226890756</v>
      </c>
      <c r="I16" s="127">
        <v>0</v>
      </c>
      <c r="J16" s="127">
        <v>0</v>
      </c>
      <c r="K16" s="82">
        <f>K40+K59+K78+K97+K116+K135+K154+K173+K192+K211+K230</f>
        <v>14</v>
      </c>
      <c r="L16" s="83">
        <f t="shared" ref="L16:L17" si="17">K16/B16*100</f>
        <v>11.76470588235294</v>
      </c>
      <c r="M16" s="82">
        <f>M40+M59+M78+M97+M116+M135+M154+M173+M192+M211+M230</f>
        <v>38</v>
      </c>
      <c r="N16" s="83">
        <f t="shared" ref="N16:N17" si="18">M16/B16*100</f>
        <v>31.932773109243694</v>
      </c>
      <c r="O16" s="82">
        <f>O40+O59+O78+O97+O116+O135+O154+O173+O192+O211+O230</f>
        <v>35</v>
      </c>
      <c r="P16" s="95">
        <f t="shared" ref="P16:P17" si="19">O16/B16*100</f>
        <v>29.411764705882355</v>
      </c>
    </row>
    <row r="17" spans="1:16" ht="39.950000000000003" customHeight="1" x14ac:dyDescent="0.2">
      <c r="A17" s="19" t="s">
        <v>193</v>
      </c>
      <c r="B17" s="82">
        <f>B41+B60+B79+B98+B117+B136+B155+B174+B193+B212+B231</f>
        <v>178</v>
      </c>
      <c r="C17" s="82">
        <f>C41+C60+C79+C98+C117+C136+C155+C174+C193+C212+C231</f>
        <v>19</v>
      </c>
      <c r="D17" s="83">
        <f t="shared" si="14"/>
        <v>10.674157303370785</v>
      </c>
      <c r="E17" s="82">
        <f>E41+E60+E79+E98+E117+E136+E155+E174+E193+E212+E231</f>
        <v>18</v>
      </c>
      <c r="F17" s="83">
        <f t="shared" si="15"/>
        <v>10.112359550561797</v>
      </c>
      <c r="G17" s="82">
        <f>G41+G60+G79+G98+G117+G136+G155+G174+G193+G212+G231</f>
        <v>25</v>
      </c>
      <c r="H17" s="83">
        <f t="shared" si="16"/>
        <v>14.04494382022472</v>
      </c>
      <c r="I17" s="82">
        <f>I41+I60+I79+I98+I117+I136+I155+I174+I193+I212+I231</f>
        <v>10</v>
      </c>
      <c r="J17" s="83">
        <f t="shared" ref="J17" si="20">I17/B17*100</f>
        <v>5.6179775280898872</v>
      </c>
      <c r="K17" s="82">
        <f>K41+K60+K79+K98+K117+K136+K155+K174+K193+K212+K231</f>
        <v>35</v>
      </c>
      <c r="L17" s="83">
        <f t="shared" si="17"/>
        <v>19.662921348314608</v>
      </c>
      <c r="M17" s="82">
        <f>M41+M60+M79+M98+M117+M136+M155+M174+M193+M212+M231</f>
        <v>5</v>
      </c>
      <c r="N17" s="83">
        <f t="shared" si="18"/>
        <v>2.8089887640449436</v>
      </c>
      <c r="O17" s="82">
        <f>O41+O60+O79+O98+O117+O136+O155+O174+O193+O212+O231</f>
        <v>66</v>
      </c>
      <c r="P17" s="95">
        <f t="shared" si="19"/>
        <v>37.078651685393261</v>
      </c>
    </row>
    <row r="18" spans="1:16" ht="39.950000000000003" customHeight="1" x14ac:dyDescent="0.2">
      <c r="A18" s="19" t="s">
        <v>194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</row>
    <row r="19" spans="1:16" ht="39.950000000000003" customHeight="1" x14ac:dyDescent="0.2">
      <c r="A19" s="19" t="s">
        <v>195</v>
      </c>
      <c r="B19" s="82">
        <f>B43+B62+B81+B100+B119+B138+B157+B176+B195+B214+B233</f>
        <v>1383</v>
      </c>
      <c r="C19" s="82">
        <f>C43+C62+C81+C100+C119+C138+C157+C176+C195+C214+C233</f>
        <v>108</v>
      </c>
      <c r="D19" s="83">
        <f>C19/B19*100</f>
        <v>7.809110629067245</v>
      </c>
      <c r="E19" s="82">
        <f>E43+E62+E81+E100+E119+E138+E157+E176+E195+E214+E233</f>
        <v>25</v>
      </c>
      <c r="F19" s="83">
        <f>E19/B19*100</f>
        <v>1.8076644974692697</v>
      </c>
      <c r="G19" s="82">
        <f>G43+G62+G81+G100+G119+G138+G157+G176+G195+G214+G233</f>
        <v>98</v>
      </c>
      <c r="H19" s="83">
        <f>G19/B19*100</f>
        <v>7.0860448300795369</v>
      </c>
      <c r="I19" s="82">
        <f>I43+I62+I81+I100+I119+I138+I157+I176+I195+I214+I233</f>
        <v>14</v>
      </c>
      <c r="J19" s="83">
        <f>I19/B19*100</f>
        <v>1.0122921185827911</v>
      </c>
      <c r="K19" s="82">
        <f>K43+K62+K81+K100+K119+K138+K157+K176+K195+K214+K233</f>
        <v>58</v>
      </c>
      <c r="L19" s="83">
        <f>K19/B19*100</f>
        <v>4.1937816341287055</v>
      </c>
      <c r="M19" s="82">
        <f>M43+M62+M81+M100+M119+M138+M157+M176+M195+M214+M233</f>
        <v>92</v>
      </c>
      <c r="N19" s="83">
        <f>M19/B19*100</f>
        <v>6.6522053506869128</v>
      </c>
      <c r="O19" s="82">
        <f>O43+O62+O81+O100+O119+O138+O157+O176+O195+O214+O233</f>
        <v>988</v>
      </c>
      <c r="P19" s="95">
        <f>O19/B19*100</f>
        <v>71.438900939985544</v>
      </c>
    </row>
    <row r="20" spans="1:16" ht="15.95" customHeight="1" x14ac:dyDescent="0.2">
      <c r="A20" s="108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</row>
    <row r="21" spans="1:16" ht="15.95" customHeight="1" thickBot="1" x14ac:dyDescent="0.25">
      <c r="A21" s="115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</row>
    <row r="22" spans="1:16" s="3" customFormat="1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s="3" customFormat="1" ht="18" customHeight="1" x14ac:dyDescent="0.25">
      <c r="A23" s="30" t="s">
        <v>19</v>
      </c>
    </row>
    <row r="24" spans="1:16" s="3" customFormat="1" ht="15.95" customHeight="1" x14ac:dyDescent="0.2">
      <c r="A24" s="31" t="s">
        <v>20</v>
      </c>
    </row>
    <row r="25" spans="1:16" ht="15.75" customHeight="1" x14ac:dyDescent="0.2">
      <c r="A25" s="1" t="s">
        <v>198</v>
      </c>
      <c r="K25" s="108"/>
      <c r="L25" s="108"/>
      <c r="M25" s="108"/>
      <c r="N25" s="108"/>
      <c r="O25" s="108"/>
      <c r="P25" s="108"/>
    </row>
    <row r="26" spans="1:16" ht="15.75" customHeight="1" x14ac:dyDescent="0.2">
      <c r="A26" s="4" t="s">
        <v>202</v>
      </c>
      <c r="K26" s="109"/>
      <c r="L26" s="109"/>
      <c r="M26" s="109"/>
      <c r="N26" s="109"/>
      <c r="O26" s="109"/>
      <c r="P26" s="109"/>
    </row>
    <row r="27" spans="1:16" ht="14.25" customHeight="1" thickBo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111"/>
      <c r="O27" s="3"/>
      <c r="P27" s="112"/>
    </row>
    <row r="28" spans="1:1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</row>
    <row r="30" spans="1:16" ht="35.1" customHeight="1" thickTop="1" x14ac:dyDescent="0.2">
      <c r="A30" s="108" t="s">
        <v>43</v>
      </c>
      <c r="B30" s="80"/>
      <c r="C30" s="3"/>
      <c r="D30" s="3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</row>
    <row r="31" spans="1:16" ht="35.1" customHeight="1" x14ac:dyDescent="0.2">
      <c r="A31" s="16" t="s">
        <v>185</v>
      </c>
      <c r="B31" s="80">
        <v>7139</v>
      </c>
      <c r="C31" s="80">
        <v>1397</v>
      </c>
      <c r="D31" s="81">
        <f t="shared" ref="D31:D38" si="21">C31/B31*100</f>
        <v>19.568567026194145</v>
      </c>
      <c r="E31" s="80">
        <v>283</v>
      </c>
      <c r="F31" s="81">
        <f t="shared" ref="F31:F38" si="22">E31/B31*100</f>
        <v>3.9641406359434099</v>
      </c>
      <c r="G31" s="80">
        <v>1829</v>
      </c>
      <c r="H31" s="81">
        <f t="shared" ref="H31:H38" si="23">G31/B31*100</f>
        <v>25.619834710743799</v>
      </c>
      <c r="I31" s="80">
        <v>128</v>
      </c>
      <c r="J31" s="81">
        <f t="shared" ref="J31:J34" si="24">I31/B31*100</f>
        <v>1.7929682028295277</v>
      </c>
      <c r="K31" s="80">
        <v>42</v>
      </c>
      <c r="L31" s="81">
        <f t="shared" ref="L31:L36" si="25">K31/B31*100</f>
        <v>0.58831769155343883</v>
      </c>
      <c r="M31" s="80">
        <v>397</v>
      </c>
      <c r="N31" s="81">
        <f t="shared" ref="N31:N34" si="26">M31/B31*100</f>
        <v>5.5610029415884572</v>
      </c>
      <c r="O31" s="80">
        <v>3063</v>
      </c>
      <c r="P31" s="99">
        <f t="shared" ref="P31:P38" si="27">O31/B31*100</f>
        <v>42.905168791147219</v>
      </c>
    </row>
    <row r="32" spans="1:16" ht="35.1" customHeight="1" x14ac:dyDescent="0.2">
      <c r="A32" s="19" t="s">
        <v>186</v>
      </c>
      <c r="B32" s="82">
        <v>4875</v>
      </c>
      <c r="C32" s="82">
        <v>733</v>
      </c>
      <c r="D32" s="83">
        <f t="shared" si="21"/>
        <v>15.035897435897436</v>
      </c>
      <c r="E32" s="82">
        <v>215</v>
      </c>
      <c r="F32" s="83">
        <f t="shared" si="22"/>
        <v>4.4102564102564097</v>
      </c>
      <c r="G32" s="82">
        <v>1447</v>
      </c>
      <c r="H32" s="83">
        <f t="shared" si="23"/>
        <v>29.68205128205128</v>
      </c>
      <c r="I32" s="82">
        <v>84</v>
      </c>
      <c r="J32" s="83">
        <f t="shared" si="24"/>
        <v>1.723076923076923</v>
      </c>
      <c r="K32" s="82">
        <v>25</v>
      </c>
      <c r="L32" s="83">
        <f t="shared" si="25"/>
        <v>0.51282051282051277</v>
      </c>
      <c r="M32" s="82">
        <v>370</v>
      </c>
      <c r="N32" s="83">
        <f t="shared" si="26"/>
        <v>7.5897435897435903</v>
      </c>
      <c r="O32" s="82">
        <v>2001</v>
      </c>
      <c r="P32" s="95">
        <f t="shared" si="27"/>
        <v>41.04615384615385</v>
      </c>
    </row>
    <row r="33" spans="1:16" ht="35.1" customHeight="1" x14ac:dyDescent="0.2">
      <c r="A33" s="19" t="s">
        <v>187</v>
      </c>
      <c r="B33" s="82">
        <v>491</v>
      </c>
      <c r="C33" s="82">
        <v>139</v>
      </c>
      <c r="D33" s="83">
        <f t="shared" si="21"/>
        <v>28.309572301425661</v>
      </c>
      <c r="E33" s="82">
        <v>25</v>
      </c>
      <c r="F33" s="83">
        <f t="shared" si="22"/>
        <v>5.0916496945010188</v>
      </c>
      <c r="G33" s="82">
        <v>90</v>
      </c>
      <c r="H33" s="83">
        <f t="shared" si="23"/>
        <v>18.329938900203665</v>
      </c>
      <c r="I33" s="82">
        <v>27</v>
      </c>
      <c r="J33" s="83">
        <f t="shared" si="24"/>
        <v>5.4989816700610996</v>
      </c>
      <c r="K33" s="82">
        <v>6</v>
      </c>
      <c r="L33" s="83">
        <f t="shared" si="25"/>
        <v>1.2219959266802443</v>
      </c>
      <c r="M33" s="82">
        <v>8</v>
      </c>
      <c r="N33" s="83">
        <f t="shared" si="26"/>
        <v>1.6293279022403258</v>
      </c>
      <c r="O33" s="82">
        <v>196</v>
      </c>
      <c r="P33" s="95">
        <f t="shared" si="27"/>
        <v>39.918533604887983</v>
      </c>
    </row>
    <row r="34" spans="1:16" ht="50.1" customHeight="1" x14ac:dyDescent="0.2">
      <c r="A34" s="125" t="s">
        <v>199</v>
      </c>
      <c r="B34" s="82">
        <v>1512</v>
      </c>
      <c r="C34" s="82">
        <v>486</v>
      </c>
      <c r="D34" s="83">
        <f t="shared" si="21"/>
        <v>32.142857142857146</v>
      </c>
      <c r="E34" s="82">
        <v>23</v>
      </c>
      <c r="F34" s="83">
        <f t="shared" si="22"/>
        <v>1.5211640211640212</v>
      </c>
      <c r="G34" s="82">
        <v>276</v>
      </c>
      <c r="H34" s="83">
        <f t="shared" si="23"/>
        <v>18.253968253968253</v>
      </c>
      <c r="I34" s="82">
        <v>16</v>
      </c>
      <c r="J34" s="83">
        <f t="shared" si="24"/>
        <v>1.0582010582010581</v>
      </c>
      <c r="K34" s="82">
        <v>6</v>
      </c>
      <c r="L34" s="83">
        <f t="shared" si="25"/>
        <v>0.3968253968253968</v>
      </c>
      <c r="M34" s="82">
        <v>15</v>
      </c>
      <c r="N34" s="83">
        <f t="shared" si="26"/>
        <v>0.99206349206349198</v>
      </c>
      <c r="O34" s="82">
        <v>690</v>
      </c>
      <c r="P34" s="95">
        <f t="shared" si="27"/>
        <v>45.634920634920633</v>
      </c>
    </row>
    <row r="35" spans="1:16" ht="35.1" customHeight="1" x14ac:dyDescent="0.2">
      <c r="A35" s="19" t="s">
        <v>188</v>
      </c>
      <c r="B35" s="127">
        <v>0</v>
      </c>
      <c r="C35" s="127">
        <v>0</v>
      </c>
      <c r="D35" s="127">
        <v>0</v>
      </c>
      <c r="E35" s="127">
        <v>0</v>
      </c>
      <c r="F35" s="127">
        <v>0</v>
      </c>
      <c r="G35" s="127">
        <v>0</v>
      </c>
      <c r="H35" s="127">
        <v>0</v>
      </c>
      <c r="I35" s="127">
        <v>0</v>
      </c>
      <c r="J35" s="127">
        <v>0</v>
      </c>
      <c r="K35" s="127">
        <v>0</v>
      </c>
      <c r="L35" s="127">
        <v>0</v>
      </c>
      <c r="M35" s="127">
        <v>0</v>
      </c>
      <c r="N35" s="127">
        <v>0</v>
      </c>
      <c r="O35" s="127">
        <v>0</v>
      </c>
      <c r="P35" s="127">
        <v>0</v>
      </c>
    </row>
    <row r="36" spans="1:16" ht="54.95" customHeight="1" x14ac:dyDescent="0.2">
      <c r="A36" s="19" t="s">
        <v>189</v>
      </c>
      <c r="B36" s="82">
        <v>46</v>
      </c>
      <c r="C36" s="82">
        <v>12</v>
      </c>
      <c r="D36" s="83">
        <f t="shared" si="21"/>
        <v>26.086956521739129</v>
      </c>
      <c r="E36" s="127">
        <v>0</v>
      </c>
      <c r="F36" s="127">
        <v>0</v>
      </c>
      <c r="G36" s="127">
        <v>0</v>
      </c>
      <c r="H36" s="127">
        <v>0</v>
      </c>
      <c r="I36" s="127">
        <v>0</v>
      </c>
      <c r="J36" s="127">
        <v>0</v>
      </c>
      <c r="K36" s="82">
        <v>4</v>
      </c>
      <c r="L36" s="83">
        <f t="shared" si="25"/>
        <v>8.695652173913043</v>
      </c>
      <c r="M36" s="127">
        <v>0</v>
      </c>
      <c r="N36" s="127">
        <v>0</v>
      </c>
      <c r="O36" s="82">
        <v>30</v>
      </c>
      <c r="P36" s="95">
        <f t="shared" si="27"/>
        <v>65.217391304347828</v>
      </c>
    </row>
    <row r="37" spans="1:16" ht="120" customHeight="1" x14ac:dyDescent="0.2">
      <c r="A37" s="19" t="s">
        <v>200</v>
      </c>
      <c r="B37" s="127">
        <v>0</v>
      </c>
      <c r="C37" s="127">
        <v>0</v>
      </c>
      <c r="D37" s="127">
        <v>0</v>
      </c>
      <c r="E37" s="127">
        <v>0</v>
      </c>
      <c r="F37" s="127">
        <v>0</v>
      </c>
      <c r="G37" s="127">
        <v>0</v>
      </c>
      <c r="H37" s="127">
        <v>0</v>
      </c>
      <c r="I37" s="127">
        <v>0</v>
      </c>
      <c r="J37" s="127">
        <v>0</v>
      </c>
      <c r="K37" s="127">
        <v>0</v>
      </c>
      <c r="L37" s="127">
        <v>0</v>
      </c>
      <c r="M37" s="127">
        <v>0</v>
      </c>
      <c r="N37" s="127">
        <v>0</v>
      </c>
      <c r="O37" s="127">
        <v>0</v>
      </c>
      <c r="P37" s="127">
        <v>0</v>
      </c>
    </row>
    <row r="38" spans="1:16" ht="39.950000000000003" customHeight="1" x14ac:dyDescent="0.2">
      <c r="A38" s="19" t="s">
        <v>190</v>
      </c>
      <c r="B38" s="82">
        <v>70</v>
      </c>
      <c r="C38" s="82">
        <v>15</v>
      </c>
      <c r="D38" s="83">
        <f t="shared" si="21"/>
        <v>21.428571428571427</v>
      </c>
      <c r="E38" s="82">
        <v>8</v>
      </c>
      <c r="F38" s="83">
        <f t="shared" si="22"/>
        <v>11.428571428571429</v>
      </c>
      <c r="G38" s="82">
        <v>11</v>
      </c>
      <c r="H38" s="83">
        <f t="shared" si="23"/>
        <v>15.714285714285714</v>
      </c>
      <c r="I38" s="127">
        <v>0</v>
      </c>
      <c r="J38" s="127">
        <v>0</v>
      </c>
      <c r="K38" s="127">
        <v>0</v>
      </c>
      <c r="L38" s="127">
        <v>0</v>
      </c>
      <c r="M38" s="127">
        <v>0</v>
      </c>
      <c r="N38" s="127">
        <v>0</v>
      </c>
      <c r="O38" s="82">
        <v>36</v>
      </c>
      <c r="P38" s="95">
        <f t="shared" si="27"/>
        <v>51.428571428571423</v>
      </c>
    </row>
    <row r="39" spans="1:16" ht="39.950000000000003" customHeight="1" x14ac:dyDescent="0.2">
      <c r="A39" s="19" t="s">
        <v>191</v>
      </c>
      <c r="B39" s="127">
        <v>0</v>
      </c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</row>
    <row r="40" spans="1:16" ht="39.950000000000003" customHeight="1" x14ac:dyDescent="0.2">
      <c r="A40" s="19" t="s">
        <v>192</v>
      </c>
      <c r="B40" s="82">
        <v>4</v>
      </c>
      <c r="C40" s="82">
        <v>1</v>
      </c>
      <c r="D40" s="83">
        <f t="shared" ref="D40:D41" si="28">C40/B40*100</f>
        <v>25</v>
      </c>
      <c r="E40" s="127">
        <v>0</v>
      </c>
      <c r="F40" s="127">
        <v>0</v>
      </c>
      <c r="G40" s="127">
        <v>0</v>
      </c>
      <c r="H40" s="127">
        <v>0</v>
      </c>
      <c r="I40" s="127">
        <v>0</v>
      </c>
      <c r="J40" s="127">
        <v>0</v>
      </c>
      <c r="K40" s="127">
        <v>0</v>
      </c>
      <c r="L40" s="127">
        <v>0</v>
      </c>
      <c r="M40" s="82">
        <v>1</v>
      </c>
      <c r="N40" s="83">
        <f t="shared" ref="N40" si="29">M40/B40*100</f>
        <v>25</v>
      </c>
      <c r="O40" s="82">
        <v>2</v>
      </c>
      <c r="P40" s="95">
        <f t="shared" ref="P40" si="30">O40/B40*100</f>
        <v>50</v>
      </c>
    </row>
    <row r="41" spans="1:16" ht="39.950000000000003" customHeight="1" x14ac:dyDescent="0.2">
      <c r="A41" s="19" t="s">
        <v>193</v>
      </c>
      <c r="B41" s="82">
        <v>23</v>
      </c>
      <c r="C41" s="82">
        <v>11</v>
      </c>
      <c r="D41" s="83">
        <f t="shared" si="28"/>
        <v>47.826086956521742</v>
      </c>
      <c r="E41" s="82">
        <v>12</v>
      </c>
      <c r="F41" s="83">
        <f t="shared" ref="F41" si="31">E41/B41*100</f>
        <v>52.173913043478258</v>
      </c>
      <c r="G41" s="127">
        <v>0</v>
      </c>
      <c r="H41" s="127">
        <v>0</v>
      </c>
      <c r="I41" s="127">
        <v>0</v>
      </c>
      <c r="J41" s="127">
        <v>0</v>
      </c>
      <c r="K41" s="127">
        <v>0</v>
      </c>
      <c r="L41" s="127">
        <v>0</v>
      </c>
      <c r="M41" s="127">
        <v>0</v>
      </c>
      <c r="N41" s="127">
        <v>0</v>
      </c>
      <c r="O41" s="127">
        <v>0</v>
      </c>
      <c r="P41" s="127">
        <v>0</v>
      </c>
    </row>
    <row r="42" spans="1:16" ht="39.950000000000003" customHeight="1" x14ac:dyDescent="0.2">
      <c r="A42" s="19" t="s">
        <v>194</v>
      </c>
      <c r="B42" s="127">
        <v>0</v>
      </c>
      <c r="C42" s="127">
        <v>0</v>
      </c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127">
        <v>0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</row>
    <row r="43" spans="1:16" ht="39.950000000000003" customHeight="1" x14ac:dyDescent="0.2">
      <c r="A43" s="19" t="s">
        <v>195</v>
      </c>
      <c r="B43" s="82">
        <v>118</v>
      </c>
      <c r="C43" s="127">
        <v>0</v>
      </c>
      <c r="D43" s="127">
        <v>0</v>
      </c>
      <c r="E43" s="127">
        <v>0</v>
      </c>
      <c r="F43" s="127">
        <v>0</v>
      </c>
      <c r="G43" s="82">
        <v>5</v>
      </c>
      <c r="H43" s="83">
        <f>G43/B43*100</f>
        <v>4.2372881355932197</v>
      </c>
      <c r="I43" s="82">
        <v>1</v>
      </c>
      <c r="J43" s="83">
        <f>I43/B43*100</f>
        <v>0.84745762711864403</v>
      </c>
      <c r="K43" s="82">
        <v>1</v>
      </c>
      <c r="L43" s="83">
        <f>K43/B43*100</f>
        <v>0.84745762711864403</v>
      </c>
      <c r="M43" s="82">
        <v>3</v>
      </c>
      <c r="N43" s="83">
        <f>M43/B43*100</f>
        <v>2.5423728813559325</v>
      </c>
      <c r="O43" s="82">
        <v>108</v>
      </c>
      <c r="P43" s="95">
        <f>O43/B43*100</f>
        <v>91.525423728813564</v>
      </c>
    </row>
    <row r="44" spans="1:16" ht="15.9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5.95" customHeight="1" thickBot="1" x14ac:dyDescent="0.25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</row>
    <row r="46" spans="1:16" s="3" customFormat="1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16" s="3" customFormat="1" ht="18" customHeight="1" x14ac:dyDescent="0.25">
      <c r="A47" s="30" t="s">
        <v>19</v>
      </c>
    </row>
    <row r="48" spans="1:16" s="3" customFormat="1" ht="15.95" customHeight="1" x14ac:dyDescent="0.2">
      <c r="A48" s="31" t="s">
        <v>20</v>
      </c>
    </row>
    <row r="49" spans="1:16" ht="35.1" customHeight="1" x14ac:dyDescent="0.2">
      <c r="A49" s="108" t="s">
        <v>44</v>
      </c>
      <c r="B49" s="80"/>
      <c r="C49" s="3"/>
      <c r="D49" s="3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</row>
    <row r="50" spans="1:16" ht="35.1" customHeight="1" x14ac:dyDescent="0.2">
      <c r="A50" s="16" t="s">
        <v>185</v>
      </c>
      <c r="B50" s="80">
        <v>24625</v>
      </c>
      <c r="C50" s="80">
        <v>6585</v>
      </c>
      <c r="D50" s="81">
        <f t="shared" ref="D50:D57" si="32">C50/B50*100</f>
        <v>26.741116751269033</v>
      </c>
      <c r="E50" s="80">
        <v>1922</v>
      </c>
      <c r="F50" s="81">
        <f t="shared" ref="F50:F57" si="33">E50/B50*100</f>
        <v>7.8050761421319796</v>
      </c>
      <c r="G50" s="80">
        <v>5770</v>
      </c>
      <c r="H50" s="81">
        <f t="shared" ref="H50:H57" si="34">G50/B50*100</f>
        <v>23.431472081218274</v>
      </c>
      <c r="I50" s="80">
        <v>1095</v>
      </c>
      <c r="J50" s="81">
        <f t="shared" ref="J50:J57" si="35">I50/B50*100</f>
        <v>4.4467005076142128</v>
      </c>
      <c r="K50" s="80">
        <v>154</v>
      </c>
      <c r="L50" s="81">
        <f t="shared" ref="L50:L57" si="36">K50/B50*100</f>
        <v>0.62538071065989853</v>
      </c>
      <c r="M50" s="80">
        <v>1817</v>
      </c>
      <c r="N50" s="81">
        <f t="shared" ref="N50:N57" si="37">M50/B50*100</f>
        <v>7.3786802030456862</v>
      </c>
      <c r="O50" s="80">
        <v>7282</v>
      </c>
      <c r="P50" s="99">
        <f t="shared" ref="P50:P57" si="38">O50/B50*100</f>
        <v>29.571573604060912</v>
      </c>
    </row>
    <row r="51" spans="1:16" ht="35.1" customHeight="1" x14ac:dyDescent="0.2">
      <c r="A51" s="19" t="s">
        <v>186</v>
      </c>
      <c r="B51" s="82">
        <v>12226</v>
      </c>
      <c r="C51" s="82">
        <v>2266</v>
      </c>
      <c r="D51" s="83">
        <f t="shared" si="32"/>
        <v>18.534271225257648</v>
      </c>
      <c r="E51" s="82">
        <v>712</v>
      </c>
      <c r="F51" s="83">
        <f t="shared" si="33"/>
        <v>5.8236545067888104</v>
      </c>
      <c r="G51" s="82">
        <v>3169</v>
      </c>
      <c r="H51" s="83">
        <f t="shared" si="34"/>
        <v>25.920170129232783</v>
      </c>
      <c r="I51" s="82">
        <v>329</v>
      </c>
      <c r="J51" s="83">
        <f t="shared" si="35"/>
        <v>2.6909864223785376</v>
      </c>
      <c r="K51" s="82">
        <v>87</v>
      </c>
      <c r="L51" s="83">
        <f t="shared" si="36"/>
        <v>0.71159823327335181</v>
      </c>
      <c r="M51" s="82">
        <v>1444</v>
      </c>
      <c r="N51" s="83">
        <f t="shared" si="37"/>
        <v>11.810894814330117</v>
      </c>
      <c r="O51" s="82">
        <v>4219</v>
      </c>
      <c r="P51" s="95">
        <f t="shared" si="38"/>
        <v>34.508424668738755</v>
      </c>
    </row>
    <row r="52" spans="1:16" ht="35.1" customHeight="1" x14ac:dyDescent="0.2">
      <c r="A52" s="19" t="s">
        <v>187</v>
      </c>
      <c r="B52" s="82">
        <v>1853</v>
      </c>
      <c r="C52" s="82">
        <v>553</v>
      </c>
      <c r="D52" s="83">
        <f t="shared" si="32"/>
        <v>29.843497031840261</v>
      </c>
      <c r="E52" s="82">
        <v>104</v>
      </c>
      <c r="F52" s="83">
        <f t="shared" si="33"/>
        <v>5.6125202374527792</v>
      </c>
      <c r="G52" s="82">
        <v>412</v>
      </c>
      <c r="H52" s="83">
        <f t="shared" si="34"/>
        <v>22.234214786832162</v>
      </c>
      <c r="I52" s="82">
        <v>100</v>
      </c>
      <c r="J52" s="83">
        <f t="shared" si="35"/>
        <v>5.3966540744738261</v>
      </c>
      <c r="K52" s="82">
        <v>22</v>
      </c>
      <c r="L52" s="83">
        <f t="shared" si="36"/>
        <v>1.1872638963842417</v>
      </c>
      <c r="M52" s="82">
        <v>84</v>
      </c>
      <c r="N52" s="83">
        <f t="shared" si="37"/>
        <v>4.5331894225580145</v>
      </c>
      <c r="O52" s="82">
        <v>578</v>
      </c>
      <c r="P52" s="95">
        <f t="shared" si="38"/>
        <v>31.192660550458719</v>
      </c>
    </row>
    <row r="53" spans="1:16" ht="50.1" customHeight="1" x14ac:dyDescent="0.2">
      <c r="A53" s="125" t="s">
        <v>199</v>
      </c>
      <c r="B53" s="82">
        <v>4747</v>
      </c>
      <c r="C53" s="82">
        <v>1924</v>
      </c>
      <c r="D53" s="83">
        <f t="shared" si="32"/>
        <v>40.530861596797976</v>
      </c>
      <c r="E53" s="82">
        <v>275</v>
      </c>
      <c r="F53" s="83">
        <f t="shared" si="33"/>
        <v>5.7931325047398357</v>
      </c>
      <c r="G53" s="82">
        <v>1021</v>
      </c>
      <c r="H53" s="83">
        <f t="shared" si="34"/>
        <v>21.508321044870442</v>
      </c>
      <c r="I53" s="82">
        <v>229</v>
      </c>
      <c r="J53" s="83">
        <f t="shared" si="35"/>
        <v>4.8240994312197181</v>
      </c>
      <c r="K53" s="82">
        <v>11</v>
      </c>
      <c r="L53" s="83">
        <f t="shared" si="36"/>
        <v>0.23172530018959345</v>
      </c>
      <c r="M53" s="82">
        <v>81</v>
      </c>
      <c r="N53" s="83">
        <f t="shared" si="37"/>
        <v>1.7063408468506427</v>
      </c>
      <c r="O53" s="82">
        <v>1206</v>
      </c>
      <c r="P53" s="95">
        <f t="shared" si="38"/>
        <v>25.405519275331791</v>
      </c>
    </row>
    <row r="54" spans="1:16" ht="35.1" customHeight="1" x14ac:dyDescent="0.2">
      <c r="A54" s="19" t="s">
        <v>188</v>
      </c>
      <c r="B54" s="82">
        <v>21</v>
      </c>
      <c r="C54" s="82">
        <v>3</v>
      </c>
      <c r="D54" s="83">
        <f t="shared" si="32"/>
        <v>14.285714285714285</v>
      </c>
      <c r="E54" s="82">
        <v>4</v>
      </c>
      <c r="F54" s="83">
        <f t="shared" si="33"/>
        <v>19.047619047619047</v>
      </c>
      <c r="G54" s="82">
        <v>10</v>
      </c>
      <c r="H54" s="83">
        <f t="shared" si="34"/>
        <v>47.619047619047613</v>
      </c>
      <c r="I54" s="127">
        <v>0</v>
      </c>
      <c r="J54" s="127">
        <v>0</v>
      </c>
      <c r="K54" s="82">
        <v>2</v>
      </c>
      <c r="L54" s="83">
        <f t="shared" si="36"/>
        <v>9.5238095238095237</v>
      </c>
      <c r="M54" s="82">
        <v>1</v>
      </c>
      <c r="N54" s="83">
        <f t="shared" si="37"/>
        <v>4.7619047619047619</v>
      </c>
      <c r="O54" s="82">
        <v>1</v>
      </c>
      <c r="P54" s="95">
        <f t="shared" si="38"/>
        <v>4.7619047619047619</v>
      </c>
    </row>
    <row r="55" spans="1:16" ht="54.95" customHeight="1" x14ac:dyDescent="0.2">
      <c r="A55" s="19" t="s">
        <v>189</v>
      </c>
      <c r="B55" s="82">
        <v>4391</v>
      </c>
      <c r="C55" s="82">
        <v>1348</v>
      </c>
      <c r="D55" s="83">
        <f t="shared" si="32"/>
        <v>30.699157367342288</v>
      </c>
      <c r="E55" s="82">
        <v>799</v>
      </c>
      <c r="F55" s="83">
        <f t="shared" si="33"/>
        <v>18.196310635390571</v>
      </c>
      <c r="G55" s="82">
        <v>831</v>
      </c>
      <c r="H55" s="83">
        <f t="shared" si="34"/>
        <v>18.925074015030745</v>
      </c>
      <c r="I55" s="82">
        <v>407</v>
      </c>
      <c r="J55" s="83">
        <f t="shared" si="35"/>
        <v>9.2689592347984515</v>
      </c>
      <c r="K55" s="82">
        <v>14</v>
      </c>
      <c r="L55" s="83">
        <f t="shared" si="36"/>
        <v>0.31883397859257573</v>
      </c>
      <c r="M55" s="82">
        <v>190</v>
      </c>
      <c r="N55" s="83">
        <f t="shared" si="37"/>
        <v>4.3270325666135276</v>
      </c>
      <c r="O55" s="82">
        <v>802</v>
      </c>
      <c r="P55" s="95">
        <f t="shared" si="38"/>
        <v>18.264632202231837</v>
      </c>
    </row>
    <row r="56" spans="1:16" ht="120" customHeight="1" x14ac:dyDescent="0.2">
      <c r="A56" s="19" t="s">
        <v>200</v>
      </c>
      <c r="B56" s="82">
        <v>534</v>
      </c>
      <c r="C56" s="82">
        <v>246</v>
      </c>
      <c r="D56" s="83">
        <f t="shared" si="32"/>
        <v>46.067415730337082</v>
      </c>
      <c r="E56" s="82">
        <v>4</v>
      </c>
      <c r="F56" s="83">
        <f t="shared" si="33"/>
        <v>0.74906367041198507</v>
      </c>
      <c r="G56" s="82">
        <v>252</v>
      </c>
      <c r="H56" s="83">
        <f t="shared" si="34"/>
        <v>47.191011235955052</v>
      </c>
      <c r="I56" s="82">
        <v>18</v>
      </c>
      <c r="J56" s="83">
        <f t="shared" si="35"/>
        <v>3.3707865168539324</v>
      </c>
      <c r="K56" s="82">
        <v>1</v>
      </c>
      <c r="L56" s="83">
        <f t="shared" si="36"/>
        <v>0.18726591760299627</v>
      </c>
      <c r="M56" s="127">
        <v>0</v>
      </c>
      <c r="N56" s="127">
        <v>0</v>
      </c>
      <c r="O56" s="82">
        <v>13</v>
      </c>
      <c r="P56" s="95">
        <f t="shared" si="38"/>
        <v>2.4344569288389515</v>
      </c>
    </row>
    <row r="57" spans="1:16" ht="39.950000000000003" customHeight="1" x14ac:dyDescent="0.2">
      <c r="A57" s="19" t="s">
        <v>190</v>
      </c>
      <c r="B57" s="82">
        <v>450</v>
      </c>
      <c r="C57" s="82">
        <v>209</v>
      </c>
      <c r="D57" s="83">
        <f t="shared" si="32"/>
        <v>46.444444444444443</v>
      </c>
      <c r="E57" s="82">
        <v>13</v>
      </c>
      <c r="F57" s="83">
        <f t="shared" si="33"/>
        <v>2.8888888888888888</v>
      </c>
      <c r="G57" s="82">
        <v>46</v>
      </c>
      <c r="H57" s="83">
        <f t="shared" si="34"/>
        <v>10.222222222222223</v>
      </c>
      <c r="I57" s="82">
        <v>3</v>
      </c>
      <c r="J57" s="83">
        <f t="shared" si="35"/>
        <v>0.66666666666666674</v>
      </c>
      <c r="K57" s="82">
        <v>13</v>
      </c>
      <c r="L57" s="83">
        <f t="shared" si="36"/>
        <v>2.8888888888888888</v>
      </c>
      <c r="M57" s="82">
        <v>6</v>
      </c>
      <c r="N57" s="83">
        <f t="shared" si="37"/>
        <v>1.3333333333333335</v>
      </c>
      <c r="O57" s="82">
        <v>160</v>
      </c>
      <c r="P57" s="95">
        <f t="shared" si="38"/>
        <v>35.555555555555557</v>
      </c>
    </row>
    <row r="58" spans="1:16" ht="39.950000000000003" customHeight="1" x14ac:dyDescent="0.2">
      <c r="A58" s="19" t="s">
        <v>191</v>
      </c>
      <c r="B58" s="127">
        <v>0</v>
      </c>
      <c r="C58" s="127">
        <v>0</v>
      </c>
      <c r="D58" s="127">
        <v>0</v>
      </c>
      <c r="E58" s="127">
        <v>0</v>
      </c>
      <c r="F58" s="127">
        <v>0</v>
      </c>
      <c r="G58" s="127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</row>
    <row r="59" spans="1:16" ht="39.950000000000003" customHeight="1" x14ac:dyDescent="0.2">
      <c r="A59" s="19" t="s">
        <v>192</v>
      </c>
      <c r="B59" s="82">
        <v>10</v>
      </c>
      <c r="C59" s="82">
        <v>1</v>
      </c>
      <c r="D59" s="83">
        <f t="shared" ref="D59:D60" si="39">C59/B59*100</f>
        <v>10</v>
      </c>
      <c r="E59" s="127">
        <v>0</v>
      </c>
      <c r="F59" s="127">
        <v>0</v>
      </c>
      <c r="G59" s="82">
        <v>3</v>
      </c>
      <c r="H59" s="83">
        <f t="shared" ref="H59:H60" si="40">G59/B59*100</f>
        <v>30</v>
      </c>
      <c r="I59" s="127">
        <v>0</v>
      </c>
      <c r="J59" s="127">
        <v>0</v>
      </c>
      <c r="K59" s="127">
        <v>0</v>
      </c>
      <c r="L59" s="127">
        <v>0</v>
      </c>
      <c r="M59" s="82">
        <v>3</v>
      </c>
      <c r="N59" s="83">
        <f t="shared" ref="N59" si="41">M59/B59*100</f>
        <v>30</v>
      </c>
      <c r="O59" s="82">
        <v>3</v>
      </c>
      <c r="P59" s="95">
        <f t="shared" ref="P59:P60" si="42">O59/B59*100</f>
        <v>30</v>
      </c>
    </row>
    <row r="60" spans="1:16" ht="39.950000000000003" customHeight="1" x14ac:dyDescent="0.2">
      <c r="A60" s="19" t="s">
        <v>193</v>
      </c>
      <c r="B60" s="82">
        <v>73</v>
      </c>
      <c r="C60" s="82">
        <v>4</v>
      </c>
      <c r="D60" s="83">
        <f t="shared" si="39"/>
        <v>5.4794520547945202</v>
      </c>
      <c r="E60" s="82">
        <v>6</v>
      </c>
      <c r="F60" s="83">
        <f t="shared" ref="F60" si="43">E60/B60*100</f>
        <v>8.2191780821917799</v>
      </c>
      <c r="G60" s="82">
        <v>5</v>
      </c>
      <c r="H60" s="83">
        <f t="shared" si="40"/>
        <v>6.8493150684931505</v>
      </c>
      <c r="I60" s="127">
        <v>0</v>
      </c>
      <c r="J60" s="127">
        <v>0</v>
      </c>
      <c r="K60" s="82">
        <v>1</v>
      </c>
      <c r="L60" s="83">
        <f t="shared" ref="L60" si="44">K60/B60*100</f>
        <v>1.3698630136986301</v>
      </c>
      <c r="M60" s="127">
        <v>0</v>
      </c>
      <c r="N60" s="127">
        <v>0</v>
      </c>
      <c r="O60" s="82">
        <v>57</v>
      </c>
      <c r="P60" s="95">
        <f t="shared" si="42"/>
        <v>78.082191780821915</v>
      </c>
    </row>
    <row r="61" spans="1:16" ht="39.950000000000003" customHeight="1" x14ac:dyDescent="0.2">
      <c r="A61" s="19" t="s">
        <v>194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</row>
    <row r="62" spans="1:16" ht="39.950000000000003" customHeight="1" x14ac:dyDescent="0.2">
      <c r="A62" s="19" t="s">
        <v>195</v>
      </c>
      <c r="B62" s="82">
        <v>320</v>
      </c>
      <c r="C62" s="82">
        <v>31</v>
      </c>
      <c r="D62" s="83">
        <f>C62/B62*100</f>
        <v>9.6875</v>
      </c>
      <c r="E62" s="82">
        <v>5</v>
      </c>
      <c r="F62" s="83">
        <f>E62/B62*100</f>
        <v>1.5625</v>
      </c>
      <c r="G62" s="82">
        <v>21</v>
      </c>
      <c r="H62" s="83">
        <f>G62/B62*100</f>
        <v>6.5625</v>
      </c>
      <c r="I62" s="82">
        <v>9</v>
      </c>
      <c r="J62" s="83">
        <f>I62/B62*100</f>
        <v>2.8125</v>
      </c>
      <c r="K62" s="82">
        <v>3</v>
      </c>
      <c r="L62" s="83">
        <f>K62/B62*100</f>
        <v>0.9375</v>
      </c>
      <c r="M62" s="82">
        <v>8</v>
      </c>
      <c r="N62" s="83">
        <f>M62/B62*100</f>
        <v>2.5</v>
      </c>
      <c r="O62" s="82">
        <v>243</v>
      </c>
      <c r="P62" s="95">
        <f>O62/B62*100</f>
        <v>75.9375</v>
      </c>
    </row>
    <row r="63" spans="1:16" ht="15.95" customHeight="1" x14ac:dyDescent="0.2">
      <c r="A63" s="3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</row>
    <row r="64" spans="1:16" ht="15.95" customHeight="1" thickBot="1" x14ac:dyDescent="0.25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</row>
    <row r="65" spans="1:16" s="3" customFormat="1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16" s="3" customFormat="1" ht="18" customHeight="1" x14ac:dyDescent="0.25">
      <c r="A66" s="30" t="s">
        <v>19</v>
      </c>
    </row>
    <row r="67" spans="1:16" s="3" customFormat="1" ht="15.95" customHeight="1" x14ac:dyDescent="0.2">
      <c r="A67" s="31" t="s">
        <v>20</v>
      </c>
    </row>
    <row r="68" spans="1:16" ht="35.1" customHeight="1" x14ac:dyDescent="0.2">
      <c r="A68" s="108" t="s">
        <v>45</v>
      </c>
      <c r="B68" s="80"/>
      <c r="C68" s="3"/>
      <c r="D68" s="3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</row>
    <row r="69" spans="1:16" ht="35.1" customHeight="1" x14ac:dyDescent="0.2">
      <c r="A69" s="16" t="s">
        <v>185</v>
      </c>
      <c r="B69" s="80">
        <v>5232</v>
      </c>
      <c r="C69" s="80">
        <v>1465</v>
      </c>
      <c r="D69" s="81">
        <f t="shared" ref="D69:D76" si="45">C69/B69*100</f>
        <v>28.000764525993883</v>
      </c>
      <c r="E69" s="80">
        <v>405</v>
      </c>
      <c r="F69" s="81">
        <f t="shared" ref="F69:F74" si="46">E69/B69*100</f>
        <v>7.7408256880733939</v>
      </c>
      <c r="G69" s="80">
        <v>1579</v>
      </c>
      <c r="H69" s="81">
        <f t="shared" ref="H69:H76" si="47">G69/B69*100</f>
        <v>30.179663608562691</v>
      </c>
      <c r="I69" s="80">
        <v>103</v>
      </c>
      <c r="J69" s="81">
        <f t="shared" ref="J69:J72" si="48">I69/B69*100</f>
        <v>1.9686544342507644</v>
      </c>
      <c r="K69" s="80">
        <v>50</v>
      </c>
      <c r="L69" s="81">
        <f t="shared" ref="L69:L72" si="49">K69/B69*100</f>
        <v>0.95565749235473996</v>
      </c>
      <c r="M69" s="80">
        <v>434</v>
      </c>
      <c r="N69" s="81">
        <f t="shared" ref="N69:N76" si="50">M69/B69*100</f>
        <v>8.2951070336391446</v>
      </c>
      <c r="O69" s="80">
        <v>1196</v>
      </c>
      <c r="P69" s="99">
        <f t="shared" ref="P69:P76" si="51">O69/B69*100</f>
        <v>22.859327217125383</v>
      </c>
    </row>
    <row r="70" spans="1:16" ht="35.1" customHeight="1" x14ac:dyDescent="0.2">
      <c r="A70" s="19" t="s">
        <v>186</v>
      </c>
      <c r="B70" s="82">
        <v>2872</v>
      </c>
      <c r="C70" s="82">
        <v>513</v>
      </c>
      <c r="D70" s="83">
        <f t="shared" si="45"/>
        <v>17.862116991643454</v>
      </c>
      <c r="E70" s="82">
        <v>160</v>
      </c>
      <c r="F70" s="83">
        <f t="shared" si="46"/>
        <v>5.5710306406685239</v>
      </c>
      <c r="G70" s="82">
        <v>1139</v>
      </c>
      <c r="H70" s="83">
        <f t="shared" si="47"/>
        <v>39.658774373259057</v>
      </c>
      <c r="I70" s="82">
        <v>38</v>
      </c>
      <c r="J70" s="83">
        <f t="shared" si="48"/>
        <v>1.3231197771587744</v>
      </c>
      <c r="K70" s="82">
        <v>46</v>
      </c>
      <c r="L70" s="83">
        <f t="shared" si="49"/>
        <v>1.6016713091922006</v>
      </c>
      <c r="M70" s="82">
        <v>381</v>
      </c>
      <c r="N70" s="83">
        <f t="shared" si="50"/>
        <v>13.266016713091922</v>
      </c>
      <c r="O70" s="82">
        <v>595</v>
      </c>
      <c r="P70" s="95">
        <f t="shared" si="51"/>
        <v>20.717270194986074</v>
      </c>
    </row>
    <row r="71" spans="1:16" ht="35.1" customHeight="1" x14ac:dyDescent="0.2">
      <c r="A71" s="19" t="s">
        <v>187</v>
      </c>
      <c r="B71" s="82">
        <v>386</v>
      </c>
      <c r="C71" s="82">
        <v>115</v>
      </c>
      <c r="D71" s="83">
        <f t="shared" si="45"/>
        <v>29.792746113989637</v>
      </c>
      <c r="E71" s="82">
        <v>43</v>
      </c>
      <c r="F71" s="83">
        <f t="shared" si="46"/>
        <v>11.139896373056994</v>
      </c>
      <c r="G71" s="82">
        <v>76</v>
      </c>
      <c r="H71" s="83">
        <f t="shared" si="47"/>
        <v>19.689119170984455</v>
      </c>
      <c r="I71" s="82">
        <v>27</v>
      </c>
      <c r="J71" s="83">
        <f t="shared" si="48"/>
        <v>6.9948186528497409</v>
      </c>
      <c r="K71" s="82">
        <v>2</v>
      </c>
      <c r="L71" s="83">
        <f t="shared" si="49"/>
        <v>0.5181347150259068</v>
      </c>
      <c r="M71" s="82">
        <v>38</v>
      </c>
      <c r="N71" s="83">
        <f t="shared" si="50"/>
        <v>9.8445595854922274</v>
      </c>
      <c r="O71" s="82">
        <v>85</v>
      </c>
      <c r="P71" s="95">
        <f t="shared" si="51"/>
        <v>22.020725388601036</v>
      </c>
    </row>
    <row r="72" spans="1:16" ht="50.1" customHeight="1" x14ac:dyDescent="0.2">
      <c r="A72" s="125" t="s">
        <v>199</v>
      </c>
      <c r="B72" s="82">
        <v>1146</v>
      </c>
      <c r="C72" s="82">
        <v>366</v>
      </c>
      <c r="D72" s="83">
        <f t="shared" si="45"/>
        <v>31.937172774869111</v>
      </c>
      <c r="E72" s="82">
        <v>102</v>
      </c>
      <c r="F72" s="83">
        <f t="shared" si="46"/>
        <v>8.9005235602094235</v>
      </c>
      <c r="G72" s="82">
        <v>334</v>
      </c>
      <c r="H72" s="83">
        <f t="shared" si="47"/>
        <v>29.144851657940663</v>
      </c>
      <c r="I72" s="82">
        <v>27</v>
      </c>
      <c r="J72" s="83">
        <f t="shared" si="48"/>
        <v>2.3560209424083771</v>
      </c>
      <c r="K72" s="82">
        <v>1</v>
      </c>
      <c r="L72" s="83">
        <f t="shared" si="49"/>
        <v>8.7260034904013961E-2</v>
      </c>
      <c r="M72" s="82">
        <v>7</v>
      </c>
      <c r="N72" s="83">
        <f t="shared" si="50"/>
        <v>0.61082024432809767</v>
      </c>
      <c r="O72" s="82">
        <v>309</v>
      </c>
      <c r="P72" s="95">
        <f t="shared" si="51"/>
        <v>26.96335078534031</v>
      </c>
    </row>
    <row r="73" spans="1:16" ht="35.1" customHeight="1" x14ac:dyDescent="0.2">
      <c r="A73" s="19" t="s">
        <v>188</v>
      </c>
      <c r="B73" s="127">
        <v>0</v>
      </c>
      <c r="C73" s="127">
        <v>0</v>
      </c>
      <c r="D73" s="127">
        <v>0</v>
      </c>
      <c r="E73" s="127">
        <v>0</v>
      </c>
      <c r="F73" s="127">
        <v>0</v>
      </c>
      <c r="G73" s="127">
        <v>0</v>
      </c>
      <c r="H73" s="127">
        <v>0</v>
      </c>
      <c r="I73" s="127">
        <v>0</v>
      </c>
      <c r="J73" s="127">
        <v>0</v>
      </c>
      <c r="K73" s="127">
        <v>0</v>
      </c>
      <c r="L73" s="127">
        <v>0</v>
      </c>
      <c r="M73" s="127">
        <v>0</v>
      </c>
      <c r="N73" s="127">
        <v>0</v>
      </c>
      <c r="O73" s="127">
        <v>0</v>
      </c>
      <c r="P73" s="127">
        <v>0</v>
      </c>
    </row>
    <row r="74" spans="1:16" ht="54.95" customHeight="1" x14ac:dyDescent="0.2">
      <c r="A74" s="19" t="s">
        <v>189</v>
      </c>
      <c r="B74" s="82">
        <v>658</v>
      </c>
      <c r="C74" s="82">
        <v>420</v>
      </c>
      <c r="D74" s="83">
        <f t="shared" si="45"/>
        <v>63.829787234042556</v>
      </c>
      <c r="E74" s="82">
        <v>100</v>
      </c>
      <c r="F74" s="83">
        <f t="shared" si="46"/>
        <v>15.19756838905775</v>
      </c>
      <c r="G74" s="82">
        <v>14</v>
      </c>
      <c r="H74" s="83">
        <f t="shared" si="47"/>
        <v>2.1276595744680851</v>
      </c>
      <c r="I74" s="127">
        <v>0</v>
      </c>
      <c r="J74" s="127">
        <v>0</v>
      </c>
      <c r="K74" s="127">
        <v>0</v>
      </c>
      <c r="L74" s="127">
        <v>0</v>
      </c>
      <c r="M74" s="127">
        <v>0</v>
      </c>
      <c r="N74" s="127">
        <v>0</v>
      </c>
      <c r="O74" s="82">
        <v>124</v>
      </c>
      <c r="P74" s="95">
        <f t="shared" si="51"/>
        <v>18.844984802431611</v>
      </c>
    </row>
    <row r="75" spans="1:16" ht="120" customHeight="1" x14ac:dyDescent="0.2">
      <c r="A75" s="19" t="s">
        <v>200</v>
      </c>
      <c r="B75" s="127">
        <v>0</v>
      </c>
      <c r="C75" s="127">
        <v>0</v>
      </c>
      <c r="D75" s="127">
        <v>0</v>
      </c>
      <c r="E75" s="127">
        <v>0</v>
      </c>
      <c r="F75" s="127">
        <v>0</v>
      </c>
      <c r="G75" s="127">
        <v>0</v>
      </c>
      <c r="H75" s="127">
        <v>0</v>
      </c>
      <c r="I75" s="127">
        <v>0</v>
      </c>
      <c r="J75" s="127">
        <v>0</v>
      </c>
      <c r="K75" s="127">
        <v>0</v>
      </c>
      <c r="L75" s="127">
        <v>0</v>
      </c>
      <c r="M75" s="127">
        <v>0</v>
      </c>
      <c r="N75" s="127">
        <v>0</v>
      </c>
      <c r="O75" s="127">
        <v>0</v>
      </c>
      <c r="P75" s="127">
        <v>0</v>
      </c>
    </row>
    <row r="76" spans="1:16" ht="39.950000000000003" customHeight="1" x14ac:dyDescent="0.2">
      <c r="A76" s="19" t="s">
        <v>190</v>
      </c>
      <c r="B76" s="82">
        <v>63</v>
      </c>
      <c r="C76" s="82">
        <v>32</v>
      </c>
      <c r="D76" s="83">
        <f t="shared" si="45"/>
        <v>50.793650793650791</v>
      </c>
      <c r="E76" s="127">
        <v>0</v>
      </c>
      <c r="F76" s="127">
        <v>0</v>
      </c>
      <c r="G76" s="82">
        <v>9</v>
      </c>
      <c r="H76" s="83">
        <f t="shared" si="47"/>
        <v>14.285714285714285</v>
      </c>
      <c r="I76" s="127">
        <v>0</v>
      </c>
      <c r="J76" s="127">
        <v>0</v>
      </c>
      <c r="K76" s="127">
        <v>0</v>
      </c>
      <c r="L76" s="127">
        <v>0</v>
      </c>
      <c r="M76" s="82">
        <v>6</v>
      </c>
      <c r="N76" s="83">
        <f t="shared" si="50"/>
        <v>9.5238095238095237</v>
      </c>
      <c r="O76" s="82">
        <v>16</v>
      </c>
      <c r="P76" s="95">
        <f t="shared" si="51"/>
        <v>25.396825396825395</v>
      </c>
    </row>
    <row r="77" spans="1:16" ht="39.950000000000003" customHeight="1" x14ac:dyDescent="0.2">
      <c r="A77" s="19" t="s">
        <v>191</v>
      </c>
      <c r="B77" s="127">
        <v>0</v>
      </c>
      <c r="C77" s="127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127">
        <v>0</v>
      </c>
      <c r="N77" s="127">
        <v>0</v>
      </c>
      <c r="O77" s="127">
        <v>0</v>
      </c>
      <c r="P77" s="127">
        <v>0</v>
      </c>
    </row>
    <row r="78" spans="1:16" ht="39.950000000000003" customHeight="1" x14ac:dyDescent="0.2">
      <c r="A78" s="19" t="s">
        <v>192</v>
      </c>
      <c r="B78" s="127">
        <v>0</v>
      </c>
      <c r="C78" s="127">
        <v>0</v>
      </c>
      <c r="D78" s="127">
        <v>0</v>
      </c>
      <c r="E78" s="127">
        <v>0</v>
      </c>
      <c r="F78" s="127">
        <v>0</v>
      </c>
      <c r="G78" s="127">
        <v>0</v>
      </c>
      <c r="H78" s="127">
        <v>0</v>
      </c>
      <c r="I78" s="127">
        <v>0</v>
      </c>
      <c r="J78" s="127">
        <v>0</v>
      </c>
      <c r="K78" s="127">
        <v>0</v>
      </c>
      <c r="L78" s="127">
        <v>0</v>
      </c>
      <c r="M78" s="127">
        <v>0</v>
      </c>
      <c r="N78" s="127">
        <v>0</v>
      </c>
      <c r="O78" s="127">
        <v>0</v>
      </c>
      <c r="P78" s="127">
        <v>0</v>
      </c>
    </row>
    <row r="79" spans="1:16" ht="39.950000000000003" customHeight="1" x14ac:dyDescent="0.2">
      <c r="A79" s="19" t="s">
        <v>193</v>
      </c>
      <c r="B79" s="82">
        <v>17</v>
      </c>
      <c r="C79" s="82">
        <v>1</v>
      </c>
      <c r="D79" s="83">
        <f>C79/B79*100</f>
        <v>5.8823529411764701</v>
      </c>
      <c r="E79" s="127">
        <v>0</v>
      </c>
      <c r="F79" s="127">
        <v>0</v>
      </c>
      <c r="G79" s="127">
        <v>0</v>
      </c>
      <c r="H79" s="127">
        <v>0</v>
      </c>
      <c r="I79" s="82">
        <v>10</v>
      </c>
      <c r="J79" s="83">
        <f>I79/B79*100</f>
        <v>58.82352941176471</v>
      </c>
      <c r="K79" s="82">
        <v>1</v>
      </c>
      <c r="L79" s="83">
        <f>K79/B79*100</f>
        <v>5.8823529411764701</v>
      </c>
      <c r="M79" s="127">
        <v>0</v>
      </c>
      <c r="N79" s="127">
        <v>0</v>
      </c>
      <c r="O79" s="82">
        <v>5</v>
      </c>
      <c r="P79" s="95">
        <f>O79/B79*100</f>
        <v>29.411764705882355</v>
      </c>
    </row>
    <row r="80" spans="1:16" ht="39.950000000000003" customHeight="1" x14ac:dyDescent="0.2">
      <c r="A80" s="19" t="s">
        <v>194</v>
      </c>
      <c r="B80" s="127">
        <v>0</v>
      </c>
      <c r="C80" s="127">
        <v>0</v>
      </c>
      <c r="D80" s="127">
        <v>0</v>
      </c>
      <c r="E80" s="127">
        <v>0</v>
      </c>
      <c r="F80" s="127">
        <v>0</v>
      </c>
      <c r="G80" s="127">
        <v>0</v>
      </c>
      <c r="H80" s="127">
        <v>0</v>
      </c>
      <c r="I80" s="127">
        <v>0</v>
      </c>
      <c r="J80" s="127">
        <v>0</v>
      </c>
      <c r="K80" s="127">
        <v>0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</row>
    <row r="81" spans="1:16" ht="39.950000000000003" customHeight="1" x14ac:dyDescent="0.2">
      <c r="A81" s="19" t="s">
        <v>195</v>
      </c>
      <c r="B81" s="82">
        <v>90</v>
      </c>
      <c r="C81" s="82">
        <v>18</v>
      </c>
      <c r="D81" s="83">
        <f>C81/B81*100</f>
        <v>20</v>
      </c>
      <c r="E81" s="127">
        <v>0</v>
      </c>
      <c r="F81" s="127">
        <v>0</v>
      </c>
      <c r="G81" s="82">
        <v>7</v>
      </c>
      <c r="H81" s="83">
        <f>G81/B81*100</f>
        <v>7.7777777777777777</v>
      </c>
      <c r="I81" s="82">
        <v>1</v>
      </c>
      <c r="J81" s="83">
        <f>I81/B81*100</f>
        <v>1.1111111111111112</v>
      </c>
      <c r="K81" s="127">
        <v>0</v>
      </c>
      <c r="L81" s="127">
        <v>0</v>
      </c>
      <c r="M81" s="82">
        <v>2</v>
      </c>
      <c r="N81" s="83">
        <f>M81/B81*100</f>
        <v>2.2222222222222223</v>
      </c>
      <c r="O81" s="82">
        <v>62</v>
      </c>
      <c r="P81" s="95">
        <f>O81/B81*100</f>
        <v>68.888888888888886</v>
      </c>
    </row>
    <row r="82" spans="1:16" ht="15.9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5.95" customHeight="1" thickBot="1" x14ac:dyDescent="0.25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</row>
    <row r="84" spans="1:16" s="3" customFormat="1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16" s="3" customFormat="1" ht="18" customHeight="1" x14ac:dyDescent="0.25">
      <c r="A85" s="30" t="s">
        <v>19</v>
      </c>
    </row>
    <row r="86" spans="1:16" s="3" customFormat="1" ht="15.95" customHeight="1" x14ac:dyDescent="0.2">
      <c r="A86" s="31" t="s">
        <v>20</v>
      </c>
    </row>
    <row r="87" spans="1:16" ht="35.1" customHeight="1" x14ac:dyDescent="0.2">
      <c r="A87" s="108" t="s">
        <v>46</v>
      </c>
      <c r="B87" s="80"/>
      <c r="C87" s="3"/>
      <c r="D87" s="3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</row>
    <row r="88" spans="1:16" ht="35.1" customHeight="1" x14ac:dyDescent="0.2">
      <c r="A88" s="16" t="s">
        <v>185</v>
      </c>
      <c r="B88" s="80">
        <v>11598</v>
      </c>
      <c r="C88" s="80">
        <v>2337</v>
      </c>
      <c r="D88" s="81">
        <f t="shared" ref="D88:D95" si="52">C88/B88*100</f>
        <v>20.150025866528711</v>
      </c>
      <c r="E88" s="80">
        <v>403</v>
      </c>
      <c r="F88" s="81">
        <f t="shared" ref="F88:F95" si="53">E88/B88*100</f>
        <v>3.4747370236247632</v>
      </c>
      <c r="G88" s="80">
        <v>2758</v>
      </c>
      <c r="H88" s="81">
        <f t="shared" ref="H88:H95" si="54">G88/B88*100</f>
        <v>23.779962062424556</v>
      </c>
      <c r="I88" s="80">
        <v>163</v>
      </c>
      <c r="J88" s="81">
        <f t="shared" ref="J88:J95" si="55">I88/B88*100</f>
        <v>1.4054147266770134</v>
      </c>
      <c r="K88" s="80">
        <v>70</v>
      </c>
      <c r="L88" s="81">
        <f t="shared" ref="L88:L91" si="56">K88/B88*100</f>
        <v>0.60355233660976026</v>
      </c>
      <c r="M88" s="80">
        <v>460</v>
      </c>
      <c r="N88" s="81">
        <f t="shared" ref="N88:N95" si="57">M88/B88*100</f>
        <v>3.9662010691498537</v>
      </c>
      <c r="O88" s="80">
        <v>5407</v>
      </c>
      <c r="P88" s="99">
        <f t="shared" ref="P88:P95" si="58">O88/B88*100</f>
        <v>46.620106914985342</v>
      </c>
    </row>
    <row r="89" spans="1:16" ht="35.1" customHeight="1" x14ac:dyDescent="0.2">
      <c r="A89" s="19" t="s">
        <v>186</v>
      </c>
      <c r="B89" s="82">
        <v>6976</v>
      </c>
      <c r="C89" s="82">
        <v>1125</v>
      </c>
      <c r="D89" s="83">
        <f t="shared" si="52"/>
        <v>16.126720183486238</v>
      </c>
      <c r="E89" s="82">
        <v>196</v>
      </c>
      <c r="F89" s="83">
        <f t="shared" si="53"/>
        <v>2.8096330275229358</v>
      </c>
      <c r="G89" s="82">
        <v>2126</v>
      </c>
      <c r="H89" s="83">
        <f t="shared" si="54"/>
        <v>30.475917431192663</v>
      </c>
      <c r="I89" s="82">
        <v>91</v>
      </c>
      <c r="J89" s="83">
        <f t="shared" si="55"/>
        <v>1.3044724770642202</v>
      </c>
      <c r="K89" s="82">
        <v>45</v>
      </c>
      <c r="L89" s="83">
        <f t="shared" si="56"/>
        <v>0.6450688073394496</v>
      </c>
      <c r="M89" s="82">
        <v>377</v>
      </c>
      <c r="N89" s="83">
        <f t="shared" si="57"/>
        <v>5.4042431192660549</v>
      </c>
      <c r="O89" s="82">
        <v>3016</v>
      </c>
      <c r="P89" s="95">
        <f t="shared" si="58"/>
        <v>43.23394495412844</v>
      </c>
    </row>
    <row r="90" spans="1:16" ht="35.1" customHeight="1" x14ac:dyDescent="0.2">
      <c r="A90" s="19" t="s">
        <v>187</v>
      </c>
      <c r="B90" s="82">
        <v>618</v>
      </c>
      <c r="C90" s="82">
        <v>101</v>
      </c>
      <c r="D90" s="83">
        <f t="shared" si="52"/>
        <v>16.343042071197409</v>
      </c>
      <c r="E90" s="82">
        <v>14</v>
      </c>
      <c r="F90" s="83">
        <f t="shared" si="53"/>
        <v>2.2653721682847898</v>
      </c>
      <c r="G90" s="82">
        <v>106</v>
      </c>
      <c r="H90" s="83">
        <f t="shared" si="54"/>
        <v>17.15210355987055</v>
      </c>
      <c r="I90" s="82">
        <v>18</v>
      </c>
      <c r="J90" s="83">
        <f t="shared" si="55"/>
        <v>2.912621359223301</v>
      </c>
      <c r="K90" s="82">
        <v>13</v>
      </c>
      <c r="L90" s="83">
        <f t="shared" si="56"/>
        <v>2.1035598705501619</v>
      </c>
      <c r="M90" s="82">
        <v>15</v>
      </c>
      <c r="N90" s="83">
        <f t="shared" si="57"/>
        <v>2.4271844660194173</v>
      </c>
      <c r="O90" s="82">
        <v>351</v>
      </c>
      <c r="P90" s="95">
        <f t="shared" si="58"/>
        <v>56.796116504854368</v>
      </c>
    </row>
    <row r="91" spans="1:16" ht="50.1" customHeight="1" x14ac:dyDescent="0.2">
      <c r="A91" s="125" t="s">
        <v>199</v>
      </c>
      <c r="B91" s="82">
        <v>3457</v>
      </c>
      <c r="C91" s="82">
        <v>1075</v>
      </c>
      <c r="D91" s="83">
        <f t="shared" si="52"/>
        <v>31.096326294474981</v>
      </c>
      <c r="E91" s="82">
        <v>127</v>
      </c>
      <c r="F91" s="83">
        <f t="shared" si="53"/>
        <v>3.673705525021695</v>
      </c>
      <c r="G91" s="82">
        <v>479</v>
      </c>
      <c r="H91" s="83">
        <f t="shared" si="54"/>
        <v>13.855944460514896</v>
      </c>
      <c r="I91" s="82">
        <v>47</v>
      </c>
      <c r="J91" s="83">
        <f t="shared" si="55"/>
        <v>1.3595603124096036</v>
      </c>
      <c r="K91" s="82">
        <v>12</v>
      </c>
      <c r="L91" s="83">
        <f t="shared" si="56"/>
        <v>0.34712178189181375</v>
      </c>
      <c r="M91" s="82">
        <v>30</v>
      </c>
      <c r="N91" s="83">
        <f t="shared" si="57"/>
        <v>0.86780445472953416</v>
      </c>
      <c r="O91" s="82">
        <v>1684</v>
      </c>
      <c r="P91" s="95">
        <f t="shared" si="58"/>
        <v>48.712756725484525</v>
      </c>
    </row>
    <row r="92" spans="1:16" ht="35.1" customHeight="1" x14ac:dyDescent="0.2">
      <c r="A92" s="19" t="s">
        <v>188</v>
      </c>
      <c r="B92" s="127">
        <v>0</v>
      </c>
      <c r="C92" s="127">
        <v>0</v>
      </c>
      <c r="D92" s="127">
        <v>0</v>
      </c>
      <c r="E92" s="127">
        <v>0</v>
      </c>
      <c r="F92" s="127">
        <v>0</v>
      </c>
      <c r="G92" s="127">
        <v>0</v>
      </c>
      <c r="H92" s="127">
        <v>0</v>
      </c>
      <c r="I92" s="127">
        <v>0</v>
      </c>
      <c r="J92" s="127">
        <v>0</v>
      </c>
      <c r="K92" s="127">
        <v>0</v>
      </c>
      <c r="L92" s="127">
        <v>0</v>
      </c>
      <c r="M92" s="127">
        <v>0</v>
      </c>
      <c r="N92" s="127">
        <v>0</v>
      </c>
      <c r="O92" s="127">
        <v>0</v>
      </c>
      <c r="P92" s="127">
        <v>0</v>
      </c>
    </row>
    <row r="93" spans="1:16" ht="54.95" customHeight="1" x14ac:dyDescent="0.2">
      <c r="A93" s="19" t="s">
        <v>189</v>
      </c>
      <c r="B93" s="82">
        <v>225</v>
      </c>
      <c r="C93" s="82">
        <v>25</v>
      </c>
      <c r="D93" s="83">
        <f t="shared" si="52"/>
        <v>11.111111111111111</v>
      </c>
      <c r="E93" s="82">
        <v>53</v>
      </c>
      <c r="F93" s="83">
        <f t="shared" si="53"/>
        <v>23.555555555555554</v>
      </c>
      <c r="G93" s="82">
        <v>35</v>
      </c>
      <c r="H93" s="83">
        <f t="shared" si="54"/>
        <v>15.555555555555555</v>
      </c>
      <c r="I93" s="127">
        <v>0</v>
      </c>
      <c r="J93" s="127">
        <v>0</v>
      </c>
      <c r="K93" s="127">
        <v>0</v>
      </c>
      <c r="L93" s="127">
        <v>0</v>
      </c>
      <c r="M93" s="127">
        <v>0</v>
      </c>
      <c r="N93" s="127">
        <v>0</v>
      </c>
      <c r="O93" s="82">
        <v>112</v>
      </c>
      <c r="P93" s="95">
        <f t="shared" si="58"/>
        <v>49.777777777777779</v>
      </c>
    </row>
    <row r="94" spans="1:16" ht="120" customHeight="1" x14ac:dyDescent="0.2">
      <c r="A94" s="19" t="s">
        <v>200</v>
      </c>
      <c r="B94" s="127">
        <v>0</v>
      </c>
      <c r="C94" s="127">
        <v>0</v>
      </c>
      <c r="D94" s="127">
        <v>0</v>
      </c>
      <c r="E94" s="127">
        <v>0</v>
      </c>
      <c r="F94" s="127">
        <v>0</v>
      </c>
      <c r="G94" s="127">
        <v>0</v>
      </c>
      <c r="H94" s="127">
        <v>0</v>
      </c>
      <c r="I94" s="127">
        <v>0</v>
      </c>
      <c r="J94" s="127">
        <v>0</v>
      </c>
      <c r="K94" s="127">
        <v>0</v>
      </c>
      <c r="L94" s="127">
        <v>0</v>
      </c>
      <c r="M94" s="127">
        <v>0</v>
      </c>
      <c r="N94" s="127">
        <v>0</v>
      </c>
      <c r="O94" s="127">
        <v>0</v>
      </c>
      <c r="P94" s="127">
        <v>0</v>
      </c>
    </row>
    <row r="95" spans="1:16" ht="39.950000000000003" customHeight="1" x14ac:dyDescent="0.2">
      <c r="A95" s="19" t="s">
        <v>190</v>
      </c>
      <c r="B95" s="82">
        <v>82</v>
      </c>
      <c r="C95" s="82">
        <v>11</v>
      </c>
      <c r="D95" s="83">
        <f t="shared" si="52"/>
        <v>13.414634146341465</v>
      </c>
      <c r="E95" s="82">
        <v>2</v>
      </c>
      <c r="F95" s="83">
        <f t="shared" si="53"/>
        <v>2.4390243902439024</v>
      </c>
      <c r="G95" s="82">
        <v>4</v>
      </c>
      <c r="H95" s="83">
        <f t="shared" si="54"/>
        <v>4.8780487804878048</v>
      </c>
      <c r="I95" s="82">
        <v>6</v>
      </c>
      <c r="J95" s="83">
        <f t="shared" si="55"/>
        <v>7.3170731707317067</v>
      </c>
      <c r="K95" s="127">
        <v>0</v>
      </c>
      <c r="L95" s="127">
        <v>0</v>
      </c>
      <c r="M95" s="82">
        <v>2</v>
      </c>
      <c r="N95" s="83">
        <f t="shared" si="57"/>
        <v>2.4390243902439024</v>
      </c>
      <c r="O95" s="82">
        <v>57</v>
      </c>
      <c r="P95" s="95">
        <f t="shared" si="58"/>
        <v>69.512195121951208</v>
      </c>
    </row>
    <row r="96" spans="1:16" ht="39.950000000000003" customHeight="1" x14ac:dyDescent="0.2">
      <c r="A96" s="19" t="s">
        <v>191</v>
      </c>
      <c r="B96" s="127">
        <v>0</v>
      </c>
      <c r="C96" s="127">
        <v>0</v>
      </c>
      <c r="D96" s="127">
        <v>0</v>
      </c>
      <c r="E96" s="127">
        <v>0</v>
      </c>
      <c r="F96" s="127">
        <v>0</v>
      </c>
      <c r="G96" s="127">
        <v>0</v>
      </c>
      <c r="H96" s="127">
        <v>0</v>
      </c>
      <c r="I96" s="127">
        <v>0</v>
      </c>
      <c r="J96" s="127">
        <v>0</v>
      </c>
      <c r="K96" s="127">
        <v>0</v>
      </c>
      <c r="L96" s="127">
        <v>0</v>
      </c>
      <c r="M96" s="127">
        <v>0</v>
      </c>
      <c r="N96" s="127">
        <v>0</v>
      </c>
      <c r="O96" s="127">
        <v>0</v>
      </c>
      <c r="P96" s="127">
        <v>0</v>
      </c>
    </row>
    <row r="97" spans="1:16" ht="39.950000000000003" customHeight="1" x14ac:dyDescent="0.2">
      <c r="A97" s="19" t="s">
        <v>192</v>
      </c>
      <c r="B97" s="82">
        <v>18</v>
      </c>
      <c r="C97" s="127">
        <v>0</v>
      </c>
      <c r="D97" s="127">
        <v>0</v>
      </c>
      <c r="E97" s="82">
        <v>2</v>
      </c>
      <c r="F97" s="83">
        <f t="shared" ref="F97:F98" si="59">E97/B97*100</f>
        <v>11.111111111111111</v>
      </c>
      <c r="G97" s="127">
        <v>0</v>
      </c>
      <c r="H97" s="127">
        <v>0</v>
      </c>
      <c r="I97" s="127">
        <v>0</v>
      </c>
      <c r="J97" s="127">
        <v>0</v>
      </c>
      <c r="K97" s="127">
        <v>0</v>
      </c>
      <c r="L97" s="127">
        <v>0</v>
      </c>
      <c r="M97" s="82">
        <v>2</v>
      </c>
      <c r="N97" s="83">
        <f t="shared" ref="N97:N98" si="60">M97/B97*100</f>
        <v>11.111111111111111</v>
      </c>
      <c r="O97" s="82">
        <v>14</v>
      </c>
      <c r="P97" s="95">
        <f t="shared" ref="P97" si="61">O97/B97*100</f>
        <v>77.777777777777786</v>
      </c>
    </row>
    <row r="98" spans="1:16" ht="39.950000000000003" customHeight="1" x14ac:dyDescent="0.2">
      <c r="A98" s="19" t="s">
        <v>193</v>
      </c>
      <c r="B98" s="82">
        <v>4</v>
      </c>
      <c r="C98" s="127">
        <v>0</v>
      </c>
      <c r="D98" s="127">
        <v>0</v>
      </c>
      <c r="E98" s="82">
        <v>0</v>
      </c>
      <c r="F98" s="83">
        <f t="shared" si="59"/>
        <v>0</v>
      </c>
      <c r="G98" s="127">
        <v>0</v>
      </c>
      <c r="H98" s="127">
        <v>0</v>
      </c>
      <c r="I98" s="127">
        <v>0</v>
      </c>
      <c r="J98" s="127">
        <v>0</v>
      </c>
      <c r="K98" s="127">
        <v>0</v>
      </c>
      <c r="L98" s="127">
        <v>0</v>
      </c>
      <c r="M98" s="82">
        <v>4</v>
      </c>
      <c r="N98" s="83">
        <f t="shared" si="60"/>
        <v>100</v>
      </c>
      <c r="O98" s="127">
        <v>0</v>
      </c>
      <c r="P98" s="127">
        <v>0</v>
      </c>
    </row>
    <row r="99" spans="1:16" ht="39.950000000000003" customHeight="1" x14ac:dyDescent="0.2">
      <c r="A99" s="19" t="s">
        <v>194</v>
      </c>
      <c r="B99" s="127">
        <v>0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</row>
    <row r="100" spans="1:16" ht="39.950000000000003" customHeight="1" x14ac:dyDescent="0.2">
      <c r="A100" s="19" t="s">
        <v>195</v>
      </c>
      <c r="B100" s="82">
        <v>218</v>
      </c>
      <c r="C100" s="127">
        <v>0</v>
      </c>
      <c r="D100" s="127">
        <v>0</v>
      </c>
      <c r="E100" s="82">
        <v>6</v>
      </c>
      <c r="F100" s="83">
        <f>E100/B100*100</f>
        <v>2.7522935779816518</v>
      </c>
      <c r="G100" s="82">
        <v>8</v>
      </c>
      <c r="H100" s="83">
        <f>G100/B100*100</f>
        <v>3.669724770642202</v>
      </c>
      <c r="I100" s="82">
        <v>1</v>
      </c>
      <c r="J100" s="83">
        <f>I100/B100*100</f>
        <v>0.45871559633027525</v>
      </c>
      <c r="K100" s="127">
        <v>0</v>
      </c>
      <c r="L100" s="127">
        <v>0</v>
      </c>
      <c r="M100" s="82">
        <v>30</v>
      </c>
      <c r="N100" s="83">
        <f>M100/B100*100</f>
        <v>13.761467889908257</v>
      </c>
      <c r="O100" s="82">
        <v>173</v>
      </c>
      <c r="P100" s="95">
        <f>O100/B100*100</f>
        <v>79.357798165137609</v>
      </c>
    </row>
    <row r="101" spans="1:16" ht="15.9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5.95" customHeight="1" thickBot="1" x14ac:dyDescent="0.25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1:16" s="3" customFormat="1" ht="18" customHeight="1" x14ac:dyDescent="0.2">
      <c r="A103" s="29" t="s">
        <v>196</v>
      </c>
      <c r="B103" s="20"/>
      <c r="C103" s="20"/>
      <c r="D103" s="21"/>
      <c r="E103" s="20"/>
      <c r="F103" s="21"/>
      <c r="G103" s="20"/>
      <c r="H103" s="21"/>
      <c r="I103" s="20"/>
      <c r="J103" s="21"/>
      <c r="K103" s="20"/>
      <c r="L103" s="21"/>
      <c r="M103" s="20"/>
      <c r="N103" s="21"/>
      <c r="O103" s="20"/>
      <c r="P103" s="22"/>
    </row>
    <row r="104" spans="1:16" s="3" customFormat="1" ht="18" customHeight="1" x14ac:dyDescent="0.25">
      <c r="A104" s="30" t="s">
        <v>19</v>
      </c>
    </row>
    <row r="105" spans="1:16" s="3" customFormat="1" ht="15.95" customHeight="1" x14ac:dyDescent="0.2">
      <c r="A105" s="31" t="s">
        <v>20</v>
      </c>
    </row>
    <row r="106" spans="1:16" ht="35.1" customHeight="1" x14ac:dyDescent="0.2">
      <c r="A106" s="108" t="s">
        <v>47</v>
      </c>
      <c r="B106" s="80"/>
      <c r="C106" s="3"/>
      <c r="D106" s="3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</row>
    <row r="107" spans="1:16" ht="35.1" customHeight="1" x14ac:dyDescent="0.2">
      <c r="A107" s="16" t="s">
        <v>185</v>
      </c>
      <c r="B107" s="80">
        <v>7358</v>
      </c>
      <c r="C107" s="80">
        <v>1657</v>
      </c>
      <c r="D107" s="81">
        <f t="shared" ref="D107:D114" si="62">C107/B107*100</f>
        <v>22.519706441967926</v>
      </c>
      <c r="E107" s="80">
        <v>465</v>
      </c>
      <c r="F107" s="81">
        <f t="shared" ref="F107:F114" si="63">E107/B107*100</f>
        <v>6.3196520793693933</v>
      </c>
      <c r="G107" s="80">
        <v>1714</v>
      </c>
      <c r="H107" s="81">
        <f t="shared" ref="H107:H114" si="64">G107/B107*100</f>
        <v>23.294373471051916</v>
      </c>
      <c r="I107" s="80">
        <v>112</v>
      </c>
      <c r="J107" s="81">
        <f t="shared" ref="J107:J110" si="65">I107/B107*100</f>
        <v>1.5221527589018755</v>
      </c>
      <c r="K107" s="80">
        <v>124</v>
      </c>
      <c r="L107" s="81">
        <f t="shared" ref="L107:L114" si="66">K107/B107*100</f>
        <v>1.6852405544985052</v>
      </c>
      <c r="M107" s="80">
        <v>752</v>
      </c>
      <c r="N107" s="81">
        <f t="shared" ref="N107:N114" si="67">M107/B107*100</f>
        <v>10.220168524055449</v>
      </c>
      <c r="O107" s="80">
        <v>2534</v>
      </c>
      <c r="P107" s="99">
        <f t="shared" ref="P107:P114" si="68">O107/B107*100</f>
        <v>34.43870617015493</v>
      </c>
    </row>
    <row r="108" spans="1:16" ht="35.1" customHeight="1" x14ac:dyDescent="0.2">
      <c r="A108" s="19" t="s">
        <v>186</v>
      </c>
      <c r="B108" s="82">
        <v>5825</v>
      </c>
      <c r="C108" s="82">
        <v>1178</v>
      </c>
      <c r="D108" s="83">
        <f t="shared" si="62"/>
        <v>20.223175965665234</v>
      </c>
      <c r="E108" s="82">
        <v>419</v>
      </c>
      <c r="F108" s="83">
        <f t="shared" si="63"/>
        <v>7.193133047210301</v>
      </c>
      <c r="G108" s="82">
        <v>1427</v>
      </c>
      <c r="H108" s="83">
        <f t="shared" si="64"/>
        <v>24.497854077253219</v>
      </c>
      <c r="I108" s="82">
        <v>93</v>
      </c>
      <c r="J108" s="83">
        <f t="shared" si="65"/>
        <v>1.5965665236051501</v>
      </c>
      <c r="K108" s="82">
        <v>66</v>
      </c>
      <c r="L108" s="83">
        <f t="shared" si="66"/>
        <v>1.1330472103004292</v>
      </c>
      <c r="M108" s="82">
        <v>726</v>
      </c>
      <c r="N108" s="83">
        <f t="shared" si="67"/>
        <v>12.463519313304721</v>
      </c>
      <c r="O108" s="82">
        <v>1916</v>
      </c>
      <c r="P108" s="95">
        <f t="shared" si="68"/>
        <v>32.892703862660944</v>
      </c>
    </row>
    <row r="109" spans="1:16" ht="35.1" customHeight="1" x14ac:dyDescent="0.2">
      <c r="A109" s="19" t="s">
        <v>187</v>
      </c>
      <c r="B109" s="82">
        <v>213</v>
      </c>
      <c r="C109" s="82">
        <v>55</v>
      </c>
      <c r="D109" s="83">
        <f t="shared" si="62"/>
        <v>25.821596244131456</v>
      </c>
      <c r="E109" s="82">
        <v>12</v>
      </c>
      <c r="F109" s="83">
        <f t="shared" si="63"/>
        <v>5.6338028169014089</v>
      </c>
      <c r="G109" s="82">
        <v>51</v>
      </c>
      <c r="H109" s="83">
        <f t="shared" si="64"/>
        <v>23.943661971830984</v>
      </c>
      <c r="I109" s="82">
        <v>6</v>
      </c>
      <c r="J109" s="83">
        <f t="shared" si="65"/>
        <v>2.8169014084507045</v>
      </c>
      <c r="K109" s="82">
        <v>12</v>
      </c>
      <c r="L109" s="83">
        <f t="shared" si="66"/>
        <v>5.6338028169014089</v>
      </c>
      <c r="M109" s="82">
        <v>7</v>
      </c>
      <c r="N109" s="83">
        <f t="shared" si="67"/>
        <v>3.286384976525822</v>
      </c>
      <c r="O109" s="82">
        <v>70</v>
      </c>
      <c r="P109" s="95">
        <f t="shared" si="68"/>
        <v>32.863849765258216</v>
      </c>
    </row>
    <row r="110" spans="1:16" ht="50.1" customHeight="1" x14ac:dyDescent="0.2">
      <c r="A110" s="125" t="s">
        <v>199</v>
      </c>
      <c r="B110" s="82">
        <v>1069</v>
      </c>
      <c r="C110" s="82">
        <v>332</v>
      </c>
      <c r="D110" s="83">
        <f t="shared" si="62"/>
        <v>31.057062675397567</v>
      </c>
      <c r="E110" s="82">
        <v>24</v>
      </c>
      <c r="F110" s="83">
        <f t="shared" si="63"/>
        <v>2.2450888681010288</v>
      </c>
      <c r="G110" s="82">
        <v>202</v>
      </c>
      <c r="H110" s="83">
        <f t="shared" si="64"/>
        <v>18.896164639850326</v>
      </c>
      <c r="I110" s="82">
        <v>13</v>
      </c>
      <c r="J110" s="83">
        <f t="shared" si="65"/>
        <v>1.2160898035547241</v>
      </c>
      <c r="K110" s="82">
        <v>30</v>
      </c>
      <c r="L110" s="83">
        <f t="shared" si="66"/>
        <v>2.8063610851262863</v>
      </c>
      <c r="M110" s="82">
        <v>8</v>
      </c>
      <c r="N110" s="83">
        <f t="shared" si="67"/>
        <v>0.74836295603367631</v>
      </c>
      <c r="O110" s="82">
        <v>460</v>
      </c>
      <c r="P110" s="95">
        <f t="shared" si="68"/>
        <v>43.03086997193639</v>
      </c>
    </row>
    <row r="111" spans="1:16" ht="35.1" customHeight="1" x14ac:dyDescent="0.2">
      <c r="A111" s="19" t="s">
        <v>188</v>
      </c>
      <c r="B111" s="127">
        <v>0</v>
      </c>
      <c r="C111" s="127">
        <v>0</v>
      </c>
      <c r="D111" s="127">
        <v>0</v>
      </c>
      <c r="E111" s="127">
        <v>0</v>
      </c>
      <c r="F111" s="127">
        <v>0</v>
      </c>
      <c r="G111" s="127">
        <v>0</v>
      </c>
      <c r="H111" s="127">
        <v>0</v>
      </c>
      <c r="I111" s="127">
        <v>0</v>
      </c>
      <c r="J111" s="127">
        <v>0</v>
      </c>
      <c r="K111" s="127">
        <v>0</v>
      </c>
      <c r="L111" s="127">
        <v>0</v>
      </c>
      <c r="M111" s="127">
        <v>0</v>
      </c>
      <c r="N111" s="127">
        <v>0</v>
      </c>
      <c r="O111" s="127">
        <v>0</v>
      </c>
      <c r="P111" s="127">
        <v>0</v>
      </c>
    </row>
    <row r="112" spans="1:16" ht="54.95" customHeight="1" x14ac:dyDescent="0.2">
      <c r="A112" s="19" t="s">
        <v>189</v>
      </c>
      <c r="B112" s="82">
        <v>84</v>
      </c>
      <c r="C112" s="82">
        <v>54</v>
      </c>
      <c r="D112" s="83">
        <f t="shared" si="62"/>
        <v>64.285714285714292</v>
      </c>
      <c r="E112" s="127">
        <v>0</v>
      </c>
      <c r="F112" s="127">
        <v>0</v>
      </c>
      <c r="G112" s="82">
        <v>2</v>
      </c>
      <c r="H112" s="83">
        <f t="shared" si="64"/>
        <v>2.3809523809523809</v>
      </c>
      <c r="I112" s="127">
        <v>0</v>
      </c>
      <c r="J112" s="127">
        <v>0</v>
      </c>
      <c r="K112" s="82">
        <v>14</v>
      </c>
      <c r="L112" s="83">
        <f t="shared" si="66"/>
        <v>16.666666666666664</v>
      </c>
      <c r="M112" s="127">
        <v>0</v>
      </c>
      <c r="N112" s="127">
        <v>0</v>
      </c>
      <c r="O112" s="82">
        <v>14</v>
      </c>
      <c r="P112" s="95">
        <f t="shared" si="68"/>
        <v>16.666666666666664</v>
      </c>
    </row>
    <row r="113" spans="1:16" ht="120" customHeight="1" x14ac:dyDescent="0.2">
      <c r="A113" s="19" t="s">
        <v>200</v>
      </c>
      <c r="B113" s="127">
        <v>0</v>
      </c>
      <c r="C113" s="127">
        <v>0</v>
      </c>
      <c r="D113" s="127">
        <v>0</v>
      </c>
      <c r="E113" s="127">
        <v>0</v>
      </c>
      <c r="F113" s="127">
        <v>0</v>
      </c>
      <c r="G113" s="127">
        <v>0</v>
      </c>
      <c r="H113" s="127">
        <v>0</v>
      </c>
      <c r="I113" s="127">
        <v>0</v>
      </c>
      <c r="J113" s="127">
        <v>0</v>
      </c>
      <c r="K113" s="127">
        <v>0</v>
      </c>
      <c r="L113" s="127">
        <v>0</v>
      </c>
      <c r="M113" s="127">
        <v>0</v>
      </c>
      <c r="N113" s="127">
        <v>0</v>
      </c>
      <c r="O113" s="127">
        <v>0</v>
      </c>
      <c r="P113" s="127">
        <v>0</v>
      </c>
    </row>
    <row r="114" spans="1:16" ht="39.950000000000003" customHeight="1" x14ac:dyDescent="0.2">
      <c r="A114" s="19" t="s">
        <v>190</v>
      </c>
      <c r="B114" s="82">
        <v>46</v>
      </c>
      <c r="C114" s="82">
        <v>7</v>
      </c>
      <c r="D114" s="83">
        <f t="shared" si="62"/>
        <v>15.217391304347828</v>
      </c>
      <c r="E114" s="82">
        <v>7</v>
      </c>
      <c r="F114" s="83">
        <f t="shared" si="63"/>
        <v>15.217391304347828</v>
      </c>
      <c r="G114" s="82">
        <v>8</v>
      </c>
      <c r="H114" s="83">
        <f t="shared" si="64"/>
        <v>17.391304347826086</v>
      </c>
      <c r="I114" s="127">
        <v>0</v>
      </c>
      <c r="J114" s="127">
        <v>0</v>
      </c>
      <c r="K114" s="82">
        <v>1</v>
      </c>
      <c r="L114" s="83">
        <f t="shared" si="66"/>
        <v>2.1739130434782608</v>
      </c>
      <c r="M114" s="82">
        <v>3</v>
      </c>
      <c r="N114" s="83">
        <f t="shared" si="67"/>
        <v>6.5217391304347823</v>
      </c>
      <c r="O114" s="82">
        <v>20</v>
      </c>
      <c r="P114" s="95">
        <f t="shared" si="68"/>
        <v>43.478260869565219</v>
      </c>
    </row>
    <row r="115" spans="1:16" ht="39.950000000000003" customHeight="1" x14ac:dyDescent="0.2">
      <c r="A115" s="19" t="s">
        <v>191</v>
      </c>
      <c r="B115" s="127">
        <v>0</v>
      </c>
      <c r="C115" s="127">
        <v>0</v>
      </c>
      <c r="D115" s="127">
        <v>0</v>
      </c>
      <c r="E115" s="127">
        <v>0</v>
      </c>
      <c r="F115" s="127">
        <v>0</v>
      </c>
      <c r="G115" s="127">
        <v>0</v>
      </c>
      <c r="H115" s="127">
        <v>0</v>
      </c>
      <c r="I115" s="127">
        <v>0</v>
      </c>
      <c r="J115" s="127">
        <v>0</v>
      </c>
      <c r="K115" s="127">
        <v>0</v>
      </c>
      <c r="L115" s="127">
        <v>0</v>
      </c>
      <c r="M115" s="127">
        <v>0</v>
      </c>
      <c r="N115" s="127">
        <v>0</v>
      </c>
      <c r="O115" s="127">
        <v>0</v>
      </c>
      <c r="P115" s="127">
        <v>0</v>
      </c>
    </row>
    <row r="116" spans="1:16" ht="39.950000000000003" customHeight="1" x14ac:dyDescent="0.2">
      <c r="A116" s="19" t="s">
        <v>192</v>
      </c>
      <c r="B116" s="82">
        <v>22</v>
      </c>
      <c r="C116" s="127">
        <v>0</v>
      </c>
      <c r="D116" s="127">
        <v>0</v>
      </c>
      <c r="E116" s="82">
        <v>2</v>
      </c>
      <c r="F116" s="83">
        <f t="shared" ref="F116" si="69">E116/B116*100</f>
        <v>9.0909090909090917</v>
      </c>
      <c r="G116" s="82">
        <v>15</v>
      </c>
      <c r="H116" s="83">
        <f t="shared" ref="H116" si="70">G116/B116*100</f>
        <v>68.181818181818173</v>
      </c>
      <c r="I116" s="127">
        <v>0</v>
      </c>
      <c r="J116" s="127">
        <v>0</v>
      </c>
      <c r="K116" s="127">
        <v>0</v>
      </c>
      <c r="L116" s="127">
        <v>0</v>
      </c>
      <c r="M116" s="82">
        <v>3</v>
      </c>
      <c r="N116" s="83">
        <f t="shared" ref="N116:N117" si="71">M116/B116*100</f>
        <v>13.636363636363635</v>
      </c>
      <c r="O116" s="82">
        <v>2</v>
      </c>
      <c r="P116" s="95">
        <f t="shared" ref="P116" si="72">O116/B116*100</f>
        <v>9.0909090909090917</v>
      </c>
    </row>
    <row r="117" spans="1:16" ht="39.950000000000003" customHeight="1" x14ac:dyDescent="0.2">
      <c r="A117" s="19" t="s">
        <v>193</v>
      </c>
      <c r="B117" s="82">
        <v>1</v>
      </c>
      <c r="C117" s="127">
        <v>0</v>
      </c>
      <c r="D117" s="127">
        <v>0</v>
      </c>
      <c r="E117" s="127">
        <v>0</v>
      </c>
      <c r="F117" s="127">
        <v>0</v>
      </c>
      <c r="G117" s="127">
        <v>0</v>
      </c>
      <c r="H117" s="127">
        <v>0</v>
      </c>
      <c r="I117" s="127">
        <v>0</v>
      </c>
      <c r="J117" s="127">
        <v>0</v>
      </c>
      <c r="K117" s="127">
        <v>0</v>
      </c>
      <c r="L117" s="127">
        <v>0</v>
      </c>
      <c r="M117" s="82">
        <v>1</v>
      </c>
      <c r="N117" s="83">
        <f t="shared" si="71"/>
        <v>100</v>
      </c>
      <c r="O117" s="127">
        <v>0</v>
      </c>
      <c r="P117" s="127">
        <v>0</v>
      </c>
    </row>
    <row r="118" spans="1:16" ht="39.950000000000003" customHeight="1" x14ac:dyDescent="0.2">
      <c r="A118" s="19" t="s">
        <v>194</v>
      </c>
      <c r="B118" s="127">
        <v>0</v>
      </c>
      <c r="C118" s="127">
        <v>0</v>
      </c>
      <c r="D118" s="127">
        <v>0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127">
        <v>0</v>
      </c>
      <c r="L118" s="127">
        <v>0</v>
      </c>
      <c r="M118" s="127">
        <v>0</v>
      </c>
      <c r="N118" s="127">
        <v>0</v>
      </c>
      <c r="O118" s="127">
        <v>0</v>
      </c>
      <c r="P118" s="127">
        <v>0</v>
      </c>
    </row>
    <row r="119" spans="1:16" ht="39.950000000000003" customHeight="1" x14ac:dyDescent="0.2">
      <c r="A119" s="19" t="s">
        <v>195</v>
      </c>
      <c r="B119" s="82">
        <v>98</v>
      </c>
      <c r="C119" s="82">
        <v>31</v>
      </c>
      <c r="D119" s="83">
        <f>C119/B119*100</f>
        <v>31.632653061224492</v>
      </c>
      <c r="E119" s="82">
        <v>1</v>
      </c>
      <c r="F119" s="83">
        <f>E119/B119*100</f>
        <v>1.0204081632653061</v>
      </c>
      <c r="G119" s="82">
        <v>9</v>
      </c>
      <c r="H119" s="83">
        <f>G119/B119*100</f>
        <v>9.183673469387756</v>
      </c>
      <c r="I119" s="127">
        <v>0</v>
      </c>
      <c r="J119" s="127">
        <v>0</v>
      </c>
      <c r="K119" s="82">
        <v>1</v>
      </c>
      <c r="L119" s="83">
        <f>K119/B119*100</f>
        <v>1.0204081632653061</v>
      </c>
      <c r="M119" s="82">
        <v>4</v>
      </c>
      <c r="N119" s="83">
        <f>M119/B119*100</f>
        <v>4.0816326530612246</v>
      </c>
      <c r="O119" s="82">
        <v>52</v>
      </c>
      <c r="P119" s="95">
        <f>O119/B119*100</f>
        <v>53.061224489795919</v>
      </c>
    </row>
    <row r="120" spans="1:16" ht="15.9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5.95" customHeight="1" thickBot="1" x14ac:dyDescent="0.25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</row>
    <row r="122" spans="1:16" s="3" customFormat="1" ht="18" customHeight="1" x14ac:dyDescent="0.2">
      <c r="A122" s="29" t="s">
        <v>196</v>
      </c>
      <c r="B122" s="20"/>
      <c r="C122" s="20"/>
      <c r="D122" s="21"/>
      <c r="E122" s="20"/>
      <c r="F122" s="21"/>
      <c r="G122" s="20"/>
      <c r="H122" s="21"/>
      <c r="I122" s="20"/>
      <c r="J122" s="21"/>
      <c r="K122" s="20"/>
      <c r="L122" s="21"/>
      <c r="M122" s="20"/>
      <c r="N122" s="21"/>
      <c r="O122" s="20"/>
      <c r="P122" s="22"/>
    </row>
    <row r="123" spans="1:16" s="3" customFormat="1" ht="18" customHeight="1" x14ac:dyDescent="0.25">
      <c r="A123" s="30" t="s">
        <v>19</v>
      </c>
    </row>
    <row r="124" spans="1:16" s="3" customFormat="1" ht="15.95" customHeight="1" x14ac:dyDescent="0.2">
      <c r="A124" s="31" t="s">
        <v>20</v>
      </c>
    </row>
    <row r="125" spans="1:16" ht="35.1" customHeight="1" x14ac:dyDescent="0.2">
      <c r="A125" s="108" t="s">
        <v>48</v>
      </c>
      <c r="B125" s="80"/>
      <c r="C125" s="3"/>
      <c r="D125" s="3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</row>
    <row r="126" spans="1:16" ht="35.1" customHeight="1" x14ac:dyDescent="0.2">
      <c r="A126" s="16" t="s">
        <v>185</v>
      </c>
      <c r="B126" s="80">
        <v>5768</v>
      </c>
      <c r="C126" s="80">
        <v>1542</v>
      </c>
      <c r="D126" s="81">
        <f t="shared" ref="D126:D133" si="73">C126/B126*100</f>
        <v>26.73370319001387</v>
      </c>
      <c r="E126" s="80">
        <v>451</v>
      </c>
      <c r="F126" s="81">
        <f t="shared" ref="F126:F133" si="74">E126/B126*100</f>
        <v>7.8190013869625528</v>
      </c>
      <c r="G126" s="80">
        <v>1358</v>
      </c>
      <c r="H126" s="81">
        <f t="shared" ref="H126:H133" si="75">G126/B126*100</f>
        <v>23.543689320388349</v>
      </c>
      <c r="I126" s="80">
        <v>111</v>
      </c>
      <c r="J126" s="81">
        <f t="shared" ref="J126:J129" si="76">I126/B126*100</f>
        <v>1.9244105409153951</v>
      </c>
      <c r="K126" s="80">
        <v>161</v>
      </c>
      <c r="L126" s="81">
        <f t="shared" ref="L126:L129" si="77">K126/B126*100</f>
        <v>2.7912621359223304</v>
      </c>
      <c r="M126" s="80">
        <v>842</v>
      </c>
      <c r="N126" s="81">
        <f t="shared" ref="N126:N133" si="78">M126/B126*100</f>
        <v>14.597780859916782</v>
      </c>
      <c r="O126" s="80">
        <v>1303</v>
      </c>
      <c r="P126" s="99">
        <f t="shared" ref="P126:P133" si="79">O126/B126*100</f>
        <v>22.590152565880722</v>
      </c>
    </row>
    <row r="127" spans="1:16" ht="35.1" customHeight="1" x14ac:dyDescent="0.2">
      <c r="A127" s="19" t="s">
        <v>186</v>
      </c>
      <c r="B127" s="82">
        <v>3603</v>
      </c>
      <c r="C127" s="82">
        <v>599</v>
      </c>
      <c r="D127" s="83">
        <f t="shared" si="73"/>
        <v>16.625034693311129</v>
      </c>
      <c r="E127" s="82">
        <v>272</v>
      </c>
      <c r="F127" s="83">
        <f t="shared" si="74"/>
        <v>7.5492645018040525</v>
      </c>
      <c r="G127" s="82">
        <v>1001</v>
      </c>
      <c r="H127" s="83">
        <f t="shared" si="75"/>
        <v>27.78240355259506</v>
      </c>
      <c r="I127" s="82">
        <v>56</v>
      </c>
      <c r="J127" s="83">
        <f t="shared" si="76"/>
        <v>1.5542603386067166</v>
      </c>
      <c r="K127" s="82">
        <v>70</v>
      </c>
      <c r="L127" s="83">
        <f t="shared" si="77"/>
        <v>1.9428254232583959</v>
      </c>
      <c r="M127" s="82">
        <v>727</v>
      </c>
      <c r="N127" s="83">
        <f t="shared" si="78"/>
        <v>20.177629752983623</v>
      </c>
      <c r="O127" s="82">
        <v>878</v>
      </c>
      <c r="P127" s="95">
        <f t="shared" si="79"/>
        <v>24.368581737441023</v>
      </c>
    </row>
    <row r="128" spans="1:16" ht="35.1" customHeight="1" x14ac:dyDescent="0.2">
      <c r="A128" s="19" t="s">
        <v>187</v>
      </c>
      <c r="B128" s="82">
        <v>463</v>
      </c>
      <c r="C128" s="82">
        <v>78</v>
      </c>
      <c r="D128" s="83">
        <f t="shared" si="73"/>
        <v>16.846652267818573</v>
      </c>
      <c r="E128" s="82">
        <v>35</v>
      </c>
      <c r="F128" s="83">
        <f t="shared" si="74"/>
        <v>7.5593952483801292</v>
      </c>
      <c r="G128" s="82">
        <v>74</v>
      </c>
      <c r="H128" s="83">
        <f t="shared" si="75"/>
        <v>15.982721382289416</v>
      </c>
      <c r="I128" s="82">
        <v>21</v>
      </c>
      <c r="J128" s="83">
        <f t="shared" si="76"/>
        <v>4.5356371490280782</v>
      </c>
      <c r="K128" s="82">
        <v>40</v>
      </c>
      <c r="L128" s="83">
        <f t="shared" si="77"/>
        <v>8.639308855291576</v>
      </c>
      <c r="M128" s="82">
        <v>60</v>
      </c>
      <c r="N128" s="83">
        <f t="shared" si="78"/>
        <v>12.958963282937367</v>
      </c>
      <c r="O128" s="82">
        <v>155</v>
      </c>
      <c r="P128" s="95">
        <f t="shared" si="79"/>
        <v>33.477321814254864</v>
      </c>
    </row>
    <row r="129" spans="1:16" ht="50.1" customHeight="1" x14ac:dyDescent="0.2">
      <c r="A129" s="125" t="s">
        <v>199</v>
      </c>
      <c r="B129" s="82">
        <v>1545</v>
      </c>
      <c r="C129" s="82">
        <v>834</v>
      </c>
      <c r="D129" s="83">
        <f t="shared" si="73"/>
        <v>53.980582524271846</v>
      </c>
      <c r="E129" s="82">
        <v>97</v>
      </c>
      <c r="F129" s="83">
        <f t="shared" si="74"/>
        <v>6.2783171521035603</v>
      </c>
      <c r="G129" s="82">
        <v>270</v>
      </c>
      <c r="H129" s="83">
        <f t="shared" si="75"/>
        <v>17.475728155339805</v>
      </c>
      <c r="I129" s="82">
        <v>34</v>
      </c>
      <c r="J129" s="83">
        <f t="shared" si="76"/>
        <v>2.2006472491909386</v>
      </c>
      <c r="K129" s="82">
        <v>44</v>
      </c>
      <c r="L129" s="83">
        <f t="shared" si="77"/>
        <v>2.8478964401294502</v>
      </c>
      <c r="M129" s="82">
        <v>37</v>
      </c>
      <c r="N129" s="83">
        <f t="shared" si="78"/>
        <v>2.3948220064724919</v>
      </c>
      <c r="O129" s="82">
        <v>229</v>
      </c>
      <c r="P129" s="95">
        <f t="shared" si="79"/>
        <v>14.822006472491909</v>
      </c>
    </row>
    <row r="130" spans="1:16" ht="35.1" customHeight="1" x14ac:dyDescent="0.2">
      <c r="A130" s="19" t="s">
        <v>188</v>
      </c>
      <c r="B130" s="127">
        <v>0</v>
      </c>
      <c r="C130" s="127">
        <v>0</v>
      </c>
      <c r="D130" s="127">
        <v>0</v>
      </c>
      <c r="E130" s="127">
        <v>0</v>
      </c>
      <c r="F130" s="127">
        <v>0</v>
      </c>
      <c r="G130" s="127">
        <v>0</v>
      </c>
      <c r="H130" s="127">
        <v>0</v>
      </c>
      <c r="I130" s="127">
        <v>0</v>
      </c>
      <c r="J130" s="127">
        <v>0</v>
      </c>
      <c r="K130" s="127">
        <v>0</v>
      </c>
      <c r="L130" s="127">
        <v>0</v>
      </c>
      <c r="M130" s="127">
        <v>0</v>
      </c>
      <c r="N130" s="127">
        <v>0</v>
      </c>
      <c r="O130" s="127">
        <v>0</v>
      </c>
      <c r="P130" s="127">
        <v>0</v>
      </c>
    </row>
    <row r="131" spans="1:16" ht="54.95" customHeight="1" x14ac:dyDescent="0.2">
      <c r="A131" s="19" t="s">
        <v>189</v>
      </c>
      <c r="B131" s="82">
        <v>69</v>
      </c>
      <c r="C131" s="82">
        <v>17</v>
      </c>
      <c r="D131" s="83">
        <f t="shared" si="73"/>
        <v>24.637681159420293</v>
      </c>
      <c r="E131" s="82">
        <v>45</v>
      </c>
      <c r="F131" s="83">
        <f t="shared" si="74"/>
        <v>65.217391304347828</v>
      </c>
      <c r="G131" s="127">
        <v>0</v>
      </c>
      <c r="H131" s="127">
        <v>0</v>
      </c>
      <c r="I131" s="127">
        <v>0</v>
      </c>
      <c r="J131" s="127">
        <v>0</v>
      </c>
      <c r="K131" s="127">
        <v>0</v>
      </c>
      <c r="L131" s="127">
        <v>0</v>
      </c>
      <c r="M131" s="127">
        <v>0</v>
      </c>
      <c r="N131" s="127">
        <v>0</v>
      </c>
      <c r="O131" s="82">
        <v>7</v>
      </c>
      <c r="P131" s="95">
        <f t="shared" si="79"/>
        <v>10.144927536231885</v>
      </c>
    </row>
    <row r="132" spans="1:16" ht="120" customHeight="1" x14ac:dyDescent="0.2">
      <c r="A132" s="19" t="s">
        <v>200</v>
      </c>
      <c r="B132" s="127">
        <v>0</v>
      </c>
      <c r="C132" s="127">
        <v>0</v>
      </c>
      <c r="D132" s="127">
        <v>0</v>
      </c>
      <c r="E132" s="127">
        <v>0</v>
      </c>
      <c r="F132" s="127">
        <v>0</v>
      </c>
      <c r="G132" s="127">
        <v>0</v>
      </c>
      <c r="H132" s="127">
        <v>0</v>
      </c>
      <c r="I132" s="127">
        <v>0</v>
      </c>
      <c r="J132" s="127">
        <v>0</v>
      </c>
      <c r="K132" s="127">
        <v>0</v>
      </c>
      <c r="L132" s="127">
        <v>0</v>
      </c>
      <c r="M132" s="127">
        <v>0</v>
      </c>
      <c r="N132" s="127">
        <v>0</v>
      </c>
      <c r="O132" s="127">
        <v>0</v>
      </c>
      <c r="P132" s="127">
        <v>0</v>
      </c>
    </row>
    <row r="133" spans="1:16" ht="39.950000000000003" customHeight="1" x14ac:dyDescent="0.2">
      <c r="A133" s="19" t="s">
        <v>190</v>
      </c>
      <c r="B133" s="82">
        <v>35</v>
      </c>
      <c r="C133" s="82">
        <v>9</v>
      </c>
      <c r="D133" s="83">
        <f t="shared" si="73"/>
        <v>25.714285714285712</v>
      </c>
      <c r="E133" s="82">
        <v>2</v>
      </c>
      <c r="F133" s="83">
        <f t="shared" si="74"/>
        <v>5.7142857142857144</v>
      </c>
      <c r="G133" s="82">
        <v>4</v>
      </c>
      <c r="H133" s="83">
        <f t="shared" si="75"/>
        <v>11.428571428571429</v>
      </c>
      <c r="I133" s="127">
        <v>0</v>
      </c>
      <c r="J133" s="127">
        <v>0</v>
      </c>
      <c r="K133" s="127">
        <v>0</v>
      </c>
      <c r="L133" s="127">
        <v>0</v>
      </c>
      <c r="M133" s="82">
        <v>6</v>
      </c>
      <c r="N133" s="83">
        <f t="shared" si="78"/>
        <v>17.142857142857142</v>
      </c>
      <c r="O133" s="82">
        <v>14</v>
      </c>
      <c r="P133" s="95">
        <f t="shared" si="79"/>
        <v>40</v>
      </c>
    </row>
    <row r="134" spans="1:16" ht="39.950000000000003" customHeight="1" x14ac:dyDescent="0.2">
      <c r="A134" s="19" t="s">
        <v>191</v>
      </c>
      <c r="B134" s="127">
        <v>0</v>
      </c>
      <c r="C134" s="127">
        <v>0</v>
      </c>
      <c r="D134" s="127">
        <v>0</v>
      </c>
      <c r="E134" s="127">
        <v>0</v>
      </c>
      <c r="F134" s="127">
        <v>0</v>
      </c>
      <c r="G134" s="127">
        <v>0</v>
      </c>
      <c r="H134" s="127">
        <v>0</v>
      </c>
      <c r="I134" s="127">
        <v>0</v>
      </c>
      <c r="J134" s="127">
        <v>0</v>
      </c>
      <c r="K134" s="127">
        <v>0</v>
      </c>
      <c r="L134" s="127">
        <v>0</v>
      </c>
      <c r="M134" s="127">
        <v>0</v>
      </c>
      <c r="N134" s="127">
        <v>0</v>
      </c>
      <c r="O134" s="127">
        <v>0</v>
      </c>
      <c r="P134" s="127">
        <v>0</v>
      </c>
    </row>
    <row r="135" spans="1:16" ht="39.950000000000003" customHeight="1" x14ac:dyDescent="0.2">
      <c r="A135" s="19" t="s">
        <v>192</v>
      </c>
      <c r="B135" s="82">
        <v>9</v>
      </c>
      <c r="C135" s="127">
        <v>0</v>
      </c>
      <c r="D135" s="127">
        <v>0</v>
      </c>
      <c r="E135" s="127">
        <v>0</v>
      </c>
      <c r="F135" s="127">
        <v>0</v>
      </c>
      <c r="G135" s="82">
        <v>1</v>
      </c>
      <c r="H135" s="83">
        <f t="shared" ref="H135:H136" si="80">G135/B135*100</f>
        <v>11.111111111111111</v>
      </c>
      <c r="I135" s="127">
        <v>0</v>
      </c>
      <c r="J135" s="127">
        <v>0</v>
      </c>
      <c r="K135" s="82">
        <v>1</v>
      </c>
      <c r="L135" s="83">
        <f t="shared" ref="L135" si="81">K135/B135*100</f>
        <v>11.111111111111111</v>
      </c>
      <c r="M135" s="82">
        <v>6</v>
      </c>
      <c r="N135" s="83">
        <f t="shared" ref="N135" si="82">M135/B135*100</f>
        <v>66.666666666666657</v>
      </c>
      <c r="O135" s="82">
        <v>1</v>
      </c>
      <c r="P135" s="95">
        <f t="shared" ref="P135" si="83">O135/B135*100</f>
        <v>11.111111111111111</v>
      </c>
    </row>
    <row r="136" spans="1:16" ht="39.950000000000003" customHeight="1" x14ac:dyDescent="0.2">
      <c r="A136" s="19" t="s">
        <v>193</v>
      </c>
      <c r="B136" s="82">
        <v>6</v>
      </c>
      <c r="C136" s="127">
        <v>0</v>
      </c>
      <c r="D136" s="127">
        <v>0</v>
      </c>
      <c r="E136" s="127">
        <v>0</v>
      </c>
      <c r="F136" s="127">
        <v>0</v>
      </c>
      <c r="G136" s="82">
        <v>6</v>
      </c>
      <c r="H136" s="83">
        <f t="shared" si="80"/>
        <v>100</v>
      </c>
      <c r="I136" s="127">
        <v>0</v>
      </c>
      <c r="J136" s="127">
        <v>0</v>
      </c>
      <c r="K136" s="127">
        <v>0</v>
      </c>
      <c r="L136" s="127">
        <v>0</v>
      </c>
      <c r="M136" s="127">
        <v>0</v>
      </c>
      <c r="N136" s="127">
        <v>0</v>
      </c>
      <c r="O136" s="127">
        <v>0</v>
      </c>
      <c r="P136" s="127">
        <v>0</v>
      </c>
    </row>
    <row r="137" spans="1:16" ht="39.950000000000003" customHeight="1" x14ac:dyDescent="0.2">
      <c r="A137" s="19" t="s">
        <v>194</v>
      </c>
      <c r="B137" s="127">
        <v>0</v>
      </c>
      <c r="C137" s="127">
        <v>0</v>
      </c>
      <c r="D137" s="127">
        <v>0</v>
      </c>
      <c r="E137" s="127">
        <v>0</v>
      </c>
      <c r="F137" s="127">
        <v>0</v>
      </c>
      <c r="G137" s="127">
        <v>0</v>
      </c>
      <c r="H137" s="127">
        <v>0</v>
      </c>
      <c r="I137" s="127">
        <v>0</v>
      </c>
      <c r="J137" s="127">
        <v>0</v>
      </c>
      <c r="K137" s="127">
        <v>0</v>
      </c>
      <c r="L137" s="127">
        <v>0</v>
      </c>
      <c r="M137" s="127">
        <v>0</v>
      </c>
      <c r="N137" s="127">
        <v>0</v>
      </c>
      <c r="O137" s="127">
        <v>0</v>
      </c>
      <c r="P137" s="127">
        <v>0</v>
      </c>
    </row>
    <row r="138" spans="1:16" ht="39.950000000000003" customHeight="1" x14ac:dyDescent="0.2">
      <c r="A138" s="19" t="s">
        <v>195</v>
      </c>
      <c r="B138" s="82">
        <v>38</v>
      </c>
      <c r="C138" s="82">
        <v>5</v>
      </c>
      <c r="D138" s="83">
        <f>C138/B138*100</f>
        <v>13.157894736842104</v>
      </c>
      <c r="E138" s="127">
        <v>0</v>
      </c>
      <c r="F138" s="127">
        <v>0</v>
      </c>
      <c r="G138" s="82">
        <v>2</v>
      </c>
      <c r="H138" s="83">
        <f>G138/B138*100</f>
        <v>5.2631578947368416</v>
      </c>
      <c r="I138" s="127">
        <v>0</v>
      </c>
      <c r="J138" s="127">
        <v>0</v>
      </c>
      <c r="K138" s="82">
        <v>6</v>
      </c>
      <c r="L138" s="83">
        <f>K138/B138*100</f>
        <v>15.789473684210526</v>
      </c>
      <c r="M138" s="82">
        <v>6</v>
      </c>
      <c r="N138" s="83">
        <f>M138/B138*100</f>
        <v>15.789473684210526</v>
      </c>
      <c r="O138" s="82">
        <v>19</v>
      </c>
      <c r="P138" s="95">
        <f>O138/B138*100</f>
        <v>50</v>
      </c>
    </row>
    <row r="139" spans="1:16" ht="15.9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5.95" customHeight="1" thickBot="1" x14ac:dyDescent="0.25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</row>
    <row r="141" spans="1:16" s="3" customFormat="1" ht="18" customHeight="1" x14ac:dyDescent="0.2">
      <c r="A141" s="29" t="s">
        <v>196</v>
      </c>
      <c r="B141" s="20"/>
      <c r="C141" s="20"/>
      <c r="D141" s="21"/>
      <c r="E141" s="20"/>
      <c r="F141" s="21"/>
      <c r="G141" s="20"/>
      <c r="H141" s="21"/>
      <c r="I141" s="20"/>
      <c r="J141" s="21"/>
      <c r="K141" s="20"/>
      <c r="L141" s="21"/>
      <c r="M141" s="20"/>
      <c r="N141" s="21"/>
      <c r="O141" s="20"/>
      <c r="P141" s="22"/>
    </row>
    <row r="142" spans="1:16" s="3" customFormat="1" ht="18" customHeight="1" x14ac:dyDescent="0.25">
      <c r="A142" s="30" t="s">
        <v>19</v>
      </c>
    </row>
    <row r="143" spans="1:16" s="3" customFormat="1" ht="15.95" customHeight="1" x14ac:dyDescent="0.2">
      <c r="A143" s="31" t="s">
        <v>20</v>
      </c>
    </row>
    <row r="144" spans="1:16" ht="35.1" customHeight="1" x14ac:dyDescent="0.2">
      <c r="A144" s="108" t="s">
        <v>49</v>
      </c>
      <c r="B144" s="80"/>
      <c r="C144" s="3"/>
      <c r="D144" s="3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</row>
    <row r="145" spans="1:16" ht="35.1" customHeight="1" x14ac:dyDescent="0.2">
      <c r="A145" s="16" t="s">
        <v>185</v>
      </c>
      <c r="B145" s="80">
        <v>8281</v>
      </c>
      <c r="C145" s="80">
        <v>3182</v>
      </c>
      <c r="D145" s="81">
        <f t="shared" ref="D145:D152" si="84">C145/B145*100</f>
        <v>38.425310952783484</v>
      </c>
      <c r="E145" s="80">
        <v>503</v>
      </c>
      <c r="F145" s="81">
        <f t="shared" ref="F145:F152" si="85">E145/B145*100</f>
        <v>6.0741456345851947</v>
      </c>
      <c r="G145" s="80">
        <v>2557</v>
      </c>
      <c r="H145" s="81">
        <f t="shared" ref="H145:H152" si="86">G145/B145*100</f>
        <v>30.877913295495713</v>
      </c>
      <c r="I145" s="80">
        <v>209</v>
      </c>
      <c r="J145" s="81">
        <f t="shared" ref="J145:J152" si="87">I145/B145*100</f>
        <v>2.5238497765970291</v>
      </c>
      <c r="K145" s="80">
        <v>59</v>
      </c>
      <c r="L145" s="81">
        <f t="shared" ref="L145:L148" si="88">K145/B145*100</f>
        <v>0.71247433884796518</v>
      </c>
      <c r="M145" s="80">
        <v>613</v>
      </c>
      <c r="N145" s="81">
        <f t="shared" ref="N145:N152" si="89">M145/B145*100</f>
        <v>7.4024876222678424</v>
      </c>
      <c r="O145" s="80">
        <v>1158</v>
      </c>
      <c r="P145" s="99">
        <f t="shared" ref="P145:P152" si="90">O145/B145*100</f>
        <v>13.983818379422775</v>
      </c>
    </row>
    <row r="146" spans="1:16" ht="35.1" customHeight="1" x14ac:dyDescent="0.2">
      <c r="A146" s="19" t="s">
        <v>186</v>
      </c>
      <c r="B146" s="82">
        <v>5116</v>
      </c>
      <c r="C146" s="82">
        <v>1314</v>
      </c>
      <c r="D146" s="83">
        <f t="shared" si="84"/>
        <v>25.684128225175918</v>
      </c>
      <c r="E146" s="82">
        <v>381</v>
      </c>
      <c r="F146" s="83">
        <f t="shared" si="85"/>
        <v>7.4472243940578577</v>
      </c>
      <c r="G146" s="82">
        <v>1905</v>
      </c>
      <c r="H146" s="83">
        <f t="shared" si="86"/>
        <v>37.23612197028929</v>
      </c>
      <c r="I146" s="82">
        <v>118</v>
      </c>
      <c r="J146" s="83">
        <f t="shared" si="87"/>
        <v>2.3064894448788116</v>
      </c>
      <c r="K146" s="82">
        <v>32</v>
      </c>
      <c r="L146" s="83">
        <f t="shared" si="88"/>
        <v>0.62548866301798278</v>
      </c>
      <c r="M146" s="82">
        <v>594</v>
      </c>
      <c r="N146" s="83">
        <f t="shared" si="89"/>
        <v>11.610633307271307</v>
      </c>
      <c r="O146" s="82">
        <v>772</v>
      </c>
      <c r="P146" s="95">
        <f t="shared" si="90"/>
        <v>15.089913995308834</v>
      </c>
    </row>
    <row r="147" spans="1:16" ht="35.1" customHeight="1" x14ac:dyDescent="0.2">
      <c r="A147" s="19" t="s">
        <v>187</v>
      </c>
      <c r="B147" s="82">
        <v>630</v>
      </c>
      <c r="C147" s="82">
        <v>310</v>
      </c>
      <c r="D147" s="83">
        <f t="shared" si="84"/>
        <v>49.206349206349202</v>
      </c>
      <c r="E147" s="82">
        <v>27</v>
      </c>
      <c r="F147" s="83">
        <f t="shared" si="85"/>
        <v>4.2857142857142856</v>
      </c>
      <c r="G147" s="82">
        <v>168</v>
      </c>
      <c r="H147" s="83">
        <f t="shared" si="86"/>
        <v>26.666666666666668</v>
      </c>
      <c r="I147" s="82">
        <v>27</v>
      </c>
      <c r="J147" s="83">
        <f t="shared" si="87"/>
        <v>4.2857142857142856</v>
      </c>
      <c r="K147" s="82">
        <v>3</v>
      </c>
      <c r="L147" s="83">
        <f t="shared" si="88"/>
        <v>0.47619047619047622</v>
      </c>
      <c r="M147" s="82">
        <v>9</v>
      </c>
      <c r="N147" s="83">
        <f t="shared" si="89"/>
        <v>1.4285714285714286</v>
      </c>
      <c r="O147" s="82">
        <v>86</v>
      </c>
      <c r="P147" s="95">
        <f t="shared" si="90"/>
        <v>13.65079365079365</v>
      </c>
    </row>
    <row r="148" spans="1:16" ht="50.1" customHeight="1" x14ac:dyDescent="0.2">
      <c r="A148" s="125" t="s">
        <v>199</v>
      </c>
      <c r="B148" s="82">
        <v>2144</v>
      </c>
      <c r="C148" s="82">
        <v>1403</v>
      </c>
      <c r="D148" s="83">
        <f t="shared" si="84"/>
        <v>65.43843283582089</v>
      </c>
      <c r="E148" s="82">
        <v>27</v>
      </c>
      <c r="F148" s="83">
        <f t="shared" si="85"/>
        <v>1.2593283582089552</v>
      </c>
      <c r="G148" s="82">
        <v>465</v>
      </c>
      <c r="H148" s="83">
        <f t="shared" si="86"/>
        <v>21.688432835820894</v>
      </c>
      <c r="I148" s="82">
        <v>60</v>
      </c>
      <c r="J148" s="83">
        <f t="shared" si="87"/>
        <v>2.7985074626865671</v>
      </c>
      <c r="K148" s="82">
        <v>5</v>
      </c>
      <c r="L148" s="83">
        <f t="shared" si="88"/>
        <v>0.23320895522388058</v>
      </c>
      <c r="M148" s="82">
        <v>4</v>
      </c>
      <c r="N148" s="83">
        <f t="shared" si="89"/>
        <v>0.18656716417910446</v>
      </c>
      <c r="O148" s="82">
        <v>180</v>
      </c>
      <c r="P148" s="95">
        <f t="shared" si="90"/>
        <v>8.3955223880597014</v>
      </c>
    </row>
    <row r="149" spans="1:16" ht="35.1" customHeight="1" x14ac:dyDescent="0.2">
      <c r="A149" s="19" t="s">
        <v>188</v>
      </c>
      <c r="B149" s="127">
        <v>0</v>
      </c>
      <c r="C149" s="127">
        <v>0</v>
      </c>
      <c r="D149" s="127">
        <v>0</v>
      </c>
      <c r="E149" s="127">
        <v>0</v>
      </c>
      <c r="F149" s="127">
        <v>0</v>
      </c>
      <c r="G149" s="127">
        <v>0</v>
      </c>
      <c r="H149" s="127">
        <v>0</v>
      </c>
      <c r="I149" s="127">
        <v>0</v>
      </c>
      <c r="J149" s="127">
        <v>0</v>
      </c>
      <c r="K149" s="127">
        <v>0</v>
      </c>
      <c r="L149" s="127">
        <v>0</v>
      </c>
      <c r="M149" s="127">
        <v>0</v>
      </c>
      <c r="N149" s="127">
        <v>0</v>
      </c>
      <c r="O149" s="127">
        <v>0</v>
      </c>
      <c r="P149" s="127">
        <v>0</v>
      </c>
    </row>
    <row r="150" spans="1:16" ht="54.95" customHeight="1" x14ac:dyDescent="0.2">
      <c r="A150" s="19" t="s">
        <v>189</v>
      </c>
      <c r="B150" s="82">
        <v>161</v>
      </c>
      <c r="C150" s="82">
        <v>81</v>
      </c>
      <c r="D150" s="83">
        <f t="shared" si="84"/>
        <v>50.310559006211179</v>
      </c>
      <c r="E150" s="82">
        <v>61</v>
      </c>
      <c r="F150" s="83">
        <f t="shared" si="85"/>
        <v>37.888198757763973</v>
      </c>
      <c r="G150" s="82">
        <v>3</v>
      </c>
      <c r="H150" s="83">
        <f t="shared" si="86"/>
        <v>1.8633540372670807</v>
      </c>
      <c r="I150" s="127">
        <v>0</v>
      </c>
      <c r="J150" s="127">
        <v>0</v>
      </c>
      <c r="K150" s="127">
        <v>0</v>
      </c>
      <c r="L150" s="127">
        <v>0</v>
      </c>
      <c r="M150" s="127">
        <v>0</v>
      </c>
      <c r="N150" s="127">
        <v>0</v>
      </c>
      <c r="O150" s="82">
        <v>16</v>
      </c>
      <c r="P150" s="95">
        <f t="shared" si="90"/>
        <v>9.9378881987577632</v>
      </c>
    </row>
    <row r="151" spans="1:16" ht="120" customHeight="1" x14ac:dyDescent="0.2">
      <c r="A151" s="19" t="s">
        <v>200</v>
      </c>
      <c r="B151" s="127">
        <v>0</v>
      </c>
      <c r="C151" s="127">
        <v>0</v>
      </c>
      <c r="D151" s="127">
        <v>0</v>
      </c>
      <c r="E151" s="127">
        <v>0</v>
      </c>
      <c r="F151" s="127">
        <v>0</v>
      </c>
      <c r="G151" s="127">
        <v>0</v>
      </c>
      <c r="H151" s="127">
        <v>0</v>
      </c>
      <c r="I151" s="127">
        <v>0</v>
      </c>
      <c r="J151" s="127">
        <v>0</v>
      </c>
      <c r="K151" s="127">
        <v>0</v>
      </c>
      <c r="L151" s="127">
        <v>0</v>
      </c>
      <c r="M151" s="127">
        <v>0</v>
      </c>
      <c r="N151" s="127">
        <v>0</v>
      </c>
      <c r="O151" s="127">
        <v>0</v>
      </c>
      <c r="P151" s="127">
        <v>0</v>
      </c>
    </row>
    <row r="152" spans="1:16" ht="39.950000000000003" customHeight="1" x14ac:dyDescent="0.2">
      <c r="A152" s="19" t="s">
        <v>190</v>
      </c>
      <c r="B152" s="82">
        <v>133</v>
      </c>
      <c r="C152" s="82">
        <v>70</v>
      </c>
      <c r="D152" s="83">
        <f t="shared" si="84"/>
        <v>52.631578947368418</v>
      </c>
      <c r="E152" s="82">
        <v>6</v>
      </c>
      <c r="F152" s="83">
        <f t="shared" si="85"/>
        <v>4.5112781954887211</v>
      </c>
      <c r="G152" s="82">
        <v>10</v>
      </c>
      <c r="H152" s="83">
        <f t="shared" si="86"/>
        <v>7.518796992481203</v>
      </c>
      <c r="I152" s="82">
        <v>3</v>
      </c>
      <c r="J152" s="83">
        <f t="shared" si="87"/>
        <v>2.2556390977443606</v>
      </c>
      <c r="K152" s="127">
        <v>0</v>
      </c>
      <c r="L152" s="127">
        <v>0</v>
      </c>
      <c r="M152" s="82">
        <v>3</v>
      </c>
      <c r="N152" s="83">
        <f t="shared" si="89"/>
        <v>2.2556390977443606</v>
      </c>
      <c r="O152" s="82">
        <v>41</v>
      </c>
      <c r="P152" s="95">
        <f t="shared" si="90"/>
        <v>30.82706766917293</v>
      </c>
    </row>
    <row r="153" spans="1:16" ht="39.950000000000003" customHeight="1" x14ac:dyDescent="0.2">
      <c r="A153" s="19" t="s">
        <v>191</v>
      </c>
      <c r="B153" s="127">
        <v>0</v>
      </c>
      <c r="C153" s="127">
        <v>0</v>
      </c>
      <c r="D153" s="127">
        <v>0</v>
      </c>
      <c r="E153" s="127">
        <v>0</v>
      </c>
      <c r="F153" s="127">
        <v>0</v>
      </c>
      <c r="G153" s="127">
        <v>0</v>
      </c>
      <c r="H153" s="127">
        <v>0</v>
      </c>
      <c r="I153" s="127">
        <v>0</v>
      </c>
      <c r="J153" s="127">
        <v>0</v>
      </c>
      <c r="K153" s="127">
        <v>0</v>
      </c>
      <c r="L153" s="127">
        <v>0</v>
      </c>
      <c r="M153" s="127">
        <v>0</v>
      </c>
      <c r="N153" s="127">
        <v>0</v>
      </c>
      <c r="O153" s="127">
        <v>0</v>
      </c>
      <c r="P153" s="127">
        <v>0</v>
      </c>
    </row>
    <row r="154" spans="1:16" ht="39.950000000000003" customHeight="1" x14ac:dyDescent="0.2">
      <c r="A154" s="19" t="s">
        <v>192</v>
      </c>
      <c r="B154" s="82">
        <v>6</v>
      </c>
      <c r="C154" s="82">
        <v>1</v>
      </c>
      <c r="D154" s="83">
        <f t="shared" ref="D154:D155" si="91">C154/B154*100</f>
        <v>16.666666666666664</v>
      </c>
      <c r="E154" s="127">
        <v>0</v>
      </c>
      <c r="F154" s="127">
        <v>0</v>
      </c>
      <c r="G154" s="127">
        <v>0</v>
      </c>
      <c r="H154" s="127">
        <v>0</v>
      </c>
      <c r="I154" s="127">
        <v>0</v>
      </c>
      <c r="J154" s="127">
        <v>0</v>
      </c>
      <c r="K154" s="82">
        <v>1</v>
      </c>
      <c r="L154" s="83">
        <f t="shared" ref="L154" si="92">K154/B154*100</f>
        <v>16.666666666666664</v>
      </c>
      <c r="M154" s="82">
        <v>1</v>
      </c>
      <c r="N154" s="83">
        <f t="shared" ref="N154" si="93">M154/B154*100</f>
        <v>16.666666666666664</v>
      </c>
      <c r="O154" s="82">
        <v>3</v>
      </c>
      <c r="P154" s="95">
        <f t="shared" ref="P154:P155" si="94">O154/B154*100</f>
        <v>50</v>
      </c>
    </row>
    <row r="155" spans="1:16" ht="39.950000000000003" customHeight="1" x14ac:dyDescent="0.2">
      <c r="A155" s="19" t="s">
        <v>193</v>
      </c>
      <c r="B155" s="82">
        <v>4</v>
      </c>
      <c r="C155" s="82">
        <v>1</v>
      </c>
      <c r="D155" s="83">
        <f t="shared" si="91"/>
        <v>25</v>
      </c>
      <c r="E155" s="127">
        <v>0</v>
      </c>
      <c r="F155" s="127">
        <v>0</v>
      </c>
      <c r="G155" s="82">
        <v>1</v>
      </c>
      <c r="H155" s="83">
        <f t="shared" ref="H155" si="95">G155/B155*100</f>
        <v>25</v>
      </c>
      <c r="I155" s="127">
        <v>0</v>
      </c>
      <c r="J155" s="127">
        <v>0</v>
      </c>
      <c r="K155" s="127">
        <v>0</v>
      </c>
      <c r="L155" s="127">
        <v>0</v>
      </c>
      <c r="M155" s="127">
        <v>0</v>
      </c>
      <c r="N155" s="127">
        <v>0</v>
      </c>
      <c r="O155" s="82">
        <v>2</v>
      </c>
      <c r="P155" s="95">
        <f t="shared" si="94"/>
        <v>50</v>
      </c>
    </row>
    <row r="156" spans="1:16" ht="39.950000000000003" customHeight="1" x14ac:dyDescent="0.2">
      <c r="A156" s="19" t="s">
        <v>194</v>
      </c>
      <c r="B156" s="127">
        <v>0</v>
      </c>
      <c r="C156" s="127">
        <v>0</v>
      </c>
      <c r="D156" s="127">
        <v>0</v>
      </c>
      <c r="E156" s="127">
        <v>0</v>
      </c>
      <c r="F156" s="127">
        <v>0</v>
      </c>
      <c r="G156" s="127">
        <v>0</v>
      </c>
      <c r="H156" s="127">
        <v>0</v>
      </c>
      <c r="I156" s="127">
        <v>0</v>
      </c>
      <c r="J156" s="127">
        <v>0</v>
      </c>
      <c r="K156" s="127">
        <v>0</v>
      </c>
      <c r="L156" s="127">
        <v>0</v>
      </c>
      <c r="M156" s="127">
        <v>0</v>
      </c>
      <c r="N156" s="127">
        <v>0</v>
      </c>
      <c r="O156" s="127">
        <v>0</v>
      </c>
      <c r="P156" s="127">
        <v>0</v>
      </c>
    </row>
    <row r="157" spans="1:16" ht="39.950000000000003" customHeight="1" x14ac:dyDescent="0.2">
      <c r="A157" s="19" t="s">
        <v>195</v>
      </c>
      <c r="B157" s="82">
        <v>87</v>
      </c>
      <c r="C157" s="82">
        <v>2</v>
      </c>
      <c r="D157" s="83">
        <f>C157/B157*100</f>
        <v>2.2988505747126435</v>
      </c>
      <c r="E157" s="82">
        <v>1</v>
      </c>
      <c r="F157" s="83">
        <f>E157/B157*100</f>
        <v>1.1494252873563218</v>
      </c>
      <c r="G157" s="82">
        <v>5</v>
      </c>
      <c r="H157" s="83">
        <f>G157/B157*100</f>
        <v>5.7471264367816088</v>
      </c>
      <c r="I157" s="82">
        <v>1</v>
      </c>
      <c r="J157" s="83">
        <f>I157/B157*100</f>
        <v>1.1494252873563218</v>
      </c>
      <c r="K157" s="82">
        <v>18</v>
      </c>
      <c r="L157" s="83">
        <f>K157/B157*100</f>
        <v>20.689655172413794</v>
      </c>
      <c r="M157" s="82">
        <v>2</v>
      </c>
      <c r="N157" s="83">
        <f>M157/B157*100</f>
        <v>2.2988505747126435</v>
      </c>
      <c r="O157" s="82">
        <v>58</v>
      </c>
      <c r="P157" s="95">
        <f>O157/B157*100</f>
        <v>66.666666666666657</v>
      </c>
    </row>
    <row r="158" spans="1:16" ht="15.9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5.95" customHeight="1" thickBot="1" x14ac:dyDescent="0.25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</row>
    <row r="160" spans="1:16" s="3" customFormat="1" ht="18" customHeight="1" x14ac:dyDescent="0.2">
      <c r="A160" s="29" t="s">
        <v>196</v>
      </c>
      <c r="B160" s="20"/>
      <c r="C160" s="20"/>
      <c r="D160" s="21"/>
      <c r="E160" s="20"/>
      <c r="F160" s="21"/>
      <c r="G160" s="20"/>
      <c r="H160" s="21"/>
      <c r="I160" s="20"/>
      <c r="J160" s="21"/>
      <c r="K160" s="20"/>
      <c r="L160" s="21"/>
      <c r="M160" s="20"/>
      <c r="N160" s="21"/>
      <c r="O160" s="20"/>
      <c r="P160" s="22"/>
    </row>
    <row r="161" spans="1:16" s="3" customFormat="1" ht="18" customHeight="1" x14ac:dyDescent="0.25">
      <c r="A161" s="30" t="s">
        <v>19</v>
      </c>
    </row>
    <row r="162" spans="1:16" s="3" customFormat="1" ht="15.95" customHeight="1" x14ac:dyDescent="0.2">
      <c r="A162" s="31" t="s">
        <v>20</v>
      </c>
    </row>
    <row r="163" spans="1:16" ht="35.1" customHeight="1" x14ac:dyDescent="0.2">
      <c r="A163" s="108" t="s">
        <v>50</v>
      </c>
      <c r="B163" s="80"/>
      <c r="C163" s="3"/>
      <c r="D163" s="3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</row>
    <row r="164" spans="1:16" ht="35.1" customHeight="1" x14ac:dyDescent="0.2">
      <c r="A164" s="16" t="s">
        <v>185</v>
      </c>
      <c r="B164" s="80">
        <v>7186</v>
      </c>
      <c r="C164" s="80">
        <v>1497</v>
      </c>
      <c r="D164" s="81">
        <f t="shared" ref="D164:D171" si="96">C164/B164*100</f>
        <v>20.832173671026997</v>
      </c>
      <c r="E164" s="80">
        <v>299</v>
      </c>
      <c r="F164" s="81">
        <f t="shared" ref="F164:F171" si="97">E164/B164*100</f>
        <v>4.1608683551349852</v>
      </c>
      <c r="G164" s="80">
        <v>1949</v>
      </c>
      <c r="H164" s="81">
        <f t="shared" ref="H164:H171" si="98">G164/B164*100</f>
        <v>27.122182020595602</v>
      </c>
      <c r="I164" s="80">
        <v>162</v>
      </c>
      <c r="J164" s="81">
        <f t="shared" ref="J164:J171" si="99">I164/B164*100</f>
        <v>2.2543835235179515</v>
      </c>
      <c r="K164" s="80">
        <v>591</v>
      </c>
      <c r="L164" s="81">
        <f t="shared" ref="L164:L171" si="100">K164/B164*100</f>
        <v>8.2243250765377134</v>
      </c>
      <c r="M164" s="80">
        <v>466</v>
      </c>
      <c r="N164" s="81">
        <f t="shared" ref="N164:N171" si="101">M164/B164*100</f>
        <v>6.4848316170331195</v>
      </c>
      <c r="O164" s="80">
        <v>2222</v>
      </c>
      <c r="P164" s="99">
        <f t="shared" ref="P164:P171" si="102">O164/B164*100</f>
        <v>30.92123573615363</v>
      </c>
    </row>
    <row r="165" spans="1:16" ht="35.1" customHeight="1" x14ac:dyDescent="0.2">
      <c r="A165" s="19" t="s">
        <v>186</v>
      </c>
      <c r="B165" s="82">
        <v>3655</v>
      </c>
      <c r="C165" s="82">
        <v>463</v>
      </c>
      <c r="D165" s="83">
        <f t="shared" si="96"/>
        <v>12.667578659370726</v>
      </c>
      <c r="E165" s="82">
        <v>202</v>
      </c>
      <c r="F165" s="83">
        <f t="shared" si="97"/>
        <v>5.5266757865937075</v>
      </c>
      <c r="G165" s="82">
        <v>898</v>
      </c>
      <c r="H165" s="83">
        <f t="shared" si="98"/>
        <v>24.569083447332421</v>
      </c>
      <c r="I165" s="82">
        <v>72</v>
      </c>
      <c r="J165" s="83">
        <f t="shared" si="99"/>
        <v>1.9699042407660738</v>
      </c>
      <c r="K165" s="82">
        <v>299</v>
      </c>
      <c r="L165" s="83">
        <f t="shared" si="100"/>
        <v>8.180574555403556</v>
      </c>
      <c r="M165" s="82">
        <v>391</v>
      </c>
      <c r="N165" s="83">
        <f t="shared" si="101"/>
        <v>10.697674418604651</v>
      </c>
      <c r="O165" s="82">
        <v>1330</v>
      </c>
      <c r="P165" s="95">
        <f t="shared" si="102"/>
        <v>36.388508891928865</v>
      </c>
    </row>
    <row r="166" spans="1:16" ht="35.1" customHeight="1" x14ac:dyDescent="0.2">
      <c r="A166" s="19" t="s">
        <v>187</v>
      </c>
      <c r="B166" s="82">
        <v>820</v>
      </c>
      <c r="C166" s="82">
        <v>141</v>
      </c>
      <c r="D166" s="83">
        <f t="shared" si="96"/>
        <v>17.195121951219512</v>
      </c>
      <c r="E166" s="82">
        <v>12</v>
      </c>
      <c r="F166" s="83">
        <f t="shared" si="97"/>
        <v>1.4634146341463417</v>
      </c>
      <c r="G166" s="82">
        <v>177</v>
      </c>
      <c r="H166" s="83">
        <f t="shared" si="98"/>
        <v>21.585365853658537</v>
      </c>
      <c r="I166" s="82">
        <v>7</v>
      </c>
      <c r="J166" s="83">
        <f t="shared" si="99"/>
        <v>0.85365853658536595</v>
      </c>
      <c r="K166" s="82">
        <v>158</v>
      </c>
      <c r="L166" s="83">
        <f t="shared" si="100"/>
        <v>19.26829268292683</v>
      </c>
      <c r="M166" s="82">
        <v>19</v>
      </c>
      <c r="N166" s="83">
        <f t="shared" si="101"/>
        <v>2.3170731707317072</v>
      </c>
      <c r="O166" s="82">
        <v>306</v>
      </c>
      <c r="P166" s="95">
        <f t="shared" si="102"/>
        <v>37.31707317073171</v>
      </c>
    </row>
    <row r="167" spans="1:16" ht="50.1" customHeight="1" x14ac:dyDescent="0.2">
      <c r="A167" s="125" t="s">
        <v>199</v>
      </c>
      <c r="B167" s="82">
        <v>1571</v>
      </c>
      <c r="C167" s="82">
        <v>518</v>
      </c>
      <c r="D167" s="83">
        <f t="shared" si="96"/>
        <v>32.972628898790582</v>
      </c>
      <c r="E167" s="82">
        <v>70</v>
      </c>
      <c r="F167" s="83">
        <f t="shared" si="97"/>
        <v>4.4557606619987267</v>
      </c>
      <c r="G167" s="82">
        <v>552</v>
      </c>
      <c r="H167" s="83">
        <f t="shared" si="98"/>
        <v>35.136855506047105</v>
      </c>
      <c r="I167" s="82">
        <v>82</v>
      </c>
      <c r="J167" s="83">
        <f t="shared" si="99"/>
        <v>5.2196053469127941</v>
      </c>
      <c r="K167" s="82">
        <v>54</v>
      </c>
      <c r="L167" s="83">
        <f t="shared" si="100"/>
        <v>3.4373010821133039</v>
      </c>
      <c r="M167" s="82">
        <v>12</v>
      </c>
      <c r="N167" s="83">
        <f t="shared" si="101"/>
        <v>0.76384468491406743</v>
      </c>
      <c r="O167" s="82">
        <v>283</v>
      </c>
      <c r="P167" s="95">
        <f t="shared" si="102"/>
        <v>18.014003819223426</v>
      </c>
    </row>
    <row r="168" spans="1:16" ht="35.1" customHeight="1" x14ac:dyDescent="0.2">
      <c r="A168" s="19" t="s">
        <v>188</v>
      </c>
      <c r="B168" s="127">
        <v>0</v>
      </c>
      <c r="C168" s="127">
        <v>0</v>
      </c>
      <c r="D168" s="127">
        <v>0</v>
      </c>
      <c r="E168" s="127">
        <v>0</v>
      </c>
      <c r="F168" s="127">
        <v>0</v>
      </c>
      <c r="G168" s="127">
        <v>0</v>
      </c>
      <c r="H168" s="127">
        <v>0</v>
      </c>
      <c r="I168" s="127">
        <v>0</v>
      </c>
      <c r="J168" s="127">
        <v>0</v>
      </c>
      <c r="K168" s="127">
        <v>0</v>
      </c>
      <c r="L168" s="127">
        <v>0</v>
      </c>
      <c r="M168" s="127">
        <v>0</v>
      </c>
      <c r="N168" s="127">
        <v>0</v>
      </c>
      <c r="O168" s="127">
        <v>0</v>
      </c>
      <c r="P168" s="127">
        <v>0</v>
      </c>
    </row>
    <row r="169" spans="1:16" ht="54.95" customHeight="1" x14ac:dyDescent="0.2">
      <c r="A169" s="19" t="s">
        <v>189</v>
      </c>
      <c r="B169" s="82">
        <v>712</v>
      </c>
      <c r="C169" s="82">
        <v>338</v>
      </c>
      <c r="D169" s="83">
        <f t="shared" si="96"/>
        <v>47.471910112359552</v>
      </c>
      <c r="E169" s="82">
        <v>3</v>
      </c>
      <c r="F169" s="83">
        <f t="shared" si="97"/>
        <v>0.42134831460674155</v>
      </c>
      <c r="G169" s="82">
        <v>283</v>
      </c>
      <c r="H169" s="83">
        <f t="shared" si="98"/>
        <v>39.747191011235955</v>
      </c>
      <c r="I169" s="127">
        <v>0</v>
      </c>
      <c r="J169" s="127">
        <v>0</v>
      </c>
      <c r="K169" s="82">
        <v>4</v>
      </c>
      <c r="L169" s="83">
        <f t="shared" si="100"/>
        <v>0.5617977528089888</v>
      </c>
      <c r="M169" s="127">
        <v>0</v>
      </c>
      <c r="N169" s="127">
        <v>0</v>
      </c>
      <c r="O169" s="82">
        <v>84</v>
      </c>
      <c r="P169" s="95">
        <f t="shared" si="102"/>
        <v>11.797752808988763</v>
      </c>
    </row>
    <row r="170" spans="1:16" ht="120" customHeight="1" x14ac:dyDescent="0.2">
      <c r="A170" s="19" t="s">
        <v>200</v>
      </c>
      <c r="B170" s="127">
        <v>0</v>
      </c>
      <c r="C170" s="127">
        <v>0</v>
      </c>
      <c r="D170" s="127">
        <v>0</v>
      </c>
      <c r="E170" s="127">
        <v>0</v>
      </c>
      <c r="F170" s="127">
        <v>0</v>
      </c>
      <c r="G170" s="127">
        <v>0</v>
      </c>
      <c r="H170" s="127">
        <v>0</v>
      </c>
      <c r="I170" s="127">
        <v>0</v>
      </c>
      <c r="J170" s="127">
        <v>0</v>
      </c>
      <c r="K170" s="127">
        <v>0</v>
      </c>
      <c r="L170" s="127">
        <v>0</v>
      </c>
      <c r="M170" s="127">
        <v>0</v>
      </c>
      <c r="N170" s="127">
        <v>0</v>
      </c>
      <c r="O170" s="127">
        <v>0</v>
      </c>
      <c r="P170" s="127">
        <v>0</v>
      </c>
    </row>
    <row r="171" spans="1:16" ht="39.950000000000003" customHeight="1" x14ac:dyDescent="0.2">
      <c r="A171" s="19" t="s">
        <v>190</v>
      </c>
      <c r="B171" s="82">
        <v>81</v>
      </c>
      <c r="C171" s="82">
        <v>25</v>
      </c>
      <c r="D171" s="83">
        <f t="shared" si="96"/>
        <v>30.864197530864196</v>
      </c>
      <c r="E171" s="82">
        <v>4</v>
      </c>
      <c r="F171" s="83">
        <f t="shared" si="97"/>
        <v>4.9382716049382713</v>
      </c>
      <c r="G171" s="82">
        <v>7</v>
      </c>
      <c r="H171" s="83">
        <f t="shared" si="98"/>
        <v>8.6419753086419746</v>
      </c>
      <c r="I171" s="82">
        <v>1</v>
      </c>
      <c r="J171" s="83">
        <f t="shared" si="99"/>
        <v>1.2345679012345678</v>
      </c>
      <c r="K171" s="82">
        <v>4</v>
      </c>
      <c r="L171" s="83">
        <f t="shared" si="100"/>
        <v>4.9382716049382713</v>
      </c>
      <c r="M171" s="82">
        <v>1</v>
      </c>
      <c r="N171" s="83">
        <f t="shared" si="101"/>
        <v>1.2345679012345678</v>
      </c>
      <c r="O171" s="82">
        <v>39</v>
      </c>
      <c r="P171" s="95">
        <f t="shared" si="102"/>
        <v>48.148148148148145</v>
      </c>
    </row>
    <row r="172" spans="1:16" ht="39.950000000000003" customHeight="1" x14ac:dyDescent="0.2">
      <c r="A172" s="19" t="s">
        <v>191</v>
      </c>
      <c r="B172" s="127">
        <v>0</v>
      </c>
      <c r="C172" s="127">
        <v>0</v>
      </c>
      <c r="D172" s="127">
        <v>0</v>
      </c>
      <c r="E172" s="127">
        <v>0</v>
      </c>
      <c r="F172" s="127">
        <v>0</v>
      </c>
      <c r="G172" s="127">
        <v>0</v>
      </c>
      <c r="H172" s="127">
        <v>0</v>
      </c>
      <c r="I172" s="127">
        <v>0</v>
      </c>
      <c r="J172" s="127">
        <v>0</v>
      </c>
      <c r="K172" s="127">
        <v>0</v>
      </c>
      <c r="L172" s="127">
        <v>0</v>
      </c>
      <c r="M172" s="127">
        <v>0</v>
      </c>
      <c r="N172" s="127">
        <v>0</v>
      </c>
      <c r="O172" s="127">
        <v>0</v>
      </c>
      <c r="P172" s="127">
        <v>0</v>
      </c>
    </row>
    <row r="173" spans="1:16" ht="39.950000000000003" customHeight="1" x14ac:dyDescent="0.2">
      <c r="A173" s="19" t="s">
        <v>192</v>
      </c>
      <c r="B173" s="82">
        <v>39</v>
      </c>
      <c r="C173" s="127">
        <v>0</v>
      </c>
      <c r="D173" s="127">
        <v>0</v>
      </c>
      <c r="E173" s="127">
        <v>0</v>
      </c>
      <c r="F173" s="127">
        <v>0</v>
      </c>
      <c r="G173" s="82">
        <v>3</v>
      </c>
      <c r="H173" s="83">
        <f t="shared" ref="H173:H174" si="103">G173/B173*100</f>
        <v>7.6923076923076925</v>
      </c>
      <c r="I173" s="127">
        <v>0</v>
      </c>
      <c r="J173" s="127">
        <v>0</v>
      </c>
      <c r="K173" s="82">
        <v>11</v>
      </c>
      <c r="L173" s="83">
        <f t="shared" ref="L173:L174" si="104">K173/B173*100</f>
        <v>28.205128205128204</v>
      </c>
      <c r="M173" s="82">
        <v>18</v>
      </c>
      <c r="N173" s="83">
        <f t="shared" ref="N173" si="105">M173/B173*100</f>
        <v>46.153846153846153</v>
      </c>
      <c r="O173" s="82">
        <v>7</v>
      </c>
      <c r="P173" s="95">
        <f t="shared" ref="P173:P174" si="106">O173/B173*100</f>
        <v>17.948717948717949</v>
      </c>
    </row>
    <row r="174" spans="1:16" ht="39.950000000000003" customHeight="1" x14ac:dyDescent="0.2">
      <c r="A174" s="19" t="s">
        <v>193</v>
      </c>
      <c r="B174" s="82">
        <v>44</v>
      </c>
      <c r="C174" s="127">
        <v>0</v>
      </c>
      <c r="D174" s="127">
        <v>0</v>
      </c>
      <c r="E174" s="127">
        <v>0</v>
      </c>
      <c r="F174" s="127">
        <v>0</v>
      </c>
      <c r="G174" s="82">
        <v>10</v>
      </c>
      <c r="H174" s="83">
        <f t="shared" si="103"/>
        <v>22.727272727272727</v>
      </c>
      <c r="I174" s="127">
        <v>0</v>
      </c>
      <c r="J174" s="127">
        <v>0</v>
      </c>
      <c r="K174" s="82">
        <v>33</v>
      </c>
      <c r="L174" s="83">
        <f t="shared" si="104"/>
        <v>75</v>
      </c>
      <c r="M174" s="127">
        <v>0</v>
      </c>
      <c r="N174" s="127">
        <v>0</v>
      </c>
      <c r="O174" s="82">
        <v>1</v>
      </c>
      <c r="P174" s="95">
        <f t="shared" si="106"/>
        <v>2.2727272727272729</v>
      </c>
    </row>
    <row r="175" spans="1:16" ht="39.950000000000003" customHeight="1" x14ac:dyDescent="0.2">
      <c r="A175" s="19" t="s">
        <v>194</v>
      </c>
      <c r="B175" s="127">
        <v>0</v>
      </c>
      <c r="C175" s="127">
        <v>0</v>
      </c>
      <c r="D175" s="127">
        <v>0</v>
      </c>
      <c r="E175" s="127">
        <v>0</v>
      </c>
      <c r="F175" s="127">
        <v>0</v>
      </c>
      <c r="G175" s="127">
        <v>0</v>
      </c>
      <c r="H175" s="127">
        <v>0</v>
      </c>
      <c r="I175" s="127">
        <v>0</v>
      </c>
      <c r="J175" s="127">
        <v>0</v>
      </c>
      <c r="K175" s="127">
        <v>0</v>
      </c>
      <c r="L175" s="127">
        <v>0</v>
      </c>
      <c r="M175" s="127">
        <v>0</v>
      </c>
      <c r="N175" s="127">
        <v>0</v>
      </c>
      <c r="O175" s="127">
        <v>0</v>
      </c>
      <c r="P175" s="127">
        <v>0</v>
      </c>
    </row>
    <row r="176" spans="1:16" ht="39.950000000000003" customHeight="1" x14ac:dyDescent="0.2">
      <c r="A176" s="19" t="s">
        <v>195</v>
      </c>
      <c r="B176" s="82">
        <v>264</v>
      </c>
      <c r="C176" s="82">
        <v>12</v>
      </c>
      <c r="D176" s="83">
        <f>C176/B176*100</f>
        <v>4.5454545454545459</v>
      </c>
      <c r="E176" s="82">
        <v>8</v>
      </c>
      <c r="F176" s="83">
        <f>E176/B176*100</f>
        <v>3.0303030303030303</v>
      </c>
      <c r="G176" s="82">
        <v>19</v>
      </c>
      <c r="H176" s="83">
        <f>G176/B176*100</f>
        <v>7.1969696969696972</v>
      </c>
      <c r="I176" s="127">
        <v>0</v>
      </c>
      <c r="J176" s="127">
        <v>0</v>
      </c>
      <c r="K176" s="82">
        <v>28</v>
      </c>
      <c r="L176" s="83">
        <f>K176/B176*100</f>
        <v>10.606060606060606</v>
      </c>
      <c r="M176" s="82">
        <v>25</v>
      </c>
      <c r="N176" s="83">
        <f>M176/B176*100</f>
        <v>9.4696969696969688</v>
      </c>
      <c r="O176" s="82">
        <v>172</v>
      </c>
      <c r="P176" s="95">
        <f>O176/B176*100</f>
        <v>65.151515151515156</v>
      </c>
    </row>
    <row r="177" spans="1:16" ht="15.95" customHeight="1" x14ac:dyDescent="0.2">
      <c r="A177" s="53"/>
      <c r="B177" s="82"/>
      <c r="C177" s="82"/>
      <c r="D177" s="83"/>
      <c r="E177" s="82"/>
      <c r="F177" s="83"/>
      <c r="G177" s="82"/>
      <c r="H177" s="83"/>
      <c r="I177" s="82"/>
      <c r="J177" s="83"/>
      <c r="K177" s="82"/>
      <c r="L177" s="83"/>
      <c r="M177" s="82"/>
      <c r="N177" s="83"/>
      <c r="O177" s="82"/>
      <c r="P177" s="95"/>
    </row>
    <row r="178" spans="1:16" ht="15.95" customHeight="1" thickBot="1" x14ac:dyDescent="0.25">
      <c r="A178" s="25"/>
      <c r="B178" s="117"/>
      <c r="C178" s="117"/>
      <c r="D178" s="118"/>
      <c r="E178" s="117"/>
      <c r="F178" s="118"/>
      <c r="G178" s="117"/>
      <c r="H178" s="118"/>
      <c r="I178" s="117"/>
      <c r="J178" s="118"/>
      <c r="K178" s="117"/>
      <c r="L178" s="118"/>
      <c r="M178" s="117"/>
      <c r="N178" s="118"/>
      <c r="O178" s="117"/>
      <c r="P178" s="119"/>
    </row>
    <row r="179" spans="1:16" s="3" customFormat="1" ht="18" customHeight="1" x14ac:dyDescent="0.2">
      <c r="A179" s="29" t="s">
        <v>196</v>
      </c>
      <c r="B179" s="20"/>
      <c r="C179" s="20"/>
      <c r="D179" s="21"/>
      <c r="E179" s="20"/>
      <c r="F179" s="21"/>
      <c r="G179" s="20"/>
      <c r="H179" s="21"/>
      <c r="I179" s="20"/>
      <c r="J179" s="21"/>
      <c r="K179" s="20"/>
      <c r="L179" s="21"/>
      <c r="M179" s="20"/>
      <c r="N179" s="21"/>
      <c r="O179" s="20"/>
      <c r="P179" s="22"/>
    </row>
    <row r="180" spans="1:16" s="3" customFormat="1" ht="18" customHeight="1" x14ac:dyDescent="0.25">
      <c r="A180" s="30" t="s">
        <v>19</v>
      </c>
    </row>
    <row r="181" spans="1:16" s="3" customFormat="1" ht="15.95" customHeight="1" x14ac:dyDescent="0.2">
      <c r="A181" s="31" t="s">
        <v>20</v>
      </c>
    </row>
    <row r="182" spans="1:16" ht="35.1" customHeight="1" x14ac:dyDescent="0.2">
      <c r="A182" s="108" t="s">
        <v>51</v>
      </c>
      <c r="B182" s="80"/>
      <c r="C182" s="3"/>
      <c r="D182" s="3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</row>
    <row r="183" spans="1:16" ht="35.1" customHeight="1" x14ac:dyDescent="0.2">
      <c r="A183" s="16" t="s">
        <v>185</v>
      </c>
      <c r="B183" s="80">
        <v>5839</v>
      </c>
      <c r="C183" s="80">
        <v>1241</v>
      </c>
      <c r="D183" s="81">
        <f t="shared" ref="D183:D190" si="107">C183/B183*100</f>
        <v>21.253639321801678</v>
      </c>
      <c r="E183" s="80">
        <v>385</v>
      </c>
      <c r="F183" s="81">
        <f t="shared" ref="F183:F190" si="108">E183/B183*100</f>
        <v>6.5935947936290455</v>
      </c>
      <c r="G183" s="80">
        <v>1359</v>
      </c>
      <c r="H183" s="81">
        <f t="shared" ref="H183:H190" si="109">G183/B183*100</f>
        <v>23.274533310498374</v>
      </c>
      <c r="I183" s="80">
        <v>42</v>
      </c>
      <c r="J183" s="81">
        <f t="shared" ref="J183:J188" si="110">I183/B183*100</f>
        <v>0.71930125021407776</v>
      </c>
      <c r="K183" s="80">
        <v>249</v>
      </c>
      <c r="L183" s="81">
        <f t="shared" ref="L183:L188" si="111">K183/B183*100</f>
        <v>4.2644288405548894</v>
      </c>
      <c r="M183" s="80">
        <v>1095</v>
      </c>
      <c r="N183" s="81">
        <f t="shared" ref="N183:N190" si="112">M183/B183*100</f>
        <v>18.7532111662956</v>
      </c>
      <c r="O183" s="80">
        <v>1468</v>
      </c>
      <c r="P183" s="99">
        <f t="shared" ref="P183:P190" si="113">O183/B183*100</f>
        <v>25.141291317006338</v>
      </c>
    </row>
    <row r="184" spans="1:16" ht="35.1" customHeight="1" x14ac:dyDescent="0.2">
      <c r="A184" s="19" t="s">
        <v>186</v>
      </c>
      <c r="B184" s="82">
        <v>3729</v>
      </c>
      <c r="C184" s="82">
        <v>561</v>
      </c>
      <c r="D184" s="83">
        <f t="shared" si="107"/>
        <v>15.044247787610621</v>
      </c>
      <c r="E184" s="82">
        <v>261</v>
      </c>
      <c r="F184" s="83">
        <f t="shared" si="108"/>
        <v>6.9991954947707153</v>
      </c>
      <c r="G184" s="82">
        <v>873</v>
      </c>
      <c r="H184" s="83">
        <f t="shared" si="109"/>
        <v>23.411102172164121</v>
      </c>
      <c r="I184" s="82">
        <v>19</v>
      </c>
      <c r="J184" s="83">
        <f t="shared" si="110"/>
        <v>0.50951997854652731</v>
      </c>
      <c r="K184" s="82">
        <v>171</v>
      </c>
      <c r="L184" s="83">
        <f t="shared" si="111"/>
        <v>4.585679806918745</v>
      </c>
      <c r="M184" s="82">
        <v>946</v>
      </c>
      <c r="N184" s="83">
        <f t="shared" si="112"/>
        <v>25.368731563421832</v>
      </c>
      <c r="O184" s="82">
        <v>898</v>
      </c>
      <c r="P184" s="95">
        <f t="shared" si="113"/>
        <v>24.081523196567446</v>
      </c>
    </row>
    <row r="185" spans="1:16" ht="35.1" customHeight="1" x14ac:dyDescent="0.2">
      <c r="A185" s="19" t="s">
        <v>187</v>
      </c>
      <c r="B185" s="82">
        <v>646</v>
      </c>
      <c r="C185" s="82">
        <v>131</v>
      </c>
      <c r="D185" s="83">
        <f t="shared" si="107"/>
        <v>20.278637770897834</v>
      </c>
      <c r="E185" s="82">
        <v>56</v>
      </c>
      <c r="F185" s="83">
        <f t="shared" si="108"/>
        <v>8.6687306501547994</v>
      </c>
      <c r="G185" s="82">
        <v>92</v>
      </c>
      <c r="H185" s="83">
        <f t="shared" si="109"/>
        <v>14.241486068111456</v>
      </c>
      <c r="I185" s="82">
        <v>5</v>
      </c>
      <c r="J185" s="83">
        <f t="shared" si="110"/>
        <v>0.77399380804953566</v>
      </c>
      <c r="K185" s="82">
        <v>63</v>
      </c>
      <c r="L185" s="83">
        <f t="shared" si="111"/>
        <v>9.7523219814241493</v>
      </c>
      <c r="M185" s="82">
        <v>83</v>
      </c>
      <c r="N185" s="83">
        <f t="shared" si="112"/>
        <v>12.848297213622292</v>
      </c>
      <c r="O185" s="82">
        <v>216</v>
      </c>
      <c r="P185" s="95">
        <f t="shared" si="113"/>
        <v>33.436532507739933</v>
      </c>
    </row>
    <row r="186" spans="1:16" ht="50.1" customHeight="1" x14ac:dyDescent="0.2">
      <c r="A186" s="125" t="s">
        <v>199</v>
      </c>
      <c r="B186" s="82">
        <v>1194</v>
      </c>
      <c r="C186" s="82">
        <v>440</v>
      </c>
      <c r="D186" s="83">
        <f t="shared" si="107"/>
        <v>36.85092127303183</v>
      </c>
      <c r="E186" s="82">
        <v>62</v>
      </c>
      <c r="F186" s="83">
        <f t="shared" si="108"/>
        <v>5.1926298157453932</v>
      </c>
      <c r="G186" s="82">
        <v>353</v>
      </c>
      <c r="H186" s="83">
        <f t="shared" si="109"/>
        <v>29.564489112227804</v>
      </c>
      <c r="I186" s="82">
        <v>17</v>
      </c>
      <c r="J186" s="83">
        <f t="shared" si="110"/>
        <v>1.4237855946398659</v>
      </c>
      <c r="K186" s="82">
        <v>12</v>
      </c>
      <c r="L186" s="83">
        <f t="shared" si="111"/>
        <v>1.0050251256281406</v>
      </c>
      <c r="M186" s="82">
        <v>59</v>
      </c>
      <c r="N186" s="83">
        <f t="shared" si="112"/>
        <v>4.9413735343383589</v>
      </c>
      <c r="O186" s="82">
        <v>251</v>
      </c>
      <c r="P186" s="95">
        <f t="shared" si="113"/>
        <v>21.021775544388611</v>
      </c>
    </row>
    <row r="187" spans="1:16" ht="35.1" customHeight="1" x14ac:dyDescent="0.2">
      <c r="A187" s="19" t="s">
        <v>188</v>
      </c>
      <c r="B187" s="127">
        <v>0</v>
      </c>
      <c r="C187" s="127">
        <v>0</v>
      </c>
      <c r="D187" s="127">
        <v>0</v>
      </c>
      <c r="E187" s="127">
        <v>0</v>
      </c>
      <c r="F187" s="127">
        <v>0</v>
      </c>
      <c r="G187" s="127">
        <v>0</v>
      </c>
      <c r="H187" s="127">
        <v>0</v>
      </c>
      <c r="I187" s="127">
        <v>0</v>
      </c>
      <c r="J187" s="127">
        <v>0</v>
      </c>
      <c r="K187" s="127">
        <v>0</v>
      </c>
      <c r="L187" s="127">
        <v>0</v>
      </c>
      <c r="M187" s="127">
        <v>0</v>
      </c>
      <c r="N187" s="127">
        <v>0</v>
      </c>
      <c r="O187" s="127">
        <v>0</v>
      </c>
      <c r="P187" s="127">
        <v>0</v>
      </c>
    </row>
    <row r="188" spans="1:16" ht="54.95" customHeight="1" x14ac:dyDescent="0.2">
      <c r="A188" s="19" t="s">
        <v>189</v>
      </c>
      <c r="B188" s="82">
        <v>36</v>
      </c>
      <c r="C188" s="82">
        <v>29</v>
      </c>
      <c r="D188" s="83">
        <f t="shared" si="107"/>
        <v>80.555555555555557</v>
      </c>
      <c r="E188" s="82">
        <v>0</v>
      </c>
      <c r="F188" s="83">
        <f t="shared" si="108"/>
        <v>0</v>
      </c>
      <c r="G188" s="82">
        <v>3</v>
      </c>
      <c r="H188" s="83">
        <f t="shared" si="109"/>
        <v>8.3333333333333321</v>
      </c>
      <c r="I188" s="82">
        <v>0</v>
      </c>
      <c r="J188" s="83">
        <f t="shared" si="110"/>
        <v>0</v>
      </c>
      <c r="K188" s="82">
        <v>1</v>
      </c>
      <c r="L188" s="83">
        <f t="shared" si="111"/>
        <v>2.7777777777777777</v>
      </c>
      <c r="M188" s="82">
        <v>0</v>
      </c>
      <c r="N188" s="83">
        <f t="shared" si="112"/>
        <v>0</v>
      </c>
      <c r="O188" s="82">
        <v>3</v>
      </c>
      <c r="P188" s="95">
        <f t="shared" si="113"/>
        <v>8.3333333333333321</v>
      </c>
    </row>
    <row r="189" spans="1:16" ht="120" customHeight="1" x14ac:dyDescent="0.2">
      <c r="A189" s="19" t="s">
        <v>200</v>
      </c>
      <c r="B189" s="127">
        <v>0</v>
      </c>
      <c r="C189" s="127">
        <v>0</v>
      </c>
      <c r="D189" s="127">
        <v>0</v>
      </c>
      <c r="E189" s="127">
        <v>0</v>
      </c>
      <c r="F189" s="127">
        <v>0</v>
      </c>
      <c r="G189" s="127">
        <v>0</v>
      </c>
      <c r="H189" s="127">
        <v>0</v>
      </c>
      <c r="I189" s="127">
        <v>0</v>
      </c>
      <c r="J189" s="127">
        <v>0</v>
      </c>
      <c r="K189" s="127">
        <v>0</v>
      </c>
      <c r="L189" s="127">
        <v>0</v>
      </c>
      <c r="M189" s="127">
        <v>0</v>
      </c>
      <c r="N189" s="127">
        <v>0</v>
      </c>
      <c r="O189" s="127">
        <v>0</v>
      </c>
      <c r="P189" s="127">
        <v>0</v>
      </c>
    </row>
    <row r="190" spans="1:16" ht="39.950000000000003" customHeight="1" x14ac:dyDescent="0.2">
      <c r="A190" s="19" t="s">
        <v>190</v>
      </c>
      <c r="B190" s="82">
        <v>130</v>
      </c>
      <c r="C190" s="82">
        <v>72</v>
      </c>
      <c r="D190" s="83">
        <f t="shared" si="107"/>
        <v>55.384615384615387</v>
      </c>
      <c r="E190" s="82">
        <v>2</v>
      </c>
      <c r="F190" s="83">
        <f t="shared" si="108"/>
        <v>1.5384615384615385</v>
      </c>
      <c r="G190" s="82">
        <v>15</v>
      </c>
      <c r="H190" s="83">
        <f t="shared" si="109"/>
        <v>11.538461538461538</v>
      </c>
      <c r="I190" s="127">
        <v>0</v>
      </c>
      <c r="J190" s="127">
        <v>0</v>
      </c>
      <c r="K190" s="127">
        <v>0</v>
      </c>
      <c r="L190" s="127">
        <v>0</v>
      </c>
      <c r="M190" s="82">
        <v>2</v>
      </c>
      <c r="N190" s="83">
        <f t="shared" si="112"/>
        <v>1.5384615384615385</v>
      </c>
      <c r="O190" s="82">
        <v>39</v>
      </c>
      <c r="P190" s="95">
        <f t="shared" si="113"/>
        <v>30</v>
      </c>
    </row>
    <row r="191" spans="1:16" ht="39.950000000000003" customHeight="1" x14ac:dyDescent="0.2">
      <c r="A191" s="19" t="s">
        <v>191</v>
      </c>
      <c r="B191" s="127">
        <v>0</v>
      </c>
      <c r="C191" s="127">
        <v>0</v>
      </c>
      <c r="D191" s="127">
        <v>0</v>
      </c>
      <c r="E191" s="127">
        <v>0</v>
      </c>
      <c r="F191" s="127">
        <v>0</v>
      </c>
      <c r="G191" s="127">
        <v>0</v>
      </c>
      <c r="H191" s="127">
        <v>0</v>
      </c>
      <c r="I191" s="127">
        <v>0</v>
      </c>
      <c r="J191" s="127">
        <v>0</v>
      </c>
      <c r="K191" s="127">
        <v>0</v>
      </c>
      <c r="L191" s="127">
        <v>0</v>
      </c>
      <c r="M191" s="127">
        <v>0</v>
      </c>
      <c r="N191" s="127">
        <v>0</v>
      </c>
      <c r="O191" s="127">
        <v>0</v>
      </c>
      <c r="P191" s="127">
        <v>0</v>
      </c>
    </row>
    <row r="192" spans="1:16" ht="39.950000000000003" customHeight="1" x14ac:dyDescent="0.2">
      <c r="A192" s="19" t="s">
        <v>192</v>
      </c>
      <c r="B192" s="82">
        <v>4</v>
      </c>
      <c r="C192" s="127">
        <v>0</v>
      </c>
      <c r="D192" s="127">
        <v>0</v>
      </c>
      <c r="E192" s="127">
        <v>0</v>
      </c>
      <c r="F192" s="127">
        <v>0</v>
      </c>
      <c r="G192" s="82">
        <v>2</v>
      </c>
      <c r="H192" s="83">
        <f t="shared" ref="H192:H193" si="114">G192/B192*100</f>
        <v>50</v>
      </c>
      <c r="I192" s="127">
        <v>0</v>
      </c>
      <c r="J192" s="127">
        <v>0</v>
      </c>
      <c r="K192" s="82">
        <v>1</v>
      </c>
      <c r="L192" s="83">
        <f t="shared" ref="L192:L193" si="115">K192/B192*100</f>
        <v>25</v>
      </c>
      <c r="M192" s="127">
        <v>0</v>
      </c>
      <c r="N192" s="127">
        <v>0</v>
      </c>
      <c r="O192" s="82">
        <v>1</v>
      </c>
      <c r="P192" s="95">
        <f t="shared" ref="P192:P193" si="116">O192/B192*100</f>
        <v>25</v>
      </c>
    </row>
    <row r="193" spans="1:16" ht="39.950000000000003" customHeight="1" x14ac:dyDescent="0.2">
      <c r="A193" s="19" t="s">
        <v>193</v>
      </c>
      <c r="B193" s="82">
        <v>1</v>
      </c>
      <c r="C193" s="127">
        <v>0</v>
      </c>
      <c r="D193" s="127">
        <v>0</v>
      </c>
      <c r="E193" s="127">
        <v>0</v>
      </c>
      <c r="F193" s="127">
        <v>0</v>
      </c>
      <c r="G193" s="82">
        <v>0</v>
      </c>
      <c r="H193" s="83">
        <f t="shared" si="114"/>
        <v>0</v>
      </c>
      <c r="I193" s="127">
        <v>0</v>
      </c>
      <c r="J193" s="127">
        <v>0</v>
      </c>
      <c r="K193" s="82">
        <v>0</v>
      </c>
      <c r="L193" s="83">
        <f t="shared" si="115"/>
        <v>0</v>
      </c>
      <c r="M193" s="127">
        <v>0</v>
      </c>
      <c r="N193" s="127">
        <v>0</v>
      </c>
      <c r="O193" s="82">
        <v>1</v>
      </c>
      <c r="P193" s="95">
        <f t="shared" si="116"/>
        <v>100</v>
      </c>
    </row>
    <row r="194" spans="1:16" ht="39.950000000000003" customHeight="1" x14ac:dyDescent="0.2">
      <c r="A194" s="19" t="s">
        <v>194</v>
      </c>
      <c r="B194" s="127">
        <v>0</v>
      </c>
      <c r="C194" s="127">
        <v>0</v>
      </c>
      <c r="D194" s="127">
        <v>0</v>
      </c>
      <c r="E194" s="127">
        <v>0</v>
      </c>
      <c r="F194" s="127">
        <v>0</v>
      </c>
      <c r="G194" s="127">
        <v>0</v>
      </c>
      <c r="H194" s="127">
        <v>0</v>
      </c>
      <c r="I194" s="127">
        <v>0</v>
      </c>
      <c r="J194" s="127">
        <v>0</v>
      </c>
      <c r="K194" s="127">
        <v>0</v>
      </c>
      <c r="L194" s="127">
        <v>0</v>
      </c>
      <c r="M194" s="127">
        <v>0</v>
      </c>
      <c r="N194" s="127">
        <v>0</v>
      </c>
      <c r="O194" s="127">
        <v>0</v>
      </c>
      <c r="P194" s="127">
        <v>0</v>
      </c>
    </row>
    <row r="195" spans="1:16" ht="39.950000000000003" customHeight="1" x14ac:dyDescent="0.2">
      <c r="A195" s="19" t="s">
        <v>195</v>
      </c>
      <c r="B195" s="82">
        <v>99</v>
      </c>
      <c r="C195" s="82">
        <v>8</v>
      </c>
      <c r="D195" s="83">
        <f>C195/B195*100</f>
        <v>8.0808080808080813</v>
      </c>
      <c r="E195" s="82">
        <v>4</v>
      </c>
      <c r="F195" s="83">
        <f>E195/B195*100</f>
        <v>4.0404040404040407</v>
      </c>
      <c r="G195" s="82">
        <v>21</v>
      </c>
      <c r="H195" s="83">
        <f>G195/B195*100</f>
        <v>21.212121212121211</v>
      </c>
      <c r="I195" s="82">
        <v>1</v>
      </c>
      <c r="J195" s="83">
        <f>I195/B195*100</f>
        <v>1.0101010101010102</v>
      </c>
      <c r="K195" s="82">
        <v>1</v>
      </c>
      <c r="L195" s="83">
        <f>K195/B195*100</f>
        <v>1.0101010101010102</v>
      </c>
      <c r="M195" s="82">
        <v>5</v>
      </c>
      <c r="N195" s="83">
        <f>M195/B195*100</f>
        <v>5.0505050505050502</v>
      </c>
      <c r="O195" s="82">
        <v>59</v>
      </c>
      <c r="P195" s="95">
        <f>O195/B195*100</f>
        <v>59.595959595959592</v>
      </c>
    </row>
    <row r="196" spans="1:16" ht="15.95" customHeight="1" x14ac:dyDescent="0.2">
      <c r="A196" s="53"/>
      <c r="B196" s="82"/>
      <c r="C196" s="82"/>
      <c r="D196" s="83"/>
      <c r="E196" s="82"/>
      <c r="F196" s="83"/>
      <c r="G196" s="82"/>
      <c r="H196" s="83"/>
      <c r="I196" s="82"/>
      <c r="J196" s="83"/>
      <c r="K196" s="82"/>
      <c r="L196" s="83"/>
      <c r="M196" s="82"/>
      <c r="N196" s="83"/>
      <c r="O196" s="82"/>
      <c r="P196" s="95"/>
    </row>
    <row r="197" spans="1:16" ht="15.95" customHeight="1" thickBot="1" x14ac:dyDescent="0.25">
      <c r="A197" s="25"/>
      <c r="B197" s="117"/>
      <c r="C197" s="117"/>
      <c r="D197" s="118"/>
      <c r="E197" s="117"/>
      <c r="F197" s="118"/>
      <c r="G197" s="117"/>
      <c r="H197" s="118"/>
      <c r="I197" s="117"/>
      <c r="J197" s="118"/>
      <c r="K197" s="117"/>
      <c r="L197" s="118"/>
      <c r="M197" s="117"/>
      <c r="N197" s="118"/>
      <c r="O197" s="117"/>
      <c r="P197" s="119"/>
    </row>
    <row r="198" spans="1:16" s="3" customFormat="1" ht="18" customHeight="1" x14ac:dyDescent="0.2">
      <c r="A198" s="29" t="s">
        <v>196</v>
      </c>
      <c r="B198" s="20"/>
      <c r="C198" s="20"/>
      <c r="D198" s="21"/>
      <c r="E198" s="20"/>
      <c r="F198" s="21"/>
      <c r="G198" s="20"/>
      <c r="H198" s="21"/>
      <c r="I198" s="20"/>
      <c r="J198" s="21"/>
      <c r="K198" s="20"/>
      <c r="L198" s="21"/>
      <c r="M198" s="20"/>
      <c r="N198" s="21"/>
      <c r="O198" s="20"/>
      <c r="P198" s="22"/>
    </row>
    <row r="199" spans="1:16" s="3" customFormat="1" ht="18" customHeight="1" x14ac:dyDescent="0.25">
      <c r="A199" s="30" t="s">
        <v>19</v>
      </c>
    </row>
    <row r="200" spans="1:16" s="3" customFormat="1" ht="15.95" customHeight="1" x14ac:dyDescent="0.2">
      <c r="A200" s="31" t="s">
        <v>20</v>
      </c>
    </row>
    <row r="201" spans="1:16" ht="35.1" customHeight="1" x14ac:dyDescent="0.2">
      <c r="A201" s="108" t="s">
        <v>52</v>
      </c>
      <c r="B201" s="80"/>
      <c r="C201" s="3"/>
      <c r="D201" s="3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</row>
    <row r="202" spans="1:16" ht="35.1" customHeight="1" x14ac:dyDescent="0.2">
      <c r="A202" s="16" t="s">
        <v>185</v>
      </c>
      <c r="B202" s="80">
        <v>2143</v>
      </c>
      <c r="C202" s="80">
        <v>497</v>
      </c>
      <c r="D202" s="81">
        <f t="shared" ref="D202:D209" si="117">C202/B202*100</f>
        <v>23.191787214185723</v>
      </c>
      <c r="E202" s="80">
        <v>53</v>
      </c>
      <c r="F202" s="81">
        <f t="shared" ref="F202:F209" si="118">E202/B202*100</f>
        <v>2.473168455436304</v>
      </c>
      <c r="G202" s="80">
        <v>398</v>
      </c>
      <c r="H202" s="81">
        <f t="shared" ref="H202:H209" si="119">G202/B202*100</f>
        <v>18.572095193653755</v>
      </c>
      <c r="I202" s="80">
        <v>30</v>
      </c>
      <c r="J202" s="81">
        <f t="shared" ref="J202:J207" si="120">I202/B202*100</f>
        <v>1.3999066728884741</v>
      </c>
      <c r="K202" s="80">
        <v>98</v>
      </c>
      <c r="L202" s="81">
        <f t="shared" ref="L202:L205" si="121">K202/B202*100</f>
        <v>4.5730284647690151</v>
      </c>
      <c r="M202" s="80">
        <v>238</v>
      </c>
      <c r="N202" s="81">
        <f t="shared" ref="N202:N205" si="122">M202/B202*100</f>
        <v>11.105926271581895</v>
      </c>
      <c r="O202" s="80">
        <v>829</v>
      </c>
      <c r="P202" s="99">
        <f t="shared" ref="P202:P209" si="123">O202/B202*100</f>
        <v>38.684087727484837</v>
      </c>
    </row>
    <row r="203" spans="1:16" ht="35.1" customHeight="1" x14ac:dyDescent="0.2">
      <c r="A203" s="19" t="s">
        <v>186</v>
      </c>
      <c r="B203" s="82">
        <v>1602</v>
      </c>
      <c r="C203" s="82">
        <v>369</v>
      </c>
      <c r="D203" s="83">
        <f t="shared" si="117"/>
        <v>23.033707865168541</v>
      </c>
      <c r="E203" s="82">
        <v>47</v>
      </c>
      <c r="F203" s="83">
        <f t="shared" si="118"/>
        <v>2.9338327091136081</v>
      </c>
      <c r="G203" s="82">
        <v>308</v>
      </c>
      <c r="H203" s="83">
        <f t="shared" si="119"/>
        <v>19.225967540574281</v>
      </c>
      <c r="I203" s="82">
        <v>11</v>
      </c>
      <c r="J203" s="83">
        <f t="shared" si="120"/>
        <v>0.68664169787765295</v>
      </c>
      <c r="K203" s="82">
        <v>31</v>
      </c>
      <c r="L203" s="83">
        <f t="shared" si="121"/>
        <v>1.9350811485642945</v>
      </c>
      <c r="M203" s="82">
        <v>215</v>
      </c>
      <c r="N203" s="83">
        <f t="shared" si="122"/>
        <v>13.420724094881397</v>
      </c>
      <c r="O203" s="82">
        <v>621</v>
      </c>
      <c r="P203" s="95">
        <f t="shared" si="123"/>
        <v>38.764044943820224</v>
      </c>
    </row>
    <row r="204" spans="1:16" ht="35.1" customHeight="1" x14ac:dyDescent="0.2">
      <c r="A204" s="19" t="s">
        <v>187</v>
      </c>
      <c r="B204" s="82">
        <v>196</v>
      </c>
      <c r="C204" s="82">
        <v>66</v>
      </c>
      <c r="D204" s="83">
        <f t="shared" si="117"/>
        <v>33.673469387755098</v>
      </c>
      <c r="E204" s="82">
        <v>1</v>
      </c>
      <c r="F204" s="83">
        <f t="shared" si="118"/>
        <v>0.51020408163265307</v>
      </c>
      <c r="G204" s="82">
        <v>25</v>
      </c>
      <c r="H204" s="83">
        <f t="shared" si="119"/>
        <v>12.755102040816327</v>
      </c>
      <c r="I204" s="82">
        <v>2</v>
      </c>
      <c r="J204" s="83">
        <f t="shared" si="120"/>
        <v>1.0204081632653061</v>
      </c>
      <c r="K204" s="82">
        <v>28</v>
      </c>
      <c r="L204" s="83">
        <f t="shared" si="121"/>
        <v>14.285714285714285</v>
      </c>
      <c r="M204" s="82">
        <v>11</v>
      </c>
      <c r="N204" s="83">
        <f t="shared" si="122"/>
        <v>5.6122448979591839</v>
      </c>
      <c r="O204" s="82">
        <v>63</v>
      </c>
      <c r="P204" s="95">
        <f t="shared" si="123"/>
        <v>32.142857142857146</v>
      </c>
    </row>
    <row r="205" spans="1:16" ht="50.1" customHeight="1" x14ac:dyDescent="0.2">
      <c r="A205" s="125" t="s">
        <v>199</v>
      </c>
      <c r="B205" s="82">
        <v>237</v>
      </c>
      <c r="C205" s="82">
        <v>50</v>
      </c>
      <c r="D205" s="83">
        <f t="shared" si="117"/>
        <v>21.09704641350211</v>
      </c>
      <c r="E205" s="82">
        <v>4</v>
      </c>
      <c r="F205" s="83">
        <f t="shared" si="118"/>
        <v>1.6877637130801686</v>
      </c>
      <c r="G205" s="82">
        <v>45</v>
      </c>
      <c r="H205" s="83">
        <f t="shared" si="119"/>
        <v>18.9873417721519</v>
      </c>
      <c r="I205" s="82">
        <v>15</v>
      </c>
      <c r="J205" s="83">
        <f t="shared" si="120"/>
        <v>6.3291139240506329</v>
      </c>
      <c r="K205" s="82">
        <v>39</v>
      </c>
      <c r="L205" s="83">
        <f t="shared" si="121"/>
        <v>16.455696202531644</v>
      </c>
      <c r="M205" s="82">
        <v>1</v>
      </c>
      <c r="N205" s="83">
        <f t="shared" si="122"/>
        <v>0.42194092827004215</v>
      </c>
      <c r="O205" s="82">
        <v>83</v>
      </c>
      <c r="P205" s="95">
        <f t="shared" si="123"/>
        <v>35.021097046413502</v>
      </c>
    </row>
    <row r="206" spans="1:16" ht="35.1" customHeight="1" x14ac:dyDescent="0.2">
      <c r="A206" s="19" t="s">
        <v>188</v>
      </c>
      <c r="B206" s="127">
        <v>0</v>
      </c>
      <c r="C206" s="127">
        <v>0</v>
      </c>
      <c r="D206" s="127">
        <v>0</v>
      </c>
      <c r="E206" s="127">
        <v>0</v>
      </c>
      <c r="F206" s="127">
        <v>0</v>
      </c>
      <c r="G206" s="127">
        <v>0</v>
      </c>
      <c r="H206" s="127">
        <v>0</v>
      </c>
      <c r="I206" s="127">
        <v>0</v>
      </c>
      <c r="J206" s="127">
        <v>0</v>
      </c>
      <c r="K206" s="127">
        <v>0</v>
      </c>
      <c r="L206" s="127">
        <v>0</v>
      </c>
      <c r="M206" s="127">
        <v>0</v>
      </c>
      <c r="N206" s="127">
        <v>0</v>
      </c>
      <c r="O206" s="127">
        <v>0</v>
      </c>
      <c r="P206" s="127">
        <v>0</v>
      </c>
    </row>
    <row r="207" spans="1:16" ht="54.95" customHeight="1" x14ac:dyDescent="0.2">
      <c r="A207" s="19" t="s">
        <v>189</v>
      </c>
      <c r="B207" s="82">
        <v>35</v>
      </c>
      <c r="C207" s="82">
        <v>4</v>
      </c>
      <c r="D207" s="83">
        <f t="shared" si="117"/>
        <v>11.428571428571429</v>
      </c>
      <c r="E207" s="127">
        <v>0</v>
      </c>
      <c r="F207" s="127">
        <v>0</v>
      </c>
      <c r="G207" s="82">
        <v>12</v>
      </c>
      <c r="H207" s="83">
        <f t="shared" si="119"/>
        <v>34.285714285714285</v>
      </c>
      <c r="I207" s="82">
        <v>2</v>
      </c>
      <c r="J207" s="83">
        <f t="shared" si="120"/>
        <v>5.7142857142857144</v>
      </c>
      <c r="K207" s="127">
        <v>0</v>
      </c>
      <c r="L207" s="127">
        <v>0</v>
      </c>
      <c r="M207" s="127">
        <v>0</v>
      </c>
      <c r="N207" s="127">
        <v>0</v>
      </c>
      <c r="O207" s="82">
        <v>17</v>
      </c>
      <c r="P207" s="95">
        <f t="shared" si="123"/>
        <v>48.571428571428569</v>
      </c>
    </row>
    <row r="208" spans="1:16" ht="120" customHeight="1" x14ac:dyDescent="0.2">
      <c r="A208" s="19" t="s">
        <v>200</v>
      </c>
      <c r="B208" s="127">
        <v>0</v>
      </c>
      <c r="C208" s="127">
        <v>0</v>
      </c>
      <c r="D208" s="127">
        <v>0</v>
      </c>
      <c r="E208" s="127">
        <v>0</v>
      </c>
      <c r="F208" s="127">
        <v>0</v>
      </c>
      <c r="G208" s="127">
        <v>0</v>
      </c>
      <c r="H208" s="127">
        <v>0</v>
      </c>
      <c r="I208" s="127">
        <v>0</v>
      </c>
      <c r="J208" s="127">
        <v>0</v>
      </c>
      <c r="K208" s="127">
        <v>0</v>
      </c>
      <c r="L208" s="127">
        <v>0</v>
      </c>
      <c r="M208" s="127">
        <v>0</v>
      </c>
      <c r="N208" s="127">
        <v>0</v>
      </c>
      <c r="O208" s="127">
        <v>0</v>
      </c>
      <c r="P208" s="127">
        <v>0</v>
      </c>
    </row>
    <row r="209" spans="1:16" ht="39.950000000000003" customHeight="1" x14ac:dyDescent="0.2">
      <c r="A209" s="19" t="s">
        <v>190</v>
      </c>
      <c r="B209" s="82">
        <v>11</v>
      </c>
      <c r="C209" s="82">
        <v>4</v>
      </c>
      <c r="D209" s="83">
        <f t="shared" si="117"/>
        <v>36.363636363636367</v>
      </c>
      <c r="E209" s="82">
        <v>1</v>
      </c>
      <c r="F209" s="83">
        <f t="shared" si="118"/>
        <v>9.0909090909090917</v>
      </c>
      <c r="G209" s="82">
        <v>4</v>
      </c>
      <c r="H209" s="83">
        <f t="shared" si="119"/>
        <v>36.363636363636367</v>
      </c>
      <c r="I209" s="127">
        <v>0</v>
      </c>
      <c r="J209" s="127">
        <v>0</v>
      </c>
      <c r="K209" s="127">
        <v>0</v>
      </c>
      <c r="L209" s="127">
        <v>0</v>
      </c>
      <c r="M209" s="127">
        <v>0</v>
      </c>
      <c r="N209" s="127">
        <v>0</v>
      </c>
      <c r="O209" s="82">
        <v>2</v>
      </c>
      <c r="P209" s="95">
        <f t="shared" si="123"/>
        <v>18.181818181818183</v>
      </c>
    </row>
    <row r="210" spans="1:16" ht="39.950000000000003" customHeight="1" x14ac:dyDescent="0.2">
      <c r="A210" s="19" t="s">
        <v>191</v>
      </c>
      <c r="B210" s="127">
        <v>0</v>
      </c>
      <c r="C210" s="127">
        <v>0</v>
      </c>
      <c r="D210" s="127">
        <v>0</v>
      </c>
      <c r="E210" s="127">
        <v>0</v>
      </c>
      <c r="F210" s="127">
        <v>0</v>
      </c>
      <c r="G210" s="127">
        <v>0</v>
      </c>
      <c r="H210" s="127">
        <v>0</v>
      </c>
      <c r="I210" s="127">
        <v>0</v>
      </c>
      <c r="J210" s="127">
        <v>0</v>
      </c>
      <c r="K210" s="127">
        <v>0</v>
      </c>
      <c r="L210" s="127">
        <v>0</v>
      </c>
      <c r="M210" s="127">
        <v>0</v>
      </c>
      <c r="N210" s="127">
        <v>0</v>
      </c>
      <c r="O210" s="127">
        <v>0</v>
      </c>
      <c r="P210" s="127">
        <v>0</v>
      </c>
    </row>
    <row r="211" spans="1:16" ht="39.950000000000003" customHeight="1" x14ac:dyDescent="0.2">
      <c r="A211" s="19" t="s">
        <v>192</v>
      </c>
      <c r="B211" s="82">
        <v>7</v>
      </c>
      <c r="C211" s="82">
        <v>1</v>
      </c>
      <c r="D211" s="83">
        <f t="shared" ref="D211:D212" si="124">C211/B211*100</f>
        <v>14.285714285714285</v>
      </c>
      <c r="E211" s="127">
        <v>0</v>
      </c>
      <c r="F211" s="127">
        <v>0</v>
      </c>
      <c r="G211" s="127">
        <v>0</v>
      </c>
      <c r="H211" s="127">
        <v>0</v>
      </c>
      <c r="I211" s="127">
        <v>0</v>
      </c>
      <c r="J211" s="127">
        <v>0</v>
      </c>
      <c r="K211" s="127">
        <v>0</v>
      </c>
      <c r="L211" s="127">
        <v>0</v>
      </c>
      <c r="M211" s="82">
        <v>4</v>
      </c>
      <c r="N211" s="83">
        <f t="shared" ref="N211" si="125">M211/B211*100</f>
        <v>57.142857142857139</v>
      </c>
      <c r="O211" s="82">
        <v>2</v>
      </c>
      <c r="P211" s="95">
        <f t="shared" ref="P211" si="126">O211/B211*100</f>
        <v>28.571428571428569</v>
      </c>
    </row>
    <row r="212" spans="1:16" ht="39.950000000000003" customHeight="1" x14ac:dyDescent="0.2">
      <c r="A212" s="19" t="s">
        <v>193</v>
      </c>
      <c r="B212" s="82">
        <v>5</v>
      </c>
      <c r="C212" s="82">
        <v>2</v>
      </c>
      <c r="D212" s="83">
        <f t="shared" si="124"/>
        <v>40</v>
      </c>
      <c r="E212" s="127">
        <v>0</v>
      </c>
      <c r="F212" s="127">
        <v>0</v>
      </c>
      <c r="G212" s="82">
        <v>3</v>
      </c>
      <c r="H212" s="83">
        <f t="shared" ref="H212" si="127">G212/B212*100</f>
        <v>60</v>
      </c>
      <c r="I212" s="127">
        <v>0</v>
      </c>
      <c r="J212" s="127">
        <v>0</v>
      </c>
      <c r="K212" s="127">
        <v>0</v>
      </c>
      <c r="L212" s="127">
        <v>0</v>
      </c>
      <c r="M212" s="127">
        <v>0</v>
      </c>
      <c r="N212" s="127">
        <v>0</v>
      </c>
      <c r="O212" s="127">
        <v>0</v>
      </c>
      <c r="P212" s="127">
        <v>0</v>
      </c>
    </row>
    <row r="213" spans="1:16" ht="39.950000000000003" customHeight="1" x14ac:dyDescent="0.2">
      <c r="A213" s="19" t="s">
        <v>194</v>
      </c>
      <c r="B213" s="127">
        <v>0</v>
      </c>
      <c r="C213" s="127">
        <v>0</v>
      </c>
      <c r="D213" s="127">
        <v>0</v>
      </c>
      <c r="E213" s="127">
        <v>0</v>
      </c>
      <c r="F213" s="127">
        <v>0</v>
      </c>
      <c r="G213" s="127">
        <v>0</v>
      </c>
      <c r="H213" s="127">
        <v>0</v>
      </c>
      <c r="I213" s="127">
        <v>0</v>
      </c>
      <c r="J213" s="127">
        <v>0</v>
      </c>
      <c r="K213" s="127">
        <v>0</v>
      </c>
      <c r="L213" s="127">
        <v>0</v>
      </c>
      <c r="M213" s="127">
        <v>0</v>
      </c>
      <c r="N213" s="127">
        <v>0</v>
      </c>
      <c r="O213" s="127">
        <v>0</v>
      </c>
      <c r="P213" s="127">
        <v>0</v>
      </c>
    </row>
    <row r="214" spans="1:16" ht="39.950000000000003" customHeight="1" x14ac:dyDescent="0.2">
      <c r="A214" s="19" t="s">
        <v>195</v>
      </c>
      <c r="B214" s="82">
        <v>50</v>
      </c>
      <c r="C214" s="82">
        <v>1</v>
      </c>
      <c r="D214" s="83">
        <f>C214/B214*100</f>
        <v>2</v>
      </c>
      <c r="E214" s="127">
        <v>0</v>
      </c>
      <c r="F214" s="127">
        <v>0</v>
      </c>
      <c r="G214" s="82">
        <v>1</v>
      </c>
      <c r="H214" s="83">
        <f>G214/B214*100</f>
        <v>2</v>
      </c>
      <c r="I214" s="127">
        <v>0</v>
      </c>
      <c r="J214" s="127">
        <v>0</v>
      </c>
      <c r="K214" s="127">
        <v>0</v>
      </c>
      <c r="L214" s="127">
        <v>0</v>
      </c>
      <c r="M214" s="82">
        <v>7</v>
      </c>
      <c r="N214" s="83">
        <f>M214/B214*100</f>
        <v>14.000000000000002</v>
      </c>
      <c r="O214" s="82">
        <v>41</v>
      </c>
      <c r="P214" s="95">
        <f>O214/B214*100</f>
        <v>82</v>
      </c>
    </row>
    <row r="215" spans="1:16" ht="15.95" customHeight="1" x14ac:dyDescent="0.2">
      <c r="A215" s="53"/>
      <c r="B215" s="82"/>
      <c r="C215" s="82"/>
      <c r="D215" s="83"/>
      <c r="E215" s="82"/>
      <c r="F215" s="83"/>
      <c r="G215" s="82"/>
      <c r="H215" s="83"/>
      <c r="I215" s="82"/>
      <c r="J215" s="83"/>
      <c r="K215" s="82"/>
      <c r="L215" s="83"/>
      <c r="M215" s="82"/>
      <c r="N215" s="83"/>
      <c r="O215" s="82"/>
      <c r="P215" s="95"/>
    </row>
    <row r="216" spans="1:16" ht="15.95" customHeight="1" thickBot="1" x14ac:dyDescent="0.25">
      <c r="A216" s="25"/>
      <c r="B216" s="117"/>
      <c r="C216" s="117"/>
      <c r="D216" s="118"/>
      <c r="E216" s="117"/>
      <c r="F216" s="118"/>
      <c r="G216" s="117"/>
      <c r="H216" s="118"/>
      <c r="I216" s="117"/>
      <c r="J216" s="118"/>
      <c r="K216" s="117"/>
      <c r="L216" s="118"/>
      <c r="M216" s="117"/>
      <c r="N216" s="118"/>
      <c r="O216" s="117"/>
      <c r="P216" s="119"/>
    </row>
    <row r="217" spans="1:16" s="3" customFormat="1" ht="18" customHeight="1" x14ac:dyDescent="0.2">
      <c r="A217" s="29" t="s">
        <v>196</v>
      </c>
      <c r="B217" s="20"/>
      <c r="C217" s="20"/>
      <c r="D217" s="21"/>
      <c r="E217" s="20"/>
      <c r="F217" s="21"/>
      <c r="G217" s="20"/>
      <c r="H217" s="21"/>
      <c r="I217" s="20"/>
      <c r="J217" s="21"/>
      <c r="K217" s="20"/>
      <c r="L217" s="21"/>
      <c r="M217" s="20"/>
      <c r="N217" s="21"/>
      <c r="O217" s="20"/>
      <c r="P217" s="22"/>
    </row>
    <row r="218" spans="1:16" s="3" customFormat="1" ht="18" customHeight="1" x14ac:dyDescent="0.25">
      <c r="A218" s="30" t="s">
        <v>19</v>
      </c>
    </row>
    <row r="219" spans="1:16" s="3" customFormat="1" ht="15.95" customHeight="1" x14ac:dyDescent="0.2">
      <c r="A219" s="31" t="s">
        <v>20</v>
      </c>
    </row>
    <row r="220" spans="1:16" ht="35.1" customHeight="1" x14ac:dyDescent="0.2">
      <c r="A220" s="108" t="s">
        <v>53</v>
      </c>
      <c r="B220" s="80"/>
      <c r="C220" s="3"/>
      <c r="D220" s="3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</row>
    <row r="221" spans="1:16" ht="35.1" customHeight="1" x14ac:dyDescent="0.2">
      <c r="A221" s="16" t="s">
        <v>185</v>
      </c>
      <c r="B221" s="80">
        <v>499</v>
      </c>
      <c r="C221" s="80">
        <v>48</v>
      </c>
      <c r="D221" s="81">
        <f t="shared" ref="D221:D223" si="128">C221/B221*100</f>
        <v>9.6192384769539085</v>
      </c>
      <c r="E221" s="80">
        <v>3</v>
      </c>
      <c r="F221" s="81">
        <f t="shared" ref="F221:F222" si="129">E221/B221*100</f>
        <v>0.60120240480961928</v>
      </c>
      <c r="G221" s="80">
        <v>186</v>
      </c>
      <c r="H221" s="81">
        <f t="shared" ref="H221:H224" si="130">G221/B221*100</f>
        <v>37.274549098196388</v>
      </c>
      <c r="I221" s="80">
        <v>7</v>
      </c>
      <c r="J221" s="81">
        <f t="shared" ref="J221:J223" si="131">I221/B221*100</f>
        <v>1.402805611222445</v>
      </c>
      <c r="K221" s="80">
        <v>2</v>
      </c>
      <c r="L221" s="81">
        <f t="shared" ref="L221:L222" si="132">K221/B221*100</f>
        <v>0.40080160320641278</v>
      </c>
      <c r="M221" s="80">
        <v>28</v>
      </c>
      <c r="N221" s="81">
        <f t="shared" ref="N221:N222" si="133">M221/B221*100</f>
        <v>5.6112224448897798</v>
      </c>
      <c r="O221" s="80">
        <v>225</v>
      </c>
      <c r="P221" s="99">
        <f t="shared" ref="P221:P224" si="134">O221/B221*100</f>
        <v>45.09018036072144</v>
      </c>
    </row>
    <row r="222" spans="1:16" ht="35.1" customHeight="1" x14ac:dyDescent="0.2">
      <c r="A222" s="19" t="s">
        <v>186</v>
      </c>
      <c r="B222" s="82">
        <v>438</v>
      </c>
      <c r="C222" s="82">
        <v>46</v>
      </c>
      <c r="D222" s="83">
        <f t="shared" si="128"/>
        <v>10.50228310502283</v>
      </c>
      <c r="E222" s="82">
        <v>3</v>
      </c>
      <c r="F222" s="83">
        <f t="shared" si="129"/>
        <v>0.68493150684931503</v>
      </c>
      <c r="G222" s="82">
        <v>155</v>
      </c>
      <c r="H222" s="83">
        <f t="shared" si="130"/>
        <v>35.388127853881279</v>
      </c>
      <c r="I222" s="82">
        <v>6</v>
      </c>
      <c r="J222" s="83">
        <f t="shared" si="131"/>
        <v>1.3698630136986301</v>
      </c>
      <c r="K222" s="82">
        <v>2</v>
      </c>
      <c r="L222" s="83">
        <f t="shared" si="132"/>
        <v>0.45662100456621002</v>
      </c>
      <c r="M222" s="82">
        <v>28</v>
      </c>
      <c r="N222" s="83">
        <f t="shared" si="133"/>
        <v>6.3926940639269407</v>
      </c>
      <c r="O222" s="82">
        <v>198</v>
      </c>
      <c r="P222" s="95">
        <f t="shared" si="134"/>
        <v>45.205479452054789</v>
      </c>
    </row>
    <row r="223" spans="1:16" ht="35.1" customHeight="1" x14ac:dyDescent="0.2">
      <c r="A223" s="19" t="s">
        <v>187</v>
      </c>
      <c r="B223" s="82">
        <v>33</v>
      </c>
      <c r="C223" s="82">
        <v>2</v>
      </c>
      <c r="D223" s="83">
        <f t="shared" si="128"/>
        <v>6.0606060606060606</v>
      </c>
      <c r="E223" s="127">
        <v>0</v>
      </c>
      <c r="F223" s="127">
        <v>0</v>
      </c>
      <c r="G223" s="82">
        <v>9</v>
      </c>
      <c r="H223" s="83">
        <f t="shared" si="130"/>
        <v>27.27272727272727</v>
      </c>
      <c r="I223" s="82">
        <v>1</v>
      </c>
      <c r="J223" s="83">
        <f t="shared" si="131"/>
        <v>3.0303030303030303</v>
      </c>
      <c r="K223" s="127">
        <v>0</v>
      </c>
      <c r="L223" s="127">
        <v>0</v>
      </c>
      <c r="M223" s="127">
        <v>0</v>
      </c>
      <c r="N223" s="127">
        <v>0</v>
      </c>
      <c r="O223" s="82">
        <v>21</v>
      </c>
      <c r="P223" s="95">
        <f t="shared" si="134"/>
        <v>63.636363636363633</v>
      </c>
    </row>
    <row r="224" spans="1:16" ht="50.1" customHeight="1" x14ac:dyDescent="0.2">
      <c r="A224" s="125" t="s">
        <v>199</v>
      </c>
      <c r="B224" s="82">
        <v>23</v>
      </c>
      <c r="C224" s="127">
        <v>0</v>
      </c>
      <c r="D224" s="127">
        <v>0</v>
      </c>
      <c r="E224" s="127">
        <v>0</v>
      </c>
      <c r="F224" s="127">
        <v>0</v>
      </c>
      <c r="G224" s="82">
        <v>18</v>
      </c>
      <c r="H224" s="83">
        <f t="shared" si="130"/>
        <v>78.260869565217391</v>
      </c>
      <c r="I224" s="127">
        <v>0</v>
      </c>
      <c r="J224" s="127">
        <v>0</v>
      </c>
      <c r="K224" s="127">
        <v>0</v>
      </c>
      <c r="L224" s="127">
        <v>0</v>
      </c>
      <c r="M224" s="127">
        <v>0</v>
      </c>
      <c r="N224" s="127">
        <v>0</v>
      </c>
      <c r="O224" s="82">
        <v>5</v>
      </c>
      <c r="P224" s="95">
        <f t="shared" si="134"/>
        <v>21.739130434782609</v>
      </c>
    </row>
    <row r="225" spans="1:16" ht="35.1" customHeight="1" x14ac:dyDescent="0.2">
      <c r="A225" s="19" t="s">
        <v>188</v>
      </c>
      <c r="B225" s="127">
        <v>0</v>
      </c>
      <c r="C225" s="127">
        <v>0</v>
      </c>
      <c r="D225" s="127">
        <v>0</v>
      </c>
      <c r="E225" s="127">
        <v>0</v>
      </c>
      <c r="F225" s="127">
        <v>0</v>
      </c>
      <c r="G225" s="127">
        <v>0</v>
      </c>
      <c r="H225" s="127">
        <v>0</v>
      </c>
      <c r="I225" s="127">
        <v>0</v>
      </c>
      <c r="J225" s="127">
        <v>0</v>
      </c>
      <c r="K225" s="127">
        <v>0</v>
      </c>
      <c r="L225" s="127">
        <v>0</v>
      </c>
      <c r="M225" s="127">
        <v>0</v>
      </c>
      <c r="N225" s="127">
        <v>0</v>
      </c>
      <c r="O225" s="127">
        <v>0</v>
      </c>
      <c r="P225" s="127">
        <v>0</v>
      </c>
    </row>
    <row r="226" spans="1:16" ht="54.95" customHeight="1" x14ac:dyDescent="0.2">
      <c r="A226" s="19" t="s">
        <v>189</v>
      </c>
      <c r="B226" s="82">
        <v>4</v>
      </c>
      <c r="C226" s="127">
        <v>0</v>
      </c>
      <c r="D226" s="127">
        <v>0</v>
      </c>
      <c r="E226" s="127">
        <v>0</v>
      </c>
      <c r="F226" s="127">
        <v>0</v>
      </c>
      <c r="G226" s="82">
        <v>4</v>
      </c>
      <c r="H226" s="83">
        <v>100</v>
      </c>
      <c r="I226" s="127">
        <v>0</v>
      </c>
      <c r="J226" s="127">
        <v>0</v>
      </c>
      <c r="K226" s="127">
        <v>0</v>
      </c>
      <c r="L226" s="127">
        <v>0</v>
      </c>
      <c r="M226" s="127">
        <v>0</v>
      </c>
      <c r="N226" s="127">
        <v>0</v>
      </c>
      <c r="O226" s="127">
        <v>0</v>
      </c>
      <c r="P226" s="127">
        <v>0</v>
      </c>
    </row>
    <row r="227" spans="1:16" ht="120" customHeight="1" x14ac:dyDescent="0.2">
      <c r="A227" s="19" t="s">
        <v>200</v>
      </c>
      <c r="B227" s="127">
        <v>0</v>
      </c>
      <c r="C227" s="127">
        <v>0</v>
      </c>
      <c r="D227" s="127">
        <v>0</v>
      </c>
      <c r="E227" s="127">
        <v>0</v>
      </c>
      <c r="F227" s="127">
        <v>0</v>
      </c>
      <c r="G227" s="127">
        <v>0</v>
      </c>
      <c r="H227" s="127">
        <v>0</v>
      </c>
      <c r="I227" s="127">
        <v>0</v>
      </c>
      <c r="J227" s="127">
        <v>0</v>
      </c>
      <c r="K227" s="127">
        <v>0</v>
      </c>
      <c r="L227" s="127">
        <v>0</v>
      </c>
      <c r="M227" s="127">
        <v>0</v>
      </c>
      <c r="N227" s="127">
        <v>0</v>
      </c>
      <c r="O227" s="127">
        <v>0</v>
      </c>
      <c r="P227" s="127">
        <v>0</v>
      </c>
    </row>
    <row r="228" spans="1:16" ht="39.950000000000003" customHeight="1" x14ac:dyDescent="0.2">
      <c r="A228" s="19" t="s">
        <v>190</v>
      </c>
      <c r="B228" s="127">
        <v>0</v>
      </c>
      <c r="C228" s="127">
        <v>0</v>
      </c>
      <c r="D228" s="127">
        <v>0</v>
      </c>
      <c r="E228" s="127">
        <v>0</v>
      </c>
      <c r="F228" s="127">
        <v>0</v>
      </c>
      <c r="G228" s="127">
        <v>0</v>
      </c>
      <c r="H228" s="127">
        <v>0</v>
      </c>
      <c r="I228" s="127">
        <v>0</v>
      </c>
      <c r="J228" s="127">
        <v>0</v>
      </c>
      <c r="K228" s="127">
        <v>0</v>
      </c>
      <c r="L228" s="127">
        <v>0</v>
      </c>
      <c r="M228" s="127">
        <v>0</v>
      </c>
      <c r="N228" s="127">
        <v>0</v>
      </c>
      <c r="O228" s="127">
        <v>0</v>
      </c>
      <c r="P228" s="127">
        <v>0</v>
      </c>
    </row>
    <row r="229" spans="1:16" ht="39.950000000000003" customHeight="1" x14ac:dyDescent="0.2">
      <c r="A229" s="19" t="s">
        <v>191</v>
      </c>
      <c r="B229" s="127">
        <v>0</v>
      </c>
      <c r="C229" s="127">
        <v>0</v>
      </c>
      <c r="D229" s="127">
        <v>0</v>
      </c>
      <c r="E229" s="127">
        <v>0</v>
      </c>
      <c r="F229" s="127">
        <v>0</v>
      </c>
      <c r="G229" s="127">
        <v>0</v>
      </c>
      <c r="H229" s="127">
        <v>0</v>
      </c>
      <c r="I229" s="127">
        <v>0</v>
      </c>
      <c r="J229" s="127">
        <v>0</v>
      </c>
      <c r="K229" s="127">
        <v>0</v>
      </c>
      <c r="L229" s="127">
        <v>0</v>
      </c>
      <c r="M229" s="127">
        <v>0</v>
      </c>
      <c r="N229" s="127">
        <v>0</v>
      </c>
      <c r="O229" s="127">
        <v>0</v>
      </c>
      <c r="P229" s="127">
        <v>0</v>
      </c>
    </row>
    <row r="230" spans="1:16" ht="39.950000000000003" customHeight="1" x14ac:dyDescent="0.2">
      <c r="A230" s="19" t="s">
        <v>192</v>
      </c>
      <c r="B230" s="127">
        <v>0</v>
      </c>
      <c r="C230" s="127">
        <v>0</v>
      </c>
      <c r="D230" s="127">
        <v>0</v>
      </c>
      <c r="E230" s="127">
        <v>0</v>
      </c>
      <c r="F230" s="127">
        <v>0</v>
      </c>
      <c r="G230" s="127">
        <v>0</v>
      </c>
      <c r="H230" s="127">
        <v>0</v>
      </c>
      <c r="I230" s="127">
        <v>0</v>
      </c>
      <c r="J230" s="127">
        <v>0</v>
      </c>
      <c r="K230" s="127">
        <v>0</v>
      </c>
      <c r="L230" s="127">
        <v>0</v>
      </c>
      <c r="M230" s="127">
        <v>0</v>
      </c>
      <c r="N230" s="127">
        <v>0</v>
      </c>
      <c r="O230" s="127">
        <v>0</v>
      </c>
      <c r="P230" s="127">
        <v>0</v>
      </c>
    </row>
    <row r="231" spans="1:16" ht="39.950000000000003" customHeight="1" x14ac:dyDescent="0.2">
      <c r="A231" s="19" t="s">
        <v>193</v>
      </c>
      <c r="B231" s="127">
        <v>0</v>
      </c>
      <c r="C231" s="127">
        <v>0</v>
      </c>
      <c r="D231" s="127">
        <v>0</v>
      </c>
      <c r="E231" s="127">
        <v>0</v>
      </c>
      <c r="F231" s="127">
        <v>0</v>
      </c>
      <c r="G231" s="127">
        <v>0</v>
      </c>
      <c r="H231" s="127">
        <v>0</v>
      </c>
      <c r="I231" s="127">
        <v>0</v>
      </c>
      <c r="J231" s="127">
        <v>0</v>
      </c>
      <c r="K231" s="127">
        <v>0</v>
      </c>
      <c r="L231" s="127">
        <v>0</v>
      </c>
      <c r="M231" s="127">
        <v>0</v>
      </c>
      <c r="N231" s="127">
        <v>0</v>
      </c>
      <c r="O231" s="127">
        <v>0</v>
      </c>
      <c r="P231" s="127">
        <v>0</v>
      </c>
    </row>
    <row r="232" spans="1:16" ht="39.950000000000003" customHeight="1" x14ac:dyDescent="0.2">
      <c r="A232" s="19" t="s">
        <v>194</v>
      </c>
      <c r="B232" s="127">
        <v>0</v>
      </c>
      <c r="C232" s="127">
        <v>0</v>
      </c>
      <c r="D232" s="127">
        <v>0</v>
      </c>
      <c r="E232" s="127">
        <v>0</v>
      </c>
      <c r="F232" s="127">
        <v>0</v>
      </c>
      <c r="G232" s="127">
        <v>0</v>
      </c>
      <c r="H232" s="127">
        <v>0</v>
      </c>
      <c r="I232" s="127">
        <v>0</v>
      </c>
      <c r="J232" s="127">
        <v>0</v>
      </c>
      <c r="K232" s="127">
        <v>0</v>
      </c>
      <c r="L232" s="127">
        <v>0</v>
      </c>
      <c r="M232" s="127">
        <v>0</v>
      </c>
      <c r="N232" s="127">
        <v>0</v>
      </c>
      <c r="O232" s="127">
        <v>0</v>
      </c>
      <c r="P232" s="127">
        <v>0</v>
      </c>
    </row>
    <row r="233" spans="1:16" ht="39.950000000000003" customHeight="1" x14ac:dyDescent="0.2">
      <c r="A233" s="19" t="s">
        <v>195</v>
      </c>
      <c r="B233" s="82">
        <v>1</v>
      </c>
      <c r="C233" s="127">
        <v>0</v>
      </c>
      <c r="D233" s="127">
        <v>0</v>
      </c>
      <c r="E233" s="127">
        <v>0</v>
      </c>
      <c r="F233" s="127">
        <v>0</v>
      </c>
      <c r="G233" s="127">
        <v>0</v>
      </c>
      <c r="H233" s="127">
        <v>0</v>
      </c>
      <c r="I233" s="127">
        <v>0</v>
      </c>
      <c r="J233" s="127">
        <v>0</v>
      </c>
      <c r="K233" s="127">
        <v>0</v>
      </c>
      <c r="L233" s="127">
        <v>0</v>
      </c>
      <c r="M233" s="127">
        <v>0</v>
      </c>
      <c r="N233" s="127">
        <v>0</v>
      </c>
      <c r="O233" s="82">
        <v>1</v>
      </c>
      <c r="P233" s="95">
        <f>O233/B233*100</f>
        <v>100</v>
      </c>
    </row>
    <row r="234" spans="1:16" ht="15.95" customHeight="1" x14ac:dyDescent="0.2">
      <c r="A234" s="53"/>
      <c r="B234" s="82"/>
      <c r="C234" s="82"/>
      <c r="D234" s="83"/>
      <c r="E234" s="82"/>
      <c r="F234" s="83"/>
      <c r="G234" s="82"/>
      <c r="H234" s="83"/>
      <c r="I234" s="82"/>
      <c r="J234" s="83"/>
      <c r="K234" s="82"/>
      <c r="L234" s="83"/>
      <c r="M234" s="82"/>
      <c r="N234" s="83"/>
      <c r="O234" s="82"/>
      <c r="P234" s="95"/>
    </row>
    <row r="235" spans="1:16" s="3" customFormat="1" ht="15.95" customHeight="1" thickBot="1" x14ac:dyDescent="0.25">
      <c r="A235" s="25"/>
      <c r="B235" s="26"/>
      <c r="C235" s="26"/>
      <c r="D235" s="27"/>
      <c r="E235" s="26"/>
      <c r="F235" s="27"/>
      <c r="G235" s="26"/>
      <c r="H235" s="27"/>
      <c r="I235" s="26"/>
      <c r="J235" s="27"/>
      <c r="K235" s="26"/>
      <c r="L235" s="27"/>
      <c r="M235" s="26"/>
      <c r="N235" s="27"/>
      <c r="O235" s="26"/>
      <c r="P235" s="28"/>
    </row>
    <row r="236" spans="1:16" s="3" customFormat="1" ht="18" customHeight="1" x14ac:dyDescent="0.2">
      <c r="A236" s="29" t="s">
        <v>196</v>
      </c>
      <c r="B236" s="20"/>
      <c r="C236" s="20"/>
      <c r="D236" s="21"/>
      <c r="E236" s="20"/>
      <c r="F236" s="21"/>
      <c r="G236" s="20"/>
      <c r="H236" s="21"/>
      <c r="I236" s="20"/>
      <c r="J236" s="21"/>
      <c r="K236" s="20"/>
      <c r="L236" s="21"/>
      <c r="M236" s="20"/>
      <c r="N236" s="21"/>
      <c r="O236" s="20"/>
      <c r="P236" s="22"/>
    </row>
    <row r="237" spans="1:16" s="3" customFormat="1" ht="18" customHeight="1" x14ac:dyDescent="0.25">
      <c r="A237" s="30" t="s">
        <v>19</v>
      </c>
    </row>
    <row r="238" spans="1:16" s="3" customFormat="1" ht="15.95" customHeight="1" x14ac:dyDescent="0.2">
      <c r="A238" s="31" t="s">
        <v>20</v>
      </c>
    </row>
    <row r="239" spans="1:1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</sheetData>
  <mergeCells count="6">
    <mergeCell ref="A28:A29"/>
    <mergeCell ref="B28:B29"/>
    <mergeCell ref="C28:P28"/>
    <mergeCell ref="A4:A5"/>
    <mergeCell ref="B4:B5"/>
    <mergeCell ref="C4:P4"/>
  </mergeCells>
  <pageMargins left="0.59055118110236227" right="0.19685039370078741" top="0.51181102362204722" bottom="0.19685039370078741" header="0" footer="0"/>
  <pageSetup paperSize="9" scale="61" orientation="landscape" r:id="rId1"/>
  <rowBreaks count="12" manualBreakCount="12">
    <brk id="24" max="16383" man="1"/>
    <brk id="24" man="1"/>
    <brk id="48" max="16383" man="1"/>
    <brk id="67" max="16383" man="1"/>
    <brk id="86" max="16383" man="1"/>
    <brk id="105" max="16383" man="1"/>
    <brk id="124" max="16383" man="1"/>
    <brk id="143" max="16383" man="1"/>
    <brk id="162" max="16383" man="1"/>
    <brk id="181" max="16383" man="1"/>
    <brk id="200" max="16383" man="1"/>
    <brk id="2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95485-0089-4BBD-9B86-0319781D92EC}">
  <dimension ref="A1:AN86"/>
  <sheetViews>
    <sheetView zoomScale="90" zoomScaleNormal="90" zoomScaleSheetLayoutView="80" workbookViewId="0">
      <selection activeCell="E79" sqref="E79:F79"/>
    </sheetView>
  </sheetViews>
  <sheetFormatPr defaultColWidth="9.140625" defaultRowHeight="14.25" x14ac:dyDescent="0.2"/>
  <cols>
    <col min="1" max="1" width="35.7109375" style="6" customWidth="1"/>
    <col min="2" max="2" width="14.7109375" style="3" customWidth="1"/>
    <col min="3" max="3" width="15.7109375" style="3" customWidth="1"/>
    <col min="4" max="4" width="9.7109375" style="3" customWidth="1"/>
    <col min="5" max="5" width="15.7109375" style="3" customWidth="1"/>
    <col min="6" max="6" width="9.7109375" style="3" customWidth="1"/>
    <col min="7" max="7" width="15.7109375" style="3" customWidth="1"/>
    <col min="8" max="8" width="9.7109375" style="3" customWidth="1"/>
    <col min="9" max="9" width="14.7109375" style="3" customWidth="1"/>
    <col min="10" max="10" width="9.7109375" style="3" customWidth="1"/>
    <col min="11" max="11" width="14.7109375" style="3" customWidth="1"/>
    <col min="12" max="12" width="9.7109375" style="3" customWidth="1"/>
    <col min="13" max="13" width="14.7109375" style="3" customWidth="1"/>
    <col min="14" max="14" width="9.7109375" style="3" customWidth="1"/>
    <col min="15" max="15" width="14.7109375" style="3" customWidth="1"/>
    <col min="16" max="16" width="9.7109375" style="3" customWidth="1"/>
    <col min="17" max="16384" width="9.140625" style="3"/>
  </cols>
  <sheetData>
    <row r="1" spans="1:16" ht="15.95" customHeight="1" x14ac:dyDescent="0.2">
      <c r="A1" s="1" t="s">
        <v>198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</row>
    <row r="2" spans="1:16" ht="15.95" customHeight="1" x14ac:dyDescent="0.2">
      <c r="A2" s="4" t="s">
        <v>202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</row>
    <row r="3" spans="1:16" ht="15.95" customHeight="1" thickBot="1" x14ac:dyDescent="0.25">
      <c r="B3" s="7"/>
      <c r="C3" s="8"/>
      <c r="D3" s="9"/>
      <c r="E3" s="9"/>
      <c r="F3" s="9"/>
      <c r="P3" s="10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14" customFormat="1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6" ht="35.1" customHeight="1" thickTop="1" x14ac:dyDescent="0.2">
      <c r="A6" s="92" t="s">
        <v>5</v>
      </c>
      <c r="B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.950000000000003" customHeight="1" x14ac:dyDescent="0.2">
      <c r="A7" s="16" t="s">
        <v>185</v>
      </c>
      <c r="B7" s="102">
        <v>92688</v>
      </c>
      <c r="C7" s="102">
        <v>32464</v>
      </c>
      <c r="D7" s="103">
        <f>C7/B7*100</f>
        <v>35.025030208872778</v>
      </c>
      <c r="E7" s="102">
        <v>3559</v>
      </c>
      <c r="F7" s="103">
        <f>E7/B7*100</f>
        <v>3.8397635076816852</v>
      </c>
      <c r="G7" s="102">
        <v>27172</v>
      </c>
      <c r="H7" s="103">
        <f>G7/B7*100</f>
        <v>29.315553253927153</v>
      </c>
      <c r="I7" s="102">
        <v>5727</v>
      </c>
      <c r="J7" s="103">
        <f t="shared" ref="J7:J19" si="0">I7/B7*100</f>
        <v>6.1787933713102019</v>
      </c>
      <c r="K7" s="102">
        <v>1098</v>
      </c>
      <c r="L7" s="103">
        <f t="shared" ref="L7:L19" si="1">K7/B7*100</f>
        <v>1.1846193682030037</v>
      </c>
      <c r="M7" s="102">
        <v>627</v>
      </c>
      <c r="N7" s="103">
        <f t="shared" ref="N7:N19" si="2">M7/B7*100</f>
        <v>0.6764629725530813</v>
      </c>
      <c r="O7" s="102">
        <v>22041</v>
      </c>
      <c r="P7" s="103">
        <f t="shared" ref="P7:P19" si="3">O7/B7*100</f>
        <v>23.779777317452098</v>
      </c>
    </row>
    <row r="8" spans="1:16" ht="39.950000000000003" customHeight="1" x14ac:dyDescent="0.2">
      <c r="A8" s="19" t="s">
        <v>186</v>
      </c>
      <c r="B8" s="104">
        <f t="shared" ref="B8:C19" si="4">B32+B51+B70</f>
        <v>22701</v>
      </c>
      <c r="C8" s="104">
        <f t="shared" si="4"/>
        <v>4902</v>
      </c>
      <c r="D8" s="105">
        <f t="shared" ref="D8:D19" si="5">C8/B8*100</f>
        <v>21.593762389322059</v>
      </c>
      <c r="E8" s="104">
        <f t="shared" ref="E8:E19" si="6">E32+E51+E70</f>
        <v>916</v>
      </c>
      <c r="F8" s="105">
        <f t="shared" ref="F8:F19" si="7">E8/B8*100</f>
        <v>4.0350645346020002</v>
      </c>
      <c r="G8" s="104">
        <f t="shared" ref="G8:G19" si="8">G32+G51+G70</f>
        <v>9197</v>
      </c>
      <c r="H8" s="105">
        <f t="shared" ref="H8:H19" si="9">G8/B8*100</f>
        <v>40.513633760627286</v>
      </c>
      <c r="I8" s="104">
        <f t="shared" ref="I8:I19" si="10">I32+I51+I70</f>
        <v>678</v>
      </c>
      <c r="J8" s="105">
        <f t="shared" si="0"/>
        <v>2.9866525703713491</v>
      </c>
      <c r="K8" s="104">
        <f t="shared" ref="K8:K19" si="11">K32+K51+K70</f>
        <v>249</v>
      </c>
      <c r="L8" s="105">
        <f t="shared" si="1"/>
        <v>1.096867979384168</v>
      </c>
      <c r="M8" s="104">
        <f t="shared" ref="M8:M19" si="12">M32+M51+M70</f>
        <v>470</v>
      </c>
      <c r="N8" s="105">
        <f t="shared" si="2"/>
        <v>2.0703933747412009</v>
      </c>
      <c r="O8" s="104">
        <f t="shared" ref="O8:O19" si="13">O32+O51+O70</f>
        <v>6289</v>
      </c>
      <c r="P8" s="105">
        <f t="shared" si="3"/>
        <v>27.703625390951942</v>
      </c>
    </row>
    <row r="9" spans="1:16" ht="39.950000000000003" customHeight="1" x14ac:dyDescent="0.2">
      <c r="A9" s="19" t="s">
        <v>187</v>
      </c>
      <c r="B9" s="104">
        <f t="shared" si="4"/>
        <v>4976</v>
      </c>
      <c r="C9" s="104">
        <f t="shared" si="4"/>
        <v>1465</v>
      </c>
      <c r="D9" s="105">
        <f t="shared" si="5"/>
        <v>29.441318327974276</v>
      </c>
      <c r="E9" s="104">
        <f t="shared" si="6"/>
        <v>179</v>
      </c>
      <c r="F9" s="105">
        <f t="shared" si="7"/>
        <v>3.597266881028939</v>
      </c>
      <c r="G9" s="104">
        <f t="shared" si="8"/>
        <v>1341</v>
      </c>
      <c r="H9" s="105">
        <f t="shared" si="9"/>
        <v>26.94935691318328</v>
      </c>
      <c r="I9" s="104">
        <f t="shared" si="10"/>
        <v>198</v>
      </c>
      <c r="J9" s="105">
        <f t="shared" si="0"/>
        <v>3.9790996784565915</v>
      </c>
      <c r="K9" s="104">
        <f t="shared" si="11"/>
        <v>213</v>
      </c>
      <c r="L9" s="105">
        <f t="shared" si="1"/>
        <v>4.280546623794212</v>
      </c>
      <c r="M9" s="104">
        <f t="shared" si="12"/>
        <v>23</v>
      </c>
      <c r="N9" s="105">
        <f t="shared" si="2"/>
        <v>0.46221864951768488</v>
      </c>
      <c r="O9" s="104">
        <f t="shared" si="13"/>
        <v>1557</v>
      </c>
      <c r="P9" s="105">
        <f t="shared" si="3"/>
        <v>31.29019292604502</v>
      </c>
    </row>
    <row r="10" spans="1:16" ht="39.950000000000003" customHeight="1" x14ac:dyDescent="0.2">
      <c r="A10" s="125" t="s">
        <v>199</v>
      </c>
      <c r="B10" s="104">
        <f t="shared" si="4"/>
        <v>39117</v>
      </c>
      <c r="C10" s="104">
        <f t="shared" si="4"/>
        <v>15398</v>
      </c>
      <c r="D10" s="105">
        <f t="shared" si="5"/>
        <v>39.363959403839758</v>
      </c>
      <c r="E10" s="104">
        <f t="shared" si="6"/>
        <v>1192</v>
      </c>
      <c r="F10" s="105">
        <f t="shared" si="7"/>
        <v>3.0472684510570853</v>
      </c>
      <c r="G10" s="104">
        <f t="shared" si="8"/>
        <v>12879</v>
      </c>
      <c r="H10" s="105">
        <f t="shared" si="9"/>
        <v>32.924304011043795</v>
      </c>
      <c r="I10" s="104">
        <f t="shared" si="10"/>
        <v>1145</v>
      </c>
      <c r="J10" s="105">
        <f t="shared" si="0"/>
        <v>2.9271160876345323</v>
      </c>
      <c r="K10" s="104">
        <f t="shared" si="11"/>
        <v>418</v>
      </c>
      <c r="L10" s="105">
        <f t="shared" si="1"/>
        <v>1.0685891044814275</v>
      </c>
      <c r="M10" s="104">
        <f t="shared" si="12"/>
        <v>124</v>
      </c>
      <c r="N10" s="105">
        <f t="shared" si="2"/>
        <v>0.31699772477439481</v>
      </c>
      <c r="O10" s="104">
        <f t="shared" si="13"/>
        <v>7961</v>
      </c>
      <c r="P10" s="105">
        <f t="shared" si="3"/>
        <v>20.351765217169003</v>
      </c>
    </row>
    <row r="11" spans="1:16" ht="39.950000000000003" customHeight="1" x14ac:dyDescent="0.2">
      <c r="A11" s="19" t="s">
        <v>188</v>
      </c>
      <c r="B11" s="104">
        <f t="shared" si="4"/>
        <v>1302</v>
      </c>
      <c r="C11" s="104">
        <f t="shared" si="4"/>
        <v>882</v>
      </c>
      <c r="D11" s="105">
        <f t="shared" si="5"/>
        <v>67.741935483870961</v>
      </c>
      <c r="E11" s="104">
        <f t="shared" si="6"/>
        <v>12</v>
      </c>
      <c r="F11" s="105">
        <f t="shared" si="7"/>
        <v>0.92165898617511521</v>
      </c>
      <c r="G11" s="104">
        <f t="shared" si="8"/>
        <v>270</v>
      </c>
      <c r="H11" s="105">
        <f t="shared" si="9"/>
        <v>20.737327188940093</v>
      </c>
      <c r="I11" s="104">
        <f t="shared" si="10"/>
        <v>51</v>
      </c>
      <c r="J11" s="105">
        <f t="shared" si="0"/>
        <v>3.9170506912442393</v>
      </c>
      <c r="K11" s="104">
        <f t="shared" si="11"/>
        <v>11</v>
      </c>
      <c r="L11" s="105">
        <f t="shared" si="1"/>
        <v>0.84485407066052232</v>
      </c>
      <c r="M11" s="127">
        <v>0</v>
      </c>
      <c r="N11" s="127">
        <v>0</v>
      </c>
      <c r="O11" s="104">
        <f t="shared" si="13"/>
        <v>76</v>
      </c>
      <c r="P11" s="105">
        <f t="shared" si="3"/>
        <v>5.8371735791090629</v>
      </c>
    </row>
    <row r="12" spans="1:16" ht="54.95" customHeight="1" x14ac:dyDescent="0.2">
      <c r="A12" s="19" t="s">
        <v>189</v>
      </c>
      <c r="B12" s="104">
        <f t="shared" si="4"/>
        <v>20309</v>
      </c>
      <c r="C12" s="104">
        <f t="shared" si="4"/>
        <v>7923</v>
      </c>
      <c r="D12" s="105">
        <f t="shared" si="5"/>
        <v>39.012260574129698</v>
      </c>
      <c r="E12" s="104">
        <f t="shared" si="6"/>
        <v>1176</v>
      </c>
      <c r="F12" s="105">
        <f t="shared" si="7"/>
        <v>5.790536215470973</v>
      </c>
      <c r="G12" s="104">
        <f t="shared" si="8"/>
        <v>3150</v>
      </c>
      <c r="H12" s="105">
        <f t="shared" si="9"/>
        <v>15.510364862868679</v>
      </c>
      <c r="I12" s="104">
        <f t="shared" si="10"/>
        <v>3347</v>
      </c>
      <c r="J12" s="105">
        <f t="shared" si="0"/>
        <v>16.480378157467133</v>
      </c>
      <c r="K12" s="104">
        <f t="shared" si="11"/>
        <v>154</v>
      </c>
      <c r="L12" s="105">
        <f t="shared" si="1"/>
        <v>0.7582845044069132</v>
      </c>
      <c r="M12" s="104">
        <f t="shared" si="12"/>
        <v>1</v>
      </c>
      <c r="N12" s="105">
        <f t="shared" si="2"/>
        <v>4.9239253532916442E-3</v>
      </c>
      <c r="O12" s="104">
        <f t="shared" si="13"/>
        <v>4558</v>
      </c>
      <c r="P12" s="105">
        <f t="shared" si="3"/>
        <v>22.443251760303315</v>
      </c>
    </row>
    <row r="13" spans="1:16" ht="120" customHeight="1" x14ac:dyDescent="0.2">
      <c r="A13" s="19" t="s">
        <v>200</v>
      </c>
      <c r="B13" s="104">
        <f t="shared" si="4"/>
        <v>1156</v>
      </c>
      <c r="C13" s="104">
        <f t="shared" si="4"/>
        <v>607</v>
      </c>
      <c r="D13" s="105">
        <f t="shared" si="5"/>
        <v>52.508650519031143</v>
      </c>
      <c r="E13" s="104">
        <f t="shared" si="6"/>
        <v>38</v>
      </c>
      <c r="F13" s="105">
        <f t="shared" si="7"/>
        <v>3.2871972318339098</v>
      </c>
      <c r="G13" s="104">
        <f t="shared" si="8"/>
        <v>127</v>
      </c>
      <c r="H13" s="105">
        <f t="shared" si="9"/>
        <v>10.986159169550174</v>
      </c>
      <c r="I13" s="104">
        <f t="shared" si="10"/>
        <v>257</v>
      </c>
      <c r="J13" s="105">
        <f t="shared" si="0"/>
        <v>22.231833910034602</v>
      </c>
      <c r="K13" s="104">
        <f t="shared" si="11"/>
        <v>19</v>
      </c>
      <c r="L13" s="105">
        <f t="shared" si="1"/>
        <v>1.6435986159169549</v>
      </c>
      <c r="M13" s="104">
        <f t="shared" si="12"/>
        <v>2</v>
      </c>
      <c r="N13" s="105">
        <f t="shared" si="2"/>
        <v>0.17301038062283738</v>
      </c>
      <c r="O13" s="104">
        <f t="shared" si="13"/>
        <v>106</v>
      </c>
      <c r="P13" s="105">
        <f t="shared" si="3"/>
        <v>9.1695501730103803</v>
      </c>
    </row>
    <row r="14" spans="1:16" ht="39.950000000000003" customHeight="1" x14ac:dyDescent="0.2">
      <c r="A14" s="19" t="s">
        <v>190</v>
      </c>
      <c r="B14" s="104">
        <f t="shared" si="4"/>
        <v>2455</v>
      </c>
      <c r="C14" s="104">
        <f t="shared" si="4"/>
        <v>1207</v>
      </c>
      <c r="D14" s="105">
        <f t="shared" si="5"/>
        <v>49.164969450101829</v>
      </c>
      <c r="E14" s="104">
        <f t="shared" si="6"/>
        <v>33</v>
      </c>
      <c r="F14" s="105">
        <f t="shared" si="7"/>
        <v>1.3441955193482689</v>
      </c>
      <c r="G14" s="104">
        <f t="shared" si="8"/>
        <v>108</v>
      </c>
      <c r="H14" s="105">
        <f t="shared" si="9"/>
        <v>4.3991853360488795</v>
      </c>
      <c r="I14" s="104">
        <f t="shared" si="10"/>
        <v>19</v>
      </c>
      <c r="J14" s="105">
        <f t="shared" si="0"/>
        <v>0.77393075356415475</v>
      </c>
      <c r="K14" s="104">
        <f t="shared" si="11"/>
        <v>20</v>
      </c>
      <c r="L14" s="105">
        <f t="shared" si="1"/>
        <v>0.81466395112016288</v>
      </c>
      <c r="M14" s="104">
        <f t="shared" si="12"/>
        <v>5</v>
      </c>
      <c r="N14" s="105">
        <f t="shared" si="2"/>
        <v>0.20366598778004072</v>
      </c>
      <c r="O14" s="104">
        <f t="shared" si="13"/>
        <v>1063</v>
      </c>
      <c r="P14" s="105">
        <f t="shared" si="3"/>
        <v>43.299389002036662</v>
      </c>
    </row>
    <row r="15" spans="1:1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</row>
    <row r="16" spans="1:16" ht="39.950000000000003" customHeight="1" x14ac:dyDescent="0.2">
      <c r="A16" s="19" t="s">
        <v>192</v>
      </c>
      <c r="B16" s="104">
        <f t="shared" si="4"/>
        <v>12</v>
      </c>
      <c r="C16" s="127">
        <v>0</v>
      </c>
      <c r="D16" s="127">
        <v>0</v>
      </c>
      <c r="E16" s="104">
        <f t="shared" si="6"/>
        <v>2</v>
      </c>
      <c r="F16" s="105">
        <f t="shared" si="7"/>
        <v>16.666666666666664</v>
      </c>
      <c r="G16" s="104">
        <f t="shared" si="8"/>
        <v>1</v>
      </c>
      <c r="H16" s="105">
        <f t="shared" si="9"/>
        <v>8.3333333333333321</v>
      </c>
      <c r="I16" s="127">
        <v>0</v>
      </c>
      <c r="J16" s="127">
        <v>0</v>
      </c>
      <c r="K16" s="104">
        <f t="shared" si="11"/>
        <v>3</v>
      </c>
      <c r="L16" s="105">
        <f t="shared" si="1"/>
        <v>25</v>
      </c>
      <c r="M16" s="127">
        <v>0</v>
      </c>
      <c r="N16" s="127">
        <v>0</v>
      </c>
      <c r="O16" s="104">
        <f t="shared" si="13"/>
        <v>6</v>
      </c>
      <c r="P16" s="105">
        <f t="shared" si="3"/>
        <v>50</v>
      </c>
    </row>
    <row r="17" spans="1:16" ht="39.950000000000003" customHeight="1" x14ac:dyDescent="0.2">
      <c r="A17" s="19" t="s">
        <v>193</v>
      </c>
      <c r="B17" s="104">
        <f t="shared" si="4"/>
        <v>62</v>
      </c>
      <c r="C17" s="104">
        <f t="shared" si="4"/>
        <v>23</v>
      </c>
      <c r="D17" s="105">
        <f t="shared" si="5"/>
        <v>37.096774193548384</v>
      </c>
      <c r="E17" s="127">
        <v>0</v>
      </c>
      <c r="F17" s="127">
        <v>0</v>
      </c>
      <c r="G17" s="104">
        <f t="shared" si="8"/>
        <v>7</v>
      </c>
      <c r="H17" s="105">
        <f t="shared" si="9"/>
        <v>11.29032258064516</v>
      </c>
      <c r="I17" s="104">
        <f t="shared" si="10"/>
        <v>3</v>
      </c>
      <c r="J17" s="105">
        <f t="shared" si="0"/>
        <v>4.838709677419355</v>
      </c>
      <c r="K17" s="104">
        <f t="shared" si="11"/>
        <v>3</v>
      </c>
      <c r="L17" s="105">
        <f t="shared" si="1"/>
        <v>4.838709677419355</v>
      </c>
      <c r="M17" s="127">
        <v>0</v>
      </c>
      <c r="N17" s="127">
        <v>0</v>
      </c>
      <c r="O17" s="104">
        <f t="shared" si="13"/>
        <v>26</v>
      </c>
      <c r="P17" s="105">
        <f t="shared" si="3"/>
        <v>41.935483870967744</v>
      </c>
    </row>
    <row r="18" spans="1:16" ht="39.950000000000003" customHeight="1" x14ac:dyDescent="0.2">
      <c r="A18" s="19" t="s">
        <v>194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</row>
    <row r="19" spans="1:16" ht="39.950000000000003" customHeight="1" x14ac:dyDescent="0.2">
      <c r="A19" s="19" t="s">
        <v>195</v>
      </c>
      <c r="B19" s="104">
        <f t="shared" si="4"/>
        <v>597</v>
      </c>
      <c r="C19" s="104">
        <f t="shared" si="4"/>
        <v>56</v>
      </c>
      <c r="D19" s="105">
        <f t="shared" si="5"/>
        <v>9.3802345058626457</v>
      </c>
      <c r="E19" s="104">
        <f t="shared" si="6"/>
        <v>11</v>
      </c>
      <c r="F19" s="105">
        <f t="shared" si="7"/>
        <v>1.8425460636515913</v>
      </c>
      <c r="G19" s="104">
        <f t="shared" si="8"/>
        <v>92</v>
      </c>
      <c r="H19" s="105">
        <f t="shared" si="9"/>
        <v>15.410385259631489</v>
      </c>
      <c r="I19" s="104">
        <f t="shared" si="10"/>
        <v>29</v>
      </c>
      <c r="J19" s="105">
        <f t="shared" si="0"/>
        <v>4.857621440536013</v>
      </c>
      <c r="K19" s="104">
        <f t="shared" si="11"/>
        <v>8</v>
      </c>
      <c r="L19" s="105">
        <f t="shared" si="1"/>
        <v>1.340033500837521</v>
      </c>
      <c r="M19" s="104">
        <f t="shared" si="12"/>
        <v>2</v>
      </c>
      <c r="N19" s="105">
        <f t="shared" si="2"/>
        <v>0.33500837520938026</v>
      </c>
      <c r="O19" s="104">
        <f t="shared" si="13"/>
        <v>399</v>
      </c>
      <c r="P19" s="105">
        <f t="shared" si="3"/>
        <v>66.834170854271363</v>
      </c>
    </row>
    <row r="20" spans="1:16" ht="15.95" customHeight="1" x14ac:dyDescent="0.2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15.95" customHeight="1" thickBot="1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</row>
    <row r="22" spans="1:16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ht="18" customHeight="1" x14ac:dyDescent="0.25">
      <c r="A23" s="30" t="s">
        <v>19</v>
      </c>
    </row>
    <row r="24" spans="1:16" ht="15.95" customHeight="1" x14ac:dyDescent="0.2">
      <c r="A24" s="31" t="s">
        <v>20</v>
      </c>
    </row>
    <row r="25" spans="1:16" ht="15.95" customHeight="1" x14ac:dyDescent="0.2">
      <c r="A25" s="1" t="s">
        <v>198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"/>
      <c r="N25" s="2"/>
      <c r="O25" s="2"/>
      <c r="P25" s="2"/>
    </row>
    <row r="26" spans="1:16" ht="15.95" customHeight="1" x14ac:dyDescent="0.2">
      <c r="A26" s="4" t="s">
        <v>202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5"/>
      <c r="N26" s="5"/>
      <c r="O26" s="5"/>
      <c r="P26" s="5"/>
    </row>
    <row r="27" spans="1:16" ht="15.95" customHeight="1" thickBot="1" x14ac:dyDescent="0.25">
      <c r="C27" s="9"/>
      <c r="D27" s="9"/>
      <c r="E27" s="9"/>
      <c r="F27" s="9"/>
      <c r="P27" s="10"/>
    </row>
    <row r="28" spans="1:1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s="14" customFormat="1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</row>
    <row r="30" spans="1:16" ht="35.1" customHeight="1" thickTop="1" x14ac:dyDescent="0.2">
      <c r="A30" s="92" t="s">
        <v>54</v>
      </c>
      <c r="B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39.950000000000003" customHeight="1" x14ac:dyDescent="0.2">
      <c r="A31" s="16" t="s">
        <v>185</v>
      </c>
      <c r="B31" s="15">
        <v>22905</v>
      </c>
      <c r="C31" s="15">
        <v>7738</v>
      </c>
      <c r="D31" s="103">
        <f>C31/B31*100</f>
        <v>33.783016808557079</v>
      </c>
      <c r="E31" s="15">
        <v>1501</v>
      </c>
      <c r="F31" s="103">
        <f>E31/B31*100</f>
        <v>6.5531543331150406</v>
      </c>
      <c r="G31" s="15">
        <v>7646</v>
      </c>
      <c r="H31" s="103">
        <f>G31/B31*100</f>
        <v>33.381357782143638</v>
      </c>
      <c r="I31" s="15">
        <v>633</v>
      </c>
      <c r="J31" s="103">
        <f t="shared" ref="J31:J43" si="14">I31/B31*100</f>
        <v>2.7635887360838245</v>
      </c>
      <c r="K31" s="15">
        <v>313</v>
      </c>
      <c r="L31" s="103">
        <f t="shared" ref="L31:L43" si="15">K31/B31*100</f>
        <v>1.3665138616022703</v>
      </c>
      <c r="M31" s="15">
        <v>244</v>
      </c>
      <c r="N31" s="103">
        <f t="shared" ref="N31:N34" si="16">M31/B31*100</f>
        <v>1.0652695917921851</v>
      </c>
      <c r="O31" s="15">
        <v>4830</v>
      </c>
      <c r="P31" s="103">
        <f t="shared" ref="P31:P43" si="17">O31/B31*100</f>
        <v>21.087098886705959</v>
      </c>
    </row>
    <row r="32" spans="1:16" ht="39.950000000000003" customHeight="1" x14ac:dyDescent="0.2">
      <c r="A32" s="19" t="s">
        <v>186</v>
      </c>
      <c r="B32" s="20">
        <v>8656</v>
      </c>
      <c r="C32" s="20">
        <v>1148</v>
      </c>
      <c r="D32" s="105">
        <f t="shared" ref="D32:D43" si="18">C32/B32*100</f>
        <v>13.262476894639558</v>
      </c>
      <c r="E32" s="20">
        <v>383</v>
      </c>
      <c r="F32" s="105">
        <f t="shared" ref="F32:F38" si="19">E32/B32*100</f>
        <v>4.4246765249537887</v>
      </c>
      <c r="G32" s="20">
        <v>4161</v>
      </c>
      <c r="H32" s="105">
        <f t="shared" ref="H32:H43" si="20">G32/B32*100</f>
        <v>48.070702402957487</v>
      </c>
      <c r="I32" s="20">
        <v>303</v>
      </c>
      <c r="J32" s="105">
        <f t="shared" si="14"/>
        <v>3.5004621072088722</v>
      </c>
      <c r="K32" s="20">
        <v>84</v>
      </c>
      <c r="L32" s="105">
        <f t="shared" si="15"/>
        <v>0.97042513863216262</v>
      </c>
      <c r="M32" s="20">
        <v>184</v>
      </c>
      <c r="N32" s="105">
        <f t="shared" si="16"/>
        <v>2.1256931608133085</v>
      </c>
      <c r="O32" s="20">
        <v>2393</v>
      </c>
      <c r="P32" s="105">
        <f t="shared" si="17"/>
        <v>27.645563770794823</v>
      </c>
    </row>
    <row r="33" spans="1:16" ht="39.950000000000003" customHeight="1" x14ac:dyDescent="0.2">
      <c r="A33" s="19" t="s">
        <v>187</v>
      </c>
      <c r="B33" s="20">
        <v>902</v>
      </c>
      <c r="C33" s="20">
        <v>207</v>
      </c>
      <c r="D33" s="105">
        <f t="shared" si="18"/>
        <v>22.9490022172949</v>
      </c>
      <c r="E33" s="20">
        <v>20</v>
      </c>
      <c r="F33" s="105">
        <f t="shared" si="19"/>
        <v>2.2172949002217295</v>
      </c>
      <c r="G33" s="20">
        <v>224</v>
      </c>
      <c r="H33" s="105">
        <f t="shared" si="20"/>
        <v>24.833702882483372</v>
      </c>
      <c r="I33" s="20">
        <v>29</v>
      </c>
      <c r="J33" s="105">
        <f t="shared" si="14"/>
        <v>3.2150776053215075</v>
      </c>
      <c r="K33" s="20">
        <v>90</v>
      </c>
      <c r="L33" s="105">
        <f t="shared" si="15"/>
        <v>9.9778270509977833</v>
      </c>
      <c r="M33" s="20">
        <v>1</v>
      </c>
      <c r="N33" s="105">
        <f t="shared" si="16"/>
        <v>0.11086474501108648</v>
      </c>
      <c r="O33" s="20">
        <v>331</v>
      </c>
      <c r="P33" s="105">
        <f t="shared" si="17"/>
        <v>36.696230598669622</v>
      </c>
    </row>
    <row r="34" spans="1:16" ht="39.950000000000003" customHeight="1" x14ac:dyDescent="0.2">
      <c r="A34" s="125" t="s">
        <v>199</v>
      </c>
      <c r="B34" s="104">
        <v>10492</v>
      </c>
      <c r="C34" s="104">
        <v>5386</v>
      </c>
      <c r="D34" s="105">
        <f t="shared" si="18"/>
        <v>51.334349980937851</v>
      </c>
      <c r="E34" s="104">
        <v>195</v>
      </c>
      <c r="F34" s="105">
        <f t="shared" si="19"/>
        <v>1.858558902020587</v>
      </c>
      <c r="G34" s="104">
        <v>3117</v>
      </c>
      <c r="H34" s="105">
        <f t="shared" si="20"/>
        <v>29.708349218452152</v>
      </c>
      <c r="I34" s="104">
        <v>191</v>
      </c>
      <c r="J34" s="105">
        <f t="shared" si="14"/>
        <v>1.8204346168509342</v>
      </c>
      <c r="K34" s="104">
        <v>104</v>
      </c>
      <c r="L34" s="105">
        <f t="shared" si="15"/>
        <v>0.99123141441097973</v>
      </c>
      <c r="M34" s="104">
        <v>59</v>
      </c>
      <c r="N34" s="105">
        <f t="shared" si="16"/>
        <v>0.56233320625238281</v>
      </c>
      <c r="O34" s="104">
        <v>1440</v>
      </c>
      <c r="P34" s="105">
        <f t="shared" si="17"/>
        <v>13.724742661075103</v>
      </c>
    </row>
    <row r="35" spans="1:16" ht="39.950000000000003" customHeight="1" x14ac:dyDescent="0.2">
      <c r="A35" s="19" t="s">
        <v>188</v>
      </c>
      <c r="B35" s="104">
        <v>190</v>
      </c>
      <c r="C35" s="104">
        <v>147</v>
      </c>
      <c r="D35" s="105">
        <f t="shared" si="18"/>
        <v>77.368421052631575</v>
      </c>
      <c r="E35" s="104">
        <v>1</v>
      </c>
      <c r="F35" s="105">
        <f t="shared" si="19"/>
        <v>0.52631578947368418</v>
      </c>
      <c r="G35" s="104">
        <v>24</v>
      </c>
      <c r="H35" s="105">
        <f t="shared" si="20"/>
        <v>12.631578947368421</v>
      </c>
      <c r="I35" s="104">
        <v>13</v>
      </c>
      <c r="J35" s="105">
        <f t="shared" si="14"/>
        <v>6.8421052631578956</v>
      </c>
      <c r="K35" s="127">
        <v>0</v>
      </c>
      <c r="L35" s="127">
        <v>0</v>
      </c>
      <c r="M35" s="127">
        <v>0</v>
      </c>
      <c r="N35" s="127">
        <v>0</v>
      </c>
      <c r="O35" s="104">
        <v>5</v>
      </c>
      <c r="P35" s="105">
        <f t="shared" si="17"/>
        <v>2.6315789473684208</v>
      </c>
    </row>
    <row r="36" spans="1:16" ht="54.95" customHeight="1" x14ac:dyDescent="0.2">
      <c r="A36" s="19" t="s">
        <v>189</v>
      </c>
      <c r="B36" s="104">
        <v>2334</v>
      </c>
      <c r="C36" s="104">
        <v>788</v>
      </c>
      <c r="D36" s="105">
        <f t="shared" si="18"/>
        <v>33.761782347900599</v>
      </c>
      <c r="E36" s="104">
        <v>900</v>
      </c>
      <c r="F36" s="105">
        <f t="shared" si="19"/>
        <v>38.560411311053983</v>
      </c>
      <c r="G36" s="104">
        <v>64</v>
      </c>
      <c r="H36" s="105">
        <f t="shared" si="20"/>
        <v>2.7420736932305059</v>
      </c>
      <c r="I36" s="104">
        <v>82</v>
      </c>
      <c r="J36" s="105">
        <f t="shared" si="14"/>
        <v>3.5132819194515852</v>
      </c>
      <c r="K36" s="104">
        <v>6</v>
      </c>
      <c r="L36" s="105">
        <f t="shared" si="15"/>
        <v>0.25706940874035988</v>
      </c>
      <c r="M36" s="127">
        <v>0</v>
      </c>
      <c r="N36" s="127">
        <v>0</v>
      </c>
      <c r="O36" s="104">
        <v>494</v>
      </c>
      <c r="P36" s="105">
        <f t="shared" si="17"/>
        <v>21.165381319622963</v>
      </c>
    </row>
    <row r="37" spans="1:16" ht="120" customHeight="1" x14ac:dyDescent="0.2">
      <c r="A37" s="19" t="s">
        <v>200</v>
      </c>
      <c r="B37" s="20">
        <v>44</v>
      </c>
      <c r="C37" s="127">
        <v>0</v>
      </c>
      <c r="D37" s="127">
        <v>0</v>
      </c>
      <c r="E37" s="127">
        <v>0</v>
      </c>
      <c r="F37" s="127">
        <v>0</v>
      </c>
      <c r="G37" s="20">
        <v>1</v>
      </c>
      <c r="H37" s="105">
        <f t="shared" si="20"/>
        <v>2.2727272727272729</v>
      </c>
      <c r="I37" s="127">
        <v>0</v>
      </c>
      <c r="J37" s="127">
        <v>0</v>
      </c>
      <c r="K37" s="20">
        <v>19</v>
      </c>
      <c r="L37" s="105">
        <f t="shared" si="15"/>
        <v>43.18181818181818</v>
      </c>
      <c r="M37" s="127">
        <v>0</v>
      </c>
      <c r="N37" s="127">
        <v>0</v>
      </c>
      <c r="O37" s="20">
        <v>24</v>
      </c>
      <c r="P37" s="105">
        <f t="shared" si="17"/>
        <v>54.54545454545454</v>
      </c>
    </row>
    <row r="38" spans="1:16" ht="39.950000000000003" customHeight="1" x14ac:dyDescent="0.2">
      <c r="A38" s="19" t="s">
        <v>190</v>
      </c>
      <c r="B38" s="20">
        <v>141</v>
      </c>
      <c r="C38" s="20">
        <v>52</v>
      </c>
      <c r="D38" s="105">
        <f t="shared" si="18"/>
        <v>36.87943262411347</v>
      </c>
      <c r="E38" s="20">
        <v>2</v>
      </c>
      <c r="F38" s="105">
        <f t="shared" si="19"/>
        <v>1.4184397163120568</v>
      </c>
      <c r="G38" s="20">
        <v>8</v>
      </c>
      <c r="H38" s="105">
        <f t="shared" si="20"/>
        <v>5.6737588652482271</v>
      </c>
      <c r="I38" s="20">
        <v>1</v>
      </c>
      <c r="J38" s="105">
        <f t="shared" si="14"/>
        <v>0.70921985815602839</v>
      </c>
      <c r="K38" s="20">
        <v>5</v>
      </c>
      <c r="L38" s="105">
        <f t="shared" si="15"/>
        <v>3.5460992907801421</v>
      </c>
      <c r="M38" s="127">
        <v>0</v>
      </c>
      <c r="N38" s="127">
        <v>0</v>
      </c>
      <c r="O38" s="20">
        <v>73</v>
      </c>
      <c r="P38" s="105">
        <f t="shared" si="17"/>
        <v>51.773049645390067</v>
      </c>
    </row>
    <row r="39" spans="1:16" ht="39.950000000000003" customHeight="1" x14ac:dyDescent="0.2">
      <c r="A39" s="19" t="s">
        <v>191</v>
      </c>
      <c r="B39" s="127">
        <v>0</v>
      </c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</row>
    <row r="40" spans="1:16" ht="39.950000000000003" customHeight="1" x14ac:dyDescent="0.2">
      <c r="A40" s="19" t="s">
        <v>192</v>
      </c>
      <c r="B40" s="20">
        <v>2</v>
      </c>
      <c r="C40" s="127">
        <v>0</v>
      </c>
      <c r="D40" s="127">
        <v>0</v>
      </c>
      <c r="E40" s="127">
        <v>0</v>
      </c>
      <c r="F40" s="127">
        <v>0</v>
      </c>
      <c r="G40" s="127">
        <v>0</v>
      </c>
      <c r="H40" s="127">
        <v>0</v>
      </c>
      <c r="I40" s="127">
        <v>0</v>
      </c>
      <c r="J40" s="127">
        <v>0</v>
      </c>
      <c r="K40" s="127">
        <v>0</v>
      </c>
      <c r="L40" s="127">
        <v>0</v>
      </c>
      <c r="M40" s="127">
        <v>0</v>
      </c>
      <c r="N40" s="127">
        <v>0</v>
      </c>
      <c r="O40" s="20">
        <v>2</v>
      </c>
      <c r="P40" s="105">
        <f t="shared" si="17"/>
        <v>100</v>
      </c>
    </row>
    <row r="41" spans="1:16" ht="39.950000000000003" customHeight="1" x14ac:dyDescent="0.2">
      <c r="A41" s="19" t="s">
        <v>193</v>
      </c>
      <c r="B41" s="20">
        <v>5</v>
      </c>
      <c r="C41" s="20">
        <v>5</v>
      </c>
      <c r="D41" s="105">
        <f t="shared" si="18"/>
        <v>100</v>
      </c>
      <c r="E41" s="127">
        <v>0</v>
      </c>
      <c r="F41" s="127">
        <v>0</v>
      </c>
      <c r="G41" s="127">
        <v>0</v>
      </c>
      <c r="H41" s="127">
        <v>0</v>
      </c>
      <c r="I41" s="127">
        <v>0</v>
      </c>
      <c r="J41" s="127">
        <v>0</v>
      </c>
      <c r="K41" s="127">
        <v>0</v>
      </c>
      <c r="L41" s="127">
        <v>0</v>
      </c>
      <c r="M41" s="127">
        <v>0</v>
      </c>
      <c r="N41" s="127">
        <v>0</v>
      </c>
      <c r="O41" s="127">
        <v>0</v>
      </c>
      <c r="P41" s="127">
        <v>0</v>
      </c>
    </row>
    <row r="42" spans="1:16" ht="39.950000000000003" customHeight="1" x14ac:dyDescent="0.2">
      <c r="A42" s="19" t="s">
        <v>194</v>
      </c>
      <c r="B42" s="127">
        <v>0</v>
      </c>
      <c r="C42" s="127">
        <v>0</v>
      </c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127">
        <v>0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</row>
    <row r="43" spans="1:16" ht="39.950000000000003" customHeight="1" x14ac:dyDescent="0.2">
      <c r="A43" s="19" t="s">
        <v>195</v>
      </c>
      <c r="B43" s="20">
        <v>138</v>
      </c>
      <c r="C43" s="20">
        <v>4</v>
      </c>
      <c r="D43" s="105">
        <f t="shared" si="18"/>
        <v>2.8985507246376812</v>
      </c>
      <c r="E43" s="127">
        <v>0</v>
      </c>
      <c r="F43" s="127">
        <v>0</v>
      </c>
      <c r="G43" s="20">
        <v>47</v>
      </c>
      <c r="H43" s="105">
        <f t="shared" si="20"/>
        <v>34.057971014492757</v>
      </c>
      <c r="I43" s="20">
        <v>14</v>
      </c>
      <c r="J43" s="105">
        <f t="shared" si="14"/>
        <v>10.144927536231885</v>
      </c>
      <c r="K43" s="20">
        <v>5</v>
      </c>
      <c r="L43" s="105">
        <f t="shared" si="15"/>
        <v>3.6231884057971016</v>
      </c>
      <c r="M43" s="127">
        <v>0</v>
      </c>
      <c r="N43" s="127">
        <v>0</v>
      </c>
      <c r="O43" s="20">
        <v>68</v>
      </c>
      <c r="P43" s="105">
        <f t="shared" si="17"/>
        <v>49.275362318840585</v>
      </c>
    </row>
    <row r="44" spans="1:16" ht="15.95" customHeight="1" x14ac:dyDescent="0.2"/>
    <row r="45" spans="1:16" ht="15.95" customHeight="1" thickBot="1" x14ac:dyDescent="0.25">
      <c r="A45" s="68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</row>
    <row r="46" spans="1:16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16" ht="18" customHeight="1" x14ac:dyDescent="0.25">
      <c r="A47" s="30" t="s">
        <v>19</v>
      </c>
    </row>
    <row r="48" spans="1:16" ht="15.95" customHeight="1" x14ac:dyDescent="0.2">
      <c r="A48" s="31" t="s">
        <v>20</v>
      </c>
    </row>
    <row r="49" spans="1:16" ht="35.1" customHeight="1" x14ac:dyDescent="0.2">
      <c r="A49" s="92" t="s">
        <v>55</v>
      </c>
      <c r="B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39.950000000000003" customHeight="1" x14ac:dyDescent="0.2">
      <c r="A50" s="16" t="s">
        <v>185</v>
      </c>
      <c r="B50" s="15">
        <v>14478</v>
      </c>
      <c r="C50" s="15">
        <v>4224</v>
      </c>
      <c r="D50" s="103">
        <f>C50/B50*100</f>
        <v>29.175300455864068</v>
      </c>
      <c r="E50" s="15">
        <v>415</v>
      </c>
      <c r="F50" s="103">
        <f>E50/B50*100</f>
        <v>2.8664180135377815</v>
      </c>
      <c r="G50" s="15">
        <v>4598</v>
      </c>
      <c r="H50" s="103">
        <f>G50/B50*100</f>
        <v>31.758530183727036</v>
      </c>
      <c r="I50" s="15">
        <v>241</v>
      </c>
      <c r="J50" s="103">
        <f t="shared" ref="J50:J62" si="21">I50/B50*100</f>
        <v>1.66459455725929</v>
      </c>
      <c r="K50" s="15">
        <v>407</v>
      </c>
      <c r="L50" s="103">
        <f t="shared" ref="L50:L62" si="22">K50/B50*100</f>
        <v>2.8111617626744025</v>
      </c>
      <c r="M50" s="15">
        <v>151</v>
      </c>
      <c r="N50" s="103">
        <f>M50/B50*100</f>
        <v>1.042961735046277</v>
      </c>
      <c r="O50" s="15">
        <v>4442</v>
      </c>
      <c r="P50" s="103">
        <f>O50/B50*100</f>
        <v>30.681033291891147</v>
      </c>
    </row>
    <row r="51" spans="1:16" ht="39.950000000000003" customHeight="1" x14ac:dyDescent="0.2">
      <c r="A51" s="19" t="s">
        <v>186</v>
      </c>
      <c r="B51" s="20">
        <v>5325</v>
      </c>
      <c r="C51" s="20">
        <v>1046</v>
      </c>
      <c r="D51" s="105">
        <f t="shared" ref="D51:D60" si="23">C51/B51*100</f>
        <v>19.643192488262912</v>
      </c>
      <c r="E51" s="20">
        <v>117</v>
      </c>
      <c r="F51" s="105">
        <f t="shared" ref="F51:F53" si="24">E51/B51*100</f>
        <v>2.1971830985915495</v>
      </c>
      <c r="G51" s="20">
        <v>2243</v>
      </c>
      <c r="H51" s="105">
        <f t="shared" ref="H51:H62" si="25">G51/B51*100</f>
        <v>42.122065727699528</v>
      </c>
      <c r="I51" s="20">
        <v>94</v>
      </c>
      <c r="J51" s="105">
        <f t="shared" si="21"/>
        <v>1.7652582159624415</v>
      </c>
      <c r="K51" s="20">
        <v>120</v>
      </c>
      <c r="L51" s="105">
        <f t="shared" si="22"/>
        <v>2.2535211267605635</v>
      </c>
      <c r="M51" s="20">
        <v>132</v>
      </c>
      <c r="N51" s="105">
        <f t="shared" ref="N51:N57" si="26">M51/B51*100</f>
        <v>2.4788732394366195</v>
      </c>
      <c r="O51" s="20">
        <v>1573</v>
      </c>
      <c r="P51" s="105">
        <f t="shared" ref="P51:P62" si="27">O51/B51*100</f>
        <v>29.539906103286384</v>
      </c>
    </row>
    <row r="52" spans="1:16" ht="39.950000000000003" customHeight="1" x14ac:dyDescent="0.2">
      <c r="A52" s="19" t="s">
        <v>187</v>
      </c>
      <c r="B52" s="20">
        <v>1003</v>
      </c>
      <c r="C52" s="20">
        <v>242</v>
      </c>
      <c r="D52" s="105">
        <f t="shared" si="23"/>
        <v>24.127617148554336</v>
      </c>
      <c r="E52" s="20">
        <v>45</v>
      </c>
      <c r="F52" s="105">
        <f t="shared" si="24"/>
        <v>4.4865403788634097</v>
      </c>
      <c r="G52" s="20">
        <v>206</v>
      </c>
      <c r="H52" s="105">
        <f t="shared" si="25"/>
        <v>20.538384845463607</v>
      </c>
      <c r="I52" s="20">
        <v>37</v>
      </c>
      <c r="J52" s="105">
        <f t="shared" si="21"/>
        <v>3.6889332003988038</v>
      </c>
      <c r="K52" s="20">
        <v>111</v>
      </c>
      <c r="L52" s="105">
        <f t="shared" si="22"/>
        <v>11.06679960119641</v>
      </c>
      <c r="M52" s="20">
        <v>1</v>
      </c>
      <c r="N52" s="105">
        <f t="shared" si="26"/>
        <v>9.970089730807577E-2</v>
      </c>
      <c r="O52" s="20">
        <v>361</v>
      </c>
      <c r="P52" s="105">
        <f t="shared" si="27"/>
        <v>35.992023928215353</v>
      </c>
    </row>
    <row r="53" spans="1:16" ht="39.950000000000003" customHeight="1" x14ac:dyDescent="0.2">
      <c r="A53" s="125" t="s">
        <v>199</v>
      </c>
      <c r="B53" s="104">
        <v>7208</v>
      </c>
      <c r="C53" s="104">
        <v>2572</v>
      </c>
      <c r="D53" s="105">
        <f t="shared" si="23"/>
        <v>35.682574916759158</v>
      </c>
      <c r="E53" s="104">
        <v>253</v>
      </c>
      <c r="F53" s="105">
        <f t="shared" si="24"/>
        <v>3.5099889012208658</v>
      </c>
      <c r="G53" s="104">
        <v>1991</v>
      </c>
      <c r="H53" s="105">
        <f t="shared" si="25"/>
        <v>27.622086570477251</v>
      </c>
      <c r="I53" s="104">
        <v>104</v>
      </c>
      <c r="J53" s="105">
        <f t="shared" si="21"/>
        <v>1.4428412874583796</v>
      </c>
      <c r="K53" s="104">
        <v>61</v>
      </c>
      <c r="L53" s="105">
        <f t="shared" si="22"/>
        <v>0.8462819089900111</v>
      </c>
      <c r="M53" s="104">
        <v>16</v>
      </c>
      <c r="N53" s="105">
        <f t="shared" si="26"/>
        <v>0.22197558268590456</v>
      </c>
      <c r="O53" s="104">
        <v>2211</v>
      </c>
      <c r="P53" s="105">
        <f t="shared" si="27"/>
        <v>30.674250832408433</v>
      </c>
    </row>
    <row r="54" spans="1:16" ht="39.950000000000003" customHeight="1" x14ac:dyDescent="0.2">
      <c r="A54" s="19" t="s">
        <v>188</v>
      </c>
      <c r="B54" s="20">
        <v>18</v>
      </c>
      <c r="C54" s="20">
        <v>7</v>
      </c>
      <c r="D54" s="105">
        <f t="shared" si="23"/>
        <v>38.888888888888893</v>
      </c>
      <c r="E54" s="127">
        <v>0</v>
      </c>
      <c r="F54" s="127">
        <v>0</v>
      </c>
      <c r="G54" s="20">
        <v>4</v>
      </c>
      <c r="H54" s="105">
        <f t="shared" si="25"/>
        <v>22.222222222222221</v>
      </c>
      <c r="I54" s="127">
        <v>0</v>
      </c>
      <c r="J54" s="127">
        <v>0</v>
      </c>
      <c r="K54" s="127">
        <v>0</v>
      </c>
      <c r="L54" s="127">
        <v>0</v>
      </c>
      <c r="M54" s="127">
        <v>0</v>
      </c>
      <c r="N54" s="127">
        <v>0</v>
      </c>
      <c r="O54" s="20">
        <v>7</v>
      </c>
      <c r="P54" s="105">
        <f t="shared" si="27"/>
        <v>38.888888888888893</v>
      </c>
    </row>
    <row r="55" spans="1:16" ht="54.95" customHeight="1" x14ac:dyDescent="0.2">
      <c r="A55" s="19" t="s">
        <v>189</v>
      </c>
      <c r="B55" s="104">
        <v>621</v>
      </c>
      <c r="C55" s="104">
        <v>300</v>
      </c>
      <c r="D55" s="105">
        <f t="shared" si="23"/>
        <v>48.309178743961354</v>
      </c>
      <c r="E55" s="127">
        <v>0</v>
      </c>
      <c r="F55" s="127">
        <v>0</v>
      </c>
      <c r="G55" s="104">
        <v>145</v>
      </c>
      <c r="H55" s="105">
        <f t="shared" si="25"/>
        <v>23.349436392914654</v>
      </c>
      <c r="I55" s="127">
        <v>0</v>
      </c>
      <c r="J55" s="127">
        <v>0</v>
      </c>
      <c r="K55" s="104">
        <v>107</v>
      </c>
      <c r="L55" s="105">
        <f t="shared" si="22"/>
        <v>17.230273752012881</v>
      </c>
      <c r="M55" s="127">
        <v>0</v>
      </c>
      <c r="N55" s="127">
        <v>0</v>
      </c>
      <c r="O55" s="104">
        <v>69</v>
      </c>
      <c r="P55" s="105">
        <f t="shared" si="27"/>
        <v>11.111111111111111</v>
      </c>
    </row>
    <row r="56" spans="1:16" ht="120" customHeight="1" x14ac:dyDescent="0.2">
      <c r="A56" s="19" t="s">
        <v>200</v>
      </c>
      <c r="B56" s="127">
        <v>0</v>
      </c>
      <c r="C56" s="127">
        <v>0</v>
      </c>
      <c r="D56" s="127">
        <v>0</v>
      </c>
      <c r="E56" s="127">
        <v>0</v>
      </c>
      <c r="F56" s="127">
        <v>0</v>
      </c>
      <c r="G56" s="127">
        <v>0</v>
      </c>
      <c r="H56" s="127">
        <v>0</v>
      </c>
      <c r="I56" s="127">
        <v>0</v>
      </c>
      <c r="J56" s="127">
        <v>0</v>
      </c>
      <c r="K56" s="127">
        <v>0</v>
      </c>
      <c r="L56" s="127">
        <v>0</v>
      </c>
      <c r="M56" s="127">
        <v>0</v>
      </c>
      <c r="N56" s="127">
        <v>0</v>
      </c>
      <c r="O56" s="127">
        <v>0</v>
      </c>
      <c r="P56" s="127">
        <v>0</v>
      </c>
    </row>
    <row r="57" spans="1:16" ht="39.950000000000003" customHeight="1" x14ac:dyDescent="0.2">
      <c r="A57" s="19" t="s">
        <v>190</v>
      </c>
      <c r="B57" s="20">
        <v>190</v>
      </c>
      <c r="C57" s="20">
        <v>42</v>
      </c>
      <c r="D57" s="105">
        <f t="shared" si="23"/>
        <v>22.105263157894736</v>
      </c>
      <c r="E57" s="127">
        <v>0</v>
      </c>
      <c r="F57" s="127">
        <v>0</v>
      </c>
      <c r="G57" s="20">
        <v>5</v>
      </c>
      <c r="H57" s="105">
        <f t="shared" si="25"/>
        <v>2.6315789473684208</v>
      </c>
      <c r="I57" s="21">
        <v>1</v>
      </c>
      <c r="J57" s="105">
        <f t="shared" si="21"/>
        <v>0.52631578947368418</v>
      </c>
      <c r="K57" s="20">
        <v>2</v>
      </c>
      <c r="L57" s="105">
        <f t="shared" si="22"/>
        <v>1.0526315789473684</v>
      </c>
      <c r="M57" s="20">
        <v>2</v>
      </c>
      <c r="N57" s="105">
        <f t="shared" si="26"/>
        <v>1.0526315789473684</v>
      </c>
      <c r="O57" s="20">
        <v>138</v>
      </c>
      <c r="P57" s="105">
        <f t="shared" si="27"/>
        <v>72.631578947368425</v>
      </c>
    </row>
    <row r="58" spans="1:16" ht="39.950000000000003" customHeight="1" x14ac:dyDescent="0.2">
      <c r="A58" s="19" t="s">
        <v>191</v>
      </c>
      <c r="B58" s="127">
        <v>0</v>
      </c>
      <c r="C58" s="127">
        <v>0</v>
      </c>
      <c r="D58" s="127">
        <v>0</v>
      </c>
      <c r="E58" s="127">
        <v>0</v>
      </c>
      <c r="F58" s="127">
        <v>0</v>
      </c>
      <c r="G58" s="127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</row>
    <row r="59" spans="1:16" ht="39.950000000000003" customHeight="1" x14ac:dyDescent="0.2">
      <c r="A59" s="19" t="s">
        <v>192</v>
      </c>
      <c r="B59" s="20">
        <v>4</v>
      </c>
      <c r="C59" s="127">
        <v>0</v>
      </c>
      <c r="D59" s="127">
        <v>0</v>
      </c>
      <c r="E59" s="127">
        <v>0</v>
      </c>
      <c r="F59" s="127">
        <v>0</v>
      </c>
      <c r="G59" s="127">
        <v>0</v>
      </c>
      <c r="H59" s="127">
        <v>0</v>
      </c>
      <c r="I59" s="127">
        <v>0</v>
      </c>
      <c r="J59" s="127">
        <v>0</v>
      </c>
      <c r="K59" s="20">
        <v>3</v>
      </c>
      <c r="L59" s="105">
        <f t="shared" si="22"/>
        <v>75</v>
      </c>
      <c r="M59" s="127">
        <v>0</v>
      </c>
      <c r="N59" s="127">
        <v>0</v>
      </c>
      <c r="O59" s="20">
        <v>1</v>
      </c>
      <c r="P59" s="105">
        <f t="shared" si="27"/>
        <v>25</v>
      </c>
    </row>
    <row r="60" spans="1:16" ht="39.950000000000003" customHeight="1" x14ac:dyDescent="0.2">
      <c r="A60" s="19" t="s">
        <v>193</v>
      </c>
      <c r="B60" s="20">
        <v>33</v>
      </c>
      <c r="C60" s="20">
        <v>15</v>
      </c>
      <c r="D60" s="105">
        <f t="shared" si="23"/>
        <v>45.454545454545453</v>
      </c>
      <c r="E60" s="127">
        <v>0</v>
      </c>
      <c r="F60" s="127">
        <v>0</v>
      </c>
      <c r="G60" s="127">
        <v>0</v>
      </c>
      <c r="H60" s="127">
        <v>0</v>
      </c>
      <c r="I60" s="21">
        <v>3</v>
      </c>
      <c r="J60" s="105">
        <f t="shared" si="21"/>
        <v>9.0909090909090917</v>
      </c>
      <c r="K60" s="20">
        <v>2</v>
      </c>
      <c r="L60" s="105">
        <f t="shared" si="22"/>
        <v>6.0606060606060606</v>
      </c>
      <c r="M60" s="127">
        <v>0</v>
      </c>
      <c r="N60" s="127">
        <v>0</v>
      </c>
      <c r="O60" s="20">
        <v>13</v>
      </c>
      <c r="P60" s="105">
        <f t="shared" si="27"/>
        <v>39.393939393939391</v>
      </c>
    </row>
    <row r="61" spans="1:16" ht="39.950000000000003" customHeight="1" x14ac:dyDescent="0.2">
      <c r="A61" s="19" t="s">
        <v>194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</row>
    <row r="62" spans="1:16" ht="39.950000000000003" customHeight="1" x14ac:dyDescent="0.2">
      <c r="A62" s="19" t="s">
        <v>195</v>
      </c>
      <c r="B62" s="20">
        <v>76</v>
      </c>
      <c r="C62" s="127">
        <v>0</v>
      </c>
      <c r="D62" s="127">
        <v>0</v>
      </c>
      <c r="E62" s="127">
        <v>0</v>
      </c>
      <c r="F62" s="127">
        <v>0</v>
      </c>
      <c r="G62" s="20">
        <v>4</v>
      </c>
      <c r="H62" s="105">
        <f t="shared" si="25"/>
        <v>5.2631578947368416</v>
      </c>
      <c r="I62" s="21">
        <v>2</v>
      </c>
      <c r="J62" s="105">
        <f t="shared" si="21"/>
        <v>2.6315789473684208</v>
      </c>
      <c r="K62" s="20">
        <v>1</v>
      </c>
      <c r="L62" s="105">
        <f t="shared" si="22"/>
        <v>1.3157894736842104</v>
      </c>
      <c r="M62" s="127">
        <v>0</v>
      </c>
      <c r="N62" s="127">
        <v>0</v>
      </c>
      <c r="O62" s="20">
        <v>69</v>
      </c>
      <c r="P62" s="105">
        <f t="shared" si="27"/>
        <v>90.789473684210535</v>
      </c>
    </row>
    <row r="63" spans="1:16" ht="15.95" customHeight="1" x14ac:dyDescent="0.2"/>
    <row r="64" spans="1:16" ht="15.95" customHeight="1" thickBot="1" x14ac:dyDescent="0.25">
      <c r="A64" s="68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</row>
    <row r="65" spans="1:16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16" ht="18" customHeight="1" x14ac:dyDescent="0.25">
      <c r="A66" s="30" t="s">
        <v>19</v>
      </c>
    </row>
    <row r="67" spans="1:16" ht="15.95" customHeight="1" x14ac:dyDescent="0.2">
      <c r="A67" s="31" t="s">
        <v>20</v>
      </c>
    </row>
    <row r="68" spans="1:16" ht="35.1" customHeight="1" x14ac:dyDescent="0.2">
      <c r="A68" s="92" t="s">
        <v>56</v>
      </c>
      <c r="B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39.950000000000003" customHeight="1" x14ac:dyDescent="0.2">
      <c r="A69" s="16" t="s">
        <v>185</v>
      </c>
      <c r="B69" s="15">
        <v>55305</v>
      </c>
      <c r="C69" s="15">
        <v>20502</v>
      </c>
      <c r="D69" s="103">
        <f>C69/B69*100</f>
        <v>37.070789259560613</v>
      </c>
      <c r="E69" s="15">
        <v>1643</v>
      </c>
      <c r="F69" s="103">
        <f>E69/B69*100</f>
        <v>2.9707983003345086</v>
      </c>
      <c r="G69" s="15">
        <v>14928</v>
      </c>
      <c r="H69" s="103">
        <f>G69/B69*100</f>
        <v>26.992134526715489</v>
      </c>
      <c r="I69" s="15">
        <v>4853</v>
      </c>
      <c r="J69" s="103">
        <f t="shared" ref="J69:J81" si="28">I69/B69*100</f>
        <v>8.7749751378718024</v>
      </c>
      <c r="K69" s="15">
        <v>378</v>
      </c>
      <c r="L69" s="103">
        <f t="shared" ref="L69:L81" si="29">K69/B69*100</f>
        <v>0.68348250610252237</v>
      </c>
      <c r="M69" s="15">
        <v>232</v>
      </c>
      <c r="N69" s="103">
        <f>M69/B69*100</f>
        <v>0.41949190850736828</v>
      </c>
      <c r="O69" s="15">
        <v>12769</v>
      </c>
      <c r="P69" s="103">
        <f>O69/B69*100</f>
        <v>23.088328360907695</v>
      </c>
    </row>
    <row r="70" spans="1:16" ht="39.950000000000003" customHeight="1" x14ac:dyDescent="0.2">
      <c r="A70" s="19" t="s">
        <v>186</v>
      </c>
      <c r="B70" s="20">
        <v>8720</v>
      </c>
      <c r="C70" s="20">
        <v>2708</v>
      </c>
      <c r="D70" s="105">
        <f t="shared" ref="D70:D81" si="30">C70/B70*100</f>
        <v>31.055045871559635</v>
      </c>
      <c r="E70" s="20">
        <v>416</v>
      </c>
      <c r="F70" s="105">
        <f t="shared" ref="F70:F81" si="31">E70/B70*100</f>
        <v>4.7706422018348622</v>
      </c>
      <c r="G70" s="20">
        <v>2793</v>
      </c>
      <c r="H70" s="105">
        <f t="shared" ref="H70:H81" si="32">G70/B70*100</f>
        <v>32.029816513761467</v>
      </c>
      <c r="I70" s="20">
        <v>281</v>
      </c>
      <c r="J70" s="105">
        <f t="shared" si="28"/>
        <v>3.2224770642201834</v>
      </c>
      <c r="K70" s="20">
        <v>45</v>
      </c>
      <c r="L70" s="105">
        <f t="shared" si="29"/>
        <v>0.5160550458715597</v>
      </c>
      <c r="M70" s="20">
        <v>154</v>
      </c>
      <c r="N70" s="105">
        <f t="shared" ref="N70:N81" si="33">M70/B70*100</f>
        <v>1.7660550458715598</v>
      </c>
      <c r="O70" s="20">
        <v>2323</v>
      </c>
      <c r="P70" s="105">
        <f t="shared" ref="P70:P81" si="34">O70/B70*100</f>
        <v>26.639908256880734</v>
      </c>
    </row>
    <row r="71" spans="1:16" ht="39.950000000000003" customHeight="1" x14ac:dyDescent="0.2">
      <c r="A71" s="19" t="s">
        <v>187</v>
      </c>
      <c r="B71" s="20">
        <v>3071</v>
      </c>
      <c r="C71" s="20">
        <v>1016</v>
      </c>
      <c r="D71" s="105">
        <f t="shared" si="30"/>
        <v>33.083686095734286</v>
      </c>
      <c r="E71" s="20">
        <v>114</v>
      </c>
      <c r="F71" s="105">
        <f t="shared" si="31"/>
        <v>3.7121458808205796</v>
      </c>
      <c r="G71" s="20">
        <v>911</v>
      </c>
      <c r="H71" s="105">
        <f t="shared" si="32"/>
        <v>29.664604363399544</v>
      </c>
      <c r="I71" s="20">
        <v>132</v>
      </c>
      <c r="J71" s="105">
        <f t="shared" si="28"/>
        <v>4.2982741777922504</v>
      </c>
      <c r="K71" s="20">
        <v>12</v>
      </c>
      <c r="L71" s="105">
        <f t="shared" si="29"/>
        <v>0.39075219798111366</v>
      </c>
      <c r="M71" s="20">
        <v>21</v>
      </c>
      <c r="N71" s="105">
        <f t="shared" si="33"/>
        <v>0.68381634646694889</v>
      </c>
      <c r="O71" s="20">
        <v>865</v>
      </c>
      <c r="P71" s="105">
        <f t="shared" si="34"/>
        <v>28.166720937805273</v>
      </c>
    </row>
    <row r="72" spans="1:16" ht="39.950000000000003" customHeight="1" x14ac:dyDescent="0.2">
      <c r="A72" s="125" t="s">
        <v>199</v>
      </c>
      <c r="B72" s="104">
        <v>21417</v>
      </c>
      <c r="C72" s="104">
        <v>7440</v>
      </c>
      <c r="D72" s="105">
        <f t="shared" si="30"/>
        <v>34.738758929822104</v>
      </c>
      <c r="E72" s="104">
        <v>744</v>
      </c>
      <c r="F72" s="105">
        <f t="shared" si="31"/>
        <v>3.4738758929822104</v>
      </c>
      <c r="G72" s="104">
        <v>7771</v>
      </c>
      <c r="H72" s="105">
        <f t="shared" si="32"/>
        <v>36.28426016715693</v>
      </c>
      <c r="I72" s="104">
        <v>850</v>
      </c>
      <c r="J72" s="105">
        <f t="shared" si="28"/>
        <v>3.9688098239716112</v>
      </c>
      <c r="K72" s="104">
        <v>253</v>
      </c>
      <c r="L72" s="105">
        <f t="shared" si="29"/>
        <v>1.1813045711350796</v>
      </c>
      <c r="M72" s="104">
        <v>49</v>
      </c>
      <c r="N72" s="105">
        <f t="shared" si="33"/>
        <v>0.22879021338189287</v>
      </c>
      <c r="O72" s="104">
        <v>4310</v>
      </c>
      <c r="P72" s="105">
        <f t="shared" si="34"/>
        <v>20.124200401550173</v>
      </c>
    </row>
    <row r="73" spans="1:16" ht="39.950000000000003" customHeight="1" x14ac:dyDescent="0.2">
      <c r="A73" s="19" t="s">
        <v>188</v>
      </c>
      <c r="B73" s="106">
        <v>1094</v>
      </c>
      <c r="C73" s="106">
        <v>728</v>
      </c>
      <c r="D73" s="105">
        <f t="shared" si="30"/>
        <v>66.544789762340045</v>
      </c>
      <c r="E73" s="106">
        <v>11</v>
      </c>
      <c r="F73" s="105">
        <f t="shared" si="31"/>
        <v>1.0054844606946984</v>
      </c>
      <c r="G73" s="106">
        <v>242</v>
      </c>
      <c r="H73" s="105">
        <f t="shared" si="32"/>
        <v>22.120658135283364</v>
      </c>
      <c r="I73" s="106">
        <v>38</v>
      </c>
      <c r="J73" s="105">
        <f t="shared" si="28"/>
        <v>3.4734917733089579</v>
      </c>
      <c r="K73" s="106">
        <v>11</v>
      </c>
      <c r="L73" s="105">
        <f t="shared" si="29"/>
        <v>1.0054844606946984</v>
      </c>
      <c r="M73" s="106">
        <v>0</v>
      </c>
      <c r="N73" s="105">
        <f t="shared" si="33"/>
        <v>0</v>
      </c>
      <c r="O73" s="106">
        <v>64</v>
      </c>
      <c r="P73" s="105">
        <f t="shared" si="34"/>
        <v>5.8500914076782449</v>
      </c>
    </row>
    <row r="74" spans="1:16" ht="54.95" customHeight="1" x14ac:dyDescent="0.2">
      <c r="A74" s="19" t="s">
        <v>189</v>
      </c>
      <c r="B74" s="104">
        <v>17354</v>
      </c>
      <c r="C74" s="104">
        <v>6835</v>
      </c>
      <c r="D74" s="105">
        <f t="shared" si="30"/>
        <v>39.3857323959894</v>
      </c>
      <c r="E74" s="104">
        <v>276</v>
      </c>
      <c r="F74" s="105">
        <f t="shared" si="31"/>
        <v>1.5904114325227612</v>
      </c>
      <c r="G74" s="104">
        <v>2941</v>
      </c>
      <c r="H74" s="105">
        <f t="shared" si="32"/>
        <v>16.94710153278783</v>
      </c>
      <c r="I74" s="104">
        <v>3265</v>
      </c>
      <c r="J74" s="105">
        <f t="shared" si="28"/>
        <v>18.814106257923246</v>
      </c>
      <c r="K74" s="104">
        <v>41</v>
      </c>
      <c r="L74" s="105">
        <f t="shared" si="29"/>
        <v>0.23625677077330873</v>
      </c>
      <c r="M74" s="104">
        <v>1</v>
      </c>
      <c r="N74" s="105">
        <f t="shared" si="33"/>
        <v>5.7623602627636279E-3</v>
      </c>
      <c r="O74" s="104">
        <v>3995</v>
      </c>
      <c r="P74" s="105">
        <f t="shared" si="34"/>
        <v>23.020629249740693</v>
      </c>
    </row>
    <row r="75" spans="1:16" ht="120" customHeight="1" x14ac:dyDescent="0.2">
      <c r="A75" s="19" t="s">
        <v>200</v>
      </c>
      <c r="B75" s="20">
        <v>1112</v>
      </c>
      <c r="C75" s="20">
        <v>607</v>
      </c>
      <c r="D75" s="105">
        <f t="shared" si="30"/>
        <v>54.586330935251802</v>
      </c>
      <c r="E75" s="20">
        <v>38</v>
      </c>
      <c r="F75" s="105">
        <f t="shared" si="31"/>
        <v>3.4172661870503598</v>
      </c>
      <c r="G75" s="20">
        <v>126</v>
      </c>
      <c r="H75" s="105">
        <f t="shared" si="32"/>
        <v>11.330935251798561</v>
      </c>
      <c r="I75" s="20">
        <v>257</v>
      </c>
      <c r="J75" s="105">
        <f t="shared" si="28"/>
        <v>23.111510791366907</v>
      </c>
      <c r="K75" s="127">
        <v>0</v>
      </c>
      <c r="L75" s="127">
        <v>0</v>
      </c>
      <c r="M75" s="20">
        <v>2</v>
      </c>
      <c r="N75" s="105">
        <f t="shared" si="33"/>
        <v>0.17985611510791369</v>
      </c>
      <c r="O75" s="20">
        <v>82</v>
      </c>
      <c r="P75" s="105">
        <f t="shared" si="34"/>
        <v>7.3741007194244608</v>
      </c>
    </row>
    <row r="76" spans="1:16" ht="39.950000000000003" customHeight="1" x14ac:dyDescent="0.2">
      <c r="A76" s="19" t="s">
        <v>190</v>
      </c>
      <c r="B76" s="20">
        <v>2124</v>
      </c>
      <c r="C76" s="20">
        <v>1113</v>
      </c>
      <c r="D76" s="105">
        <f t="shared" si="30"/>
        <v>52.401129943502823</v>
      </c>
      <c r="E76" s="20">
        <v>31</v>
      </c>
      <c r="F76" s="105">
        <f t="shared" si="31"/>
        <v>1.4595103578154425</v>
      </c>
      <c r="G76" s="20">
        <v>95</v>
      </c>
      <c r="H76" s="105">
        <f t="shared" si="32"/>
        <v>4.4726930320150657</v>
      </c>
      <c r="I76" s="20">
        <v>17</v>
      </c>
      <c r="J76" s="105">
        <f t="shared" si="28"/>
        <v>0.80037664783427498</v>
      </c>
      <c r="K76" s="20">
        <v>13</v>
      </c>
      <c r="L76" s="105">
        <f t="shared" si="29"/>
        <v>0.61205273069679844</v>
      </c>
      <c r="M76" s="20">
        <v>3</v>
      </c>
      <c r="N76" s="105">
        <f t="shared" si="33"/>
        <v>0.14124293785310735</v>
      </c>
      <c r="O76" s="20">
        <v>852</v>
      </c>
      <c r="P76" s="105">
        <f t="shared" si="34"/>
        <v>40.112994350282491</v>
      </c>
    </row>
    <row r="77" spans="1:16" ht="39.950000000000003" customHeight="1" x14ac:dyDescent="0.2">
      <c r="A77" s="19" t="s">
        <v>191</v>
      </c>
      <c r="B77" s="127">
        <v>0</v>
      </c>
      <c r="C77" s="127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127">
        <v>0</v>
      </c>
      <c r="N77" s="127">
        <v>0</v>
      </c>
      <c r="O77" s="127">
        <v>0</v>
      </c>
      <c r="P77" s="127">
        <v>0</v>
      </c>
    </row>
    <row r="78" spans="1:16" ht="39.950000000000003" customHeight="1" x14ac:dyDescent="0.2">
      <c r="A78" s="19" t="s">
        <v>192</v>
      </c>
      <c r="B78" s="20">
        <v>6</v>
      </c>
      <c r="C78" s="127">
        <v>0</v>
      </c>
      <c r="D78" s="127">
        <v>0</v>
      </c>
      <c r="E78" s="20">
        <v>2</v>
      </c>
      <c r="F78" s="105">
        <f t="shared" si="31"/>
        <v>33.333333333333329</v>
      </c>
      <c r="G78" s="20">
        <v>1</v>
      </c>
      <c r="H78" s="105">
        <f t="shared" si="32"/>
        <v>16.666666666666664</v>
      </c>
      <c r="I78" s="127">
        <v>0</v>
      </c>
      <c r="J78" s="127">
        <v>0</v>
      </c>
      <c r="K78" s="127">
        <v>0</v>
      </c>
      <c r="L78" s="127">
        <v>0</v>
      </c>
      <c r="M78" s="127">
        <v>0</v>
      </c>
      <c r="N78" s="127">
        <v>0</v>
      </c>
      <c r="O78" s="20">
        <v>3</v>
      </c>
      <c r="P78" s="105">
        <f t="shared" si="34"/>
        <v>50</v>
      </c>
    </row>
    <row r="79" spans="1:16" ht="39.950000000000003" customHeight="1" x14ac:dyDescent="0.2">
      <c r="A79" s="19" t="s">
        <v>193</v>
      </c>
      <c r="B79" s="20">
        <v>24</v>
      </c>
      <c r="C79" s="20">
        <v>3</v>
      </c>
      <c r="D79" s="105">
        <f t="shared" si="30"/>
        <v>12.5</v>
      </c>
      <c r="E79" s="127">
        <v>0</v>
      </c>
      <c r="F79" s="127">
        <v>0</v>
      </c>
      <c r="G79" s="20">
        <v>7</v>
      </c>
      <c r="H79" s="105">
        <f t="shared" si="32"/>
        <v>29.166666666666668</v>
      </c>
      <c r="I79" s="127">
        <v>0</v>
      </c>
      <c r="J79" s="127">
        <v>0</v>
      </c>
      <c r="K79" s="20">
        <v>1</v>
      </c>
      <c r="L79" s="105">
        <f t="shared" si="29"/>
        <v>4.1666666666666661</v>
      </c>
      <c r="M79" s="127">
        <v>0</v>
      </c>
      <c r="N79" s="127">
        <v>0</v>
      </c>
      <c r="O79" s="20">
        <v>13</v>
      </c>
      <c r="P79" s="105">
        <f t="shared" si="34"/>
        <v>54.166666666666664</v>
      </c>
    </row>
    <row r="80" spans="1:16" ht="39.950000000000003" customHeight="1" x14ac:dyDescent="0.2">
      <c r="A80" s="19" t="s">
        <v>194</v>
      </c>
      <c r="B80" s="127">
        <v>0</v>
      </c>
      <c r="C80" s="127">
        <v>0</v>
      </c>
      <c r="D80" s="127">
        <v>0</v>
      </c>
      <c r="E80" s="127">
        <v>0</v>
      </c>
      <c r="F80" s="127">
        <v>0</v>
      </c>
      <c r="G80" s="127">
        <v>0</v>
      </c>
      <c r="H80" s="127">
        <v>0</v>
      </c>
      <c r="I80" s="127">
        <v>0</v>
      </c>
      <c r="J80" s="127">
        <v>0</v>
      </c>
      <c r="K80" s="127">
        <v>0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</row>
    <row r="81" spans="1:40" ht="39.950000000000003" customHeight="1" x14ac:dyDescent="0.2">
      <c r="A81" s="19" t="s">
        <v>195</v>
      </c>
      <c r="B81" s="20">
        <v>383</v>
      </c>
      <c r="C81" s="20">
        <v>52</v>
      </c>
      <c r="D81" s="105">
        <f t="shared" si="30"/>
        <v>13.577023498694519</v>
      </c>
      <c r="E81" s="20">
        <v>11</v>
      </c>
      <c r="F81" s="105">
        <f t="shared" si="31"/>
        <v>2.8720626631853787</v>
      </c>
      <c r="G81" s="20">
        <v>41</v>
      </c>
      <c r="H81" s="105">
        <f t="shared" si="32"/>
        <v>10.704960835509137</v>
      </c>
      <c r="I81" s="20">
        <v>13</v>
      </c>
      <c r="J81" s="105">
        <f t="shared" si="28"/>
        <v>3.3942558746736298</v>
      </c>
      <c r="K81" s="20">
        <v>2</v>
      </c>
      <c r="L81" s="105">
        <f t="shared" si="29"/>
        <v>0.52219321148825071</v>
      </c>
      <c r="M81" s="20">
        <v>2</v>
      </c>
      <c r="N81" s="105">
        <f t="shared" si="33"/>
        <v>0.52219321148825071</v>
      </c>
      <c r="O81" s="20">
        <v>262</v>
      </c>
      <c r="P81" s="105">
        <f t="shared" si="34"/>
        <v>68.407310704960835</v>
      </c>
    </row>
    <row r="82" spans="1:40" ht="15.95" customHeight="1" x14ac:dyDescent="0.2">
      <c r="A82" s="53"/>
      <c r="B82" s="20"/>
      <c r="C82" s="20"/>
      <c r="D82" s="105"/>
      <c r="E82" s="20"/>
      <c r="F82" s="105"/>
      <c r="G82" s="20"/>
      <c r="H82" s="105"/>
      <c r="I82" s="20"/>
      <c r="J82" s="105"/>
      <c r="K82" s="20"/>
      <c r="L82" s="105"/>
      <c r="M82" s="20"/>
      <c r="N82" s="105"/>
      <c r="O82" s="20"/>
      <c r="P82" s="105"/>
    </row>
    <row r="83" spans="1:40" ht="15.95" customHeight="1" thickBot="1" x14ac:dyDescent="0.25">
      <c r="A83" s="25"/>
      <c r="B83" s="26"/>
      <c r="C83" s="26"/>
      <c r="D83" s="27"/>
      <c r="E83" s="26"/>
      <c r="F83" s="27"/>
      <c r="G83" s="26"/>
      <c r="H83" s="27"/>
      <c r="I83" s="26"/>
      <c r="J83" s="27"/>
      <c r="K83" s="26"/>
      <c r="L83" s="27"/>
      <c r="M83" s="26"/>
      <c r="N83" s="27"/>
      <c r="O83" s="26"/>
      <c r="P83" s="28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51"/>
      <c r="AH83" s="51"/>
      <c r="AI83" s="51"/>
      <c r="AJ83" s="51"/>
      <c r="AK83" s="51"/>
      <c r="AL83" s="51"/>
      <c r="AM83" s="51"/>
      <c r="AN83" s="51"/>
    </row>
    <row r="84" spans="1:40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40" ht="18" customHeight="1" x14ac:dyDescent="0.25">
      <c r="A85" s="30" t="s">
        <v>19</v>
      </c>
    </row>
    <row r="86" spans="1:40" ht="15.95" customHeight="1" x14ac:dyDescent="0.2">
      <c r="A86" s="31" t="s">
        <v>20</v>
      </c>
    </row>
  </sheetData>
  <mergeCells count="6">
    <mergeCell ref="A28:A29"/>
    <mergeCell ref="B28:B29"/>
    <mergeCell ref="C28:P28"/>
    <mergeCell ref="A4:A5"/>
    <mergeCell ref="B4:B5"/>
    <mergeCell ref="C4:P4"/>
  </mergeCells>
  <pageMargins left="0.59055118110236227" right="0.19685039370078741" top="0.51181102362204722" bottom="0.19685039370078741" header="0.31496062992125984" footer="0.31496062992125984"/>
  <pageSetup paperSize="9" scale="61" orientation="landscape" r:id="rId1"/>
  <rowBreaks count="3" manualBreakCount="3">
    <brk id="24" max="16383" man="1"/>
    <brk id="48" max="16383" man="1"/>
    <brk id="6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64CF-2104-4146-B9BC-972AD1F7503B}">
  <dimension ref="A1:AN208"/>
  <sheetViews>
    <sheetView topLeftCell="A154" zoomScale="90" zoomScaleNormal="90" zoomScaleSheetLayoutView="80" workbookViewId="0">
      <selection activeCell="M13" sqref="M13"/>
    </sheetView>
  </sheetViews>
  <sheetFormatPr defaultColWidth="9.140625" defaultRowHeight="14.25" x14ac:dyDescent="0.2"/>
  <cols>
    <col min="1" max="1" width="35.7109375" style="6" customWidth="1"/>
    <col min="2" max="2" width="14.7109375" style="3" customWidth="1"/>
    <col min="3" max="3" width="15.7109375" style="3" customWidth="1"/>
    <col min="4" max="4" width="9.7109375" style="3" customWidth="1"/>
    <col min="5" max="5" width="15.7109375" style="3" customWidth="1"/>
    <col min="6" max="6" width="9.7109375" style="3" customWidth="1"/>
    <col min="7" max="7" width="15.7109375" style="3" customWidth="1"/>
    <col min="8" max="8" width="9.7109375" style="3" customWidth="1"/>
    <col min="9" max="9" width="14.7109375" style="3" customWidth="1"/>
    <col min="10" max="10" width="9.7109375" style="3" customWidth="1"/>
    <col min="11" max="11" width="14.7109375" style="3" customWidth="1"/>
    <col min="12" max="12" width="9.7109375" style="3" customWidth="1"/>
    <col min="13" max="13" width="14.7109375" style="3" customWidth="1"/>
    <col min="14" max="14" width="9.7109375" style="3" customWidth="1"/>
    <col min="15" max="15" width="14.7109375" style="3" customWidth="1"/>
    <col min="16" max="16" width="9.7109375" style="3" customWidth="1"/>
    <col min="17" max="16384" width="9.140625" style="3"/>
  </cols>
  <sheetData>
    <row r="1" spans="1:16" ht="15.95" customHeight="1" x14ac:dyDescent="0.2">
      <c r="A1" s="1" t="s">
        <v>198</v>
      </c>
      <c r="B1" s="1"/>
      <c r="C1" s="1"/>
      <c r="D1" s="1"/>
      <c r="E1" s="1"/>
      <c r="F1" s="1"/>
      <c r="G1" s="1"/>
      <c r="H1" s="1"/>
      <c r="I1" s="1"/>
      <c r="J1" s="96"/>
      <c r="K1" s="2"/>
      <c r="L1" s="2"/>
      <c r="M1" s="2"/>
      <c r="N1" s="2"/>
      <c r="O1" s="2"/>
      <c r="P1" s="2"/>
    </row>
    <row r="2" spans="1:16" ht="15.95" customHeight="1" x14ac:dyDescent="0.2">
      <c r="A2" s="4" t="s">
        <v>202</v>
      </c>
      <c r="B2" s="4"/>
      <c r="C2" s="4"/>
      <c r="D2" s="4"/>
      <c r="E2" s="4"/>
      <c r="F2" s="4"/>
      <c r="G2" s="4"/>
      <c r="H2" s="4"/>
      <c r="I2" s="4"/>
      <c r="J2" s="97"/>
      <c r="K2" s="5"/>
      <c r="L2" s="5"/>
      <c r="M2" s="5"/>
      <c r="N2" s="5"/>
      <c r="O2" s="5"/>
      <c r="P2" s="5"/>
    </row>
    <row r="3" spans="1:16" ht="15.95" customHeight="1" thickBot="1" x14ac:dyDescent="0.25">
      <c r="B3" s="7"/>
      <c r="C3" s="8"/>
      <c r="D3" s="8"/>
      <c r="E3" s="9"/>
      <c r="F3" s="9"/>
      <c r="P3" s="11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14" customFormat="1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6" ht="35.1" customHeight="1" thickTop="1" x14ac:dyDescent="0.2">
      <c r="A6" s="92" t="s">
        <v>6</v>
      </c>
      <c r="B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.950000000000003" customHeight="1" x14ac:dyDescent="0.2">
      <c r="A7" s="16" t="s">
        <v>185</v>
      </c>
      <c r="B7" s="15">
        <f>SUM(B8:B19)</f>
        <v>95987</v>
      </c>
      <c r="C7" s="15">
        <f>SUM(C8:C19)</f>
        <v>29474</v>
      </c>
      <c r="D7" s="17">
        <f>C7/B7*100</f>
        <v>30.706241470199092</v>
      </c>
      <c r="E7" s="15">
        <f>SUM(E8:E19)</f>
        <v>3495</v>
      </c>
      <c r="F7" s="17">
        <f>E7/B7*100</f>
        <v>3.6411180680717177</v>
      </c>
      <c r="G7" s="15">
        <f>SUM(G8:G19)</f>
        <v>29791</v>
      </c>
      <c r="H7" s="17">
        <f>G7/B7*100</f>
        <v>31.036494525300302</v>
      </c>
      <c r="I7" s="15">
        <f>SUM(I8:I19)</f>
        <v>2115</v>
      </c>
      <c r="J7" s="17">
        <f>I7/B7*100</f>
        <v>2.2034233802494088</v>
      </c>
      <c r="K7" s="15">
        <f>SUM(K8:K19)</f>
        <v>1958</v>
      </c>
      <c r="L7" s="17">
        <f>K7/B7*100</f>
        <v>2.0398595643160009</v>
      </c>
      <c r="M7" s="15">
        <f>SUM(M8:M19)</f>
        <v>1791</v>
      </c>
      <c r="N7" s="17">
        <f>M7/B7*100</f>
        <v>1.8658776709346057</v>
      </c>
      <c r="O7" s="15">
        <f>SUM(O8:O19)</f>
        <v>27363</v>
      </c>
      <c r="P7" s="18">
        <f>O7/B7*100</f>
        <v>28.506985320928873</v>
      </c>
    </row>
    <row r="8" spans="1:16" ht="39.950000000000003" customHeight="1" x14ac:dyDescent="0.2">
      <c r="A8" s="19" t="s">
        <v>186</v>
      </c>
      <c r="B8" s="20">
        <f t="shared" ref="B8:C19" si="0">B32+B51+B70+B89+B108+B127+B146</f>
        <v>23423</v>
      </c>
      <c r="C8" s="20">
        <f t="shared" si="0"/>
        <v>4245</v>
      </c>
      <c r="D8" s="21">
        <f t="shared" ref="D8:D19" si="1">C8/B8*100</f>
        <v>18.123212227297955</v>
      </c>
      <c r="E8" s="20">
        <f t="shared" ref="E8:E19" si="2">E32+E51+E70+E89+E108+E127+E146</f>
        <v>802</v>
      </c>
      <c r="F8" s="21">
        <f t="shared" ref="F8:F19" si="3">E8/B8*100</f>
        <v>3.4239849720360329</v>
      </c>
      <c r="G8" s="20">
        <f t="shared" ref="G8:G19" si="4">G32+G51+G70+G89+G108+G127+G146</f>
        <v>10082</v>
      </c>
      <c r="H8" s="21">
        <f t="shared" ref="H8:H19" si="5">G8/B8*100</f>
        <v>43.043162703325791</v>
      </c>
      <c r="I8" s="20">
        <f t="shared" ref="I8:I19" si="6">I32+I51+I70+I89+I108+I127+I146</f>
        <v>482</v>
      </c>
      <c r="J8" s="21">
        <f t="shared" ref="J8:J19" si="7">I8/B8*100</f>
        <v>2.0578064295777656</v>
      </c>
      <c r="K8" s="20">
        <f t="shared" ref="K8:K19" si="8">K32+K51+K70+K89+K108+K127+K146</f>
        <v>464</v>
      </c>
      <c r="L8" s="21">
        <f t="shared" ref="L8:L19" si="9">K8/B8*100</f>
        <v>1.9809588865644878</v>
      </c>
      <c r="M8" s="20">
        <f t="shared" ref="M8:M19" si="10">M32+M51+M70+M89+M108+M127+M146</f>
        <v>993</v>
      </c>
      <c r="N8" s="21">
        <f t="shared" ref="N8:N19" si="11">M8/B8*100</f>
        <v>4.2394227895658121</v>
      </c>
      <c r="O8" s="20">
        <f t="shared" ref="O8:O19" si="12">O32+O51+O70+O89+O108+O127+O146</f>
        <v>6355</v>
      </c>
      <c r="P8" s="22">
        <f t="shared" ref="P8:P19" si="13">O8/B8*100</f>
        <v>27.131451991632154</v>
      </c>
    </row>
    <row r="9" spans="1:16" ht="39.950000000000003" customHeight="1" x14ac:dyDescent="0.2">
      <c r="A9" s="19" t="s">
        <v>187</v>
      </c>
      <c r="B9" s="20">
        <f t="shared" si="0"/>
        <v>4317</v>
      </c>
      <c r="C9" s="20">
        <f t="shared" si="0"/>
        <v>1132</v>
      </c>
      <c r="D9" s="21">
        <f t="shared" si="1"/>
        <v>26.22191336576326</v>
      </c>
      <c r="E9" s="20">
        <f t="shared" si="2"/>
        <v>258</v>
      </c>
      <c r="F9" s="21">
        <f t="shared" si="3"/>
        <v>5.9763724808895065</v>
      </c>
      <c r="G9" s="20">
        <f t="shared" si="4"/>
        <v>1104</v>
      </c>
      <c r="H9" s="21">
        <f t="shared" si="5"/>
        <v>25.573314801945795</v>
      </c>
      <c r="I9" s="20">
        <f t="shared" si="6"/>
        <v>48</v>
      </c>
      <c r="J9" s="21">
        <f t="shared" si="7"/>
        <v>1.1118832522585129</v>
      </c>
      <c r="K9" s="20">
        <f t="shared" si="8"/>
        <v>453</v>
      </c>
      <c r="L9" s="21">
        <f t="shared" si="9"/>
        <v>10.493398193189716</v>
      </c>
      <c r="M9" s="20">
        <f t="shared" si="10"/>
        <v>112</v>
      </c>
      <c r="N9" s="21">
        <f t="shared" si="11"/>
        <v>2.5943942552698633</v>
      </c>
      <c r="O9" s="20">
        <f t="shared" si="12"/>
        <v>1210</v>
      </c>
      <c r="P9" s="22">
        <f t="shared" si="13"/>
        <v>28.028723650683347</v>
      </c>
    </row>
    <row r="10" spans="1:16" ht="39.950000000000003" customHeight="1" x14ac:dyDescent="0.2">
      <c r="A10" s="125" t="s">
        <v>199</v>
      </c>
      <c r="B10" s="20">
        <f t="shared" si="0"/>
        <v>44773</v>
      </c>
      <c r="C10" s="20">
        <f t="shared" si="0"/>
        <v>14537</v>
      </c>
      <c r="D10" s="21">
        <f t="shared" si="1"/>
        <v>32.468228619927189</v>
      </c>
      <c r="E10" s="20">
        <f t="shared" si="2"/>
        <v>1860</v>
      </c>
      <c r="F10" s="21">
        <f t="shared" si="3"/>
        <v>4.1542894154959455</v>
      </c>
      <c r="G10" s="20">
        <f t="shared" si="4"/>
        <v>13463</v>
      </c>
      <c r="H10" s="21">
        <f t="shared" si="5"/>
        <v>30.069461505818239</v>
      </c>
      <c r="I10" s="20">
        <f t="shared" si="6"/>
        <v>917</v>
      </c>
      <c r="J10" s="21">
        <f t="shared" si="7"/>
        <v>2.0481093516181628</v>
      </c>
      <c r="K10" s="20">
        <f t="shared" si="8"/>
        <v>614</v>
      </c>
      <c r="L10" s="21">
        <f t="shared" si="9"/>
        <v>1.3713622049002747</v>
      </c>
      <c r="M10" s="20">
        <f t="shared" si="10"/>
        <v>520</v>
      </c>
      <c r="N10" s="21">
        <f t="shared" si="11"/>
        <v>1.161414245192415</v>
      </c>
      <c r="O10" s="20">
        <f t="shared" si="12"/>
        <v>12862</v>
      </c>
      <c r="P10" s="22">
        <f t="shared" si="13"/>
        <v>28.727134657047777</v>
      </c>
    </row>
    <row r="11" spans="1:16" ht="39.950000000000003" customHeight="1" x14ac:dyDescent="0.2">
      <c r="A11" s="19" t="s">
        <v>188</v>
      </c>
      <c r="B11" s="20">
        <f t="shared" si="0"/>
        <v>499</v>
      </c>
      <c r="C11" s="20">
        <f t="shared" si="0"/>
        <v>198</v>
      </c>
      <c r="D11" s="21">
        <f t="shared" si="1"/>
        <v>39.679358717434873</v>
      </c>
      <c r="E11" s="20">
        <f t="shared" si="2"/>
        <v>19</v>
      </c>
      <c r="F11" s="21">
        <f t="shared" si="3"/>
        <v>3.8076152304609221</v>
      </c>
      <c r="G11" s="20">
        <f t="shared" si="4"/>
        <v>128</v>
      </c>
      <c r="H11" s="21">
        <f t="shared" si="5"/>
        <v>25.651302605210418</v>
      </c>
      <c r="I11" s="20">
        <f t="shared" si="6"/>
        <v>2</v>
      </c>
      <c r="J11" s="21">
        <f t="shared" si="7"/>
        <v>0.40080160320641278</v>
      </c>
      <c r="K11" s="20">
        <f t="shared" si="8"/>
        <v>5</v>
      </c>
      <c r="L11" s="21">
        <f t="shared" si="9"/>
        <v>1.002004008016032</v>
      </c>
      <c r="M11" s="20">
        <f t="shared" si="10"/>
        <v>3</v>
      </c>
      <c r="N11" s="21">
        <f t="shared" si="11"/>
        <v>0.60120240480961928</v>
      </c>
      <c r="O11" s="20">
        <f t="shared" si="12"/>
        <v>144</v>
      </c>
      <c r="P11" s="22">
        <f t="shared" si="13"/>
        <v>28.857715430861724</v>
      </c>
    </row>
    <row r="12" spans="1:16" ht="54.95" customHeight="1" x14ac:dyDescent="0.2">
      <c r="A12" s="19" t="s">
        <v>189</v>
      </c>
      <c r="B12" s="20">
        <f t="shared" si="0"/>
        <v>21601</v>
      </c>
      <c r="C12" s="20">
        <f t="shared" si="0"/>
        <v>9069</v>
      </c>
      <c r="D12" s="21">
        <f t="shared" si="1"/>
        <v>41.984167399657423</v>
      </c>
      <c r="E12" s="20">
        <f t="shared" si="2"/>
        <v>500</v>
      </c>
      <c r="F12" s="21">
        <f t="shared" si="3"/>
        <v>2.3147076524234986</v>
      </c>
      <c r="G12" s="20">
        <f t="shared" si="4"/>
        <v>4712</v>
      </c>
      <c r="H12" s="21">
        <f t="shared" si="5"/>
        <v>21.813804916439054</v>
      </c>
      <c r="I12" s="20">
        <f t="shared" si="6"/>
        <v>650</v>
      </c>
      <c r="J12" s="21">
        <f t="shared" si="7"/>
        <v>3.0091199481505488</v>
      </c>
      <c r="K12" s="20">
        <f t="shared" si="8"/>
        <v>349</v>
      </c>
      <c r="L12" s="21">
        <f t="shared" si="9"/>
        <v>1.6156659413916024</v>
      </c>
      <c r="M12" s="20">
        <f t="shared" si="10"/>
        <v>127</v>
      </c>
      <c r="N12" s="21">
        <f t="shared" si="11"/>
        <v>0.58793574371556878</v>
      </c>
      <c r="O12" s="20">
        <f t="shared" si="12"/>
        <v>6194</v>
      </c>
      <c r="P12" s="22">
        <f t="shared" si="13"/>
        <v>28.674598398222308</v>
      </c>
    </row>
    <row r="13" spans="1:16" ht="120" customHeight="1" x14ac:dyDescent="0.2">
      <c r="A13" s="19" t="s">
        <v>200</v>
      </c>
      <c r="B13" s="20">
        <f t="shared" si="0"/>
        <v>479</v>
      </c>
      <c r="C13" s="20">
        <f t="shared" si="0"/>
        <v>133</v>
      </c>
      <c r="D13" s="21">
        <f t="shared" si="1"/>
        <v>27.766179540709814</v>
      </c>
      <c r="E13" s="20">
        <f t="shared" si="2"/>
        <v>9</v>
      </c>
      <c r="F13" s="21">
        <f t="shared" si="3"/>
        <v>1.8789144050104383</v>
      </c>
      <c r="G13" s="20">
        <f t="shared" si="4"/>
        <v>223</v>
      </c>
      <c r="H13" s="21">
        <f t="shared" si="5"/>
        <v>46.555323590814197</v>
      </c>
      <c r="I13" s="20">
        <f t="shared" si="6"/>
        <v>10</v>
      </c>
      <c r="J13" s="21">
        <f t="shared" si="7"/>
        <v>2.0876826722338206</v>
      </c>
      <c r="K13" s="20">
        <f t="shared" si="8"/>
        <v>31</v>
      </c>
      <c r="L13" s="21">
        <f t="shared" si="9"/>
        <v>6.4718162839248432</v>
      </c>
      <c r="M13" s="127">
        <v>0</v>
      </c>
      <c r="N13" s="127">
        <v>0</v>
      </c>
      <c r="O13" s="20">
        <f t="shared" si="12"/>
        <v>73</v>
      </c>
      <c r="P13" s="22">
        <f t="shared" si="13"/>
        <v>15.24008350730689</v>
      </c>
    </row>
    <row r="14" spans="1:16" ht="39.950000000000003" customHeight="1" x14ac:dyDescent="0.2">
      <c r="A14" s="19" t="s">
        <v>190</v>
      </c>
      <c r="B14" s="20">
        <f t="shared" si="0"/>
        <v>277</v>
      </c>
      <c r="C14" s="20">
        <f t="shared" si="0"/>
        <v>60</v>
      </c>
      <c r="D14" s="21">
        <f t="shared" si="1"/>
        <v>21.660649819494584</v>
      </c>
      <c r="E14" s="20">
        <f t="shared" si="2"/>
        <v>2</v>
      </c>
      <c r="F14" s="21">
        <f t="shared" si="3"/>
        <v>0.72202166064981954</v>
      </c>
      <c r="G14" s="20">
        <f t="shared" si="4"/>
        <v>27</v>
      </c>
      <c r="H14" s="21">
        <f t="shared" si="5"/>
        <v>9.7472924187725631</v>
      </c>
      <c r="I14" s="127">
        <v>0</v>
      </c>
      <c r="J14" s="127">
        <v>0</v>
      </c>
      <c r="K14" s="20">
        <f t="shared" si="8"/>
        <v>3</v>
      </c>
      <c r="L14" s="21">
        <f t="shared" si="9"/>
        <v>1.0830324909747291</v>
      </c>
      <c r="M14" s="20">
        <f t="shared" si="10"/>
        <v>14</v>
      </c>
      <c r="N14" s="21">
        <f t="shared" si="11"/>
        <v>5.0541516245487363</v>
      </c>
      <c r="O14" s="20">
        <f t="shared" si="12"/>
        <v>171</v>
      </c>
      <c r="P14" s="22">
        <f t="shared" si="13"/>
        <v>61.73285198555957</v>
      </c>
    </row>
    <row r="15" spans="1:1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</row>
    <row r="16" spans="1:16" ht="39.950000000000003" customHeight="1" x14ac:dyDescent="0.2">
      <c r="A16" s="19" t="s">
        <v>192</v>
      </c>
      <c r="B16" s="20">
        <f t="shared" si="0"/>
        <v>11</v>
      </c>
      <c r="C16" s="20">
        <f t="shared" si="0"/>
        <v>1</v>
      </c>
      <c r="D16" s="21">
        <f t="shared" si="1"/>
        <v>9.0909090909090917</v>
      </c>
      <c r="E16" s="127">
        <v>0</v>
      </c>
      <c r="F16" s="127">
        <v>0</v>
      </c>
      <c r="G16" s="20">
        <f t="shared" si="4"/>
        <v>2</v>
      </c>
      <c r="H16" s="21">
        <f t="shared" si="5"/>
        <v>18.181818181818183</v>
      </c>
      <c r="I16" s="127">
        <v>0</v>
      </c>
      <c r="J16" s="127">
        <v>0</v>
      </c>
      <c r="K16" s="20">
        <f t="shared" si="8"/>
        <v>1</v>
      </c>
      <c r="L16" s="21">
        <f t="shared" si="9"/>
        <v>9.0909090909090917</v>
      </c>
      <c r="M16" s="20">
        <f t="shared" si="10"/>
        <v>3</v>
      </c>
      <c r="N16" s="21">
        <f t="shared" si="11"/>
        <v>27.27272727272727</v>
      </c>
      <c r="O16" s="20">
        <f t="shared" si="12"/>
        <v>4</v>
      </c>
      <c r="P16" s="22">
        <f t="shared" si="13"/>
        <v>36.363636363636367</v>
      </c>
    </row>
    <row r="17" spans="1:16" ht="39.950000000000003" customHeight="1" x14ac:dyDescent="0.2">
      <c r="A17" s="19" t="s">
        <v>193</v>
      </c>
      <c r="B17" s="20">
        <f t="shared" si="0"/>
        <v>24</v>
      </c>
      <c r="C17" s="127">
        <v>0</v>
      </c>
      <c r="D17" s="127">
        <v>0</v>
      </c>
      <c r="E17" s="127">
        <v>0</v>
      </c>
      <c r="F17" s="127">
        <v>0</v>
      </c>
      <c r="G17" s="127">
        <v>0</v>
      </c>
      <c r="H17" s="127">
        <v>0</v>
      </c>
      <c r="I17" s="20">
        <f t="shared" si="6"/>
        <v>3</v>
      </c>
      <c r="J17" s="21">
        <f t="shared" si="7"/>
        <v>12.5</v>
      </c>
      <c r="K17" s="20">
        <f t="shared" si="8"/>
        <v>1</v>
      </c>
      <c r="L17" s="21">
        <f t="shared" si="9"/>
        <v>4.1666666666666661</v>
      </c>
      <c r="M17" s="127">
        <v>0</v>
      </c>
      <c r="N17" s="127">
        <v>0</v>
      </c>
      <c r="O17" s="20">
        <f t="shared" si="12"/>
        <v>20</v>
      </c>
      <c r="P17" s="22">
        <f t="shared" si="13"/>
        <v>83.333333333333343</v>
      </c>
    </row>
    <row r="18" spans="1:16" ht="39.950000000000003" customHeight="1" x14ac:dyDescent="0.2">
      <c r="A18" s="19" t="s">
        <v>194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</row>
    <row r="19" spans="1:16" ht="39.950000000000003" customHeight="1" x14ac:dyDescent="0.2">
      <c r="A19" s="19" t="s">
        <v>195</v>
      </c>
      <c r="B19" s="20">
        <f t="shared" si="0"/>
        <v>583</v>
      </c>
      <c r="C19" s="20">
        <f t="shared" si="0"/>
        <v>99</v>
      </c>
      <c r="D19" s="21">
        <f t="shared" si="1"/>
        <v>16.981132075471699</v>
      </c>
      <c r="E19" s="20">
        <f t="shared" si="2"/>
        <v>45</v>
      </c>
      <c r="F19" s="21">
        <f t="shared" si="3"/>
        <v>7.7186963979416809</v>
      </c>
      <c r="G19" s="20">
        <f t="shared" si="4"/>
        <v>50</v>
      </c>
      <c r="H19" s="21">
        <f t="shared" si="5"/>
        <v>8.5763293310463116</v>
      </c>
      <c r="I19" s="20">
        <f t="shared" si="6"/>
        <v>3</v>
      </c>
      <c r="J19" s="21">
        <f t="shared" si="7"/>
        <v>0.51457975986277882</v>
      </c>
      <c r="K19" s="20">
        <f t="shared" si="8"/>
        <v>37</v>
      </c>
      <c r="L19" s="21">
        <f t="shared" si="9"/>
        <v>6.3464837049742702</v>
      </c>
      <c r="M19" s="20">
        <f t="shared" si="10"/>
        <v>19</v>
      </c>
      <c r="N19" s="21">
        <f t="shared" si="11"/>
        <v>3.2590051457975986</v>
      </c>
      <c r="O19" s="20">
        <f t="shared" si="12"/>
        <v>330</v>
      </c>
      <c r="P19" s="22">
        <f t="shared" si="13"/>
        <v>56.60377358490566</v>
      </c>
    </row>
    <row r="20" spans="1:16" ht="15.95" customHeight="1" x14ac:dyDescent="0.2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15.95" customHeight="1" thickBot="1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</row>
    <row r="22" spans="1:16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ht="18" customHeight="1" x14ac:dyDescent="0.25">
      <c r="A23" s="30" t="s">
        <v>19</v>
      </c>
    </row>
    <row r="24" spans="1:16" ht="15.95" customHeight="1" x14ac:dyDescent="0.2">
      <c r="A24" s="31" t="s">
        <v>20</v>
      </c>
    </row>
    <row r="25" spans="1:16" ht="15.95" customHeight="1" x14ac:dyDescent="0.2">
      <c r="A25" s="1" t="s">
        <v>198</v>
      </c>
      <c r="B25" s="1"/>
      <c r="C25" s="1"/>
      <c r="D25" s="1"/>
      <c r="E25" s="1"/>
      <c r="F25" s="1"/>
      <c r="G25" s="1"/>
      <c r="H25" s="1"/>
      <c r="I25" s="1"/>
      <c r="J25" s="100"/>
      <c r="K25" s="2"/>
      <c r="L25" s="2"/>
      <c r="M25" s="2"/>
      <c r="N25" s="2"/>
      <c r="O25" s="2"/>
      <c r="P25" s="2"/>
    </row>
    <row r="26" spans="1:16" ht="15.95" customHeight="1" x14ac:dyDescent="0.2">
      <c r="A26" s="4" t="s">
        <v>202</v>
      </c>
      <c r="B26" s="4"/>
      <c r="C26" s="4"/>
      <c r="D26" s="4"/>
      <c r="E26" s="4"/>
      <c r="F26" s="4"/>
      <c r="G26" s="4"/>
      <c r="H26" s="4"/>
      <c r="I26" s="4"/>
      <c r="J26" s="101"/>
      <c r="K26" s="5"/>
      <c r="L26" s="5"/>
      <c r="M26" s="5"/>
      <c r="N26" s="5"/>
      <c r="O26" s="5"/>
      <c r="P26" s="5"/>
    </row>
    <row r="27" spans="1:16" ht="15.95" customHeight="1" thickBot="1" x14ac:dyDescent="0.25">
      <c r="C27" s="9"/>
      <c r="D27" s="9"/>
      <c r="E27" s="9"/>
      <c r="F27" s="9"/>
      <c r="P27" s="11"/>
    </row>
    <row r="28" spans="1:1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s="14" customFormat="1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</row>
    <row r="30" spans="1:16" ht="35.1" customHeight="1" thickTop="1" x14ac:dyDescent="0.2">
      <c r="A30" s="92" t="s">
        <v>57</v>
      </c>
      <c r="B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39.950000000000003" customHeight="1" x14ac:dyDescent="0.2">
      <c r="A31" s="16" t="s">
        <v>185</v>
      </c>
      <c r="B31" s="15">
        <v>2919</v>
      </c>
      <c r="C31" s="15">
        <v>502</v>
      </c>
      <c r="D31" s="17">
        <f>C31/B31*100</f>
        <v>17.197670435080507</v>
      </c>
      <c r="E31" s="15">
        <v>115</v>
      </c>
      <c r="F31" s="17">
        <f>E31/B31*100</f>
        <v>3.9397053785542995</v>
      </c>
      <c r="G31" s="15">
        <v>1256</v>
      </c>
      <c r="H31" s="17">
        <f>G31/B31*100</f>
        <v>43.028434395340867</v>
      </c>
      <c r="I31" s="15">
        <v>33</v>
      </c>
      <c r="J31" s="17">
        <f>I31/B31*100</f>
        <v>1.1305241521068858</v>
      </c>
      <c r="K31" s="15">
        <v>118</v>
      </c>
      <c r="L31" s="17">
        <f>K31/B31*100</f>
        <v>4.0424803014731072</v>
      </c>
      <c r="M31" s="15">
        <v>126</v>
      </c>
      <c r="N31" s="17">
        <f>M31/B31*100</f>
        <v>4.3165467625899279</v>
      </c>
      <c r="O31" s="15">
        <v>769</v>
      </c>
      <c r="P31" s="18">
        <f>O31/B31*100</f>
        <v>26.3446385748544</v>
      </c>
    </row>
    <row r="32" spans="1:16" ht="39.950000000000003" customHeight="1" x14ac:dyDescent="0.2">
      <c r="A32" s="19" t="s">
        <v>186</v>
      </c>
      <c r="B32" s="20">
        <v>1501</v>
      </c>
      <c r="C32" s="20">
        <v>39</v>
      </c>
      <c r="D32" s="21">
        <f t="shared" ref="D32:D43" si="14">C32/B32*100</f>
        <v>2.5982678214523651</v>
      </c>
      <c r="E32" s="20">
        <v>53</v>
      </c>
      <c r="F32" s="21">
        <f t="shared" ref="F32:F43" si="15">E32/B32*100</f>
        <v>3.530979347101932</v>
      </c>
      <c r="G32" s="20">
        <v>828</v>
      </c>
      <c r="H32" s="21">
        <f t="shared" ref="H32:H43" si="16">G32/B32*100</f>
        <v>55.163224516988677</v>
      </c>
      <c r="I32" s="20">
        <v>16</v>
      </c>
      <c r="J32" s="21">
        <f t="shared" ref="J32:J34" si="17">I32/B32*100</f>
        <v>1.0659560293137909</v>
      </c>
      <c r="K32" s="20">
        <v>36</v>
      </c>
      <c r="L32" s="21">
        <f t="shared" ref="L32:L36" si="18">K32/B32*100</f>
        <v>2.3984010659560293</v>
      </c>
      <c r="M32" s="20">
        <v>94</v>
      </c>
      <c r="N32" s="21">
        <f t="shared" ref="N32:N43" si="19">M32/B32*100</f>
        <v>6.2624916722185207</v>
      </c>
      <c r="O32" s="20">
        <v>435</v>
      </c>
      <c r="P32" s="22">
        <f t="shared" ref="P32:P43" si="20">O32/B32*100</f>
        <v>28.980679546968684</v>
      </c>
    </row>
    <row r="33" spans="1:16" ht="39.950000000000003" customHeight="1" x14ac:dyDescent="0.2">
      <c r="A33" s="19" t="s">
        <v>187</v>
      </c>
      <c r="B33" s="20">
        <v>161</v>
      </c>
      <c r="C33" s="20">
        <v>13</v>
      </c>
      <c r="D33" s="21">
        <f t="shared" si="14"/>
        <v>8.0745341614906838</v>
      </c>
      <c r="E33" s="20">
        <v>10</v>
      </c>
      <c r="F33" s="21">
        <f t="shared" si="15"/>
        <v>6.2111801242236027</v>
      </c>
      <c r="G33" s="20">
        <v>34</v>
      </c>
      <c r="H33" s="21">
        <f t="shared" si="16"/>
        <v>21.118012422360248</v>
      </c>
      <c r="I33" s="20">
        <v>1</v>
      </c>
      <c r="J33" s="21">
        <f t="shared" si="17"/>
        <v>0.6211180124223602</v>
      </c>
      <c r="K33" s="20">
        <v>54</v>
      </c>
      <c r="L33" s="21">
        <f t="shared" si="18"/>
        <v>33.540372670807457</v>
      </c>
      <c r="M33" s="20">
        <v>5</v>
      </c>
      <c r="N33" s="21">
        <f t="shared" si="19"/>
        <v>3.1055900621118013</v>
      </c>
      <c r="O33" s="20">
        <v>44</v>
      </c>
      <c r="P33" s="22">
        <f t="shared" si="20"/>
        <v>27.329192546583851</v>
      </c>
    </row>
    <row r="34" spans="1:16" ht="39.950000000000003" customHeight="1" x14ac:dyDescent="0.2">
      <c r="A34" s="125" t="s">
        <v>199</v>
      </c>
      <c r="B34" s="20">
        <v>1105</v>
      </c>
      <c r="C34" s="20">
        <v>449</v>
      </c>
      <c r="D34" s="21">
        <f t="shared" si="14"/>
        <v>40.633484162895925</v>
      </c>
      <c r="E34" s="20">
        <v>46</v>
      </c>
      <c r="F34" s="21">
        <f t="shared" si="15"/>
        <v>4.1628959276018094</v>
      </c>
      <c r="G34" s="20">
        <v>371</v>
      </c>
      <c r="H34" s="21">
        <f t="shared" si="16"/>
        <v>33.574660633484157</v>
      </c>
      <c r="I34" s="20">
        <v>16</v>
      </c>
      <c r="J34" s="21">
        <f t="shared" si="17"/>
        <v>1.4479638009049773</v>
      </c>
      <c r="K34" s="20">
        <v>27</v>
      </c>
      <c r="L34" s="21">
        <f t="shared" si="18"/>
        <v>2.4434389140271495</v>
      </c>
      <c r="M34" s="20">
        <v>21</v>
      </c>
      <c r="N34" s="21">
        <f t="shared" si="19"/>
        <v>1.9004524886877827</v>
      </c>
      <c r="O34" s="20">
        <v>175</v>
      </c>
      <c r="P34" s="22">
        <f t="shared" si="20"/>
        <v>15.837104072398189</v>
      </c>
    </row>
    <row r="35" spans="1:16" ht="39.950000000000003" customHeight="1" x14ac:dyDescent="0.2">
      <c r="A35" s="19" t="s">
        <v>188</v>
      </c>
      <c r="B35" s="127">
        <v>0</v>
      </c>
      <c r="C35" s="127">
        <v>0</v>
      </c>
      <c r="D35" s="127">
        <v>0</v>
      </c>
      <c r="E35" s="127">
        <v>0</v>
      </c>
      <c r="F35" s="127">
        <v>0</v>
      </c>
      <c r="G35" s="127">
        <v>0</v>
      </c>
      <c r="H35" s="127">
        <v>0</v>
      </c>
      <c r="I35" s="127">
        <v>0</v>
      </c>
      <c r="J35" s="127">
        <v>0</v>
      </c>
      <c r="K35" s="127">
        <v>0</v>
      </c>
      <c r="L35" s="127">
        <v>0</v>
      </c>
      <c r="M35" s="127">
        <v>0</v>
      </c>
      <c r="N35" s="127">
        <v>0</v>
      </c>
      <c r="O35" s="127">
        <v>0</v>
      </c>
      <c r="P35" s="127">
        <v>0</v>
      </c>
    </row>
    <row r="36" spans="1:16" ht="54.95" customHeight="1" x14ac:dyDescent="0.2">
      <c r="A36" s="19" t="s">
        <v>189</v>
      </c>
      <c r="B36" s="20">
        <v>101</v>
      </c>
      <c r="C36" s="127">
        <v>0</v>
      </c>
      <c r="D36" s="127">
        <v>0</v>
      </c>
      <c r="E36" s="20">
        <v>5</v>
      </c>
      <c r="F36" s="21">
        <f t="shared" si="15"/>
        <v>4.9504950495049505</v>
      </c>
      <c r="G36" s="20">
        <v>22</v>
      </c>
      <c r="H36" s="21">
        <f t="shared" si="16"/>
        <v>21.782178217821784</v>
      </c>
      <c r="I36" s="127">
        <v>0</v>
      </c>
      <c r="J36" s="127">
        <v>0</v>
      </c>
      <c r="K36" s="20">
        <v>1</v>
      </c>
      <c r="L36" s="21">
        <f t="shared" si="18"/>
        <v>0.99009900990099009</v>
      </c>
      <c r="M36" s="20">
        <v>1</v>
      </c>
      <c r="N36" s="21">
        <f t="shared" si="19"/>
        <v>0.99009900990099009</v>
      </c>
      <c r="O36" s="20">
        <v>72</v>
      </c>
      <c r="P36" s="22">
        <f t="shared" si="20"/>
        <v>71.287128712871279</v>
      </c>
    </row>
    <row r="37" spans="1:16" ht="120" customHeight="1" x14ac:dyDescent="0.2">
      <c r="A37" s="19" t="s">
        <v>200</v>
      </c>
      <c r="B37" s="127">
        <v>0</v>
      </c>
      <c r="C37" s="127">
        <v>0</v>
      </c>
      <c r="D37" s="127">
        <v>0</v>
      </c>
      <c r="E37" s="127">
        <v>0</v>
      </c>
      <c r="F37" s="127">
        <v>0</v>
      </c>
      <c r="G37" s="127">
        <v>0</v>
      </c>
      <c r="H37" s="127">
        <v>0</v>
      </c>
      <c r="I37" s="127">
        <v>0</v>
      </c>
      <c r="J37" s="127">
        <v>0</v>
      </c>
      <c r="K37" s="127">
        <v>0</v>
      </c>
      <c r="L37" s="127">
        <v>0</v>
      </c>
      <c r="M37" s="127">
        <v>0</v>
      </c>
      <c r="N37" s="127">
        <v>0</v>
      </c>
      <c r="O37" s="127">
        <v>0</v>
      </c>
      <c r="P37" s="127">
        <v>0</v>
      </c>
    </row>
    <row r="38" spans="1:16" ht="39.950000000000003" customHeight="1" x14ac:dyDescent="0.2">
      <c r="A38" s="19" t="s">
        <v>190</v>
      </c>
      <c r="B38" s="20">
        <v>25</v>
      </c>
      <c r="C38" s="127">
        <v>0</v>
      </c>
      <c r="D38" s="127">
        <v>0</v>
      </c>
      <c r="E38" s="127">
        <v>0</v>
      </c>
      <c r="F38" s="127">
        <v>0</v>
      </c>
      <c r="G38" s="127">
        <v>0</v>
      </c>
      <c r="H38" s="127">
        <v>0</v>
      </c>
      <c r="I38" s="127">
        <v>0</v>
      </c>
      <c r="J38" s="127">
        <v>0</v>
      </c>
      <c r="K38" s="127">
        <v>0</v>
      </c>
      <c r="L38" s="127">
        <v>0</v>
      </c>
      <c r="M38" s="127">
        <v>0</v>
      </c>
      <c r="N38" s="127">
        <v>0</v>
      </c>
      <c r="O38" s="20">
        <v>25</v>
      </c>
      <c r="P38" s="22">
        <f t="shared" si="20"/>
        <v>100</v>
      </c>
    </row>
    <row r="39" spans="1:16" ht="39.950000000000003" customHeight="1" x14ac:dyDescent="0.2">
      <c r="A39" s="19" t="s">
        <v>191</v>
      </c>
      <c r="B39" s="127">
        <v>0</v>
      </c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</row>
    <row r="40" spans="1:16" ht="39.950000000000003" customHeight="1" x14ac:dyDescent="0.2">
      <c r="A40" s="19" t="s">
        <v>192</v>
      </c>
      <c r="B40" s="127">
        <v>0</v>
      </c>
      <c r="C40" s="127">
        <v>0</v>
      </c>
      <c r="D40" s="127">
        <v>0</v>
      </c>
      <c r="E40" s="127">
        <v>0</v>
      </c>
      <c r="F40" s="127">
        <v>0</v>
      </c>
      <c r="G40" s="127">
        <v>0</v>
      </c>
      <c r="H40" s="127">
        <v>0</v>
      </c>
      <c r="I40" s="127">
        <v>0</v>
      </c>
      <c r="J40" s="127">
        <v>0</v>
      </c>
      <c r="K40" s="127">
        <v>0</v>
      </c>
      <c r="L40" s="127">
        <v>0</v>
      </c>
      <c r="M40" s="127">
        <v>0</v>
      </c>
      <c r="N40" s="127">
        <v>0</v>
      </c>
      <c r="O40" s="127">
        <v>0</v>
      </c>
      <c r="P40" s="127">
        <v>0</v>
      </c>
    </row>
    <row r="41" spans="1:16" ht="39.950000000000003" customHeight="1" x14ac:dyDescent="0.2">
      <c r="A41" s="19" t="s">
        <v>193</v>
      </c>
      <c r="B41" s="20">
        <v>2</v>
      </c>
      <c r="C41" s="127">
        <v>0</v>
      </c>
      <c r="D41" s="127">
        <v>0</v>
      </c>
      <c r="E41" s="127">
        <v>0</v>
      </c>
      <c r="F41" s="127">
        <v>0</v>
      </c>
      <c r="G41" s="127">
        <v>0</v>
      </c>
      <c r="H41" s="127">
        <v>0</v>
      </c>
      <c r="I41" s="127">
        <v>0</v>
      </c>
      <c r="J41" s="127">
        <v>0</v>
      </c>
      <c r="K41" s="127">
        <v>0</v>
      </c>
      <c r="L41" s="127">
        <v>0</v>
      </c>
      <c r="M41" s="127">
        <v>0</v>
      </c>
      <c r="N41" s="127">
        <v>0</v>
      </c>
      <c r="O41" s="20">
        <v>2</v>
      </c>
      <c r="P41" s="22">
        <f t="shared" si="20"/>
        <v>100</v>
      </c>
    </row>
    <row r="42" spans="1:16" ht="39.950000000000003" customHeight="1" x14ac:dyDescent="0.2">
      <c r="A42" s="19" t="s">
        <v>194</v>
      </c>
      <c r="B42" s="127">
        <v>0</v>
      </c>
      <c r="C42" s="127">
        <v>0</v>
      </c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127">
        <v>0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</row>
    <row r="43" spans="1:16" ht="39.950000000000003" customHeight="1" x14ac:dyDescent="0.2">
      <c r="A43" s="19" t="s">
        <v>195</v>
      </c>
      <c r="B43" s="20">
        <v>24</v>
      </c>
      <c r="C43" s="20">
        <v>1</v>
      </c>
      <c r="D43" s="21">
        <f t="shared" si="14"/>
        <v>4.1666666666666661</v>
      </c>
      <c r="E43" s="20">
        <v>1</v>
      </c>
      <c r="F43" s="21">
        <f t="shared" si="15"/>
        <v>4.1666666666666661</v>
      </c>
      <c r="G43" s="20">
        <v>1</v>
      </c>
      <c r="H43" s="21">
        <f t="shared" si="16"/>
        <v>4.1666666666666661</v>
      </c>
      <c r="I43" s="127">
        <v>0</v>
      </c>
      <c r="J43" s="127">
        <v>0</v>
      </c>
      <c r="K43" s="127">
        <v>0</v>
      </c>
      <c r="L43" s="127">
        <v>0</v>
      </c>
      <c r="M43" s="20">
        <v>5</v>
      </c>
      <c r="N43" s="21">
        <f t="shared" si="19"/>
        <v>20.833333333333336</v>
      </c>
      <c r="O43" s="20">
        <v>16</v>
      </c>
      <c r="P43" s="22">
        <f t="shared" si="20"/>
        <v>66.666666666666657</v>
      </c>
    </row>
    <row r="44" spans="1:16" ht="15.95" customHeight="1" x14ac:dyDescent="0.2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</row>
    <row r="45" spans="1:16" ht="15.95" customHeight="1" thickBot="1" x14ac:dyDescent="0.25">
      <c r="A45" s="57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</row>
    <row r="46" spans="1:16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16" ht="18" customHeight="1" x14ac:dyDescent="0.25">
      <c r="A47" s="30" t="s">
        <v>19</v>
      </c>
    </row>
    <row r="48" spans="1:16" ht="15.95" customHeight="1" x14ac:dyDescent="0.2">
      <c r="A48" s="31" t="s">
        <v>20</v>
      </c>
    </row>
    <row r="49" spans="1:16" ht="35.1" customHeight="1" x14ac:dyDescent="0.2">
      <c r="A49" s="92" t="s">
        <v>58</v>
      </c>
      <c r="B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39.950000000000003" customHeight="1" x14ac:dyDescent="0.2">
      <c r="A50" s="16" t="s">
        <v>185</v>
      </c>
      <c r="B50" s="15">
        <v>5939</v>
      </c>
      <c r="C50" s="15">
        <v>583</v>
      </c>
      <c r="D50" s="17">
        <f>C50/B50*100</f>
        <v>9.8164674187573677</v>
      </c>
      <c r="E50" s="15">
        <v>120</v>
      </c>
      <c r="F50" s="17">
        <f>E50/B50*100</f>
        <v>2.0205421788179829</v>
      </c>
      <c r="G50" s="15">
        <v>2420</v>
      </c>
      <c r="H50" s="17">
        <f>G50/B50*100</f>
        <v>40.747600606162656</v>
      </c>
      <c r="I50" s="15">
        <v>88</v>
      </c>
      <c r="J50" s="17">
        <f>I50/B50*100</f>
        <v>1.4817309311331874</v>
      </c>
      <c r="K50" s="15">
        <v>119</v>
      </c>
      <c r="L50" s="17">
        <f>K50/B50*100</f>
        <v>2.0037043273278328</v>
      </c>
      <c r="M50" s="15">
        <v>214</v>
      </c>
      <c r="N50" s="17">
        <f>M50/B50*100</f>
        <v>3.6033002188920693</v>
      </c>
      <c r="O50" s="15">
        <v>2395</v>
      </c>
      <c r="P50" s="18">
        <f>O50/B50*100</f>
        <v>40.326654318908908</v>
      </c>
    </row>
    <row r="51" spans="1:16" ht="39.950000000000003" customHeight="1" x14ac:dyDescent="0.2">
      <c r="A51" s="19" t="s">
        <v>186</v>
      </c>
      <c r="B51" s="20">
        <v>3883</v>
      </c>
      <c r="C51" s="20">
        <v>202</v>
      </c>
      <c r="D51" s="21">
        <f t="shared" ref="D51:D62" si="21">C51/B51*100</f>
        <v>5.2021632758176661</v>
      </c>
      <c r="E51" s="20">
        <v>92</v>
      </c>
      <c r="F51" s="21">
        <f t="shared" ref="F51:F55" si="22">E51/B51*100</f>
        <v>2.369302086015967</v>
      </c>
      <c r="G51" s="20">
        <v>1681</v>
      </c>
      <c r="H51" s="21">
        <f t="shared" ref="H51:H62" si="23">G51/B51*100</f>
        <v>43.291269636878702</v>
      </c>
      <c r="I51" s="20">
        <v>50</v>
      </c>
      <c r="J51" s="21">
        <f t="shared" ref="J51:J62" si="24">I51/B51*100</f>
        <v>1.2876641771825907</v>
      </c>
      <c r="K51" s="20">
        <v>53</v>
      </c>
      <c r="L51" s="21">
        <f t="shared" ref="L51:L57" si="25">K51/B51*100</f>
        <v>1.3649240278135462</v>
      </c>
      <c r="M51" s="20">
        <v>187</v>
      </c>
      <c r="N51" s="21">
        <f t="shared" ref="N51:N53" si="26">M51/B51*100</f>
        <v>4.8158640226628888</v>
      </c>
      <c r="O51" s="20">
        <v>1618</v>
      </c>
      <c r="P51" s="22">
        <f t="shared" ref="P51:P62" si="27">O51/B51*100</f>
        <v>41.668812773628638</v>
      </c>
    </row>
    <row r="52" spans="1:16" ht="39.950000000000003" customHeight="1" x14ac:dyDescent="0.2">
      <c r="A52" s="19" t="s">
        <v>187</v>
      </c>
      <c r="B52" s="20">
        <v>150</v>
      </c>
      <c r="C52" s="20">
        <v>36</v>
      </c>
      <c r="D52" s="21">
        <f t="shared" si="21"/>
        <v>24</v>
      </c>
      <c r="E52" s="20">
        <v>7</v>
      </c>
      <c r="F52" s="21">
        <f t="shared" si="22"/>
        <v>4.666666666666667</v>
      </c>
      <c r="G52" s="20">
        <v>52</v>
      </c>
      <c r="H52" s="21">
        <f t="shared" si="23"/>
        <v>34.666666666666671</v>
      </c>
      <c r="I52" s="20">
        <v>1</v>
      </c>
      <c r="J52" s="21">
        <f t="shared" si="24"/>
        <v>0.66666666666666674</v>
      </c>
      <c r="K52" s="20">
        <v>4</v>
      </c>
      <c r="L52" s="21">
        <f t="shared" si="25"/>
        <v>2.666666666666667</v>
      </c>
      <c r="M52" s="20">
        <v>3</v>
      </c>
      <c r="N52" s="21">
        <f t="shared" si="26"/>
        <v>2</v>
      </c>
      <c r="O52" s="20">
        <v>47</v>
      </c>
      <c r="P52" s="22">
        <f t="shared" si="27"/>
        <v>31.333333333333336</v>
      </c>
    </row>
    <row r="53" spans="1:16" ht="39.950000000000003" customHeight="1" x14ac:dyDescent="0.2">
      <c r="A53" s="125" t="s">
        <v>199</v>
      </c>
      <c r="B53" s="20">
        <v>1504</v>
      </c>
      <c r="C53" s="20">
        <v>284</v>
      </c>
      <c r="D53" s="21">
        <f t="shared" si="21"/>
        <v>18.882978723404257</v>
      </c>
      <c r="E53" s="20">
        <v>20</v>
      </c>
      <c r="F53" s="21">
        <f t="shared" si="22"/>
        <v>1.3297872340425532</v>
      </c>
      <c r="G53" s="20">
        <v>581</v>
      </c>
      <c r="H53" s="21">
        <f t="shared" si="23"/>
        <v>38.630319148936174</v>
      </c>
      <c r="I53" s="20">
        <v>32</v>
      </c>
      <c r="J53" s="21">
        <f t="shared" si="24"/>
        <v>2.1276595744680851</v>
      </c>
      <c r="K53" s="20">
        <v>56</v>
      </c>
      <c r="L53" s="21">
        <f t="shared" si="25"/>
        <v>3.7234042553191489</v>
      </c>
      <c r="M53" s="20">
        <v>24</v>
      </c>
      <c r="N53" s="21">
        <f t="shared" si="26"/>
        <v>1.5957446808510638</v>
      </c>
      <c r="O53" s="20">
        <v>507</v>
      </c>
      <c r="P53" s="22">
        <f t="shared" si="27"/>
        <v>33.710106382978722</v>
      </c>
    </row>
    <row r="54" spans="1:16" ht="39.950000000000003" customHeight="1" x14ac:dyDescent="0.2">
      <c r="A54" s="19" t="s">
        <v>188</v>
      </c>
      <c r="B54" s="127">
        <v>0</v>
      </c>
      <c r="C54" s="127">
        <v>0</v>
      </c>
      <c r="D54" s="127">
        <v>0</v>
      </c>
      <c r="E54" s="127">
        <v>0</v>
      </c>
      <c r="F54" s="127">
        <v>0</v>
      </c>
      <c r="G54" s="127">
        <v>0</v>
      </c>
      <c r="H54" s="127">
        <v>0</v>
      </c>
      <c r="I54" s="127">
        <v>0</v>
      </c>
      <c r="J54" s="127">
        <v>0</v>
      </c>
      <c r="K54" s="127">
        <v>0</v>
      </c>
      <c r="L54" s="127">
        <v>0</v>
      </c>
      <c r="M54" s="127">
        <v>0</v>
      </c>
      <c r="N54" s="127">
        <v>0</v>
      </c>
      <c r="O54" s="127">
        <v>0</v>
      </c>
      <c r="P54" s="127">
        <v>0</v>
      </c>
    </row>
    <row r="55" spans="1:16" ht="54.95" customHeight="1" x14ac:dyDescent="0.2">
      <c r="A55" s="19" t="s">
        <v>189</v>
      </c>
      <c r="B55" s="20">
        <v>315</v>
      </c>
      <c r="C55" s="20">
        <v>39</v>
      </c>
      <c r="D55" s="21">
        <f t="shared" si="21"/>
        <v>12.380952380952381</v>
      </c>
      <c r="E55" s="20">
        <v>1</v>
      </c>
      <c r="F55" s="21">
        <f t="shared" si="22"/>
        <v>0.31746031746031744</v>
      </c>
      <c r="G55" s="20">
        <v>102</v>
      </c>
      <c r="H55" s="21">
        <f t="shared" si="23"/>
        <v>32.38095238095238</v>
      </c>
      <c r="I55" s="20">
        <v>3</v>
      </c>
      <c r="J55" s="21">
        <f t="shared" si="24"/>
        <v>0.95238095238095244</v>
      </c>
      <c r="K55" s="20">
        <v>5</v>
      </c>
      <c r="L55" s="21">
        <f t="shared" si="25"/>
        <v>1.5873015873015872</v>
      </c>
      <c r="M55" s="127">
        <v>0</v>
      </c>
      <c r="N55" s="127">
        <v>0</v>
      </c>
      <c r="O55" s="20">
        <v>165</v>
      </c>
      <c r="P55" s="22">
        <f t="shared" si="27"/>
        <v>52.380952380952387</v>
      </c>
    </row>
    <row r="56" spans="1:16" ht="120" customHeight="1" x14ac:dyDescent="0.2">
      <c r="A56" s="19" t="s">
        <v>200</v>
      </c>
      <c r="B56" s="127">
        <v>0</v>
      </c>
      <c r="C56" s="127">
        <v>0</v>
      </c>
      <c r="D56" s="127">
        <v>0</v>
      </c>
      <c r="E56" s="127">
        <v>0</v>
      </c>
      <c r="F56" s="127">
        <v>0</v>
      </c>
      <c r="G56" s="127">
        <v>0</v>
      </c>
      <c r="H56" s="127">
        <v>0</v>
      </c>
      <c r="I56" s="127">
        <v>0</v>
      </c>
      <c r="J56" s="127">
        <v>0</v>
      </c>
      <c r="K56" s="127">
        <v>0</v>
      </c>
      <c r="L56" s="127">
        <v>0</v>
      </c>
      <c r="M56" s="127">
        <v>0</v>
      </c>
      <c r="N56" s="127">
        <v>0</v>
      </c>
      <c r="O56" s="127">
        <v>0</v>
      </c>
      <c r="P56" s="127">
        <v>0</v>
      </c>
    </row>
    <row r="57" spans="1:16" ht="39.950000000000003" customHeight="1" x14ac:dyDescent="0.2">
      <c r="A57" s="19" t="s">
        <v>190</v>
      </c>
      <c r="B57" s="20">
        <v>21</v>
      </c>
      <c r="C57" s="20">
        <v>16</v>
      </c>
      <c r="D57" s="21">
        <f t="shared" si="21"/>
        <v>76.19047619047619</v>
      </c>
      <c r="E57" s="127">
        <v>0</v>
      </c>
      <c r="F57" s="127">
        <v>0</v>
      </c>
      <c r="G57" s="127">
        <v>0</v>
      </c>
      <c r="H57" s="127">
        <v>0</v>
      </c>
      <c r="I57" s="127">
        <v>0</v>
      </c>
      <c r="J57" s="127">
        <v>0</v>
      </c>
      <c r="K57" s="20">
        <v>1</v>
      </c>
      <c r="L57" s="21">
        <f t="shared" si="25"/>
        <v>4.7619047619047619</v>
      </c>
      <c r="M57" s="127">
        <v>0</v>
      </c>
      <c r="N57" s="127">
        <v>0</v>
      </c>
      <c r="O57" s="20">
        <v>4</v>
      </c>
      <c r="P57" s="22">
        <f t="shared" si="27"/>
        <v>19.047619047619047</v>
      </c>
    </row>
    <row r="58" spans="1:16" ht="39.950000000000003" customHeight="1" x14ac:dyDescent="0.2">
      <c r="A58" s="19" t="s">
        <v>191</v>
      </c>
      <c r="B58" s="127">
        <v>0</v>
      </c>
      <c r="C58" s="127">
        <v>0</v>
      </c>
      <c r="D58" s="127">
        <v>0</v>
      </c>
      <c r="E58" s="127">
        <v>0</v>
      </c>
      <c r="F58" s="127">
        <v>0</v>
      </c>
      <c r="G58" s="127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</row>
    <row r="59" spans="1:16" ht="39.950000000000003" customHeight="1" x14ac:dyDescent="0.2">
      <c r="A59" s="19" t="s">
        <v>192</v>
      </c>
      <c r="B59" s="20">
        <v>2</v>
      </c>
      <c r="C59" s="127">
        <v>0</v>
      </c>
      <c r="D59" s="127">
        <v>0</v>
      </c>
      <c r="E59" s="127">
        <v>0</v>
      </c>
      <c r="F59" s="127">
        <v>0</v>
      </c>
      <c r="G59" s="20">
        <v>1</v>
      </c>
      <c r="H59" s="21">
        <f t="shared" si="23"/>
        <v>50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27">
        <v>0</v>
      </c>
      <c r="O59" s="20">
        <v>1</v>
      </c>
      <c r="P59" s="22">
        <f t="shared" si="27"/>
        <v>50</v>
      </c>
    </row>
    <row r="60" spans="1:16" ht="39.950000000000003" customHeight="1" x14ac:dyDescent="0.2">
      <c r="A60" s="19" t="s">
        <v>193</v>
      </c>
      <c r="B60" s="20">
        <v>6</v>
      </c>
      <c r="C60" s="127">
        <v>0</v>
      </c>
      <c r="D60" s="127">
        <v>0</v>
      </c>
      <c r="E60" s="127">
        <v>0</v>
      </c>
      <c r="F60" s="127">
        <v>0</v>
      </c>
      <c r="G60" s="127">
        <v>0</v>
      </c>
      <c r="H60" s="127">
        <v>0</v>
      </c>
      <c r="I60" s="127">
        <v>0</v>
      </c>
      <c r="J60" s="127">
        <v>0</v>
      </c>
      <c r="K60" s="127">
        <v>0</v>
      </c>
      <c r="L60" s="127">
        <v>0</v>
      </c>
      <c r="M60" s="127">
        <v>0</v>
      </c>
      <c r="N60" s="127">
        <v>0</v>
      </c>
      <c r="O60" s="20">
        <v>6</v>
      </c>
      <c r="P60" s="22">
        <f t="shared" si="27"/>
        <v>100</v>
      </c>
    </row>
    <row r="61" spans="1:16" ht="39.950000000000003" customHeight="1" x14ac:dyDescent="0.2">
      <c r="A61" s="19" t="s">
        <v>194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</row>
    <row r="62" spans="1:16" ht="39.950000000000003" customHeight="1" x14ac:dyDescent="0.2">
      <c r="A62" s="19" t="s">
        <v>195</v>
      </c>
      <c r="B62" s="20">
        <v>58</v>
      </c>
      <c r="C62" s="20">
        <v>6</v>
      </c>
      <c r="D62" s="21">
        <f t="shared" si="21"/>
        <v>10.344827586206897</v>
      </c>
      <c r="E62" s="127">
        <v>0</v>
      </c>
      <c r="F62" s="127">
        <v>0</v>
      </c>
      <c r="G62" s="20">
        <v>3</v>
      </c>
      <c r="H62" s="21">
        <f t="shared" si="23"/>
        <v>5.1724137931034484</v>
      </c>
      <c r="I62" s="20">
        <v>2</v>
      </c>
      <c r="J62" s="21">
        <f t="shared" si="24"/>
        <v>3.4482758620689653</v>
      </c>
      <c r="K62" s="127">
        <v>0</v>
      </c>
      <c r="L62" s="127">
        <v>0</v>
      </c>
      <c r="M62" s="127">
        <v>0</v>
      </c>
      <c r="N62" s="127">
        <v>0</v>
      </c>
      <c r="O62" s="20">
        <v>47</v>
      </c>
      <c r="P62" s="22">
        <f t="shared" si="27"/>
        <v>81.034482758620683</v>
      </c>
    </row>
    <row r="63" spans="1:16" ht="15.95" customHeight="1" x14ac:dyDescent="0.2"/>
    <row r="64" spans="1:16" ht="15.95" customHeight="1" thickBot="1" x14ac:dyDescent="0.25">
      <c r="A64" s="68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</row>
    <row r="65" spans="1:16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16" ht="18" customHeight="1" x14ac:dyDescent="0.25">
      <c r="A66" s="30" t="s">
        <v>19</v>
      </c>
    </row>
    <row r="67" spans="1:16" ht="15.95" customHeight="1" x14ac:dyDescent="0.2">
      <c r="A67" s="31" t="s">
        <v>20</v>
      </c>
    </row>
    <row r="68" spans="1:16" ht="35.1" customHeight="1" x14ac:dyDescent="0.2">
      <c r="A68" s="92" t="s">
        <v>59</v>
      </c>
      <c r="B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39.950000000000003" customHeight="1" x14ac:dyDescent="0.2">
      <c r="A69" s="16" t="s">
        <v>185</v>
      </c>
      <c r="B69" s="15">
        <v>18635</v>
      </c>
      <c r="C69" s="15">
        <v>3313</v>
      </c>
      <c r="D69" s="17">
        <f>C69/B69*100</f>
        <v>17.778374027367857</v>
      </c>
      <c r="E69" s="15">
        <v>481</v>
      </c>
      <c r="F69" s="17">
        <f>E69/B69*100</f>
        <v>2.5811644754494232</v>
      </c>
      <c r="G69" s="15">
        <v>4639</v>
      </c>
      <c r="H69" s="17">
        <f>G69/B69*100</f>
        <v>24.894016635363563</v>
      </c>
      <c r="I69" s="15">
        <v>1152</v>
      </c>
      <c r="J69" s="17">
        <f>I69/B69*100</f>
        <v>6.181915749932922</v>
      </c>
      <c r="K69" s="15">
        <v>344</v>
      </c>
      <c r="L69" s="17">
        <f>K69/B69*100</f>
        <v>1.8459887308827476</v>
      </c>
      <c r="M69" s="15">
        <v>233</v>
      </c>
      <c r="N69" s="17">
        <f>M69/B69*100</f>
        <v>1.250335390394419</v>
      </c>
      <c r="O69" s="15">
        <v>8473</v>
      </c>
      <c r="P69" s="18">
        <f>O69/B69*100</f>
        <v>45.468204990609067</v>
      </c>
    </row>
    <row r="70" spans="1:16" ht="39.950000000000003" customHeight="1" x14ac:dyDescent="0.2">
      <c r="A70" s="19" t="s">
        <v>186</v>
      </c>
      <c r="B70" s="20">
        <v>1944</v>
      </c>
      <c r="C70" s="20">
        <v>154</v>
      </c>
      <c r="D70" s="21">
        <f t="shared" ref="D70:D81" si="28">C70/B70*100</f>
        <v>7.9218106995884776</v>
      </c>
      <c r="E70" s="20">
        <v>75</v>
      </c>
      <c r="F70" s="21">
        <f t="shared" ref="F70:F81" si="29">E70/B70*100</f>
        <v>3.8580246913580245</v>
      </c>
      <c r="G70" s="20">
        <v>605</v>
      </c>
      <c r="H70" s="21">
        <f t="shared" ref="H70:H81" si="30">G70/B70*100</f>
        <v>31.121399176954732</v>
      </c>
      <c r="I70" s="20">
        <v>156</v>
      </c>
      <c r="J70" s="21">
        <f t="shared" ref="J70:J75" si="31">I70/B70*100</f>
        <v>8.0246913580246915</v>
      </c>
      <c r="K70" s="20">
        <v>38</v>
      </c>
      <c r="L70" s="21">
        <f t="shared" ref="L70:L81" si="32">K70/B70*100</f>
        <v>1.9547325102880659</v>
      </c>
      <c r="M70" s="20">
        <v>74</v>
      </c>
      <c r="N70" s="21">
        <f t="shared" ref="N70:N74" si="33">M70/B70*100</f>
        <v>3.8065843621399176</v>
      </c>
      <c r="O70" s="20">
        <v>842</v>
      </c>
      <c r="P70" s="22">
        <f t="shared" ref="P70:P81" si="34">O70/B70*100</f>
        <v>43.312757201646093</v>
      </c>
    </row>
    <row r="71" spans="1:16" ht="39.950000000000003" customHeight="1" x14ac:dyDescent="0.2">
      <c r="A71" s="19" t="s">
        <v>187</v>
      </c>
      <c r="B71" s="20">
        <v>754</v>
      </c>
      <c r="C71" s="20">
        <v>94</v>
      </c>
      <c r="D71" s="21">
        <f t="shared" si="28"/>
        <v>12.46684350132626</v>
      </c>
      <c r="E71" s="20">
        <v>8</v>
      </c>
      <c r="F71" s="21">
        <f t="shared" si="29"/>
        <v>1.0610079575596816</v>
      </c>
      <c r="G71" s="20">
        <v>99</v>
      </c>
      <c r="H71" s="21">
        <f t="shared" si="30"/>
        <v>13.12997347480106</v>
      </c>
      <c r="I71" s="20">
        <v>8</v>
      </c>
      <c r="J71" s="21">
        <f t="shared" si="31"/>
        <v>1.0610079575596816</v>
      </c>
      <c r="K71" s="20">
        <v>125</v>
      </c>
      <c r="L71" s="21">
        <f t="shared" si="32"/>
        <v>16.578249336870027</v>
      </c>
      <c r="M71" s="20">
        <v>4</v>
      </c>
      <c r="N71" s="21">
        <f t="shared" si="33"/>
        <v>0.53050397877984079</v>
      </c>
      <c r="O71" s="20">
        <v>416</v>
      </c>
      <c r="P71" s="22">
        <f t="shared" si="34"/>
        <v>55.172413793103445</v>
      </c>
    </row>
    <row r="72" spans="1:16" ht="39.950000000000003" customHeight="1" x14ac:dyDescent="0.2">
      <c r="A72" s="125" t="s">
        <v>199</v>
      </c>
      <c r="B72" s="20">
        <v>8707</v>
      </c>
      <c r="C72" s="20">
        <v>1899</v>
      </c>
      <c r="D72" s="21">
        <f t="shared" si="28"/>
        <v>21.810037900539793</v>
      </c>
      <c r="E72" s="20">
        <v>357</v>
      </c>
      <c r="F72" s="21">
        <f t="shared" si="29"/>
        <v>4.1001493051567701</v>
      </c>
      <c r="G72" s="20">
        <v>1666</v>
      </c>
      <c r="H72" s="21">
        <f t="shared" si="30"/>
        <v>19.134030090731596</v>
      </c>
      <c r="I72" s="20">
        <v>394</v>
      </c>
      <c r="J72" s="21">
        <f t="shared" si="31"/>
        <v>4.5250947513494895</v>
      </c>
      <c r="K72" s="20">
        <v>112</v>
      </c>
      <c r="L72" s="21">
        <f t="shared" si="32"/>
        <v>1.2863213506374183</v>
      </c>
      <c r="M72" s="20">
        <v>107</v>
      </c>
      <c r="N72" s="21">
        <f t="shared" si="33"/>
        <v>1.2288962903411047</v>
      </c>
      <c r="O72" s="20">
        <v>4172</v>
      </c>
      <c r="P72" s="22">
        <f t="shared" si="34"/>
        <v>47.915470311243823</v>
      </c>
    </row>
    <row r="73" spans="1:16" ht="39.950000000000003" customHeight="1" x14ac:dyDescent="0.2">
      <c r="A73" s="19" t="s">
        <v>188</v>
      </c>
      <c r="B73" s="20">
        <v>51</v>
      </c>
      <c r="C73" s="20">
        <v>1</v>
      </c>
      <c r="D73" s="21">
        <f t="shared" si="28"/>
        <v>1.9607843137254901</v>
      </c>
      <c r="E73" s="20">
        <v>2</v>
      </c>
      <c r="F73" s="21">
        <f t="shared" si="29"/>
        <v>3.9215686274509802</v>
      </c>
      <c r="G73" s="20">
        <v>22</v>
      </c>
      <c r="H73" s="21">
        <f t="shared" si="30"/>
        <v>43.137254901960787</v>
      </c>
      <c r="I73" s="20">
        <v>1</v>
      </c>
      <c r="J73" s="21">
        <f t="shared" si="31"/>
        <v>1.9607843137254901</v>
      </c>
      <c r="K73" s="20">
        <v>1</v>
      </c>
      <c r="L73" s="21">
        <f t="shared" si="32"/>
        <v>1.9607843137254901</v>
      </c>
      <c r="M73" s="127">
        <v>0</v>
      </c>
      <c r="N73" s="127">
        <v>0</v>
      </c>
      <c r="O73" s="20">
        <v>24</v>
      </c>
      <c r="P73" s="22">
        <f t="shared" si="34"/>
        <v>47.058823529411761</v>
      </c>
    </row>
    <row r="74" spans="1:16" ht="54.95" customHeight="1" x14ac:dyDescent="0.2">
      <c r="A74" s="19" t="s">
        <v>189</v>
      </c>
      <c r="B74" s="20">
        <v>7040</v>
      </c>
      <c r="C74" s="20">
        <v>1163</v>
      </c>
      <c r="D74" s="21">
        <f t="shared" si="28"/>
        <v>16.519886363636363</v>
      </c>
      <c r="E74" s="20">
        <v>38</v>
      </c>
      <c r="F74" s="21">
        <f t="shared" si="29"/>
        <v>0.53977272727272729</v>
      </c>
      <c r="G74" s="20">
        <v>2221</v>
      </c>
      <c r="H74" s="21">
        <f t="shared" si="30"/>
        <v>31.548295454545457</v>
      </c>
      <c r="I74" s="20">
        <v>592</v>
      </c>
      <c r="J74" s="21">
        <f t="shared" si="31"/>
        <v>8.4090909090909083</v>
      </c>
      <c r="K74" s="20">
        <v>37</v>
      </c>
      <c r="L74" s="21">
        <f t="shared" si="32"/>
        <v>0.52556818181818177</v>
      </c>
      <c r="M74" s="20">
        <v>48</v>
      </c>
      <c r="N74" s="21">
        <f t="shared" si="33"/>
        <v>0.68181818181818177</v>
      </c>
      <c r="O74" s="20">
        <v>2941</v>
      </c>
      <c r="P74" s="22">
        <f t="shared" si="34"/>
        <v>41.775568181818187</v>
      </c>
    </row>
    <row r="75" spans="1:16" ht="120" customHeight="1" x14ac:dyDescent="0.2">
      <c r="A75" s="19" t="s">
        <v>200</v>
      </c>
      <c r="B75" s="20">
        <v>65</v>
      </c>
      <c r="C75" s="127">
        <v>0</v>
      </c>
      <c r="D75" s="127">
        <v>0</v>
      </c>
      <c r="E75" s="127">
        <v>0</v>
      </c>
      <c r="F75" s="127">
        <v>0</v>
      </c>
      <c r="G75" s="20">
        <v>5</v>
      </c>
      <c r="H75" s="21">
        <f t="shared" si="30"/>
        <v>7.6923076923076925</v>
      </c>
      <c r="I75" s="20">
        <v>1</v>
      </c>
      <c r="J75" s="21">
        <f t="shared" si="31"/>
        <v>1.5384615384615385</v>
      </c>
      <c r="K75" s="20">
        <v>26</v>
      </c>
      <c r="L75" s="21">
        <f t="shared" si="32"/>
        <v>40</v>
      </c>
      <c r="M75" s="127">
        <v>0</v>
      </c>
      <c r="N75" s="127">
        <v>0</v>
      </c>
      <c r="O75" s="20">
        <v>33</v>
      </c>
      <c r="P75" s="22">
        <f t="shared" si="34"/>
        <v>50.769230769230766</v>
      </c>
    </row>
    <row r="76" spans="1:16" ht="39.950000000000003" customHeight="1" x14ac:dyDescent="0.2">
      <c r="A76" s="19" t="s">
        <v>190</v>
      </c>
      <c r="B76" s="20">
        <v>8</v>
      </c>
      <c r="C76" s="20">
        <v>1</v>
      </c>
      <c r="D76" s="21">
        <f t="shared" si="28"/>
        <v>12.5</v>
      </c>
      <c r="E76" s="127">
        <v>0</v>
      </c>
      <c r="F76" s="127">
        <v>0</v>
      </c>
      <c r="G76" s="20">
        <v>7</v>
      </c>
      <c r="H76" s="21">
        <f t="shared" si="30"/>
        <v>87.5</v>
      </c>
      <c r="I76" s="127">
        <v>0</v>
      </c>
      <c r="J76" s="127">
        <v>0</v>
      </c>
      <c r="K76" s="127">
        <v>0</v>
      </c>
      <c r="L76" s="127">
        <v>0</v>
      </c>
      <c r="M76" s="127">
        <v>0</v>
      </c>
      <c r="N76" s="127">
        <v>0</v>
      </c>
      <c r="O76" s="127">
        <v>0</v>
      </c>
      <c r="P76" s="127">
        <v>0</v>
      </c>
    </row>
    <row r="77" spans="1:16" ht="39.950000000000003" customHeight="1" x14ac:dyDescent="0.2">
      <c r="A77" s="19" t="s">
        <v>191</v>
      </c>
      <c r="B77" s="127">
        <v>0</v>
      </c>
      <c r="C77" s="127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127">
        <v>0</v>
      </c>
      <c r="N77" s="127">
        <v>0</v>
      </c>
      <c r="O77" s="127">
        <v>0</v>
      </c>
      <c r="P77" s="127">
        <v>0</v>
      </c>
    </row>
    <row r="78" spans="1:16" ht="39.950000000000003" customHeight="1" x14ac:dyDescent="0.2">
      <c r="A78" s="19" t="s">
        <v>192</v>
      </c>
      <c r="B78" s="20">
        <v>1</v>
      </c>
      <c r="C78" s="127">
        <v>0</v>
      </c>
      <c r="D78" s="127">
        <v>0</v>
      </c>
      <c r="E78" s="127">
        <v>0</v>
      </c>
      <c r="F78" s="127">
        <v>0</v>
      </c>
      <c r="G78" s="127">
        <v>0</v>
      </c>
      <c r="H78" s="127">
        <v>0</v>
      </c>
      <c r="I78" s="127">
        <v>0</v>
      </c>
      <c r="J78" s="127">
        <v>0</v>
      </c>
      <c r="K78" s="20">
        <v>1</v>
      </c>
      <c r="L78" s="21">
        <f t="shared" si="32"/>
        <v>100</v>
      </c>
      <c r="M78" s="127">
        <v>0</v>
      </c>
      <c r="N78" s="127">
        <v>0</v>
      </c>
      <c r="O78" s="127">
        <v>0</v>
      </c>
      <c r="P78" s="127">
        <v>0</v>
      </c>
    </row>
    <row r="79" spans="1:16" ht="39.950000000000003" customHeight="1" x14ac:dyDescent="0.2">
      <c r="A79" s="19" t="s">
        <v>193</v>
      </c>
      <c r="B79" s="20">
        <v>12</v>
      </c>
      <c r="C79" s="127">
        <v>0</v>
      </c>
      <c r="D79" s="127">
        <v>0</v>
      </c>
      <c r="E79" s="127">
        <v>0</v>
      </c>
      <c r="F79" s="127">
        <v>0</v>
      </c>
      <c r="G79" s="127">
        <v>0</v>
      </c>
      <c r="H79" s="127">
        <v>0</v>
      </c>
      <c r="I79" s="127">
        <v>0</v>
      </c>
      <c r="J79" s="127">
        <v>0</v>
      </c>
      <c r="K79" s="127">
        <v>0</v>
      </c>
      <c r="L79" s="127">
        <v>0</v>
      </c>
      <c r="M79" s="127">
        <v>0</v>
      </c>
      <c r="N79" s="127">
        <v>0</v>
      </c>
      <c r="O79" s="20">
        <v>12</v>
      </c>
      <c r="P79" s="22">
        <f t="shared" si="34"/>
        <v>100</v>
      </c>
    </row>
    <row r="80" spans="1:16" ht="39.950000000000003" customHeight="1" x14ac:dyDescent="0.2">
      <c r="A80" s="19" t="s">
        <v>194</v>
      </c>
      <c r="B80" s="127">
        <v>0</v>
      </c>
      <c r="C80" s="127">
        <v>0</v>
      </c>
      <c r="D80" s="127">
        <v>0</v>
      </c>
      <c r="E80" s="127">
        <v>0</v>
      </c>
      <c r="F80" s="127">
        <v>0</v>
      </c>
      <c r="G80" s="127">
        <v>0</v>
      </c>
      <c r="H80" s="127">
        <v>0</v>
      </c>
      <c r="I80" s="127">
        <v>0</v>
      </c>
      <c r="J80" s="127">
        <v>0</v>
      </c>
      <c r="K80" s="127">
        <v>0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</row>
    <row r="81" spans="1:16" ht="39.950000000000003" customHeight="1" x14ac:dyDescent="0.2">
      <c r="A81" s="19" t="s">
        <v>195</v>
      </c>
      <c r="B81" s="20">
        <v>53</v>
      </c>
      <c r="C81" s="20">
        <v>1</v>
      </c>
      <c r="D81" s="21">
        <f t="shared" si="28"/>
        <v>1.8867924528301887</v>
      </c>
      <c r="E81" s="20">
        <v>1</v>
      </c>
      <c r="F81" s="21">
        <f t="shared" si="29"/>
        <v>1.8867924528301887</v>
      </c>
      <c r="G81" s="20">
        <v>14</v>
      </c>
      <c r="H81" s="21">
        <f t="shared" si="30"/>
        <v>26.415094339622641</v>
      </c>
      <c r="I81" s="127">
        <v>0</v>
      </c>
      <c r="J81" s="127">
        <v>0</v>
      </c>
      <c r="K81" s="20">
        <v>4</v>
      </c>
      <c r="L81" s="21">
        <f t="shared" si="32"/>
        <v>7.5471698113207548</v>
      </c>
      <c r="M81" s="127">
        <v>0</v>
      </c>
      <c r="N81" s="127">
        <v>0</v>
      </c>
      <c r="O81" s="20">
        <v>33</v>
      </c>
      <c r="P81" s="22">
        <f t="shared" si="34"/>
        <v>62.264150943396224</v>
      </c>
    </row>
    <row r="82" spans="1:16" ht="15.95" customHeight="1" x14ac:dyDescent="0.2"/>
    <row r="83" spans="1:16" ht="15.95" customHeight="1" thickBot="1" x14ac:dyDescent="0.25">
      <c r="A83" s="68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</row>
    <row r="84" spans="1:16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16" ht="18" customHeight="1" x14ac:dyDescent="0.25">
      <c r="A85" s="30" t="s">
        <v>19</v>
      </c>
    </row>
    <row r="86" spans="1:16" ht="15.95" customHeight="1" x14ac:dyDescent="0.2">
      <c r="A86" s="31" t="s">
        <v>20</v>
      </c>
    </row>
    <row r="87" spans="1:16" ht="35.1" customHeight="1" x14ac:dyDescent="0.2">
      <c r="A87" s="92" t="s">
        <v>60</v>
      </c>
      <c r="B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 spans="1:16" ht="39.950000000000003" customHeight="1" x14ac:dyDescent="0.2">
      <c r="A88" s="16" t="s">
        <v>185</v>
      </c>
      <c r="B88" s="15">
        <v>4629</v>
      </c>
      <c r="C88" s="15">
        <v>487</v>
      </c>
      <c r="D88" s="17">
        <f>C88/B88*100</f>
        <v>10.520630805789587</v>
      </c>
      <c r="E88" s="15">
        <v>128</v>
      </c>
      <c r="F88" s="17">
        <f>E88/B88*100</f>
        <v>2.7651760639446965</v>
      </c>
      <c r="G88" s="15">
        <v>2468</v>
      </c>
      <c r="H88" s="17">
        <f>G88/B88*100</f>
        <v>53.316050982933682</v>
      </c>
      <c r="I88" s="15">
        <v>83</v>
      </c>
      <c r="J88" s="17">
        <f>I88/B88*100</f>
        <v>1.7930438539641391</v>
      </c>
      <c r="K88" s="15">
        <v>61</v>
      </c>
      <c r="L88" s="17">
        <f>K88/B88*100</f>
        <v>1.3177792179736443</v>
      </c>
      <c r="M88" s="15">
        <v>225</v>
      </c>
      <c r="N88" s="17">
        <f>M88/B88*100</f>
        <v>4.8606610499027871</v>
      </c>
      <c r="O88" s="15">
        <v>1177</v>
      </c>
      <c r="P88" s="18">
        <f>O88/B88*100</f>
        <v>25.426658025491466</v>
      </c>
    </row>
    <row r="89" spans="1:16" ht="39.950000000000003" customHeight="1" x14ac:dyDescent="0.2">
      <c r="A89" s="19" t="s">
        <v>186</v>
      </c>
      <c r="B89" s="20">
        <v>3063</v>
      </c>
      <c r="C89" s="20">
        <v>175</v>
      </c>
      <c r="D89" s="21">
        <f t="shared" ref="D89:D94" si="35">C89/B89*100</f>
        <v>5.7133529219719232</v>
      </c>
      <c r="E89" s="20">
        <v>75</v>
      </c>
      <c r="F89" s="21">
        <f t="shared" ref="F89:F91" si="36">E89/B89*100</f>
        <v>2.4485798237022527</v>
      </c>
      <c r="G89" s="20">
        <v>1846</v>
      </c>
      <c r="H89" s="21">
        <f t="shared" ref="H89:H100" si="37">G89/B89*100</f>
        <v>60.267711394058111</v>
      </c>
      <c r="I89" s="20">
        <v>47</v>
      </c>
      <c r="J89" s="21">
        <f t="shared" ref="J89:J91" si="38">I89/B89*100</f>
        <v>1.534443356186745</v>
      </c>
      <c r="K89" s="20">
        <v>30</v>
      </c>
      <c r="L89" s="21">
        <f t="shared" ref="L89:L100" si="39">K89/B89*100</f>
        <v>0.97943192948090119</v>
      </c>
      <c r="M89" s="20">
        <v>207</v>
      </c>
      <c r="N89" s="21">
        <f t="shared" ref="N89:N97" si="40">M89/B89*100</f>
        <v>6.7580803134182172</v>
      </c>
      <c r="O89" s="20">
        <v>683</v>
      </c>
      <c r="P89" s="22">
        <f t="shared" ref="P89:P100" si="41">O89/B89*100</f>
        <v>22.298400261181847</v>
      </c>
    </row>
    <row r="90" spans="1:16" ht="39.950000000000003" customHeight="1" x14ac:dyDescent="0.2">
      <c r="A90" s="19" t="s">
        <v>187</v>
      </c>
      <c r="B90" s="20">
        <v>248</v>
      </c>
      <c r="C90" s="20">
        <v>61</v>
      </c>
      <c r="D90" s="21">
        <f t="shared" si="35"/>
        <v>24.596774193548388</v>
      </c>
      <c r="E90" s="20">
        <v>7</v>
      </c>
      <c r="F90" s="21">
        <f t="shared" si="36"/>
        <v>2.82258064516129</v>
      </c>
      <c r="G90" s="20">
        <v>78</v>
      </c>
      <c r="H90" s="21">
        <f t="shared" si="37"/>
        <v>31.451612903225808</v>
      </c>
      <c r="I90" s="20">
        <v>4</v>
      </c>
      <c r="J90" s="21">
        <f t="shared" si="38"/>
        <v>1.6129032258064515</v>
      </c>
      <c r="K90" s="20">
        <v>8</v>
      </c>
      <c r="L90" s="21">
        <f t="shared" si="39"/>
        <v>3.225806451612903</v>
      </c>
      <c r="M90" s="127">
        <v>0</v>
      </c>
      <c r="N90" s="127">
        <v>0</v>
      </c>
      <c r="O90" s="20">
        <v>90</v>
      </c>
      <c r="P90" s="22">
        <f t="shared" si="41"/>
        <v>36.29032258064516</v>
      </c>
    </row>
    <row r="91" spans="1:16" ht="39.950000000000003" customHeight="1" x14ac:dyDescent="0.2">
      <c r="A91" s="125" t="s">
        <v>199</v>
      </c>
      <c r="B91" s="20">
        <v>1200</v>
      </c>
      <c r="C91" s="20">
        <v>209</v>
      </c>
      <c r="D91" s="21">
        <f t="shared" si="35"/>
        <v>17.416666666666668</v>
      </c>
      <c r="E91" s="20">
        <v>46</v>
      </c>
      <c r="F91" s="21">
        <f t="shared" si="36"/>
        <v>3.833333333333333</v>
      </c>
      <c r="G91" s="20">
        <v>529</v>
      </c>
      <c r="H91" s="21">
        <f t="shared" si="37"/>
        <v>44.083333333333336</v>
      </c>
      <c r="I91" s="20">
        <v>32</v>
      </c>
      <c r="J91" s="21">
        <f t="shared" si="38"/>
        <v>2.666666666666667</v>
      </c>
      <c r="K91" s="20">
        <v>22</v>
      </c>
      <c r="L91" s="21">
        <f t="shared" si="39"/>
        <v>1.8333333333333333</v>
      </c>
      <c r="M91" s="20">
        <v>17</v>
      </c>
      <c r="N91" s="21">
        <f t="shared" si="40"/>
        <v>1.4166666666666665</v>
      </c>
      <c r="O91" s="20">
        <v>345</v>
      </c>
      <c r="P91" s="22">
        <f t="shared" si="41"/>
        <v>28.749999999999996</v>
      </c>
    </row>
    <row r="92" spans="1:16" ht="39.950000000000003" customHeight="1" x14ac:dyDescent="0.2">
      <c r="A92" s="19" t="s">
        <v>188</v>
      </c>
      <c r="B92" s="127">
        <v>0</v>
      </c>
      <c r="C92" s="127">
        <v>0</v>
      </c>
      <c r="D92" s="127">
        <v>0</v>
      </c>
      <c r="E92" s="127">
        <v>0</v>
      </c>
      <c r="F92" s="127">
        <v>0</v>
      </c>
      <c r="G92" s="127">
        <v>0</v>
      </c>
      <c r="H92" s="127">
        <v>0</v>
      </c>
      <c r="I92" s="127">
        <v>0</v>
      </c>
      <c r="J92" s="127">
        <v>0</v>
      </c>
      <c r="K92" s="127">
        <v>0</v>
      </c>
      <c r="L92" s="127">
        <v>0</v>
      </c>
      <c r="M92" s="127">
        <v>0</v>
      </c>
      <c r="N92" s="127">
        <v>0</v>
      </c>
      <c r="O92" s="127">
        <v>0</v>
      </c>
      <c r="P92" s="127">
        <v>0</v>
      </c>
    </row>
    <row r="93" spans="1:16" ht="54.95" customHeight="1" x14ac:dyDescent="0.2">
      <c r="A93" s="19" t="s">
        <v>189</v>
      </c>
      <c r="B93" s="20">
        <v>48</v>
      </c>
      <c r="C93" s="20">
        <v>18</v>
      </c>
      <c r="D93" s="21">
        <f t="shared" si="35"/>
        <v>37.5</v>
      </c>
      <c r="E93" s="127">
        <v>0</v>
      </c>
      <c r="F93" s="127">
        <v>0</v>
      </c>
      <c r="G93" s="20">
        <v>1</v>
      </c>
      <c r="H93" s="21">
        <f t="shared" si="37"/>
        <v>2.083333333333333</v>
      </c>
      <c r="I93" s="127">
        <v>0</v>
      </c>
      <c r="J93" s="127">
        <v>0</v>
      </c>
      <c r="K93" s="127">
        <v>0</v>
      </c>
      <c r="L93" s="127">
        <v>0</v>
      </c>
      <c r="M93" s="127">
        <v>0</v>
      </c>
      <c r="N93" s="127">
        <v>0</v>
      </c>
      <c r="O93" s="20">
        <v>29</v>
      </c>
      <c r="P93" s="22">
        <f t="shared" si="41"/>
        <v>60.416666666666664</v>
      </c>
    </row>
    <row r="94" spans="1:16" ht="120" customHeight="1" x14ac:dyDescent="0.2">
      <c r="A94" s="19" t="s">
        <v>200</v>
      </c>
      <c r="B94" s="20">
        <v>46</v>
      </c>
      <c r="C94" s="20">
        <v>24</v>
      </c>
      <c r="D94" s="21">
        <f t="shared" si="35"/>
        <v>52.173913043478258</v>
      </c>
      <c r="E94" s="127">
        <v>0</v>
      </c>
      <c r="F94" s="127">
        <v>0</v>
      </c>
      <c r="G94" s="20">
        <v>8</v>
      </c>
      <c r="H94" s="21">
        <f t="shared" si="37"/>
        <v>17.391304347826086</v>
      </c>
      <c r="I94" s="127">
        <v>0</v>
      </c>
      <c r="J94" s="127">
        <v>0</v>
      </c>
      <c r="K94" s="127">
        <v>0</v>
      </c>
      <c r="L94" s="127">
        <v>0</v>
      </c>
      <c r="M94" s="127">
        <v>0</v>
      </c>
      <c r="N94" s="127">
        <v>0</v>
      </c>
      <c r="O94" s="20">
        <v>14</v>
      </c>
      <c r="P94" s="22">
        <f t="shared" si="41"/>
        <v>30.434782608695656</v>
      </c>
    </row>
    <row r="95" spans="1:16" ht="39.950000000000003" customHeight="1" x14ac:dyDescent="0.2">
      <c r="A95" s="19" t="s">
        <v>190</v>
      </c>
      <c r="B95" s="20">
        <v>3</v>
      </c>
      <c r="C95" s="127">
        <v>0</v>
      </c>
      <c r="D95" s="127">
        <v>0</v>
      </c>
      <c r="E95" s="127">
        <v>0</v>
      </c>
      <c r="F95" s="127">
        <v>0</v>
      </c>
      <c r="G95" s="20">
        <v>1</v>
      </c>
      <c r="H95" s="21">
        <f t="shared" si="37"/>
        <v>33.333333333333329</v>
      </c>
      <c r="I95" s="127">
        <v>0</v>
      </c>
      <c r="J95" s="127">
        <v>0</v>
      </c>
      <c r="K95" s="127">
        <v>0</v>
      </c>
      <c r="L95" s="127">
        <v>0</v>
      </c>
      <c r="M95" s="127">
        <v>0</v>
      </c>
      <c r="N95" s="127">
        <v>0</v>
      </c>
      <c r="O95" s="20">
        <v>2</v>
      </c>
      <c r="P95" s="22">
        <f t="shared" si="41"/>
        <v>66.666666666666657</v>
      </c>
    </row>
    <row r="96" spans="1:16" ht="39.950000000000003" customHeight="1" x14ac:dyDescent="0.2">
      <c r="A96" s="19" t="s">
        <v>191</v>
      </c>
      <c r="B96" s="127">
        <v>0</v>
      </c>
      <c r="C96" s="127">
        <v>0</v>
      </c>
      <c r="D96" s="127">
        <v>0</v>
      </c>
      <c r="E96" s="127">
        <v>0</v>
      </c>
      <c r="F96" s="127">
        <v>0</v>
      </c>
      <c r="G96" s="127">
        <v>0</v>
      </c>
      <c r="H96" s="127">
        <v>0</v>
      </c>
      <c r="I96" s="127">
        <v>0</v>
      </c>
      <c r="J96" s="127">
        <v>0</v>
      </c>
      <c r="K96" s="127">
        <v>0</v>
      </c>
      <c r="L96" s="127">
        <v>0</v>
      </c>
      <c r="M96" s="127">
        <v>0</v>
      </c>
      <c r="N96" s="127">
        <v>0</v>
      </c>
      <c r="O96" s="127">
        <v>0</v>
      </c>
      <c r="P96" s="127">
        <v>0</v>
      </c>
    </row>
    <row r="97" spans="1:16" ht="39.950000000000003" customHeight="1" x14ac:dyDescent="0.2">
      <c r="A97" s="19" t="s">
        <v>192</v>
      </c>
      <c r="B97" s="20">
        <v>1</v>
      </c>
      <c r="C97" s="127">
        <v>0</v>
      </c>
      <c r="D97" s="127">
        <v>0</v>
      </c>
      <c r="E97" s="127">
        <v>0</v>
      </c>
      <c r="F97" s="127">
        <v>0</v>
      </c>
      <c r="G97" s="127">
        <v>0</v>
      </c>
      <c r="H97" s="127">
        <v>0</v>
      </c>
      <c r="I97" s="127">
        <v>0</v>
      </c>
      <c r="J97" s="127">
        <v>0</v>
      </c>
      <c r="K97" s="127">
        <v>0</v>
      </c>
      <c r="L97" s="127">
        <v>0</v>
      </c>
      <c r="M97" s="20">
        <v>1</v>
      </c>
      <c r="N97" s="21">
        <f t="shared" si="40"/>
        <v>100</v>
      </c>
      <c r="O97" s="127">
        <v>0</v>
      </c>
      <c r="P97" s="127">
        <v>0</v>
      </c>
    </row>
    <row r="98" spans="1:16" ht="39.950000000000003" customHeight="1" x14ac:dyDescent="0.2">
      <c r="A98" s="19" t="s">
        <v>193</v>
      </c>
      <c r="B98" s="127">
        <v>0</v>
      </c>
      <c r="C98" s="127">
        <v>0</v>
      </c>
      <c r="D98" s="127">
        <v>0</v>
      </c>
      <c r="E98" s="127">
        <v>0</v>
      </c>
      <c r="F98" s="127">
        <v>0</v>
      </c>
      <c r="G98" s="127">
        <v>0</v>
      </c>
      <c r="H98" s="127">
        <v>0</v>
      </c>
      <c r="I98" s="127">
        <v>0</v>
      </c>
      <c r="J98" s="127">
        <v>0</v>
      </c>
      <c r="K98" s="127">
        <v>0</v>
      </c>
      <c r="L98" s="127">
        <v>0</v>
      </c>
      <c r="M98" s="127">
        <v>0</v>
      </c>
      <c r="N98" s="127">
        <v>0</v>
      </c>
      <c r="O98" s="127">
        <v>0</v>
      </c>
      <c r="P98" s="127">
        <v>0</v>
      </c>
    </row>
    <row r="99" spans="1:16" ht="39.950000000000003" customHeight="1" x14ac:dyDescent="0.2">
      <c r="A99" s="19" t="s">
        <v>194</v>
      </c>
      <c r="B99" s="127">
        <v>0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</row>
    <row r="100" spans="1:16" ht="39.950000000000003" customHeight="1" x14ac:dyDescent="0.2">
      <c r="A100" s="19" t="s">
        <v>195</v>
      </c>
      <c r="B100" s="20">
        <v>20</v>
      </c>
      <c r="C100" s="127">
        <v>0</v>
      </c>
      <c r="D100" s="127">
        <v>0</v>
      </c>
      <c r="E100" s="127">
        <v>0</v>
      </c>
      <c r="F100" s="127">
        <v>0</v>
      </c>
      <c r="G100" s="20">
        <v>5</v>
      </c>
      <c r="H100" s="21">
        <f t="shared" si="37"/>
        <v>25</v>
      </c>
      <c r="I100" s="127">
        <v>0</v>
      </c>
      <c r="J100" s="127">
        <v>0</v>
      </c>
      <c r="K100" s="20">
        <v>1</v>
      </c>
      <c r="L100" s="21">
        <f t="shared" si="39"/>
        <v>5</v>
      </c>
      <c r="M100" s="127">
        <v>0</v>
      </c>
      <c r="N100" s="127">
        <v>0</v>
      </c>
      <c r="O100" s="20">
        <v>14</v>
      </c>
      <c r="P100" s="22">
        <f t="shared" si="41"/>
        <v>70</v>
      </c>
    </row>
    <row r="101" spans="1:16" ht="15.95" customHeight="1" x14ac:dyDescent="0.2"/>
    <row r="102" spans="1:16" ht="15.95" customHeight="1" thickBot="1" x14ac:dyDescent="0.25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1:16" ht="18" customHeight="1" x14ac:dyDescent="0.2">
      <c r="A103" s="29" t="s">
        <v>196</v>
      </c>
      <c r="B103" s="20"/>
      <c r="C103" s="20"/>
      <c r="D103" s="21"/>
      <c r="E103" s="20"/>
      <c r="F103" s="21"/>
      <c r="G103" s="20"/>
      <c r="H103" s="21"/>
      <c r="I103" s="20"/>
      <c r="J103" s="21"/>
      <c r="K103" s="20"/>
      <c r="L103" s="21"/>
      <c r="M103" s="20"/>
      <c r="N103" s="21"/>
      <c r="O103" s="20"/>
      <c r="P103" s="22"/>
    </row>
    <row r="104" spans="1:16" ht="18" customHeight="1" x14ac:dyDescent="0.25">
      <c r="A104" s="30" t="s">
        <v>19</v>
      </c>
    </row>
    <row r="105" spans="1:16" ht="15.95" customHeight="1" x14ac:dyDescent="0.2">
      <c r="A105" s="31" t="s">
        <v>20</v>
      </c>
    </row>
    <row r="106" spans="1:16" ht="35.1" customHeight="1" x14ac:dyDescent="0.2">
      <c r="A106" s="92" t="s">
        <v>61</v>
      </c>
      <c r="B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</row>
    <row r="107" spans="1:16" ht="39.950000000000003" customHeight="1" x14ac:dyDescent="0.2">
      <c r="A107" s="16" t="s">
        <v>185</v>
      </c>
      <c r="B107" s="15">
        <v>52714</v>
      </c>
      <c r="C107" s="15">
        <v>23153</v>
      </c>
      <c r="D107" s="17">
        <f>C107/B107*100</f>
        <v>43.921918275979813</v>
      </c>
      <c r="E107" s="15">
        <v>2056</v>
      </c>
      <c r="F107" s="17">
        <f>E107/B107*100</f>
        <v>3.9002921425048376</v>
      </c>
      <c r="G107" s="15">
        <v>13685</v>
      </c>
      <c r="H107" s="17">
        <f>G107/B107*100</f>
        <v>25.960845316234778</v>
      </c>
      <c r="I107" s="15">
        <v>473</v>
      </c>
      <c r="J107" s="17">
        <f>I107/B107*100</f>
        <v>0.89729483628637563</v>
      </c>
      <c r="K107" s="15">
        <v>706</v>
      </c>
      <c r="L107" s="17">
        <f>K107/B107*100</f>
        <v>1.3393026520468947</v>
      </c>
      <c r="M107" s="15">
        <v>588</v>
      </c>
      <c r="N107" s="17">
        <f>M107/B107*100</f>
        <v>1.1154532002883486</v>
      </c>
      <c r="O107" s="15">
        <v>12053</v>
      </c>
      <c r="P107" s="18">
        <f>O107/B107*100</f>
        <v>22.86489357665895</v>
      </c>
    </row>
    <row r="108" spans="1:16" ht="39.950000000000003" customHeight="1" x14ac:dyDescent="0.2">
      <c r="A108" s="19" t="s">
        <v>186</v>
      </c>
      <c r="B108" s="20">
        <v>8358</v>
      </c>
      <c r="C108" s="20">
        <v>3532</v>
      </c>
      <c r="D108" s="21">
        <f t="shared" ref="D108:D119" si="42">C108/B108*100</f>
        <v>42.258913615697537</v>
      </c>
      <c r="E108" s="20">
        <v>337</v>
      </c>
      <c r="F108" s="21">
        <f t="shared" ref="F108:F119" si="43">E108/B108*100</f>
        <v>4.0320650873414694</v>
      </c>
      <c r="G108" s="20">
        <v>2614</v>
      </c>
      <c r="H108" s="21">
        <f t="shared" ref="H108:H119" si="44">G108/B108*100</f>
        <v>31.275424742761427</v>
      </c>
      <c r="I108" s="20">
        <v>59</v>
      </c>
      <c r="J108" s="21">
        <f t="shared" ref="J108:J113" si="45">I108/B108*100</f>
        <v>0.7059105049054798</v>
      </c>
      <c r="K108" s="20">
        <v>101</v>
      </c>
      <c r="L108" s="21">
        <f t="shared" ref="L108:L119" si="46">K108/B108*100</f>
        <v>1.20842306771955</v>
      </c>
      <c r="M108" s="20">
        <v>169</v>
      </c>
      <c r="N108" s="21">
        <f t="shared" ref="N108:N119" si="47">M108/B108*100</f>
        <v>2.0220148360851882</v>
      </c>
      <c r="O108" s="20">
        <v>1546</v>
      </c>
      <c r="P108" s="22">
        <f t="shared" ref="P108:P119" si="48">O108/B108*100</f>
        <v>18.497248145489351</v>
      </c>
    </row>
    <row r="109" spans="1:16" ht="39.950000000000003" customHeight="1" x14ac:dyDescent="0.2">
      <c r="A109" s="19" t="s">
        <v>187</v>
      </c>
      <c r="B109" s="20">
        <v>1863</v>
      </c>
      <c r="C109" s="20">
        <v>795</v>
      </c>
      <c r="D109" s="21">
        <f t="shared" si="42"/>
        <v>42.673107890499196</v>
      </c>
      <c r="E109" s="20">
        <v>93</v>
      </c>
      <c r="F109" s="21">
        <f t="shared" si="43"/>
        <v>4.9919484702093397</v>
      </c>
      <c r="G109" s="20">
        <v>471</v>
      </c>
      <c r="H109" s="21">
        <f t="shared" si="44"/>
        <v>25.28180354267311</v>
      </c>
      <c r="I109" s="20">
        <v>23</v>
      </c>
      <c r="J109" s="21">
        <f t="shared" si="45"/>
        <v>1.2345679012345678</v>
      </c>
      <c r="K109" s="20">
        <v>52</v>
      </c>
      <c r="L109" s="21">
        <f t="shared" si="46"/>
        <v>2.7911969940955448</v>
      </c>
      <c r="M109" s="20">
        <v>44</v>
      </c>
      <c r="N109" s="21">
        <f t="shared" si="47"/>
        <v>2.3617820719269997</v>
      </c>
      <c r="O109" s="20">
        <v>385</v>
      </c>
      <c r="P109" s="22">
        <f t="shared" si="48"/>
        <v>20.665593129361245</v>
      </c>
    </row>
    <row r="110" spans="1:16" ht="39.950000000000003" customHeight="1" x14ac:dyDescent="0.2">
      <c r="A110" s="125" t="s">
        <v>199</v>
      </c>
      <c r="B110" s="20">
        <v>27473</v>
      </c>
      <c r="C110" s="20">
        <v>10606</v>
      </c>
      <c r="D110" s="21">
        <f t="shared" si="42"/>
        <v>38.60517599097296</v>
      </c>
      <c r="E110" s="20">
        <v>1212</v>
      </c>
      <c r="F110" s="21">
        <f t="shared" si="43"/>
        <v>4.4116041204091285</v>
      </c>
      <c r="G110" s="20">
        <v>7962</v>
      </c>
      <c r="H110" s="21">
        <f t="shared" si="44"/>
        <v>28.98118152367779</v>
      </c>
      <c r="I110" s="20">
        <v>326</v>
      </c>
      <c r="J110" s="21">
        <f t="shared" si="45"/>
        <v>1.1866195901430496</v>
      </c>
      <c r="K110" s="20">
        <v>291</v>
      </c>
      <c r="L110" s="21">
        <f t="shared" si="46"/>
        <v>1.0592217813853602</v>
      </c>
      <c r="M110" s="20">
        <v>266</v>
      </c>
      <c r="N110" s="21">
        <f t="shared" si="47"/>
        <v>0.96822334655843922</v>
      </c>
      <c r="O110" s="20">
        <v>6810</v>
      </c>
      <c r="P110" s="22">
        <f t="shared" si="48"/>
        <v>24.787973646853274</v>
      </c>
    </row>
    <row r="111" spans="1:16" ht="39.950000000000003" customHeight="1" x14ac:dyDescent="0.2">
      <c r="A111" s="19" t="s">
        <v>188</v>
      </c>
      <c r="B111" s="20">
        <v>448</v>
      </c>
      <c r="C111" s="20">
        <v>197</v>
      </c>
      <c r="D111" s="21">
        <f t="shared" si="42"/>
        <v>43.973214285714285</v>
      </c>
      <c r="E111" s="20">
        <v>17</v>
      </c>
      <c r="F111" s="21">
        <f t="shared" si="43"/>
        <v>3.7946428571428568</v>
      </c>
      <c r="G111" s="20">
        <v>106</v>
      </c>
      <c r="H111" s="21">
        <f t="shared" si="44"/>
        <v>23.660714285714285</v>
      </c>
      <c r="I111" s="20">
        <v>1</v>
      </c>
      <c r="J111" s="21">
        <f t="shared" si="45"/>
        <v>0.2232142857142857</v>
      </c>
      <c r="K111" s="20">
        <v>4</v>
      </c>
      <c r="L111" s="21">
        <f t="shared" si="46"/>
        <v>0.89285714285714279</v>
      </c>
      <c r="M111" s="20">
        <v>3</v>
      </c>
      <c r="N111" s="21">
        <f t="shared" si="47"/>
        <v>0.6696428571428571</v>
      </c>
      <c r="O111" s="20">
        <v>120</v>
      </c>
      <c r="P111" s="22">
        <f t="shared" si="48"/>
        <v>26.785714285714285</v>
      </c>
    </row>
    <row r="112" spans="1:16" ht="54.95" customHeight="1" x14ac:dyDescent="0.2">
      <c r="A112" s="19" t="s">
        <v>189</v>
      </c>
      <c r="B112" s="20">
        <v>13633</v>
      </c>
      <c r="C112" s="20">
        <v>7792</v>
      </c>
      <c r="D112" s="21">
        <f t="shared" si="42"/>
        <v>57.15543167314604</v>
      </c>
      <c r="E112" s="20">
        <v>346</v>
      </c>
      <c r="F112" s="21">
        <f t="shared" si="43"/>
        <v>2.5379593633096165</v>
      </c>
      <c r="G112" s="20">
        <v>2294</v>
      </c>
      <c r="H112" s="21">
        <f t="shared" si="44"/>
        <v>16.826817281596128</v>
      </c>
      <c r="I112" s="20">
        <v>55</v>
      </c>
      <c r="J112" s="21">
        <f t="shared" si="45"/>
        <v>0.40343284676886959</v>
      </c>
      <c r="K112" s="20">
        <v>228</v>
      </c>
      <c r="L112" s="21">
        <f t="shared" si="46"/>
        <v>1.6724125284236779</v>
      </c>
      <c r="M112" s="20">
        <v>78</v>
      </c>
      <c r="N112" s="21">
        <f t="shared" si="47"/>
        <v>0.57214112814494245</v>
      </c>
      <c r="O112" s="20">
        <v>2840</v>
      </c>
      <c r="P112" s="22">
        <f t="shared" si="48"/>
        <v>20.831805178610725</v>
      </c>
    </row>
    <row r="113" spans="1:16" ht="120" customHeight="1" x14ac:dyDescent="0.2">
      <c r="A113" s="19" t="s">
        <v>200</v>
      </c>
      <c r="B113" s="20">
        <v>362</v>
      </c>
      <c r="C113" s="20">
        <v>108</v>
      </c>
      <c r="D113" s="21">
        <f t="shared" si="42"/>
        <v>29.834254143646412</v>
      </c>
      <c r="E113" s="20">
        <v>9</v>
      </c>
      <c r="F113" s="21">
        <f t="shared" si="43"/>
        <v>2.4861878453038675</v>
      </c>
      <c r="G113" s="20">
        <v>209</v>
      </c>
      <c r="H113" s="21">
        <f t="shared" si="44"/>
        <v>57.734806629834253</v>
      </c>
      <c r="I113" s="20">
        <v>9</v>
      </c>
      <c r="J113" s="21">
        <f t="shared" si="45"/>
        <v>2.4861878453038675</v>
      </c>
      <c r="K113" s="20">
        <v>5</v>
      </c>
      <c r="L113" s="21">
        <f t="shared" si="46"/>
        <v>1.3812154696132597</v>
      </c>
      <c r="M113" s="127">
        <v>0</v>
      </c>
      <c r="N113" s="127">
        <v>0</v>
      </c>
      <c r="O113" s="20">
        <v>22</v>
      </c>
      <c r="P113" s="22">
        <f t="shared" si="48"/>
        <v>6.0773480662983426</v>
      </c>
    </row>
    <row r="114" spans="1:16" ht="39.950000000000003" customHeight="1" x14ac:dyDescent="0.2">
      <c r="A114" s="19" t="s">
        <v>190</v>
      </c>
      <c r="B114" s="20">
        <v>196</v>
      </c>
      <c r="C114" s="20">
        <v>41</v>
      </c>
      <c r="D114" s="21">
        <f t="shared" si="42"/>
        <v>20.918367346938776</v>
      </c>
      <c r="E114" s="127">
        <v>0</v>
      </c>
      <c r="F114" s="127">
        <v>0</v>
      </c>
      <c r="G114" s="20">
        <v>8</v>
      </c>
      <c r="H114" s="21">
        <f t="shared" si="44"/>
        <v>4.0816326530612246</v>
      </c>
      <c r="I114" s="127">
        <v>0</v>
      </c>
      <c r="J114" s="127">
        <v>0</v>
      </c>
      <c r="K114" s="127">
        <v>0</v>
      </c>
      <c r="L114" s="127">
        <v>0</v>
      </c>
      <c r="M114" s="20">
        <v>13</v>
      </c>
      <c r="N114" s="21">
        <f t="shared" si="47"/>
        <v>6.6326530612244898</v>
      </c>
      <c r="O114" s="20">
        <v>134</v>
      </c>
      <c r="P114" s="22">
        <f t="shared" si="48"/>
        <v>68.367346938775512</v>
      </c>
    </row>
    <row r="115" spans="1:16" ht="39.950000000000003" customHeight="1" x14ac:dyDescent="0.2">
      <c r="A115" s="19" t="s">
        <v>191</v>
      </c>
      <c r="B115" s="127">
        <v>0</v>
      </c>
      <c r="C115" s="127">
        <v>0</v>
      </c>
      <c r="D115" s="127">
        <v>0</v>
      </c>
      <c r="E115" s="127">
        <v>0</v>
      </c>
      <c r="F115" s="127">
        <v>0</v>
      </c>
      <c r="G115" s="127">
        <v>0</v>
      </c>
      <c r="H115" s="127">
        <v>0</v>
      </c>
      <c r="I115" s="127">
        <v>0</v>
      </c>
      <c r="J115" s="127">
        <v>0</v>
      </c>
      <c r="K115" s="127">
        <v>0</v>
      </c>
      <c r="L115" s="127">
        <v>0</v>
      </c>
      <c r="M115" s="127">
        <v>0</v>
      </c>
      <c r="N115" s="127">
        <v>0</v>
      </c>
      <c r="O115" s="127">
        <v>0</v>
      </c>
      <c r="P115" s="127">
        <v>0</v>
      </c>
    </row>
    <row r="116" spans="1:16" ht="39.950000000000003" customHeight="1" x14ac:dyDescent="0.2">
      <c r="A116" s="19" t="s">
        <v>192</v>
      </c>
      <c r="B116" s="20">
        <v>5</v>
      </c>
      <c r="C116" s="20">
        <v>1</v>
      </c>
      <c r="D116" s="21">
        <f t="shared" si="42"/>
        <v>20</v>
      </c>
      <c r="E116" s="127">
        <v>0</v>
      </c>
      <c r="F116" s="127">
        <v>0</v>
      </c>
      <c r="G116" s="20">
        <v>1</v>
      </c>
      <c r="H116" s="21">
        <f t="shared" si="44"/>
        <v>20</v>
      </c>
      <c r="I116" s="127">
        <v>0</v>
      </c>
      <c r="J116" s="127">
        <v>0</v>
      </c>
      <c r="K116" s="127">
        <v>0</v>
      </c>
      <c r="L116" s="127">
        <v>0</v>
      </c>
      <c r="M116" s="20">
        <v>1</v>
      </c>
      <c r="N116" s="21">
        <f t="shared" si="47"/>
        <v>20</v>
      </c>
      <c r="O116" s="20">
        <v>2</v>
      </c>
      <c r="P116" s="22">
        <f t="shared" si="48"/>
        <v>40</v>
      </c>
    </row>
    <row r="117" spans="1:16" ht="39.950000000000003" customHeight="1" x14ac:dyDescent="0.2">
      <c r="A117" s="19" t="s">
        <v>193</v>
      </c>
      <c r="B117" s="20">
        <v>1</v>
      </c>
      <c r="C117" s="127">
        <v>0</v>
      </c>
      <c r="D117" s="127">
        <v>0</v>
      </c>
      <c r="E117" s="127">
        <v>0</v>
      </c>
      <c r="F117" s="127">
        <v>0</v>
      </c>
      <c r="G117" s="127">
        <v>0</v>
      </c>
      <c r="H117" s="127">
        <v>0</v>
      </c>
      <c r="I117" s="127">
        <v>0</v>
      </c>
      <c r="J117" s="127">
        <v>0</v>
      </c>
      <c r="K117" s="20">
        <v>1</v>
      </c>
      <c r="L117" s="21">
        <f t="shared" si="46"/>
        <v>100</v>
      </c>
      <c r="M117" s="127">
        <v>0</v>
      </c>
      <c r="N117" s="127">
        <v>0</v>
      </c>
      <c r="O117" s="127">
        <v>0</v>
      </c>
      <c r="P117" s="127">
        <v>0</v>
      </c>
    </row>
    <row r="118" spans="1:16" ht="39.950000000000003" customHeight="1" x14ac:dyDescent="0.2">
      <c r="A118" s="19" t="s">
        <v>194</v>
      </c>
      <c r="B118" s="127">
        <v>0</v>
      </c>
      <c r="C118" s="127">
        <v>0</v>
      </c>
      <c r="D118" s="127">
        <v>0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127">
        <v>0</v>
      </c>
      <c r="L118" s="127">
        <v>0</v>
      </c>
      <c r="M118" s="127">
        <v>0</v>
      </c>
      <c r="N118" s="127">
        <v>0</v>
      </c>
      <c r="O118" s="127">
        <v>0</v>
      </c>
      <c r="P118" s="127">
        <v>0</v>
      </c>
    </row>
    <row r="119" spans="1:16" ht="39.950000000000003" customHeight="1" x14ac:dyDescent="0.2">
      <c r="A119" s="19" t="s">
        <v>195</v>
      </c>
      <c r="B119" s="20">
        <v>375</v>
      </c>
      <c r="C119" s="20">
        <v>81</v>
      </c>
      <c r="D119" s="21">
        <f t="shared" si="42"/>
        <v>21.6</v>
      </c>
      <c r="E119" s="20">
        <v>42</v>
      </c>
      <c r="F119" s="21">
        <f t="shared" si="43"/>
        <v>11.200000000000001</v>
      </c>
      <c r="G119" s="20">
        <v>20</v>
      </c>
      <c r="H119" s="21">
        <f t="shared" si="44"/>
        <v>5.3333333333333339</v>
      </c>
      <c r="I119" s="127">
        <v>0</v>
      </c>
      <c r="J119" s="127">
        <v>0</v>
      </c>
      <c r="K119" s="20">
        <v>24</v>
      </c>
      <c r="L119" s="21">
        <f t="shared" si="46"/>
        <v>6.4</v>
      </c>
      <c r="M119" s="20">
        <v>14</v>
      </c>
      <c r="N119" s="21">
        <f t="shared" si="47"/>
        <v>3.7333333333333338</v>
      </c>
      <c r="O119" s="20">
        <v>194</v>
      </c>
      <c r="P119" s="22">
        <f t="shared" si="48"/>
        <v>51.733333333333334</v>
      </c>
    </row>
    <row r="120" spans="1:16" ht="15.95" customHeight="1" x14ac:dyDescent="0.2"/>
    <row r="121" spans="1:16" ht="15.95" customHeight="1" thickBot="1" x14ac:dyDescent="0.25">
      <c r="A121" s="68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</row>
    <row r="122" spans="1:16" ht="18" customHeight="1" x14ac:dyDescent="0.2">
      <c r="A122" s="29" t="s">
        <v>196</v>
      </c>
      <c r="B122" s="20"/>
      <c r="C122" s="20"/>
      <c r="D122" s="21"/>
      <c r="E122" s="20"/>
      <c r="F122" s="21"/>
      <c r="G122" s="20"/>
      <c r="H122" s="21"/>
      <c r="I122" s="20"/>
      <c r="J122" s="21"/>
      <c r="K122" s="20"/>
      <c r="L122" s="21"/>
      <c r="M122" s="20"/>
      <c r="N122" s="21"/>
      <c r="O122" s="20"/>
      <c r="P122" s="22"/>
    </row>
    <row r="123" spans="1:16" ht="18" customHeight="1" x14ac:dyDescent="0.25">
      <c r="A123" s="30" t="s">
        <v>19</v>
      </c>
    </row>
    <row r="124" spans="1:16" ht="15.95" customHeight="1" x14ac:dyDescent="0.2">
      <c r="A124" s="31" t="s">
        <v>20</v>
      </c>
    </row>
    <row r="125" spans="1:16" ht="35.1" customHeight="1" x14ac:dyDescent="0.2">
      <c r="A125" s="92" t="s">
        <v>62</v>
      </c>
      <c r="B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ht="39.950000000000003" customHeight="1" x14ac:dyDescent="0.2">
      <c r="A126" s="16" t="s">
        <v>185</v>
      </c>
      <c r="B126" s="15">
        <v>5250</v>
      </c>
      <c r="C126" s="15">
        <v>600</v>
      </c>
      <c r="D126" s="17">
        <f>C126/B126*100</f>
        <v>11.428571428571429</v>
      </c>
      <c r="E126" s="15">
        <v>276</v>
      </c>
      <c r="F126" s="17">
        <f>E126/B126*100</f>
        <v>5.2571428571428571</v>
      </c>
      <c r="G126" s="15">
        <v>2354</v>
      </c>
      <c r="H126" s="17">
        <f>G126/B126*100</f>
        <v>44.838095238095235</v>
      </c>
      <c r="I126" s="15">
        <v>120</v>
      </c>
      <c r="J126" s="17">
        <f>I126/B126*100</f>
        <v>2.2857142857142856</v>
      </c>
      <c r="K126" s="15">
        <v>256</v>
      </c>
      <c r="L126" s="17">
        <f>K126/B126*100</f>
        <v>4.8761904761904766</v>
      </c>
      <c r="M126" s="15">
        <v>108</v>
      </c>
      <c r="N126" s="17">
        <f>M126/B126*100</f>
        <v>2.0571428571428569</v>
      </c>
      <c r="O126" s="15">
        <v>1536</v>
      </c>
      <c r="P126" s="18">
        <f>O126/B126*100</f>
        <v>29.25714285714286</v>
      </c>
    </row>
    <row r="127" spans="1:16" ht="39.950000000000003" customHeight="1" x14ac:dyDescent="0.2">
      <c r="A127" s="19" t="s">
        <v>186</v>
      </c>
      <c r="B127" s="20">
        <v>1937</v>
      </c>
      <c r="C127" s="20">
        <v>57</v>
      </c>
      <c r="D127" s="21">
        <f t="shared" ref="D127:D138" si="49">C127/B127*100</f>
        <v>2.9426948890036142</v>
      </c>
      <c r="E127" s="20">
        <v>69</v>
      </c>
      <c r="F127" s="21">
        <f t="shared" ref="F127:F138" si="50">E127/B127*100</f>
        <v>3.5622096024780587</v>
      </c>
      <c r="G127" s="20">
        <v>960</v>
      </c>
      <c r="H127" s="21">
        <f t="shared" ref="H127:H138" si="51">G127/B127*100</f>
        <v>49.561177077955605</v>
      </c>
      <c r="I127" s="20">
        <v>57</v>
      </c>
      <c r="J127" s="21">
        <f t="shared" ref="J127:J138" si="52">I127/B127*100</f>
        <v>2.9426948890036142</v>
      </c>
      <c r="K127" s="20">
        <v>53</v>
      </c>
      <c r="L127" s="21">
        <f t="shared" ref="L127:L138" si="53">K127/B127*100</f>
        <v>2.7361899845121322</v>
      </c>
      <c r="M127" s="20">
        <v>73</v>
      </c>
      <c r="N127" s="21">
        <f t="shared" ref="N127:N135" si="54">M127/B127*100</f>
        <v>3.7687145069695407</v>
      </c>
      <c r="O127" s="20">
        <v>668</v>
      </c>
      <c r="P127" s="22">
        <f t="shared" ref="P127:P138" si="55">O127/B127*100</f>
        <v>34.486319050077441</v>
      </c>
    </row>
    <row r="128" spans="1:16" ht="39.950000000000003" customHeight="1" x14ac:dyDescent="0.2">
      <c r="A128" s="19" t="s">
        <v>187</v>
      </c>
      <c r="B128" s="20">
        <v>482</v>
      </c>
      <c r="C128" s="20">
        <v>46</v>
      </c>
      <c r="D128" s="21">
        <f t="shared" si="49"/>
        <v>9.5435684647302903</v>
      </c>
      <c r="E128" s="20">
        <v>38</v>
      </c>
      <c r="F128" s="21">
        <f t="shared" si="50"/>
        <v>7.8838174273858916</v>
      </c>
      <c r="G128" s="20">
        <v>157</v>
      </c>
      <c r="H128" s="21">
        <f t="shared" si="51"/>
        <v>32.572614107883815</v>
      </c>
      <c r="I128" s="20">
        <v>7</v>
      </c>
      <c r="J128" s="21">
        <f t="shared" si="52"/>
        <v>1.4522821576763485</v>
      </c>
      <c r="K128" s="20">
        <v>101</v>
      </c>
      <c r="L128" s="21">
        <f t="shared" si="53"/>
        <v>20.954356846473029</v>
      </c>
      <c r="M128" s="20">
        <v>14</v>
      </c>
      <c r="N128" s="21">
        <f t="shared" si="54"/>
        <v>2.904564315352697</v>
      </c>
      <c r="O128" s="20">
        <v>119</v>
      </c>
      <c r="P128" s="22">
        <f t="shared" si="55"/>
        <v>24.688796680497926</v>
      </c>
    </row>
    <row r="129" spans="1:16" ht="39.950000000000003" customHeight="1" x14ac:dyDescent="0.2">
      <c r="A129" s="125" t="s">
        <v>199</v>
      </c>
      <c r="B129" s="20">
        <v>2497</v>
      </c>
      <c r="C129" s="20">
        <v>476</v>
      </c>
      <c r="D129" s="21">
        <f t="shared" si="49"/>
        <v>19.062875450540648</v>
      </c>
      <c r="E129" s="20">
        <v>70</v>
      </c>
      <c r="F129" s="21">
        <f t="shared" si="50"/>
        <v>2.8033640368442128</v>
      </c>
      <c r="G129" s="20">
        <v>1211</v>
      </c>
      <c r="H129" s="21">
        <f t="shared" si="51"/>
        <v>48.498197837404888</v>
      </c>
      <c r="I129" s="20">
        <v>55</v>
      </c>
      <c r="J129" s="21">
        <f t="shared" si="52"/>
        <v>2.2026431718061676</v>
      </c>
      <c r="K129" s="20">
        <v>45</v>
      </c>
      <c r="L129" s="21">
        <f t="shared" si="53"/>
        <v>1.8021625951141369</v>
      </c>
      <c r="M129" s="20">
        <v>19</v>
      </c>
      <c r="N129" s="21">
        <f t="shared" si="54"/>
        <v>0.76091309571485788</v>
      </c>
      <c r="O129" s="20">
        <v>621</v>
      </c>
      <c r="P129" s="22">
        <f t="shared" si="55"/>
        <v>24.869843812575091</v>
      </c>
    </row>
    <row r="130" spans="1:16" ht="39.950000000000003" customHeight="1" x14ac:dyDescent="0.2">
      <c r="A130" s="19" t="s">
        <v>188</v>
      </c>
      <c r="B130" s="127">
        <v>0</v>
      </c>
      <c r="C130" s="127">
        <v>0</v>
      </c>
      <c r="D130" s="127">
        <v>0</v>
      </c>
      <c r="E130" s="127">
        <v>0</v>
      </c>
      <c r="F130" s="127">
        <v>0</v>
      </c>
      <c r="G130" s="127">
        <v>0</v>
      </c>
      <c r="H130" s="127">
        <v>0</v>
      </c>
      <c r="I130" s="127">
        <v>0</v>
      </c>
      <c r="J130" s="127">
        <v>0</v>
      </c>
      <c r="K130" s="127">
        <v>0</v>
      </c>
      <c r="L130" s="127">
        <v>0</v>
      </c>
      <c r="M130" s="127">
        <v>0</v>
      </c>
      <c r="N130" s="127">
        <v>0</v>
      </c>
      <c r="O130" s="127">
        <v>0</v>
      </c>
      <c r="P130" s="127">
        <v>0</v>
      </c>
    </row>
    <row r="131" spans="1:16" ht="54.95" customHeight="1" x14ac:dyDescent="0.2">
      <c r="A131" s="19" t="s">
        <v>189</v>
      </c>
      <c r="B131" s="20">
        <v>269</v>
      </c>
      <c r="C131" s="20">
        <v>10</v>
      </c>
      <c r="D131" s="21">
        <f t="shared" si="49"/>
        <v>3.7174721189591078</v>
      </c>
      <c r="E131" s="20">
        <v>97</v>
      </c>
      <c r="F131" s="21">
        <f t="shared" si="50"/>
        <v>36.059479553903344</v>
      </c>
      <c r="G131" s="20">
        <v>14</v>
      </c>
      <c r="H131" s="21">
        <f t="shared" si="51"/>
        <v>5.2044609665427508</v>
      </c>
      <c r="I131" s="127">
        <v>0</v>
      </c>
      <c r="J131" s="127">
        <v>0</v>
      </c>
      <c r="K131" s="20">
        <v>50</v>
      </c>
      <c r="L131" s="21">
        <f t="shared" si="53"/>
        <v>18.587360594795538</v>
      </c>
      <c r="M131" s="127">
        <v>0</v>
      </c>
      <c r="N131" s="127">
        <v>0</v>
      </c>
      <c r="O131" s="20">
        <v>98</v>
      </c>
      <c r="P131" s="22">
        <f t="shared" si="55"/>
        <v>36.431226765799259</v>
      </c>
    </row>
    <row r="132" spans="1:16" ht="120" customHeight="1" x14ac:dyDescent="0.2">
      <c r="A132" s="19" t="s">
        <v>200</v>
      </c>
      <c r="B132" s="20">
        <v>6</v>
      </c>
      <c r="C132" s="20">
        <v>1</v>
      </c>
      <c r="D132" s="21">
        <f t="shared" si="49"/>
        <v>16.666666666666664</v>
      </c>
      <c r="E132" s="127">
        <v>0</v>
      </c>
      <c r="F132" s="127">
        <v>0</v>
      </c>
      <c r="G132" s="20">
        <v>1</v>
      </c>
      <c r="H132" s="21">
        <f t="shared" si="51"/>
        <v>16.666666666666664</v>
      </c>
      <c r="I132" s="127">
        <v>0</v>
      </c>
      <c r="J132" s="127">
        <v>0</v>
      </c>
      <c r="K132" s="127">
        <v>0</v>
      </c>
      <c r="L132" s="127">
        <v>0</v>
      </c>
      <c r="M132" s="127">
        <v>0</v>
      </c>
      <c r="N132" s="127">
        <v>0</v>
      </c>
      <c r="O132" s="20">
        <v>4</v>
      </c>
      <c r="P132" s="22">
        <f t="shared" si="55"/>
        <v>66.666666666666657</v>
      </c>
    </row>
    <row r="133" spans="1:16" ht="39.950000000000003" customHeight="1" x14ac:dyDescent="0.2">
      <c r="A133" s="19" t="s">
        <v>190</v>
      </c>
      <c r="B133" s="20">
        <v>14</v>
      </c>
      <c r="C133" s="127">
        <v>0</v>
      </c>
      <c r="D133" s="127">
        <v>0</v>
      </c>
      <c r="E133" s="20">
        <v>1</v>
      </c>
      <c r="F133" s="21">
        <f t="shared" si="50"/>
        <v>7.1428571428571423</v>
      </c>
      <c r="G133" s="20">
        <v>7</v>
      </c>
      <c r="H133" s="21">
        <f t="shared" si="51"/>
        <v>50</v>
      </c>
      <c r="I133" s="127">
        <v>0</v>
      </c>
      <c r="J133" s="127">
        <v>0</v>
      </c>
      <c r="K133" s="20">
        <v>1</v>
      </c>
      <c r="L133" s="21">
        <f t="shared" si="53"/>
        <v>7.1428571428571423</v>
      </c>
      <c r="M133" s="20">
        <v>1</v>
      </c>
      <c r="N133" s="21">
        <f t="shared" si="54"/>
        <v>7.1428571428571423</v>
      </c>
      <c r="O133" s="20">
        <v>4</v>
      </c>
      <c r="P133" s="22">
        <f t="shared" si="55"/>
        <v>28.571428571428569</v>
      </c>
    </row>
    <row r="134" spans="1:16" ht="39.950000000000003" customHeight="1" x14ac:dyDescent="0.2">
      <c r="A134" s="19" t="s">
        <v>191</v>
      </c>
      <c r="B134" s="127">
        <v>0</v>
      </c>
      <c r="C134" s="127">
        <v>0</v>
      </c>
      <c r="D134" s="127">
        <v>0</v>
      </c>
      <c r="E134" s="127">
        <v>0</v>
      </c>
      <c r="F134" s="127">
        <v>0</v>
      </c>
      <c r="G134" s="127">
        <v>0</v>
      </c>
      <c r="H134" s="127">
        <v>0</v>
      </c>
      <c r="I134" s="127">
        <v>0</v>
      </c>
      <c r="J134" s="127">
        <v>0</v>
      </c>
      <c r="K134" s="127">
        <v>0</v>
      </c>
      <c r="L134" s="127">
        <v>0</v>
      </c>
      <c r="M134" s="127">
        <v>0</v>
      </c>
      <c r="N134" s="127">
        <v>0</v>
      </c>
      <c r="O134" s="127">
        <v>0</v>
      </c>
      <c r="P134" s="127">
        <v>0</v>
      </c>
    </row>
    <row r="135" spans="1:16" ht="39.950000000000003" customHeight="1" x14ac:dyDescent="0.2">
      <c r="A135" s="19" t="s">
        <v>192</v>
      </c>
      <c r="B135" s="20">
        <v>2</v>
      </c>
      <c r="C135" s="127">
        <v>0</v>
      </c>
      <c r="D135" s="127">
        <v>0</v>
      </c>
      <c r="E135" s="127">
        <v>0</v>
      </c>
      <c r="F135" s="127">
        <v>0</v>
      </c>
      <c r="G135" s="127">
        <v>0</v>
      </c>
      <c r="H135" s="127">
        <v>0</v>
      </c>
      <c r="I135" s="127">
        <v>0</v>
      </c>
      <c r="J135" s="127">
        <v>0</v>
      </c>
      <c r="K135" s="127">
        <v>0</v>
      </c>
      <c r="L135" s="127">
        <v>0</v>
      </c>
      <c r="M135" s="20">
        <v>1</v>
      </c>
      <c r="N135" s="21">
        <f t="shared" si="54"/>
        <v>50</v>
      </c>
      <c r="O135" s="20">
        <v>1</v>
      </c>
      <c r="P135" s="22">
        <f t="shared" si="55"/>
        <v>50</v>
      </c>
    </row>
    <row r="136" spans="1:16" ht="39.950000000000003" customHeight="1" x14ac:dyDescent="0.2">
      <c r="A136" s="19" t="s">
        <v>193</v>
      </c>
      <c r="B136" s="127">
        <v>0</v>
      </c>
      <c r="C136" s="127">
        <v>0</v>
      </c>
      <c r="D136" s="127">
        <v>0</v>
      </c>
      <c r="E136" s="127">
        <v>0</v>
      </c>
      <c r="F136" s="127">
        <v>0</v>
      </c>
      <c r="G136" s="127">
        <v>0</v>
      </c>
      <c r="H136" s="127">
        <v>0</v>
      </c>
      <c r="I136" s="127">
        <v>0</v>
      </c>
      <c r="J136" s="127">
        <v>0</v>
      </c>
      <c r="K136" s="127">
        <v>0</v>
      </c>
      <c r="L136" s="127">
        <v>0</v>
      </c>
      <c r="M136" s="127">
        <v>0</v>
      </c>
      <c r="N136" s="127">
        <v>0</v>
      </c>
      <c r="O136" s="127">
        <v>0</v>
      </c>
      <c r="P136" s="127">
        <v>0</v>
      </c>
    </row>
    <row r="137" spans="1:16" ht="39.950000000000003" customHeight="1" x14ac:dyDescent="0.2">
      <c r="A137" s="19" t="s">
        <v>194</v>
      </c>
      <c r="B137" s="127">
        <v>0</v>
      </c>
      <c r="C137" s="127">
        <v>0</v>
      </c>
      <c r="D137" s="127">
        <v>0</v>
      </c>
      <c r="E137" s="127">
        <v>0</v>
      </c>
      <c r="F137" s="127">
        <v>0</v>
      </c>
      <c r="G137" s="127">
        <v>0</v>
      </c>
      <c r="H137" s="127">
        <v>0</v>
      </c>
      <c r="I137" s="127">
        <v>0</v>
      </c>
      <c r="J137" s="127">
        <v>0</v>
      </c>
      <c r="K137" s="127">
        <v>0</v>
      </c>
      <c r="L137" s="127">
        <v>0</v>
      </c>
      <c r="M137" s="127">
        <v>0</v>
      </c>
      <c r="N137" s="127">
        <v>0</v>
      </c>
      <c r="O137" s="127">
        <v>0</v>
      </c>
      <c r="P137" s="127">
        <v>0</v>
      </c>
    </row>
    <row r="138" spans="1:16" ht="39.950000000000003" customHeight="1" x14ac:dyDescent="0.2">
      <c r="A138" s="19" t="s">
        <v>195</v>
      </c>
      <c r="B138" s="20">
        <v>43</v>
      </c>
      <c r="C138" s="20">
        <v>10</v>
      </c>
      <c r="D138" s="21">
        <f t="shared" si="49"/>
        <v>23.255813953488371</v>
      </c>
      <c r="E138" s="20">
        <v>1</v>
      </c>
      <c r="F138" s="21">
        <f t="shared" si="50"/>
        <v>2.3255813953488373</v>
      </c>
      <c r="G138" s="20">
        <v>4</v>
      </c>
      <c r="H138" s="21">
        <f t="shared" si="51"/>
        <v>9.3023255813953494</v>
      </c>
      <c r="I138" s="20">
        <v>1</v>
      </c>
      <c r="J138" s="21">
        <f t="shared" si="52"/>
        <v>2.3255813953488373</v>
      </c>
      <c r="K138" s="20">
        <v>6</v>
      </c>
      <c r="L138" s="21">
        <f t="shared" si="53"/>
        <v>13.953488372093023</v>
      </c>
      <c r="M138" s="127">
        <v>0</v>
      </c>
      <c r="N138" s="127">
        <v>0</v>
      </c>
      <c r="O138" s="20">
        <v>21</v>
      </c>
      <c r="P138" s="22">
        <f t="shared" si="55"/>
        <v>48.837209302325576</v>
      </c>
    </row>
    <row r="139" spans="1:16" ht="15.95" customHeight="1" x14ac:dyDescent="0.2"/>
    <row r="140" spans="1:16" ht="15.95" customHeight="1" thickBot="1" x14ac:dyDescent="0.25">
      <c r="A140" s="68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</row>
    <row r="141" spans="1:16" ht="18" customHeight="1" x14ac:dyDescent="0.2">
      <c r="A141" s="29" t="s">
        <v>196</v>
      </c>
      <c r="B141" s="20"/>
      <c r="C141" s="20"/>
      <c r="D141" s="21"/>
      <c r="E141" s="20"/>
      <c r="F141" s="21"/>
      <c r="G141" s="20"/>
      <c r="H141" s="21"/>
      <c r="I141" s="20"/>
      <c r="J141" s="21"/>
      <c r="K141" s="20"/>
      <c r="L141" s="21"/>
      <c r="M141" s="20"/>
      <c r="N141" s="21"/>
      <c r="O141" s="20"/>
      <c r="P141" s="22"/>
    </row>
    <row r="142" spans="1:16" ht="18" customHeight="1" x14ac:dyDescent="0.25">
      <c r="A142" s="30" t="s">
        <v>19</v>
      </c>
    </row>
    <row r="143" spans="1:16" ht="15.95" customHeight="1" x14ac:dyDescent="0.2">
      <c r="A143" s="31" t="s">
        <v>20</v>
      </c>
    </row>
    <row r="144" spans="1:16" ht="35.1" customHeight="1" x14ac:dyDescent="0.2">
      <c r="A144" s="92" t="s">
        <v>63</v>
      </c>
      <c r="B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40" ht="39.950000000000003" customHeight="1" x14ac:dyDescent="0.2">
      <c r="A145" s="16" t="s">
        <v>185</v>
      </c>
      <c r="B145" s="15">
        <v>5901</v>
      </c>
      <c r="C145" s="15">
        <v>836</v>
      </c>
      <c r="D145" s="17">
        <f>C145/B145*100</f>
        <v>14.167090323673953</v>
      </c>
      <c r="E145" s="15">
        <v>319</v>
      </c>
      <c r="F145" s="17">
        <f>E145/B145*100</f>
        <v>5.4058634129808505</v>
      </c>
      <c r="G145" s="15">
        <v>2969</v>
      </c>
      <c r="H145" s="17">
        <f>G145/B145*100</f>
        <v>50.313506185392306</v>
      </c>
      <c r="I145" s="15">
        <v>166</v>
      </c>
      <c r="J145" s="17">
        <f>I145/B145*100</f>
        <v>2.8130825283850194</v>
      </c>
      <c r="K145" s="15">
        <v>354</v>
      </c>
      <c r="L145" s="17">
        <f>K145/B145*100</f>
        <v>5.9989832231825115</v>
      </c>
      <c r="M145" s="15">
        <v>297</v>
      </c>
      <c r="N145" s="17">
        <f>M145/B145*100</f>
        <v>5.0330452465683777</v>
      </c>
      <c r="O145" s="15">
        <v>960</v>
      </c>
      <c r="P145" s="18">
        <f>O145/B145*100</f>
        <v>16.268429079816979</v>
      </c>
    </row>
    <row r="146" spans="1:40" ht="39.950000000000003" customHeight="1" x14ac:dyDescent="0.2">
      <c r="A146" s="19" t="s">
        <v>186</v>
      </c>
      <c r="B146" s="20">
        <v>2737</v>
      </c>
      <c r="C146" s="20">
        <v>86</v>
      </c>
      <c r="D146" s="21">
        <f t="shared" ref="D146:D152" si="56">C146/B146*100</f>
        <v>3.1421264157837046</v>
      </c>
      <c r="E146" s="20">
        <v>101</v>
      </c>
      <c r="F146" s="21">
        <f t="shared" ref="F146:F152" si="57">E146/B146*100</f>
        <v>3.6901717208622578</v>
      </c>
      <c r="G146" s="20">
        <v>1548</v>
      </c>
      <c r="H146" s="21">
        <f t="shared" ref="H146:H157" si="58">G146/B146*100</f>
        <v>56.558275484106687</v>
      </c>
      <c r="I146" s="20">
        <v>97</v>
      </c>
      <c r="J146" s="21">
        <f t="shared" ref="J146:J155" si="59">I146/B146*100</f>
        <v>3.544026306174644</v>
      </c>
      <c r="K146" s="20">
        <v>153</v>
      </c>
      <c r="L146" s="21">
        <f t="shared" ref="L146:L157" si="60">K146/B146*100</f>
        <v>5.5900621118012426</v>
      </c>
      <c r="M146" s="20">
        <v>189</v>
      </c>
      <c r="N146" s="21">
        <f t="shared" ref="N146:N148" si="61">M146/B146*100</f>
        <v>6.9053708439897692</v>
      </c>
      <c r="O146" s="20">
        <v>563</v>
      </c>
      <c r="P146" s="22">
        <f t="shared" ref="P146:P157" si="62">O146/B146*100</f>
        <v>20.569967117281696</v>
      </c>
    </row>
    <row r="147" spans="1:40" ht="39.950000000000003" customHeight="1" x14ac:dyDescent="0.2">
      <c r="A147" s="19" t="s">
        <v>187</v>
      </c>
      <c r="B147" s="20">
        <v>659</v>
      </c>
      <c r="C147" s="20">
        <v>87</v>
      </c>
      <c r="D147" s="21">
        <f t="shared" si="56"/>
        <v>13.201820940819422</v>
      </c>
      <c r="E147" s="20">
        <v>95</v>
      </c>
      <c r="F147" s="21">
        <f t="shared" si="57"/>
        <v>14.41578148710167</v>
      </c>
      <c r="G147" s="20">
        <v>213</v>
      </c>
      <c r="H147" s="21">
        <f t="shared" si="58"/>
        <v>32.32169954476479</v>
      </c>
      <c r="I147" s="20">
        <v>4</v>
      </c>
      <c r="J147" s="21">
        <f t="shared" si="59"/>
        <v>0.60698027314112291</v>
      </c>
      <c r="K147" s="20">
        <v>109</v>
      </c>
      <c r="L147" s="21">
        <f t="shared" si="60"/>
        <v>16.540212443095601</v>
      </c>
      <c r="M147" s="20">
        <v>42</v>
      </c>
      <c r="N147" s="21">
        <f t="shared" si="61"/>
        <v>6.3732928679817906</v>
      </c>
      <c r="O147" s="20">
        <v>109</v>
      </c>
      <c r="P147" s="22">
        <f t="shared" si="62"/>
        <v>16.540212443095601</v>
      </c>
    </row>
    <row r="148" spans="1:40" ht="39.950000000000003" customHeight="1" x14ac:dyDescent="0.2">
      <c r="A148" s="125" t="s">
        <v>199</v>
      </c>
      <c r="B148" s="20">
        <v>2287</v>
      </c>
      <c r="C148" s="20">
        <v>614</v>
      </c>
      <c r="D148" s="21">
        <f t="shared" si="56"/>
        <v>26.84739833843463</v>
      </c>
      <c r="E148" s="20">
        <v>109</v>
      </c>
      <c r="F148" s="21">
        <f t="shared" si="57"/>
        <v>4.766069086139046</v>
      </c>
      <c r="G148" s="20">
        <v>1143</v>
      </c>
      <c r="H148" s="21">
        <f t="shared" si="58"/>
        <v>49.978137297770004</v>
      </c>
      <c r="I148" s="20">
        <v>62</v>
      </c>
      <c r="J148" s="21">
        <f t="shared" si="59"/>
        <v>2.7109750765194578</v>
      </c>
      <c r="K148" s="20">
        <v>61</v>
      </c>
      <c r="L148" s="21">
        <f t="shared" si="60"/>
        <v>2.6672496720594663</v>
      </c>
      <c r="M148" s="20">
        <v>66</v>
      </c>
      <c r="N148" s="21">
        <f t="shared" si="61"/>
        <v>2.885876694359423</v>
      </c>
      <c r="O148" s="20">
        <v>232</v>
      </c>
      <c r="P148" s="22">
        <f t="shared" si="62"/>
        <v>10.144293834717971</v>
      </c>
    </row>
    <row r="149" spans="1:40" ht="39.950000000000003" customHeight="1" x14ac:dyDescent="0.2">
      <c r="A149" s="19" t="s">
        <v>188</v>
      </c>
      <c r="B149" s="127">
        <v>0</v>
      </c>
      <c r="C149" s="127">
        <v>0</v>
      </c>
      <c r="D149" s="127">
        <v>0</v>
      </c>
      <c r="E149" s="127">
        <v>0</v>
      </c>
      <c r="F149" s="127">
        <v>0</v>
      </c>
      <c r="G149" s="127">
        <v>0</v>
      </c>
      <c r="H149" s="127">
        <v>0</v>
      </c>
      <c r="I149" s="127">
        <v>0</v>
      </c>
      <c r="J149" s="127">
        <v>0</v>
      </c>
      <c r="K149" s="127">
        <v>0</v>
      </c>
      <c r="L149" s="127">
        <v>0</v>
      </c>
      <c r="M149" s="127">
        <v>0</v>
      </c>
      <c r="N149" s="127">
        <v>0</v>
      </c>
      <c r="O149" s="127">
        <v>0</v>
      </c>
      <c r="P149" s="127">
        <v>0</v>
      </c>
    </row>
    <row r="150" spans="1:40" ht="54.95" customHeight="1" x14ac:dyDescent="0.2">
      <c r="A150" s="19" t="s">
        <v>189</v>
      </c>
      <c r="B150" s="20">
        <v>195</v>
      </c>
      <c r="C150" s="20">
        <v>47</v>
      </c>
      <c r="D150" s="21">
        <f t="shared" si="56"/>
        <v>24.102564102564102</v>
      </c>
      <c r="E150" s="20">
        <v>13</v>
      </c>
      <c r="F150" s="21">
        <f t="shared" si="57"/>
        <v>6.666666666666667</v>
      </c>
      <c r="G150" s="20">
        <v>58</v>
      </c>
      <c r="H150" s="21">
        <f t="shared" si="58"/>
        <v>29.743589743589745</v>
      </c>
      <c r="I150" s="127">
        <v>0</v>
      </c>
      <c r="J150" s="127">
        <v>0</v>
      </c>
      <c r="K150" s="20">
        <v>28</v>
      </c>
      <c r="L150" s="21">
        <f t="shared" si="60"/>
        <v>14.358974358974358</v>
      </c>
      <c r="M150" s="127">
        <v>0</v>
      </c>
      <c r="N150" s="127">
        <v>0</v>
      </c>
      <c r="O150" s="20">
        <v>49</v>
      </c>
      <c r="P150" s="22">
        <f t="shared" si="62"/>
        <v>25.128205128205128</v>
      </c>
    </row>
    <row r="151" spans="1:40" ht="120" customHeight="1" x14ac:dyDescent="0.2">
      <c r="A151" s="19" t="s">
        <v>200</v>
      </c>
      <c r="B151" s="127">
        <v>0</v>
      </c>
      <c r="C151" s="127">
        <v>0</v>
      </c>
      <c r="D151" s="127">
        <v>0</v>
      </c>
      <c r="E151" s="127">
        <v>0</v>
      </c>
      <c r="F151" s="127">
        <v>0</v>
      </c>
      <c r="G151" s="127">
        <v>0</v>
      </c>
      <c r="H151" s="127">
        <v>0</v>
      </c>
      <c r="I151" s="127">
        <v>0</v>
      </c>
      <c r="J151" s="127">
        <v>0</v>
      </c>
      <c r="K151" s="127">
        <v>0</v>
      </c>
      <c r="L151" s="127">
        <v>0</v>
      </c>
      <c r="M151" s="127">
        <v>0</v>
      </c>
      <c r="N151" s="127">
        <v>0</v>
      </c>
      <c r="O151" s="127">
        <v>0</v>
      </c>
      <c r="P151" s="127">
        <v>0</v>
      </c>
    </row>
    <row r="152" spans="1:40" ht="39.950000000000003" customHeight="1" x14ac:dyDescent="0.2">
      <c r="A152" s="19" t="s">
        <v>190</v>
      </c>
      <c r="B152" s="20">
        <v>10</v>
      </c>
      <c r="C152" s="20">
        <v>2</v>
      </c>
      <c r="D152" s="21">
        <f t="shared" si="56"/>
        <v>20</v>
      </c>
      <c r="E152" s="20">
        <v>1</v>
      </c>
      <c r="F152" s="21">
        <f t="shared" si="57"/>
        <v>10</v>
      </c>
      <c r="G152" s="20">
        <v>4</v>
      </c>
      <c r="H152" s="21">
        <f t="shared" si="58"/>
        <v>40</v>
      </c>
      <c r="I152" s="127">
        <v>0</v>
      </c>
      <c r="J152" s="127">
        <v>0</v>
      </c>
      <c r="K152" s="20">
        <v>1</v>
      </c>
      <c r="L152" s="21">
        <f t="shared" si="60"/>
        <v>10</v>
      </c>
      <c r="M152" s="127">
        <v>0</v>
      </c>
      <c r="N152" s="127">
        <v>0</v>
      </c>
      <c r="O152" s="20">
        <v>2</v>
      </c>
      <c r="P152" s="22">
        <f t="shared" si="62"/>
        <v>20</v>
      </c>
    </row>
    <row r="153" spans="1:40" ht="39.950000000000003" customHeight="1" x14ac:dyDescent="0.2">
      <c r="A153" s="19" t="s">
        <v>191</v>
      </c>
      <c r="B153" s="127">
        <v>0</v>
      </c>
      <c r="C153" s="127">
        <v>0</v>
      </c>
      <c r="D153" s="127">
        <v>0</v>
      </c>
      <c r="E153" s="127">
        <v>0</v>
      </c>
      <c r="F153" s="127">
        <v>0</v>
      </c>
      <c r="G153" s="127">
        <v>0</v>
      </c>
      <c r="H153" s="127">
        <v>0</v>
      </c>
      <c r="I153" s="127">
        <v>0</v>
      </c>
      <c r="J153" s="127">
        <v>0</v>
      </c>
      <c r="K153" s="127">
        <v>0</v>
      </c>
      <c r="L153" s="127">
        <v>0</v>
      </c>
      <c r="M153" s="127">
        <v>0</v>
      </c>
      <c r="N153" s="127">
        <v>0</v>
      </c>
      <c r="O153" s="127">
        <v>0</v>
      </c>
      <c r="P153" s="127">
        <v>0</v>
      </c>
    </row>
    <row r="154" spans="1:40" ht="39.950000000000003" customHeight="1" x14ac:dyDescent="0.2">
      <c r="A154" s="19" t="s">
        <v>192</v>
      </c>
      <c r="B154" s="127">
        <v>0</v>
      </c>
      <c r="C154" s="127">
        <v>0</v>
      </c>
      <c r="D154" s="127">
        <v>0</v>
      </c>
      <c r="E154" s="127">
        <v>0</v>
      </c>
      <c r="F154" s="127">
        <v>0</v>
      </c>
      <c r="G154" s="127">
        <v>0</v>
      </c>
      <c r="H154" s="127">
        <v>0</v>
      </c>
      <c r="I154" s="127">
        <v>0</v>
      </c>
      <c r="J154" s="127">
        <v>0</v>
      </c>
      <c r="K154" s="127">
        <v>0</v>
      </c>
      <c r="L154" s="127">
        <v>0</v>
      </c>
      <c r="M154" s="127">
        <v>0</v>
      </c>
      <c r="N154" s="127">
        <v>0</v>
      </c>
      <c r="O154" s="127">
        <v>0</v>
      </c>
      <c r="P154" s="127">
        <v>0</v>
      </c>
    </row>
    <row r="155" spans="1:40" ht="39.950000000000003" customHeight="1" x14ac:dyDescent="0.2">
      <c r="A155" s="19" t="s">
        <v>193</v>
      </c>
      <c r="B155" s="20">
        <v>3</v>
      </c>
      <c r="C155" s="127">
        <v>0</v>
      </c>
      <c r="D155" s="127">
        <v>0</v>
      </c>
      <c r="E155" s="127">
        <v>0</v>
      </c>
      <c r="F155" s="127">
        <v>0</v>
      </c>
      <c r="G155" s="127">
        <v>0</v>
      </c>
      <c r="H155" s="127">
        <v>0</v>
      </c>
      <c r="I155" s="20">
        <v>3</v>
      </c>
      <c r="J155" s="21">
        <f t="shared" si="59"/>
        <v>100</v>
      </c>
      <c r="K155" s="127">
        <v>0</v>
      </c>
      <c r="L155" s="127">
        <v>0</v>
      </c>
      <c r="M155" s="127">
        <v>0</v>
      </c>
      <c r="N155" s="127">
        <v>0</v>
      </c>
      <c r="O155" s="127">
        <v>0</v>
      </c>
      <c r="P155" s="127">
        <v>0</v>
      </c>
    </row>
    <row r="156" spans="1:40" ht="39.950000000000003" customHeight="1" x14ac:dyDescent="0.2">
      <c r="A156" s="19" t="s">
        <v>194</v>
      </c>
      <c r="B156" s="127">
        <v>0</v>
      </c>
      <c r="C156" s="127">
        <v>0</v>
      </c>
      <c r="D156" s="127">
        <v>0</v>
      </c>
      <c r="E156" s="127">
        <v>0</v>
      </c>
      <c r="F156" s="127">
        <v>0</v>
      </c>
      <c r="G156" s="127">
        <v>0</v>
      </c>
      <c r="H156" s="127">
        <v>0</v>
      </c>
      <c r="I156" s="127">
        <v>0</v>
      </c>
      <c r="J156" s="127">
        <v>0</v>
      </c>
      <c r="K156" s="127">
        <v>0</v>
      </c>
      <c r="L156" s="127">
        <v>0</v>
      </c>
      <c r="M156" s="127">
        <v>0</v>
      </c>
      <c r="N156" s="127">
        <v>0</v>
      </c>
      <c r="O156" s="127">
        <v>0</v>
      </c>
      <c r="P156" s="127">
        <v>0</v>
      </c>
    </row>
    <row r="157" spans="1:40" ht="39.950000000000003" customHeight="1" x14ac:dyDescent="0.2">
      <c r="A157" s="19" t="s">
        <v>195</v>
      </c>
      <c r="B157" s="20">
        <v>10</v>
      </c>
      <c r="C157" s="127">
        <v>0</v>
      </c>
      <c r="D157" s="127">
        <v>0</v>
      </c>
      <c r="E157" s="127">
        <v>0</v>
      </c>
      <c r="F157" s="127">
        <v>0</v>
      </c>
      <c r="G157" s="20">
        <v>3</v>
      </c>
      <c r="H157" s="21">
        <f t="shared" si="58"/>
        <v>30</v>
      </c>
      <c r="I157" s="127">
        <v>0</v>
      </c>
      <c r="J157" s="127">
        <v>0</v>
      </c>
      <c r="K157" s="20">
        <v>2</v>
      </c>
      <c r="L157" s="21">
        <f t="shared" si="60"/>
        <v>20</v>
      </c>
      <c r="M157" s="127">
        <v>0</v>
      </c>
      <c r="N157" s="127">
        <v>0</v>
      </c>
      <c r="O157" s="20">
        <v>5</v>
      </c>
      <c r="P157" s="22">
        <f t="shared" si="62"/>
        <v>50</v>
      </c>
    </row>
    <row r="158" spans="1:40" ht="15.95" customHeight="1" x14ac:dyDescent="0.2">
      <c r="A158" s="53"/>
      <c r="B158" s="20"/>
      <c r="C158" s="20"/>
      <c r="D158" s="21"/>
      <c r="E158" s="20"/>
      <c r="F158" s="21"/>
      <c r="G158" s="20"/>
      <c r="H158" s="21"/>
      <c r="I158" s="20"/>
      <c r="J158" s="21"/>
      <c r="K158" s="20"/>
      <c r="L158" s="21"/>
      <c r="M158" s="20"/>
      <c r="N158" s="21"/>
      <c r="O158" s="20"/>
      <c r="P158" s="22"/>
    </row>
    <row r="159" spans="1:40" ht="15.95" customHeight="1" thickBot="1" x14ac:dyDescent="0.25">
      <c r="A159" s="25"/>
      <c r="B159" s="26"/>
      <c r="C159" s="26"/>
      <c r="D159" s="27"/>
      <c r="E159" s="26"/>
      <c r="F159" s="27"/>
      <c r="G159" s="26"/>
      <c r="H159" s="27"/>
      <c r="I159" s="26"/>
      <c r="J159" s="27"/>
      <c r="K159" s="26"/>
      <c r="L159" s="27"/>
      <c r="M159" s="26"/>
      <c r="N159" s="27"/>
      <c r="O159" s="26"/>
      <c r="P159" s="28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51"/>
      <c r="AH159" s="51"/>
      <c r="AI159" s="51"/>
      <c r="AJ159" s="51"/>
      <c r="AK159" s="51"/>
      <c r="AL159" s="51"/>
      <c r="AM159" s="51"/>
      <c r="AN159" s="51"/>
    </row>
    <row r="160" spans="1:40" ht="18" customHeight="1" x14ac:dyDescent="0.2">
      <c r="A160" s="29" t="s">
        <v>196</v>
      </c>
      <c r="B160" s="20"/>
      <c r="C160" s="20"/>
      <c r="D160" s="21"/>
      <c r="E160" s="20"/>
      <c r="F160" s="21"/>
      <c r="G160" s="20"/>
      <c r="H160" s="21"/>
      <c r="I160" s="20"/>
      <c r="J160" s="21"/>
      <c r="K160" s="20"/>
      <c r="L160" s="21"/>
      <c r="M160" s="20"/>
      <c r="N160" s="21"/>
      <c r="O160" s="20"/>
      <c r="P160" s="22"/>
    </row>
    <row r="161" spans="1:1" ht="18" customHeight="1" x14ac:dyDescent="0.25">
      <c r="A161" s="30" t="s">
        <v>19</v>
      </c>
    </row>
    <row r="162" spans="1:1" ht="15.95" customHeight="1" x14ac:dyDescent="0.2">
      <c r="A162" s="31" t="s">
        <v>20</v>
      </c>
    </row>
    <row r="168" spans="1:1" ht="120" customHeight="1" x14ac:dyDescent="0.2"/>
    <row r="170" spans="1:1" ht="15" x14ac:dyDescent="0.2">
      <c r="A170" s="19"/>
    </row>
    <row r="184" spans="1:1" ht="120" customHeight="1" x14ac:dyDescent="0.2"/>
    <row r="189" spans="1:1" ht="15" x14ac:dyDescent="0.2">
      <c r="A189" s="19"/>
    </row>
    <row r="200" spans="1:1" ht="120" customHeight="1" x14ac:dyDescent="0.2"/>
    <row r="208" spans="1:1" ht="15" x14ac:dyDescent="0.2">
      <c r="A208" s="19"/>
    </row>
  </sheetData>
  <mergeCells count="6">
    <mergeCell ref="A4:A5"/>
    <mergeCell ref="B4:B5"/>
    <mergeCell ref="C4:P4"/>
    <mergeCell ref="A28:A29"/>
    <mergeCell ref="B28:B29"/>
    <mergeCell ref="C28:P28"/>
  </mergeCells>
  <pageMargins left="0.59055118110236227" right="0.19685039370078741" top="0.51181102362204722" bottom="0.19685039370078741" header="0.31496062992125984" footer="0.31496062992125984"/>
  <pageSetup paperSize="9" scale="61" orientation="landscape" r:id="rId1"/>
  <rowBreaks count="7" manualBreakCount="7">
    <brk id="24" max="15" man="1"/>
    <brk id="48" max="15" man="1"/>
    <brk id="67" max="15" man="1"/>
    <brk id="86" max="15" man="1"/>
    <brk id="105" max="15" man="1"/>
    <brk id="124" max="15" man="1"/>
    <brk id="143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B654-2C6B-4C12-8A81-2436F923A9FD}">
  <dimension ref="A1:P238"/>
  <sheetViews>
    <sheetView zoomScale="90" zoomScaleNormal="90" zoomScaleSheetLayoutView="80" workbookViewId="0">
      <selection activeCell="M96" sqref="M96:N100"/>
    </sheetView>
  </sheetViews>
  <sheetFormatPr defaultColWidth="9.140625" defaultRowHeight="14.25" x14ac:dyDescent="0.2"/>
  <cols>
    <col min="1" max="1" width="35.7109375" style="6" customWidth="1"/>
    <col min="2" max="2" width="14.7109375" style="3" customWidth="1"/>
    <col min="3" max="3" width="15.7109375" style="3" customWidth="1"/>
    <col min="4" max="4" width="9.7109375" style="3" customWidth="1"/>
    <col min="5" max="5" width="15.7109375" style="3" customWidth="1"/>
    <col min="6" max="6" width="9.7109375" style="3" customWidth="1"/>
    <col min="7" max="7" width="15.7109375" style="3" customWidth="1"/>
    <col min="8" max="8" width="9.7109375" style="3" customWidth="1"/>
    <col min="9" max="9" width="14.7109375" style="3" customWidth="1"/>
    <col min="10" max="10" width="9.7109375" style="3" customWidth="1"/>
    <col min="11" max="11" width="14.7109375" style="3" customWidth="1"/>
    <col min="12" max="12" width="9.7109375" style="3" customWidth="1"/>
    <col min="13" max="13" width="14.7109375" style="3" customWidth="1"/>
    <col min="14" max="14" width="9.7109375" style="3" customWidth="1"/>
    <col min="15" max="15" width="14.7109375" style="3" customWidth="1"/>
    <col min="16" max="16" width="9.7109375" style="3" customWidth="1"/>
    <col min="17" max="16384" width="9.140625" style="3"/>
  </cols>
  <sheetData>
    <row r="1" spans="1:16" ht="15.95" customHeight="1" x14ac:dyDescent="0.2">
      <c r="A1" s="1" t="s">
        <v>198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</row>
    <row r="2" spans="1:16" ht="15.95" customHeight="1" x14ac:dyDescent="0.2">
      <c r="A2" s="4" t="s">
        <v>202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</row>
    <row r="3" spans="1:16" ht="15.95" customHeight="1" thickBot="1" x14ac:dyDescent="0.25">
      <c r="B3" s="7"/>
      <c r="C3" s="8"/>
      <c r="D3" s="9"/>
      <c r="E3" s="9"/>
      <c r="F3" s="9"/>
      <c r="N3" s="10"/>
      <c r="P3" s="11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14" customFormat="1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6" ht="35.1" customHeight="1" thickTop="1" x14ac:dyDescent="0.2">
      <c r="A6" s="92" t="s">
        <v>7</v>
      </c>
      <c r="B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.950000000000003" customHeight="1" x14ac:dyDescent="0.2">
      <c r="A7" s="16" t="s">
        <v>185</v>
      </c>
      <c r="B7" s="15">
        <f t="shared" ref="B7:C19" si="0">B31+B50+B69+B88+B107+B126+B145+B164+B183+B202+B221</f>
        <v>85466</v>
      </c>
      <c r="C7" s="15">
        <f t="shared" si="0"/>
        <v>21464</v>
      </c>
      <c r="D7" s="17">
        <f>C7/B7*100</f>
        <v>25.114080453045656</v>
      </c>
      <c r="E7" s="15">
        <f t="shared" ref="E7:E19" si="1">E31+E50+E69+E88+E107+E126+E145+E164+E183+E202+E221</f>
        <v>4890</v>
      </c>
      <c r="F7" s="17">
        <f>E7/B7*100</f>
        <v>5.7215734912128804</v>
      </c>
      <c r="G7" s="15">
        <f t="shared" ref="G7:G19" si="2">G31+G50+G69+G88+G107+G126+G145+G164+G183+G202+G221</f>
        <v>24266</v>
      </c>
      <c r="H7" s="17">
        <f>G7/B7*100</f>
        <v>28.392577165188499</v>
      </c>
      <c r="I7" s="15">
        <f t="shared" ref="I7:I19" si="3">I31+I50+I69+I88+I107+I126+I145+I164+I183+I202+I221</f>
        <v>4437</v>
      </c>
      <c r="J7" s="17">
        <f>I7/B7*100</f>
        <v>5.1915381555238334</v>
      </c>
      <c r="K7" s="15">
        <f t="shared" ref="K7:K19" si="4">K31+K50+K69+K88+K107+K126+K145+K164+K183+K202+K221</f>
        <v>2419</v>
      </c>
      <c r="L7" s="17">
        <f>K7/B7*100</f>
        <v>2.8303652914609319</v>
      </c>
      <c r="M7" s="15">
        <f t="shared" ref="M7:M19" si="5">M31+M50+M69+M88+M107+M126+M145+M164+M183+M202+M221</f>
        <v>2380</v>
      </c>
      <c r="N7" s="17">
        <f>M7/B7*100</f>
        <v>2.7847331102426693</v>
      </c>
      <c r="O7" s="15">
        <f t="shared" ref="O7:O19" si="6">O31+O50+O69+O88+O107+O126+O145+O164+O183+O202+O221</f>
        <v>25610</v>
      </c>
      <c r="P7" s="18">
        <f>O7/B7*100</f>
        <v>29.965132333325535</v>
      </c>
    </row>
    <row r="8" spans="1:16" ht="39.950000000000003" customHeight="1" x14ac:dyDescent="0.2">
      <c r="A8" s="19" t="s">
        <v>186</v>
      </c>
      <c r="B8" s="20">
        <f t="shared" si="0"/>
        <v>26515</v>
      </c>
      <c r="C8" s="20">
        <f t="shared" si="0"/>
        <v>3676</v>
      </c>
      <c r="D8" s="21">
        <f>C8/B8*100</f>
        <v>13.863850650575147</v>
      </c>
      <c r="E8" s="20">
        <f t="shared" si="1"/>
        <v>1476</v>
      </c>
      <c r="F8" s="21">
        <f t="shared" ref="F8:F19" si="7">E8/B8*100</f>
        <v>5.5666603809164625</v>
      </c>
      <c r="G8" s="20">
        <f t="shared" si="2"/>
        <v>10064</v>
      </c>
      <c r="H8" s="21">
        <f t="shared" ref="H8:H19" si="8">G8/B8*100</f>
        <v>37.955874033565905</v>
      </c>
      <c r="I8" s="20">
        <f t="shared" si="3"/>
        <v>762</v>
      </c>
      <c r="J8" s="21">
        <f t="shared" ref="J8:J14" si="9">I8/B8*100</f>
        <v>2.8738449933999624</v>
      </c>
      <c r="K8" s="20">
        <f t="shared" si="4"/>
        <v>627</v>
      </c>
      <c r="L8" s="21">
        <f t="shared" ref="L8:L19" si="10">K8/B8*100</f>
        <v>2.3646992268527249</v>
      </c>
      <c r="M8" s="20">
        <f t="shared" si="5"/>
        <v>1898</v>
      </c>
      <c r="N8" s="21">
        <f t="shared" ref="N8:N19" si="11">M8/B8*100</f>
        <v>7.1582123326419014</v>
      </c>
      <c r="O8" s="20">
        <f t="shared" si="6"/>
        <v>8012</v>
      </c>
      <c r="P8" s="22">
        <f t="shared" ref="P8:P19" si="12">O8/B8*100</f>
        <v>30.216858382047896</v>
      </c>
    </row>
    <row r="9" spans="1:16" ht="39.950000000000003" customHeight="1" x14ac:dyDescent="0.2">
      <c r="A9" s="19" t="s">
        <v>187</v>
      </c>
      <c r="B9" s="20">
        <f t="shared" si="0"/>
        <v>10120</v>
      </c>
      <c r="C9" s="20">
        <f t="shared" si="0"/>
        <v>3467</v>
      </c>
      <c r="D9" s="21">
        <f t="shared" ref="D9:D19" si="13">C9/B9*100</f>
        <v>34.258893280632414</v>
      </c>
      <c r="E9" s="20">
        <f t="shared" si="1"/>
        <v>451</v>
      </c>
      <c r="F9" s="21">
        <f t="shared" si="7"/>
        <v>4.4565217391304346</v>
      </c>
      <c r="G9" s="20">
        <f t="shared" si="2"/>
        <v>2323</v>
      </c>
      <c r="H9" s="21">
        <f t="shared" si="8"/>
        <v>22.954545454545457</v>
      </c>
      <c r="I9" s="20">
        <f t="shared" si="3"/>
        <v>307</v>
      </c>
      <c r="J9" s="21">
        <f t="shared" si="9"/>
        <v>3.0335968379446641</v>
      </c>
      <c r="K9" s="20">
        <f t="shared" si="4"/>
        <v>701</v>
      </c>
      <c r="L9" s="21">
        <f t="shared" si="10"/>
        <v>6.9268774703557314</v>
      </c>
      <c r="M9" s="20">
        <f t="shared" si="5"/>
        <v>181</v>
      </c>
      <c r="N9" s="21">
        <f t="shared" si="11"/>
        <v>1.7885375494071147</v>
      </c>
      <c r="O9" s="20">
        <f t="shared" si="6"/>
        <v>2690</v>
      </c>
      <c r="P9" s="22">
        <f t="shared" si="12"/>
        <v>26.581027667984191</v>
      </c>
    </row>
    <row r="10" spans="1:16" ht="39.950000000000003" customHeight="1" x14ac:dyDescent="0.2">
      <c r="A10" s="125" t="s">
        <v>199</v>
      </c>
      <c r="B10" s="20">
        <f t="shared" si="0"/>
        <v>31632</v>
      </c>
      <c r="C10" s="20">
        <f t="shared" si="0"/>
        <v>11667</v>
      </c>
      <c r="D10" s="21">
        <f t="shared" si="13"/>
        <v>36.883535660091049</v>
      </c>
      <c r="E10" s="20">
        <f t="shared" si="1"/>
        <v>1582</v>
      </c>
      <c r="F10" s="21">
        <f t="shared" si="7"/>
        <v>5.0012645422357105</v>
      </c>
      <c r="G10" s="20">
        <f t="shared" si="2"/>
        <v>7691</v>
      </c>
      <c r="H10" s="21">
        <f t="shared" si="8"/>
        <v>24.31398583712696</v>
      </c>
      <c r="I10" s="20">
        <f t="shared" si="3"/>
        <v>1289</v>
      </c>
      <c r="J10" s="21">
        <f t="shared" si="9"/>
        <v>4.0749873545776429</v>
      </c>
      <c r="K10" s="20">
        <f t="shared" si="4"/>
        <v>703</v>
      </c>
      <c r="L10" s="21">
        <f t="shared" si="10"/>
        <v>2.222432979261507</v>
      </c>
      <c r="M10" s="20">
        <f t="shared" si="5"/>
        <v>251</v>
      </c>
      <c r="N10" s="21">
        <f t="shared" si="11"/>
        <v>0.79350025290844706</v>
      </c>
      <c r="O10" s="20">
        <f t="shared" si="6"/>
        <v>8449</v>
      </c>
      <c r="P10" s="22">
        <f t="shared" si="12"/>
        <v>26.710293373798681</v>
      </c>
    </row>
    <row r="11" spans="1:16" ht="39.950000000000003" customHeight="1" x14ac:dyDescent="0.2">
      <c r="A11" s="19" t="s">
        <v>188</v>
      </c>
      <c r="B11" s="20">
        <f t="shared" si="0"/>
        <v>164</v>
      </c>
      <c r="C11" s="20">
        <f t="shared" si="0"/>
        <v>48</v>
      </c>
      <c r="D11" s="21">
        <f t="shared" si="13"/>
        <v>29.268292682926827</v>
      </c>
      <c r="E11" s="20">
        <f t="shared" si="1"/>
        <v>2</v>
      </c>
      <c r="F11" s="21">
        <f t="shared" si="7"/>
        <v>1.2195121951219512</v>
      </c>
      <c r="G11" s="20">
        <f t="shared" si="2"/>
        <v>36</v>
      </c>
      <c r="H11" s="21">
        <f t="shared" si="8"/>
        <v>21.951219512195124</v>
      </c>
      <c r="I11" s="20">
        <f t="shared" si="3"/>
        <v>13</v>
      </c>
      <c r="J11" s="21">
        <f t="shared" si="9"/>
        <v>7.9268292682926829</v>
      </c>
      <c r="K11" s="20">
        <f t="shared" si="4"/>
        <v>1</v>
      </c>
      <c r="L11" s="21">
        <f t="shared" si="10"/>
        <v>0.6097560975609756</v>
      </c>
      <c r="M11" s="127">
        <v>0</v>
      </c>
      <c r="N11" s="127">
        <v>0</v>
      </c>
      <c r="O11" s="20">
        <f t="shared" si="6"/>
        <v>64</v>
      </c>
      <c r="P11" s="22">
        <f t="shared" si="12"/>
        <v>39.024390243902438</v>
      </c>
    </row>
    <row r="12" spans="1:16" ht="54.95" customHeight="1" x14ac:dyDescent="0.2">
      <c r="A12" s="19" t="s">
        <v>189</v>
      </c>
      <c r="B12" s="20">
        <f t="shared" si="0"/>
        <v>14388</v>
      </c>
      <c r="C12" s="20">
        <f t="shared" si="0"/>
        <v>2038</v>
      </c>
      <c r="D12" s="21">
        <f t="shared" si="13"/>
        <v>14.164581595774257</v>
      </c>
      <c r="E12" s="20">
        <f t="shared" si="1"/>
        <v>1268</v>
      </c>
      <c r="F12" s="21">
        <f t="shared" si="7"/>
        <v>8.8128996385877123</v>
      </c>
      <c r="G12" s="20">
        <f t="shared" si="2"/>
        <v>3779</v>
      </c>
      <c r="H12" s="21">
        <f t="shared" si="8"/>
        <v>26.264943008062275</v>
      </c>
      <c r="I12" s="20">
        <f t="shared" si="3"/>
        <v>1889</v>
      </c>
      <c r="J12" s="21">
        <f t="shared" si="9"/>
        <v>13.128996385877119</v>
      </c>
      <c r="K12" s="20">
        <f t="shared" si="4"/>
        <v>222</v>
      </c>
      <c r="L12" s="21">
        <f t="shared" si="10"/>
        <v>1.5429524603836531</v>
      </c>
      <c r="M12" s="20">
        <f t="shared" si="5"/>
        <v>28</v>
      </c>
      <c r="N12" s="21">
        <f t="shared" si="11"/>
        <v>0.19460661662496526</v>
      </c>
      <c r="O12" s="20">
        <f t="shared" si="6"/>
        <v>5164</v>
      </c>
      <c r="P12" s="22">
        <f t="shared" si="12"/>
        <v>35.891020294690016</v>
      </c>
    </row>
    <row r="13" spans="1:16" ht="120" customHeight="1" x14ac:dyDescent="0.2">
      <c r="A13" s="19" t="s">
        <v>200</v>
      </c>
      <c r="B13" s="20">
        <f t="shared" si="0"/>
        <v>415</v>
      </c>
      <c r="C13" s="20">
        <f t="shared" si="0"/>
        <v>31</v>
      </c>
      <c r="D13" s="21">
        <f t="shared" si="13"/>
        <v>7.4698795180722897</v>
      </c>
      <c r="E13" s="127">
        <v>0</v>
      </c>
      <c r="F13" s="127">
        <v>0</v>
      </c>
      <c r="G13" s="20">
        <f t="shared" si="2"/>
        <v>136</v>
      </c>
      <c r="H13" s="21">
        <f t="shared" si="8"/>
        <v>32.7710843373494</v>
      </c>
      <c r="I13" s="20">
        <f t="shared" si="3"/>
        <v>172</v>
      </c>
      <c r="J13" s="21">
        <f t="shared" si="9"/>
        <v>41.445783132530124</v>
      </c>
      <c r="K13" s="20">
        <f t="shared" si="4"/>
        <v>28</v>
      </c>
      <c r="L13" s="21">
        <f t="shared" si="10"/>
        <v>6.7469879518072293</v>
      </c>
      <c r="M13" s="127">
        <v>0</v>
      </c>
      <c r="N13" s="127">
        <v>0</v>
      </c>
      <c r="O13" s="20">
        <f t="shared" si="6"/>
        <v>48</v>
      </c>
      <c r="P13" s="22">
        <f t="shared" si="12"/>
        <v>11.566265060240964</v>
      </c>
    </row>
    <row r="14" spans="1:16" ht="39.950000000000003" customHeight="1" x14ac:dyDescent="0.2">
      <c r="A14" s="19" t="s">
        <v>190</v>
      </c>
      <c r="B14" s="20">
        <f t="shared" si="0"/>
        <v>1138</v>
      </c>
      <c r="C14" s="20">
        <f t="shared" si="0"/>
        <v>365</v>
      </c>
      <c r="D14" s="21">
        <f t="shared" si="13"/>
        <v>32.073813708260104</v>
      </c>
      <c r="E14" s="20">
        <f t="shared" si="1"/>
        <v>57</v>
      </c>
      <c r="F14" s="21">
        <f t="shared" si="7"/>
        <v>5.0087873462214407</v>
      </c>
      <c r="G14" s="20">
        <f t="shared" si="2"/>
        <v>126</v>
      </c>
      <c r="H14" s="21">
        <f t="shared" si="8"/>
        <v>11.072056239015819</v>
      </c>
      <c r="I14" s="20">
        <f t="shared" si="3"/>
        <v>1</v>
      </c>
      <c r="J14" s="21">
        <f t="shared" si="9"/>
        <v>8.7873462214411238E-2</v>
      </c>
      <c r="K14" s="20">
        <f t="shared" si="4"/>
        <v>25</v>
      </c>
      <c r="L14" s="21">
        <f t="shared" si="10"/>
        <v>2.1968365553602811</v>
      </c>
      <c r="M14" s="20">
        <f t="shared" si="5"/>
        <v>10</v>
      </c>
      <c r="N14" s="21">
        <f t="shared" si="11"/>
        <v>0.87873462214411258</v>
      </c>
      <c r="O14" s="20">
        <f t="shared" si="6"/>
        <v>554</v>
      </c>
      <c r="P14" s="22">
        <f t="shared" si="12"/>
        <v>48.68189806678383</v>
      </c>
    </row>
    <row r="15" spans="1:1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</row>
    <row r="16" spans="1:16" ht="39.950000000000003" customHeight="1" x14ac:dyDescent="0.2">
      <c r="A16" s="19" t="s">
        <v>192</v>
      </c>
      <c r="B16" s="20">
        <f t="shared" si="0"/>
        <v>32</v>
      </c>
      <c r="C16" s="20">
        <f t="shared" si="0"/>
        <v>4</v>
      </c>
      <c r="D16" s="21">
        <f t="shared" si="13"/>
        <v>12.5</v>
      </c>
      <c r="E16" s="20">
        <f t="shared" si="1"/>
        <v>1</v>
      </c>
      <c r="F16" s="21">
        <f t="shared" si="7"/>
        <v>3.125</v>
      </c>
      <c r="G16" s="20">
        <f t="shared" si="2"/>
        <v>3</v>
      </c>
      <c r="H16" s="21">
        <f t="shared" si="8"/>
        <v>9.375</v>
      </c>
      <c r="I16" s="127">
        <v>0</v>
      </c>
      <c r="J16" s="127">
        <v>0</v>
      </c>
      <c r="K16" s="20">
        <f t="shared" si="4"/>
        <v>16</v>
      </c>
      <c r="L16" s="21">
        <f t="shared" si="10"/>
        <v>50</v>
      </c>
      <c r="M16" s="20">
        <f t="shared" si="5"/>
        <v>2</v>
      </c>
      <c r="N16" s="21">
        <f t="shared" si="11"/>
        <v>6.25</v>
      </c>
      <c r="O16" s="20">
        <f t="shared" si="6"/>
        <v>6</v>
      </c>
      <c r="P16" s="22">
        <f t="shared" si="12"/>
        <v>18.75</v>
      </c>
    </row>
    <row r="17" spans="1:16" ht="39.950000000000003" customHeight="1" x14ac:dyDescent="0.2">
      <c r="A17" s="19" t="s">
        <v>193</v>
      </c>
      <c r="B17" s="20">
        <f t="shared" si="0"/>
        <v>153</v>
      </c>
      <c r="C17" s="20">
        <f t="shared" si="0"/>
        <v>46</v>
      </c>
      <c r="D17" s="21">
        <f t="shared" si="13"/>
        <v>30.065359477124183</v>
      </c>
      <c r="E17" s="20">
        <f t="shared" si="1"/>
        <v>2</v>
      </c>
      <c r="F17" s="21">
        <f t="shared" si="7"/>
        <v>1.3071895424836601</v>
      </c>
      <c r="G17" s="20">
        <f t="shared" si="2"/>
        <v>17</v>
      </c>
      <c r="H17" s="21">
        <f t="shared" si="8"/>
        <v>11.111111111111111</v>
      </c>
      <c r="I17" s="127">
        <v>0</v>
      </c>
      <c r="J17" s="127">
        <v>0</v>
      </c>
      <c r="K17" s="20">
        <f t="shared" si="4"/>
        <v>40</v>
      </c>
      <c r="L17" s="21">
        <f t="shared" si="10"/>
        <v>26.143790849673206</v>
      </c>
      <c r="M17" s="127">
        <v>0</v>
      </c>
      <c r="N17" s="127">
        <v>0</v>
      </c>
      <c r="O17" s="20">
        <f t="shared" si="6"/>
        <v>48</v>
      </c>
      <c r="P17" s="22">
        <f t="shared" si="12"/>
        <v>31.372549019607842</v>
      </c>
    </row>
    <row r="18" spans="1:16" ht="39.950000000000003" customHeight="1" x14ac:dyDescent="0.2">
      <c r="A18" s="19" t="s">
        <v>194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</row>
    <row r="19" spans="1:16" s="52" customFormat="1" ht="39.950000000000003" customHeight="1" x14ac:dyDescent="0.2">
      <c r="A19" s="19" t="s">
        <v>195</v>
      </c>
      <c r="B19" s="20">
        <f t="shared" si="0"/>
        <v>909</v>
      </c>
      <c r="C19" s="20">
        <f t="shared" si="0"/>
        <v>122</v>
      </c>
      <c r="D19" s="21">
        <f t="shared" si="13"/>
        <v>13.421342134213422</v>
      </c>
      <c r="E19" s="20">
        <f t="shared" si="1"/>
        <v>51</v>
      </c>
      <c r="F19" s="21">
        <f t="shared" si="7"/>
        <v>5.6105610561056105</v>
      </c>
      <c r="G19" s="20">
        <f t="shared" si="2"/>
        <v>91</v>
      </c>
      <c r="H19" s="21">
        <f t="shared" si="8"/>
        <v>10.011001100110011</v>
      </c>
      <c r="I19" s="20">
        <f t="shared" si="3"/>
        <v>4</v>
      </c>
      <c r="J19" s="21">
        <f>I19/B19*100</f>
        <v>0.44004400440044</v>
      </c>
      <c r="K19" s="20">
        <f t="shared" si="4"/>
        <v>56</v>
      </c>
      <c r="L19" s="21">
        <f t="shared" si="10"/>
        <v>6.1606160616061603</v>
      </c>
      <c r="M19" s="20">
        <f t="shared" si="5"/>
        <v>10</v>
      </c>
      <c r="N19" s="21">
        <f t="shared" si="11"/>
        <v>1.1001100110011002</v>
      </c>
      <c r="O19" s="20">
        <f t="shared" si="6"/>
        <v>575</v>
      </c>
      <c r="P19" s="22">
        <f t="shared" si="12"/>
        <v>63.256325632563261</v>
      </c>
    </row>
    <row r="20" spans="1:16" ht="15.95" customHeight="1" x14ac:dyDescent="0.2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15.95" customHeight="1" thickBot="1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</row>
    <row r="22" spans="1:16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ht="18" customHeight="1" x14ac:dyDescent="0.25">
      <c r="A23" s="30" t="s">
        <v>19</v>
      </c>
    </row>
    <row r="24" spans="1:16" ht="15.95" customHeight="1" x14ac:dyDescent="0.2">
      <c r="A24" s="31" t="s">
        <v>20</v>
      </c>
    </row>
    <row r="25" spans="1:16" ht="15.95" customHeight="1" x14ac:dyDescent="0.2">
      <c r="A25" s="1" t="s">
        <v>198</v>
      </c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2"/>
      <c r="N25" s="2"/>
      <c r="O25" s="2"/>
      <c r="P25" s="2"/>
    </row>
    <row r="26" spans="1:16" ht="15.95" customHeight="1" x14ac:dyDescent="0.2">
      <c r="A26" s="4" t="s">
        <v>202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5"/>
      <c r="M26" s="5"/>
      <c r="N26" s="5"/>
      <c r="O26" s="5"/>
      <c r="P26" s="5"/>
    </row>
    <row r="27" spans="1:16" ht="15.95" customHeight="1" thickBot="1" x14ac:dyDescent="0.25">
      <c r="C27" s="9"/>
      <c r="D27" s="9"/>
      <c r="E27" s="9"/>
      <c r="F27" s="9"/>
      <c r="N27" s="10"/>
      <c r="P27" s="11"/>
    </row>
    <row r="28" spans="1:1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s="14" customFormat="1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</row>
    <row r="30" spans="1:16" ht="35.1" customHeight="1" thickTop="1" x14ac:dyDescent="0.2">
      <c r="A30" s="92" t="s">
        <v>64</v>
      </c>
      <c r="B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39.950000000000003" customHeight="1" x14ac:dyDescent="0.2">
      <c r="A31" s="16" t="s">
        <v>185</v>
      </c>
      <c r="B31" s="15">
        <f>SUM(B32:B43)</f>
        <v>6922</v>
      </c>
      <c r="C31" s="15">
        <f>SUM(C32:C43)</f>
        <v>910</v>
      </c>
      <c r="D31" s="17">
        <f>C31/B31*100</f>
        <v>13.146489453915052</v>
      </c>
      <c r="E31" s="15">
        <f>SUM(E32:E43)</f>
        <v>121</v>
      </c>
      <c r="F31" s="17">
        <f>E31/B31*100</f>
        <v>1.7480496966194741</v>
      </c>
      <c r="G31" s="15">
        <f>SUM(G32:G43)</f>
        <v>2560</v>
      </c>
      <c r="H31" s="17">
        <f>G31/B31*100</f>
        <v>36.983530771453339</v>
      </c>
      <c r="I31" s="15">
        <f>SUM(I32:I43)</f>
        <v>192</v>
      </c>
      <c r="J31" s="17">
        <f>I31/B31*100</f>
        <v>2.7737648078590005</v>
      </c>
      <c r="K31" s="15">
        <f>SUM(K32:K43)</f>
        <v>161</v>
      </c>
      <c r="L31" s="17">
        <f>K31/B31*100</f>
        <v>2.3259173649234328</v>
      </c>
      <c r="M31" s="15">
        <f>SUM(M32:M43)</f>
        <v>84</v>
      </c>
      <c r="N31" s="17">
        <f>M31/B31*100</f>
        <v>1.2135221034383126</v>
      </c>
      <c r="O31" s="15">
        <f>SUM(O32:O43)</f>
        <v>2894</v>
      </c>
      <c r="P31" s="18">
        <f>O31/B31*100</f>
        <v>41.80872580179139</v>
      </c>
    </row>
    <row r="32" spans="1:16" ht="39.950000000000003" customHeight="1" x14ac:dyDescent="0.2">
      <c r="A32" s="19" t="s">
        <v>186</v>
      </c>
      <c r="B32" s="20">
        <v>1650</v>
      </c>
      <c r="C32" s="20">
        <v>139</v>
      </c>
      <c r="D32" s="21">
        <f>C32/B32*100</f>
        <v>8.4242424242424239</v>
      </c>
      <c r="E32" s="20">
        <v>56</v>
      </c>
      <c r="F32" s="21">
        <f t="shared" ref="F32:F38" si="14">E32/B32*100</f>
        <v>3.3939393939393945</v>
      </c>
      <c r="G32" s="20">
        <v>711</v>
      </c>
      <c r="H32" s="21">
        <f t="shared" ref="H32:H38" si="15">G32/B32*100</f>
        <v>43.090909090909093</v>
      </c>
      <c r="I32" s="20">
        <v>49</v>
      </c>
      <c r="J32" s="21">
        <f t="shared" ref="J32:J38" si="16">I32/B32*100</f>
        <v>2.9696969696969697</v>
      </c>
      <c r="K32" s="20">
        <v>27</v>
      </c>
      <c r="L32" s="21">
        <f t="shared" ref="L32:L40" si="17">K32/B32*100</f>
        <v>1.6363636363636365</v>
      </c>
      <c r="M32" s="20">
        <v>66</v>
      </c>
      <c r="N32" s="21">
        <f t="shared" ref="N32:N38" si="18">M32/B32*100</f>
        <v>4</v>
      </c>
      <c r="O32" s="20">
        <v>602</v>
      </c>
      <c r="P32" s="22">
        <f t="shared" ref="P32:P41" si="19">O32/B32*100</f>
        <v>36.484848484848484</v>
      </c>
    </row>
    <row r="33" spans="1:16" ht="39.950000000000003" customHeight="1" x14ac:dyDescent="0.2">
      <c r="A33" s="19" t="s">
        <v>187</v>
      </c>
      <c r="B33" s="20">
        <v>299</v>
      </c>
      <c r="C33" s="20">
        <v>81</v>
      </c>
      <c r="D33" s="21">
        <f t="shared" ref="D33:D38" si="20">C33/B33*100</f>
        <v>27.090301003344479</v>
      </c>
      <c r="E33" s="20">
        <v>11</v>
      </c>
      <c r="F33" s="21">
        <f t="shared" si="14"/>
        <v>3.6789297658862878</v>
      </c>
      <c r="G33" s="20">
        <v>93</v>
      </c>
      <c r="H33" s="21">
        <f t="shared" si="15"/>
        <v>31.103678929765888</v>
      </c>
      <c r="I33" s="20">
        <v>3</v>
      </c>
      <c r="J33" s="21">
        <f t="shared" si="16"/>
        <v>1.0033444816053512</v>
      </c>
      <c r="K33" s="20">
        <v>55</v>
      </c>
      <c r="L33" s="21">
        <f t="shared" si="17"/>
        <v>18.394648829431436</v>
      </c>
      <c r="M33" s="20">
        <v>10</v>
      </c>
      <c r="N33" s="21">
        <f t="shared" si="18"/>
        <v>3.3444816053511706</v>
      </c>
      <c r="O33" s="20">
        <v>46</v>
      </c>
      <c r="P33" s="22">
        <f t="shared" si="19"/>
        <v>15.384615384615385</v>
      </c>
    </row>
    <row r="34" spans="1:16" ht="39.950000000000003" customHeight="1" x14ac:dyDescent="0.2">
      <c r="A34" s="125" t="s">
        <v>199</v>
      </c>
      <c r="B34" s="20">
        <v>1619</v>
      </c>
      <c r="C34" s="20">
        <v>274</v>
      </c>
      <c r="D34" s="21">
        <f t="shared" si="20"/>
        <v>16.92402717726992</v>
      </c>
      <c r="E34" s="20">
        <v>40</v>
      </c>
      <c r="F34" s="21">
        <f t="shared" si="14"/>
        <v>2.4706609017912289</v>
      </c>
      <c r="G34" s="20">
        <v>633</v>
      </c>
      <c r="H34" s="21">
        <f t="shared" si="15"/>
        <v>39.098208770846199</v>
      </c>
      <c r="I34" s="20">
        <v>36</v>
      </c>
      <c r="J34" s="21">
        <f t="shared" si="16"/>
        <v>2.2235948116121063</v>
      </c>
      <c r="K34" s="20">
        <v>24</v>
      </c>
      <c r="L34" s="21">
        <f t="shared" si="17"/>
        <v>1.4823965410747375</v>
      </c>
      <c r="M34" s="20">
        <v>6</v>
      </c>
      <c r="N34" s="21">
        <f t="shared" si="18"/>
        <v>0.37059913526868438</v>
      </c>
      <c r="O34" s="20">
        <v>606</v>
      </c>
      <c r="P34" s="22">
        <f t="shared" si="19"/>
        <v>37.430512662137119</v>
      </c>
    </row>
    <row r="35" spans="1:16" ht="39.950000000000003" customHeight="1" x14ac:dyDescent="0.2">
      <c r="A35" s="19" t="s">
        <v>188</v>
      </c>
      <c r="B35" s="20">
        <v>5</v>
      </c>
      <c r="C35" s="20">
        <v>1</v>
      </c>
      <c r="D35" s="21">
        <f t="shared" si="20"/>
        <v>20</v>
      </c>
      <c r="E35" s="20">
        <v>1</v>
      </c>
      <c r="F35" s="21">
        <f t="shared" si="14"/>
        <v>20</v>
      </c>
      <c r="G35" s="20">
        <v>3</v>
      </c>
      <c r="H35" s="21">
        <f t="shared" si="15"/>
        <v>60</v>
      </c>
      <c r="I35" s="127">
        <v>0</v>
      </c>
      <c r="J35" s="127">
        <v>0</v>
      </c>
      <c r="K35" s="127">
        <v>0</v>
      </c>
      <c r="L35" s="127">
        <v>0</v>
      </c>
      <c r="M35" s="127">
        <v>0</v>
      </c>
      <c r="N35" s="127">
        <v>0</v>
      </c>
      <c r="O35" s="127">
        <v>0</v>
      </c>
      <c r="P35" s="127">
        <v>0</v>
      </c>
    </row>
    <row r="36" spans="1:16" ht="54.95" customHeight="1" x14ac:dyDescent="0.2">
      <c r="A36" s="19" t="s">
        <v>189</v>
      </c>
      <c r="B36" s="20">
        <v>3078</v>
      </c>
      <c r="C36" s="20">
        <v>371</v>
      </c>
      <c r="D36" s="21">
        <f t="shared" si="20"/>
        <v>12.053281351526964</v>
      </c>
      <c r="E36" s="20">
        <v>12</v>
      </c>
      <c r="F36" s="21">
        <f t="shared" si="14"/>
        <v>0.38986354775828458</v>
      </c>
      <c r="G36" s="20">
        <v>1009</v>
      </c>
      <c r="H36" s="21">
        <f t="shared" si="15"/>
        <v>32.781026640675762</v>
      </c>
      <c r="I36" s="20">
        <v>103</v>
      </c>
      <c r="J36" s="21">
        <f t="shared" si="16"/>
        <v>3.3463287849252761</v>
      </c>
      <c r="K36" s="20">
        <v>17</v>
      </c>
      <c r="L36" s="21">
        <f t="shared" si="17"/>
        <v>0.55230669265756982</v>
      </c>
      <c r="M36" s="127">
        <v>0</v>
      </c>
      <c r="N36" s="127">
        <v>0</v>
      </c>
      <c r="O36" s="20">
        <v>1566</v>
      </c>
      <c r="P36" s="22">
        <f t="shared" si="19"/>
        <v>50.877192982456144</v>
      </c>
    </row>
    <row r="37" spans="1:16" ht="120" customHeight="1" x14ac:dyDescent="0.2">
      <c r="A37" s="19" t="s">
        <v>200</v>
      </c>
      <c r="B37" s="20">
        <v>118</v>
      </c>
      <c r="C37" s="20">
        <v>5</v>
      </c>
      <c r="D37" s="21">
        <f t="shared" si="20"/>
        <v>4.2372881355932197</v>
      </c>
      <c r="E37" s="127">
        <v>0</v>
      </c>
      <c r="F37" s="127">
        <v>0</v>
      </c>
      <c r="G37" s="20">
        <v>90</v>
      </c>
      <c r="H37" s="21">
        <f t="shared" si="15"/>
        <v>76.271186440677965</v>
      </c>
      <c r="I37" s="127">
        <v>0</v>
      </c>
      <c r="J37" s="127">
        <v>0</v>
      </c>
      <c r="K37" s="20">
        <v>20</v>
      </c>
      <c r="L37" s="21">
        <f t="shared" si="17"/>
        <v>16.949152542372879</v>
      </c>
      <c r="M37" s="127">
        <v>0</v>
      </c>
      <c r="N37" s="127">
        <v>0</v>
      </c>
      <c r="O37" s="20">
        <v>3</v>
      </c>
      <c r="P37" s="22">
        <f t="shared" si="19"/>
        <v>2.5423728813559325</v>
      </c>
    </row>
    <row r="38" spans="1:16" ht="39.950000000000003" customHeight="1" x14ac:dyDescent="0.2">
      <c r="A38" s="19" t="s">
        <v>190</v>
      </c>
      <c r="B38" s="20">
        <v>105</v>
      </c>
      <c r="C38" s="20">
        <v>39</v>
      </c>
      <c r="D38" s="21">
        <f t="shared" si="20"/>
        <v>37.142857142857146</v>
      </c>
      <c r="E38" s="20">
        <v>1</v>
      </c>
      <c r="F38" s="21">
        <f t="shared" si="14"/>
        <v>0.95238095238095244</v>
      </c>
      <c r="G38" s="20">
        <v>17</v>
      </c>
      <c r="H38" s="21">
        <f t="shared" si="15"/>
        <v>16.19047619047619</v>
      </c>
      <c r="I38" s="20">
        <v>1</v>
      </c>
      <c r="J38" s="21">
        <f t="shared" si="16"/>
        <v>0.95238095238095244</v>
      </c>
      <c r="K38" s="20">
        <v>4</v>
      </c>
      <c r="L38" s="21">
        <f t="shared" si="17"/>
        <v>3.8095238095238098</v>
      </c>
      <c r="M38" s="20">
        <v>2</v>
      </c>
      <c r="N38" s="21">
        <f t="shared" si="18"/>
        <v>1.9047619047619049</v>
      </c>
      <c r="O38" s="20">
        <v>41</v>
      </c>
      <c r="P38" s="22">
        <f t="shared" si="19"/>
        <v>39.047619047619051</v>
      </c>
    </row>
    <row r="39" spans="1:16" ht="39.950000000000003" customHeight="1" x14ac:dyDescent="0.2">
      <c r="A39" s="19" t="s">
        <v>191</v>
      </c>
      <c r="B39" s="127">
        <v>0</v>
      </c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</row>
    <row r="40" spans="1:16" ht="39.950000000000003" customHeight="1" x14ac:dyDescent="0.2">
      <c r="A40" s="19" t="s">
        <v>192</v>
      </c>
      <c r="B40" s="20">
        <v>2</v>
      </c>
      <c r="C40" s="127">
        <v>0</v>
      </c>
      <c r="D40" s="127">
        <v>0</v>
      </c>
      <c r="E40" s="127">
        <v>0</v>
      </c>
      <c r="F40" s="127">
        <v>0</v>
      </c>
      <c r="G40" s="127">
        <v>0</v>
      </c>
      <c r="H40" s="127">
        <v>0</v>
      </c>
      <c r="I40" s="127">
        <v>0</v>
      </c>
      <c r="J40" s="127">
        <v>0</v>
      </c>
      <c r="K40" s="20">
        <v>2</v>
      </c>
      <c r="L40" s="21">
        <f t="shared" si="17"/>
        <v>100</v>
      </c>
      <c r="M40" s="127">
        <v>0</v>
      </c>
      <c r="N40" s="127">
        <v>0</v>
      </c>
      <c r="O40" s="127">
        <v>0</v>
      </c>
      <c r="P40" s="127">
        <v>0</v>
      </c>
    </row>
    <row r="41" spans="1:16" ht="39.950000000000003" customHeight="1" x14ac:dyDescent="0.2">
      <c r="A41" s="19" t="s">
        <v>193</v>
      </c>
      <c r="B41" s="20">
        <v>8</v>
      </c>
      <c r="C41" s="127">
        <v>0</v>
      </c>
      <c r="D41" s="127">
        <v>0</v>
      </c>
      <c r="E41" s="127">
        <v>0</v>
      </c>
      <c r="F41" s="127">
        <v>0</v>
      </c>
      <c r="G41" s="127">
        <v>0</v>
      </c>
      <c r="H41" s="127">
        <v>0</v>
      </c>
      <c r="I41" s="127">
        <v>0</v>
      </c>
      <c r="J41" s="127">
        <v>0</v>
      </c>
      <c r="K41" s="127">
        <v>0</v>
      </c>
      <c r="L41" s="127">
        <v>0</v>
      </c>
      <c r="M41" s="127">
        <v>0</v>
      </c>
      <c r="N41" s="127">
        <v>0</v>
      </c>
      <c r="O41" s="20">
        <v>8</v>
      </c>
      <c r="P41" s="22">
        <f t="shared" si="19"/>
        <v>100</v>
      </c>
    </row>
    <row r="42" spans="1:16" ht="39.950000000000003" customHeight="1" x14ac:dyDescent="0.2">
      <c r="A42" s="19" t="s">
        <v>194</v>
      </c>
      <c r="B42" s="127">
        <v>0</v>
      </c>
      <c r="C42" s="127">
        <v>0</v>
      </c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127">
        <v>0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</row>
    <row r="43" spans="1:16" s="52" customFormat="1" ht="39.950000000000003" customHeight="1" x14ac:dyDescent="0.2">
      <c r="A43" s="19" t="s">
        <v>195</v>
      </c>
      <c r="B43" s="20">
        <v>38</v>
      </c>
      <c r="C43" s="127">
        <v>0</v>
      </c>
      <c r="D43" s="127">
        <v>0</v>
      </c>
      <c r="E43" s="127">
        <v>0</v>
      </c>
      <c r="F43" s="127">
        <v>0</v>
      </c>
      <c r="G43" s="20">
        <v>4</v>
      </c>
      <c r="H43" s="21">
        <v>10.526315789473683</v>
      </c>
      <c r="I43" s="127">
        <v>0</v>
      </c>
      <c r="J43" s="127">
        <v>0</v>
      </c>
      <c r="K43" s="20">
        <v>12</v>
      </c>
      <c r="L43" s="21">
        <v>31.578947368421051</v>
      </c>
      <c r="M43" s="127">
        <v>0</v>
      </c>
      <c r="N43" s="127">
        <v>0</v>
      </c>
      <c r="O43" s="20">
        <v>22</v>
      </c>
      <c r="P43" s="22">
        <v>57.894736842105267</v>
      </c>
    </row>
    <row r="44" spans="1:16" ht="15.95" customHeight="1" x14ac:dyDescent="0.2"/>
    <row r="45" spans="1:16" ht="15.95" customHeight="1" thickBot="1" x14ac:dyDescent="0.25">
      <c r="A45" s="68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</row>
    <row r="46" spans="1:16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16" ht="18" customHeight="1" x14ac:dyDescent="0.25">
      <c r="A47" s="30" t="s">
        <v>19</v>
      </c>
    </row>
    <row r="48" spans="1:16" ht="15.95" customHeight="1" x14ac:dyDescent="0.2">
      <c r="A48" s="31" t="s">
        <v>20</v>
      </c>
    </row>
    <row r="49" spans="1:16" ht="35.1" customHeight="1" x14ac:dyDescent="0.2">
      <c r="A49" s="92" t="s">
        <v>65</v>
      </c>
      <c r="B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39.950000000000003" customHeight="1" x14ac:dyDescent="0.2">
      <c r="A50" s="16" t="s">
        <v>185</v>
      </c>
      <c r="B50" s="15">
        <f>SUM(B51:B62)</f>
        <v>6426</v>
      </c>
      <c r="C50" s="15">
        <f>SUM(C51:C62)</f>
        <v>369</v>
      </c>
      <c r="D50" s="17">
        <f>C50/B50*100</f>
        <v>5.742296918767507</v>
      </c>
      <c r="E50" s="15">
        <f>SUM(E51:E62)</f>
        <v>200</v>
      </c>
      <c r="F50" s="17">
        <f>E50/B50*100</f>
        <v>3.1123560535325239</v>
      </c>
      <c r="G50" s="15">
        <f>SUM(G51:G62)</f>
        <v>2694</v>
      </c>
      <c r="H50" s="17">
        <f>G50/B50*100</f>
        <v>41.9234360410831</v>
      </c>
      <c r="I50" s="15">
        <f>SUM(I51:I62)</f>
        <v>2042</v>
      </c>
      <c r="J50" s="17">
        <f>I50/B50*100</f>
        <v>31.777155306567074</v>
      </c>
      <c r="K50" s="15">
        <f>SUM(K51:K62)</f>
        <v>67</v>
      </c>
      <c r="L50" s="17">
        <f>K50/B50*100</f>
        <v>1.0426392779333957</v>
      </c>
      <c r="M50" s="15">
        <f>SUM(M51:M62)</f>
        <v>32</v>
      </c>
      <c r="N50" s="17">
        <f>M50/B50*100</f>
        <v>0.4979769685652039</v>
      </c>
      <c r="O50" s="15">
        <f>SUM(O51:O62)</f>
        <v>1022</v>
      </c>
      <c r="P50" s="18">
        <f>O50/B50*100</f>
        <v>15.904139433551197</v>
      </c>
    </row>
    <row r="51" spans="1:16" ht="39.950000000000003" customHeight="1" x14ac:dyDescent="0.2">
      <c r="A51" s="19" t="s">
        <v>186</v>
      </c>
      <c r="B51" s="20">
        <v>658</v>
      </c>
      <c r="C51" s="20">
        <v>65</v>
      </c>
      <c r="D51" s="21">
        <f>C51/B51*100</f>
        <v>9.8784194528875382</v>
      </c>
      <c r="E51" s="20">
        <v>26</v>
      </c>
      <c r="F51" s="21">
        <f t="shared" ref="F51:F57" si="21">E51/B51*100</f>
        <v>3.9513677811550152</v>
      </c>
      <c r="G51" s="20">
        <v>301</v>
      </c>
      <c r="H51" s="21">
        <f t="shared" ref="H51:H57" si="22">G51/B51*100</f>
        <v>45.744680851063826</v>
      </c>
      <c r="I51" s="20">
        <v>50</v>
      </c>
      <c r="J51" s="21">
        <f t="shared" ref="J51:J56" si="23">I51/B51*100</f>
        <v>7.598784194528875</v>
      </c>
      <c r="K51" s="20">
        <v>26</v>
      </c>
      <c r="L51" s="21">
        <f t="shared" ref="L51:L57" si="24">K51/B51*100</f>
        <v>3.9513677811550152</v>
      </c>
      <c r="M51" s="20">
        <v>29</v>
      </c>
      <c r="N51" s="21">
        <f t="shared" ref="N51:N53" si="25">M51/B51*100</f>
        <v>4.4072948328267474</v>
      </c>
      <c r="O51" s="20">
        <v>161</v>
      </c>
      <c r="P51" s="22">
        <f t="shared" ref="P51:P60" si="26">O51/B51*100</f>
        <v>24.468085106382979</v>
      </c>
    </row>
    <row r="52" spans="1:16" ht="39.950000000000003" customHeight="1" x14ac:dyDescent="0.2">
      <c r="A52" s="19" t="s">
        <v>187</v>
      </c>
      <c r="B52" s="20">
        <v>87</v>
      </c>
      <c r="C52" s="20">
        <v>1</v>
      </c>
      <c r="D52" s="21">
        <f t="shared" ref="D52:D57" si="27">C52/B52*100</f>
        <v>1.1494252873563218</v>
      </c>
      <c r="E52" s="20">
        <v>24</v>
      </c>
      <c r="F52" s="21">
        <f t="shared" si="21"/>
        <v>27.586206896551722</v>
      </c>
      <c r="G52" s="20">
        <v>31</v>
      </c>
      <c r="H52" s="21">
        <f t="shared" si="22"/>
        <v>35.632183908045981</v>
      </c>
      <c r="I52" s="20">
        <v>2</v>
      </c>
      <c r="J52" s="21">
        <f t="shared" si="23"/>
        <v>2.2988505747126435</v>
      </c>
      <c r="K52" s="127">
        <v>0</v>
      </c>
      <c r="L52" s="127">
        <v>0</v>
      </c>
      <c r="M52" s="20">
        <v>1</v>
      </c>
      <c r="N52" s="21">
        <f t="shared" si="25"/>
        <v>1.1494252873563218</v>
      </c>
      <c r="O52" s="20">
        <v>28</v>
      </c>
      <c r="P52" s="22">
        <f t="shared" si="26"/>
        <v>32.183908045977013</v>
      </c>
    </row>
    <row r="53" spans="1:16" ht="39.950000000000003" customHeight="1" x14ac:dyDescent="0.2">
      <c r="A53" s="125" t="s">
        <v>199</v>
      </c>
      <c r="B53" s="20">
        <v>537</v>
      </c>
      <c r="C53" s="20">
        <v>44</v>
      </c>
      <c r="D53" s="21">
        <f t="shared" si="27"/>
        <v>8.1936685288640589</v>
      </c>
      <c r="E53" s="20">
        <v>27</v>
      </c>
      <c r="F53" s="21">
        <f t="shared" si="21"/>
        <v>5.027932960893855</v>
      </c>
      <c r="G53" s="20">
        <v>283</v>
      </c>
      <c r="H53" s="21">
        <f t="shared" si="22"/>
        <v>52.700186219739301</v>
      </c>
      <c r="I53" s="20">
        <v>91</v>
      </c>
      <c r="J53" s="21">
        <f t="shared" si="23"/>
        <v>16.945996275605214</v>
      </c>
      <c r="K53" s="20">
        <v>4</v>
      </c>
      <c r="L53" s="21">
        <f t="shared" si="24"/>
        <v>0.74487895716945995</v>
      </c>
      <c r="M53" s="20">
        <v>1</v>
      </c>
      <c r="N53" s="21">
        <f t="shared" si="25"/>
        <v>0.18621973929236499</v>
      </c>
      <c r="O53" s="20">
        <v>87</v>
      </c>
      <c r="P53" s="22">
        <f t="shared" si="26"/>
        <v>16.201117318435752</v>
      </c>
    </row>
    <row r="54" spans="1:16" ht="39.950000000000003" customHeight="1" x14ac:dyDescent="0.2">
      <c r="A54" s="19" t="s">
        <v>188</v>
      </c>
      <c r="B54" s="20">
        <v>15</v>
      </c>
      <c r="C54" s="127">
        <v>0</v>
      </c>
      <c r="D54" s="127">
        <v>0</v>
      </c>
      <c r="E54" s="20">
        <v>1</v>
      </c>
      <c r="F54" s="21">
        <f t="shared" si="21"/>
        <v>6.666666666666667</v>
      </c>
      <c r="G54" s="20">
        <v>6</v>
      </c>
      <c r="H54" s="21">
        <f t="shared" si="22"/>
        <v>40</v>
      </c>
      <c r="I54" s="20">
        <v>8</v>
      </c>
      <c r="J54" s="21">
        <f t="shared" si="23"/>
        <v>53.333333333333336</v>
      </c>
      <c r="K54" s="127">
        <v>0</v>
      </c>
      <c r="L54" s="127">
        <v>0</v>
      </c>
      <c r="M54" s="127">
        <v>0</v>
      </c>
      <c r="N54" s="127">
        <v>0</v>
      </c>
      <c r="O54" s="127">
        <v>0</v>
      </c>
      <c r="P54" s="127">
        <v>0</v>
      </c>
    </row>
    <row r="55" spans="1:16" ht="54.95" customHeight="1" x14ac:dyDescent="0.2">
      <c r="A55" s="19" t="s">
        <v>189</v>
      </c>
      <c r="B55" s="20">
        <v>4771</v>
      </c>
      <c r="C55" s="20">
        <v>225</v>
      </c>
      <c r="D55" s="21">
        <f t="shared" si="27"/>
        <v>4.7159924544120724</v>
      </c>
      <c r="E55" s="20">
        <v>93</v>
      </c>
      <c r="F55" s="21">
        <f t="shared" si="21"/>
        <v>1.9492768811569903</v>
      </c>
      <c r="G55" s="20">
        <v>2013</v>
      </c>
      <c r="H55" s="21">
        <f t="shared" si="22"/>
        <v>42.192412492140015</v>
      </c>
      <c r="I55" s="20">
        <v>1717</v>
      </c>
      <c r="J55" s="21">
        <f t="shared" si="23"/>
        <v>35.988262418780131</v>
      </c>
      <c r="K55" s="20">
        <v>36</v>
      </c>
      <c r="L55" s="21">
        <f t="shared" si="24"/>
        <v>0.75455879270593162</v>
      </c>
      <c r="M55" s="127">
        <v>0</v>
      </c>
      <c r="N55" s="127">
        <v>0</v>
      </c>
      <c r="O55" s="20">
        <v>687</v>
      </c>
      <c r="P55" s="22">
        <f t="shared" si="26"/>
        <v>14.399496960804864</v>
      </c>
    </row>
    <row r="56" spans="1:16" ht="120" customHeight="1" x14ac:dyDescent="0.2">
      <c r="A56" s="19" t="s">
        <v>200</v>
      </c>
      <c r="B56" s="20">
        <v>220</v>
      </c>
      <c r="C56" s="20">
        <v>1</v>
      </c>
      <c r="D56" s="21">
        <f t="shared" si="27"/>
        <v>0.45454545454545453</v>
      </c>
      <c r="E56" s="127">
        <v>0</v>
      </c>
      <c r="F56" s="127">
        <v>0</v>
      </c>
      <c r="G56" s="20">
        <v>43</v>
      </c>
      <c r="H56" s="21">
        <f t="shared" si="22"/>
        <v>19.545454545454547</v>
      </c>
      <c r="I56" s="20">
        <v>172</v>
      </c>
      <c r="J56" s="21">
        <f t="shared" si="23"/>
        <v>78.181818181818187</v>
      </c>
      <c r="K56" s="127">
        <v>0</v>
      </c>
      <c r="L56" s="127">
        <v>0</v>
      </c>
      <c r="M56" s="127">
        <v>0</v>
      </c>
      <c r="N56" s="127">
        <v>0</v>
      </c>
      <c r="O56" s="20">
        <v>4</v>
      </c>
      <c r="P56" s="22">
        <f t="shared" si="26"/>
        <v>1.8181818181818181</v>
      </c>
    </row>
    <row r="57" spans="1:16" ht="39.950000000000003" customHeight="1" x14ac:dyDescent="0.2">
      <c r="A57" s="19" t="s">
        <v>190</v>
      </c>
      <c r="B57" s="20">
        <v>97</v>
      </c>
      <c r="C57" s="20">
        <v>33</v>
      </c>
      <c r="D57" s="21">
        <f t="shared" si="27"/>
        <v>34.020618556701031</v>
      </c>
      <c r="E57" s="20">
        <v>29</v>
      </c>
      <c r="F57" s="21">
        <f t="shared" si="21"/>
        <v>29.896907216494846</v>
      </c>
      <c r="G57" s="20">
        <v>9</v>
      </c>
      <c r="H57" s="21">
        <f t="shared" si="22"/>
        <v>9.2783505154639183</v>
      </c>
      <c r="I57" s="127">
        <v>0</v>
      </c>
      <c r="J57" s="127">
        <v>0</v>
      </c>
      <c r="K57" s="20">
        <v>1</v>
      </c>
      <c r="L57" s="21">
        <f t="shared" si="24"/>
        <v>1.0309278350515463</v>
      </c>
      <c r="M57" s="127">
        <v>0</v>
      </c>
      <c r="N57" s="127">
        <v>0</v>
      </c>
      <c r="O57" s="20">
        <v>25</v>
      </c>
      <c r="P57" s="22">
        <f t="shared" si="26"/>
        <v>25.773195876288657</v>
      </c>
    </row>
    <row r="58" spans="1:16" ht="39.950000000000003" customHeight="1" x14ac:dyDescent="0.2">
      <c r="A58" s="19" t="s">
        <v>191</v>
      </c>
      <c r="B58" s="127">
        <v>0</v>
      </c>
      <c r="C58" s="127">
        <v>0</v>
      </c>
      <c r="D58" s="127">
        <v>0</v>
      </c>
      <c r="E58" s="127">
        <v>0</v>
      </c>
      <c r="F58" s="127">
        <v>0</v>
      </c>
      <c r="G58" s="127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</row>
    <row r="59" spans="1:16" ht="39.950000000000003" customHeight="1" x14ac:dyDescent="0.2">
      <c r="A59" s="19" t="s">
        <v>192</v>
      </c>
      <c r="B59" s="127">
        <v>0</v>
      </c>
      <c r="C59" s="127">
        <v>0</v>
      </c>
      <c r="D59" s="127">
        <v>0</v>
      </c>
      <c r="E59" s="127">
        <v>0</v>
      </c>
      <c r="F59" s="127">
        <v>0</v>
      </c>
      <c r="G59" s="127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27">
        <v>0</v>
      </c>
      <c r="O59" s="127">
        <v>0</v>
      </c>
      <c r="P59" s="127">
        <v>0</v>
      </c>
    </row>
    <row r="60" spans="1:16" ht="39.950000000000003" customHeight="1" x14ac:dyDescent="0.2">
      <c r="A60" s="19" t="s">
        <v>193</v>
      </c>
      <c r="B60" s="20">
        <v>3</v>
      </c>
      <c r="C60" s="127">
        <v>0</v>
      </c>
      <c r="D60" s="127">
        <v>0</v>
      </c>
      <c r="E60" s="127">
        <v>0</v>
      </c>
      <c r="F60" s="127">
        <v>0</v>
      </c>
      <c r="G60" s="127">
        <v>0</v>
      </c>
      <c r="H60" s="127">
        <v>0</v>
      </c>
      <c r="I60" s="127">
        <v>0</v>
      </c>
      <c r="J60" s="127">
        <v>0</v>
      </c>
      <c r="K60" s="127">
        <v>0</v>
      </c>
      <c r="L60" s="127">
        <v>0</v>
      </c>
      <c r="M60" s="127">
        <v>0</v>
      </c>
      <c r="N60" s="127">
        <v>0</v>
      </c>
      <c r="O60" s="20">
        <v>3</v>
      </c>
      <c r="P60" s="22">
        <f t="shared" si="26"/>
        <v>100</v>
      </c>
    </row>
    <row r="61" spans="1:16" ht="39.950000000000003" customHeight="1" x14ac:dyDescent="0.2">
      <c r="A61" s="19" t="s">
        <v>194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</row>
    <row r="62" spans="1:16" s="52" customFormat="1" ht="39.950000000000003" customHeight="1" x14ac:dyDescent="0.2">
      <c r="A62" s="19" t="s">
        <v>195</v>
      </c>
      <c r="B62" s="20">
        <v>38</v>
      </c>
      <c r="C62" s="127">
        <v>0</v>
      </c>
      <c r="D62" s="127">
        <v>0</v>
      </c>
      <c r="E62" s="127">
        <v>0</v>
      </c>
      <c r="F62" s="127">
        <v>0</v>
      </c>
      <c r="G62" s="20">
        <v>8</v>
      </c>
      <c r="H62" s="21">
        <v>21.052631578947366</v>
      </c>
      <c r="I62" s="20">
        <v>2</v>
      </c>
      <c r="J62" s="21">
        <v>0.33444816053511706</v>
      </c>
      <c r="K62" s="127">
        <v>0</v>
      </c>
      <c r="L62" s="127">
        <v>0</v>
      </c>
      <c r="M62" s="20">
        <v>1</v>
      </c>
      <c r="N62" s="128">
        <f>M62/B62*100</f>
        <v>2.6315789473684208</v>
      </c>
      <c r="O62" s="20">
        <v>27</v>
      </c>
      <c r="P62" s="22">
        <v>71.05263157894737</v>
      </c>
    </row>
    <row r="63" spans="1:16" ht="15.95" customHeight="1" x14ac:dyDescent="0.2">
      <c r="H63" s="129"/>
    </row>
    <row r="64" spans="1:16" ht="15.95" customHeight="1" thickBot="1" x14ac:dyDescent="0.25">
      <c r="A64" s="68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</row>
    <row r="65" spans="1:16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16" ht="18" customHeight="1" x14ac:dyDescent="0.25">
      <c r="A66" s="30" t="s">
        <v>19</v>
      </c>
    </row>
    <row r="67" spans="1:16" ht="15.95" customHeight="1" x14ac:dyDescent="0.2">
      <c r="A67" s="31" t="s">
        <v>20</v>
      </c>
    </row>
    <row r="68" spans="1:16" ht="35.1" customHeight="1" x14ac:dyDescent="0.2">
      <c r="A68" s="92" t="s">
        <v>66</v>
      </c>
      <c r="B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39.950000000000003" customHeight="1" x14ac:dyDescent="0.2">
      <c r="A69" s="16" t="s">
        <v>185</v>
      </c>
      <c r="B69" s="15">
        <f>SUM(B70:B81)</f>
        <v>4751</v>
      </c>
      <c r="C69" s="15">
        <f>SUM(C70:C81)</f>
        <v>1317</v>
      </c>
      <c r="D69" s="17">
        <f>C69/B69*100</f>
        <v>27.720479898968637</v>
      </c>
      <c r="E69" s="15">
        <f>SUM(E70:E81)</f>
        <v>262</v>
      </c>
      <c r="F69" s="17">
        <f>E69/B69*100</f>
        <v>5.5146284992633134</v>
      </c>
      <c r="G69" s="15">
        <f>SUM(G70:G81)</f>
        <v>1864</v>
      </c>
      <c r="H69" s="17">
        <f>G69/B69*100</f>
        <v>39.233845506209221</v>
      </c>
      <c r="I69" s="15">
        <f>SUM(I70:I81)</f>
        <v>110</v>
      </c>
      <c r="J69" s="17">
        <f>I69/B69*100</f>
        <v>2.3153020416754369</v>
      </c>
      <c r="K69" s="15">
        <f>SUM(K70:K81)</f>
        <v>223</v>
      </c>
      <c r="L69" s="17">
        <f>K69/B69*100</f>
        <v>4.6937486844874758</v>
      </c>
      <c r="M69" s="15">
        <f>SUM(M70:M81)</f>
        <v>214</v>
      </c>
      <c r="N69" s="17">
        <f>M69/B69*100</f>
        <v>4.5043148810776676</v>
      </c>
      <c r="O69" s="15">
        <f>SUM(O70:O81)</f>
        <v>761</v>
      </c>
      <c r="P69" s="18">
        <f>O69/B69*100</f>
        <v>16.017680488318248</v>
      </c>
    </row>
    <row r="70" spans="1:16" ht="39.950000000000003" customHeight="1" x14ac:dyDescent="0.2">
      <c r="A70" s="19" t="s">
        <v>186</v>
      </c>
      <c r="B70" s="20">
        <v>2166</v>
      </c>
      <c r="C70" s="20">
        <v>212</v>
      </c>
      <c r="D70" s="21">
        <f>C70/B70*100</f>
        <v>9.7876269621421965</v>
      </c>
      <c r="E70" s="20">
        <v>138</v>
      </c>
      <c r="F70" s="21">
        <f t="shared" ref="F70:F76" si="28">E70/B70*100</f>
        <v>6.3711911357340725</v>
      </c>
      <c r="G70" s="20">
        <v>1055</v>
      </c>
      <c r="H70" s="21">
        <f t="shared" ref="H70:H79" si="29">G70/B70*100</f>
        <v>48.707294552169898</v>
      </c>
      <c r="I70" s="20">
        <v>36</v>
      </c>
      <c r="J70" s="21">
        <f t="shared" ref="J70:J72" si="30">I70/B70*100</f>
        <v>1.662049861495845</v>
      </c>
      <c r="K70" s="20">
        <v>114</v>
      </c>
      <c r="L70" s="21">
        <f t="shared" ref="L70:L79" si="31">K70/B70*100</f>
        <v>5.2631578947368416</v>
      </c>
      <c r="M70" s="20">
        <v>198</v>
      </c>
      <c r="N70" s="21">
        <f t="shared" ref="N70:N78" si="32">M70/B70*100</f>
        <v>9.1412742382271475</v>
      </c>
      <c r="O70" s="20">
        <v>413</v>
      </c>
      <c r="P70" s="22">
        <f t="shared" ref="P70:P79" si="33">O70/B70*100</f>
        <v>19.067405355494</v>
      </c>
    </row>
    <row r="71" spans="1:16" ht="39.950000000000003" customHeight="1" x14ac:dyDescent="0.2">
      <c r="A71" s="19" t="s">
        <v>187</v>
      </c>
      <c r="B71" s="20">
        <v>745</v>
      </c>
      <c r="C71" s="20">
        <v>280</v>
      </c>
      <c r="D71" s="21">
        <f t="shared" ref="D71:D79" si="34">C71/B71*100</f>
        <v>37.583892617449663</v>
      </c>
      <c r="E71" s="20">
        <v>20</v>
      </c>
      <c r="F71" s="21">
        <f t="shared" si="28"/>
        <v>2.6845637583892619</v>
      </c>
      <c r="G71" s="20">
        <v>210</v>
      </c>
      <c r="H71" s="21">
        <f t="shared" si="29"/>
        <v>28.187919463087248</v>
      </c>
      <c r="I71" s="20">
        <v>17</v>
      </c>
      <c r="J71" s="21">
        <f t="shared" si="30"/>
        <v>2.2818791946308723</v>
      </c>
      <c r="K71" s="20">
        <v>33</v>
      </c>
      <c r="L71" s="21">
        <f t="shared" si="31"/>
        <v>4.4295302013422821</v>
      </c>
      <c r="M71" s="20">
        <v>4</v>
      </c>
      <c r="N71" s="21">
        <f t="shared" si="32"/>
        <v>0.53691275167785235</v>
      </c>
      <c r="O71" s="20">
        <v>181</v>
      </c>
      <c r="P71" s="22">
        <f t="shared" si="33"/>
        <v>24.295302013422816</v>
      </c>
    </row>
    <row r="72" spans="1:16" ht="39.950000000000003" customHeight="1" x14ac:dyDescent="0.2">
      <c r="A72" s="125" t="s">
        <v>199</v>
      </c>
      <c r="B72" s="20">
        <v>1620</v>
      </c>
      <c r="C72" s="20">
        <v>727</v>
      </c>
      <c r="D72" s="21">
        <f t="shared" si="34"/>
        <v>44.876543209876537</v>
      </c>
      <c r="E72" s="20">
        <v>91</v>
      </c>
      <c r="F72" s="21">
        <f t="shared" si="28"/>
        <v>5.617283950617284</v>
      </c>
      <c r="G72" s="20">
        <v>577</v>
      </c>
      <c r="H72" s="21">
        <f t="shared" si="29"/>
        <v>35.617283950617285</v>
      </c>
      <c r="I72" s="20">
        <v>57</v>
      </c>
      <c r="J72" s="21">
        <f t="shared" si="30"/>
        <v>3.5185185185185186</v>
      </c>
      <c r="K72" s="20">
        <v>57</v>
      </c>
      <c r="L72" s="21">
        <f t="shared" si="31"/>
        <v>3.5185185185185186</v>
      </c>
      <c r="M72" s="20">
        <v>10</v>
      </c>
      <c r="N72" s="21">
        <f t="shared" si="32"/>
        <v>0.61728395061728392</v>
      </c>
      <c r="O72" s="20">
        <v>101</v>
      </c>
      <c r="P72" s="22">
        <f t="shared" si="33"/>
        <v>6.2345679012345681</v>
      </c>
    </row>
    <row r="73" spans="1:16" ht="39.950000000000003" customHeight="1" x14ac:dyDescent="0.2">
      <c r="A73" s="19" t="s">
        <v>188</v>
      </c>
      <c r="B73" s="127">
        <v>0</v>
      </c>
      <c r="C73" s="127">
        <v>0</v>
      </c>
      <c r="D73" s="127">
        <v>0</v>
      </c>
      <c r="E73" s="127">
        <v>0</v>
      </c>
      <c r="F73" s="127">
        <v>0</v>
      </c>
      <c r="G73" s="127">
        <v>0</v>
      </c>
      <c r="H73" s="127">
        <v>0</v>
      </c>
      <c r="I73" s="127">
        <v>0</v>
      </c>
      <c r="J73" s="127">
        <v>0</v>
      </c>
      <c r="K73" s="127">
        <v>0</v>
      </c>
      <c r="L73" s="127">
        <v>0</v>
      </c>
      <c r="M73" s="127">
        <v>0</v>
      </c>
      <c r="N73" s="127">
        <v>0</v>
      </c>
      <c r="O73" s="127">
        <v>0</v>
      </c>
      <c r="P73" s="127">
        <v>0</v>
      </c>
    </row>
    <row r="74" spans="1:16" ht="54.95" customHeight="1" x14ac:dyDescent="0.2">
      <c r="A74" s="19" t="s">
        <v>189</v>
      </c>
      <c r="B74" s="20">
        <v>144</v>
      </c>
      <c r="C74" s="20">
        <v>84</v>
      </c>
      <c r="D74" s="21">
        <f t="shared" si="34"/>
        <v>58.333333333333336</v>
      </c>
      <c r="E74" s="20">
        <v>4</v>
      </c>
      <c r="F74" s="21">
        <f t="shared" si="28"/>
        <v>2.7777777777777777</v>
      </c>
      <c r="G74" s="20">
        <v>7</v>
      </c>
      <c r="H74" s="21">
        <f t="shared" si="29"/>
        <v>4.8611111111111116</v>
      </c>
      <c r="I74" s="127">
        <v>0</v>
      </c>
      <c r="J74" s="127">
        <v>0</v>
      </c>
      <c r="K74" s="20">
        <v>13</v>
      </c>
      <c r="L74" s="21">
        <f t="shared" si="31"/>
        <v>9.0277777777777768</v>
      </c>
      <c r="M74" s="127">
        <v>0</v>
      </c>
      <c r="N74" s="127">
        <v>0</v>
      </c>
      <c r="O74" s="20">
        <v>36</v>
      </c>
      <c r="P74" s="22">
        <f t="shared" si="33"/>
        <v>25</v>
      </c>
    </row>
    <row r="75" spans="1:16" ht="120" customHeight="1" x14ac:dyDescent="0.2">
      <c r="A75" s="19" t="s">
        <v>200</v>
      </c>
      <c r="B75" s="127">
        <v>0</v>
      </c>
      <c r="C75" s="127">
        <v>0</v>
      </c>
      <c r="D75" s="127">
        <v>0</v>
      </c>
      <c r="E75" s="127">
        <v>0</v>
      </c>
      <c r="F75" s="127">
        <v>0</v>
      </c>
      <c r="G75" s="127">
        <v>0</v>
      </c>
      <c r="H75" s="127">
        <v>0</v>
      </c>
      <c r="I75" s="127">
        <v>0</v>
      </c>
      <c r="J75" s="127">
        <v>0</v>
      </c>
      <c r="K75" s="127">
        <v>0</v>
      </c>
      <c r="L75" s="127">
        <v>0</v>
      </c>
      <c r="M75" s="127">
        <v>0</v>
      </c>
      <c r="N75" s="127">
        <v>0</v>
      </c>
      <c r="O75" s="127">
        <v>0</v>
      </c>
      <c r="P75" s="127">
        <v>0</v>
      </c>
    </row>
    <row r="76" spans="1:16" ht="39.950000000000003" customHeight="1" x14ac:dyDescent="0.2">
      <c r="A76" s="19" t="s">
        <v>190</v>
      </c>
      <c r="B76" s="20">
        <v>26</v>
      </c>
      <c r="C76" s="20">
        <v>3</v>
      </c>
      <c r="D76" s="21">
        <f t="shared" si="34"/>
        <v>11.538461538461538</v>
      </c>
      <c r="E76" s="20">
        <v>9</v>
      </c>
      <c r="F76" s="21">
        <f t="shared" si="28"/>
        <v>34.615384615384613</v>
      </c>
      <c r="G76" s="20">
        <v>6</v>
      </c>
      <c r="H76" s="21">
        <f t="shared" si="29"/>
        <v>23.076923076923077</v>
      </c>
      <c r="I76" s="127">
        <v>0</v>
      </c>
      <c r="J76" s="127">
        <v>0</v>
      </c>
      <c r="K76" s="20">
        <v>1</v>
      </c>
      <c r="L76" s="21">
        <f t="shared" si="31"/>
        <v>3.8461538461538463</v>
      </c>
      <c r="M76" s="20">
        <v>1</v>
      </c>
      <c r="N76" s="21">
        <f t="shared" si="32"/>
        <v>3.8461538461538463</v>
      </c>
      <c r="O76" s="20">
        <v>6</v>
      </c>
      <c r="P76" s="22">
        <f t="shared" si="33"/>
        <v>23.076923076923077</v>
      </c>
    </row>
    <row r="77" spans="1:16" ht="39.950000000000003" customHeight="1" x14ac:dyDescent="0.2">
      <c r="A77" s="19" t="s">
        <v>191</v>
      </c>
      <c r="B77" s="127">
        <v>0</v>
      </c>
      <c r="C77" s="127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127">
        <v>0</v>
      </c>
      <c r="N77" s="127">
        <v>0</v>
      </c>
      <c r="O77" s="127">
        <v>0</v>
      </c>
      <c r="P77" s="127">
        <v>0</v>
      </c>
    </row>
    <row r="78" spans="1:16" ht="39.950000000000003" customHeight="1" x14ac:dyDescent="0.2">
      <c r="A78" s="19" t="s">
        <v>192</v>
      </c>
      <c r="B78" s="20">
        <v>5</v>
      </c>
      <c r="C78" s="127">
        <v>0</v>
      </c>
      <c r="D78" s="127">
        <v>0</v>
      </c>
      <c r="E78" s="127">
        <v>0</v>
      </c>
      <c r="F78" s="127">
        <v>0</v>
      </c>
      <c r="G78" s="127">
        <v>0</v>
      </c>
      <c r="H78" s="127">
        <v>0</v>
      </c>
      <c r="I78" s="127">
        <v>0</v>
      </c>
      <c r="J78" s="127">
        <v>0</v>
      </c>
      <c r="K78" s="127">
        <v>0</v>
      </c>
      <c r="L78" s="127">
        <v>0</v>
      </c>
      <c r="M78" s="20">
        <v>1</v>
      </c>
      <c r="N78" s="21">
        <f t="shared" si="32"/>
        <v>20</v>
      </c>
      <c r="O78" s="20">
        <v>4</v>
      </c>
      <c r="P78" s="22">
        <f t="shared" si="33"/>
        <v>80</v>
      </c>
    </row>
    <row r="79" spans="1:16" ht="39.950000000000003" customHeight="1" x14ac:dyDescent="0.2">
      <c r="A79" s="19" t="s">
        <v>193</v>
      </c>
      <c r="B79" s="20">
        <v>14</v>
      </c>
      <c r="C79" s="20">
        <v>10</v>
      </c>
      <c r="D79" s="21">
        <f t="shared" si="34"/>
        <v>71.428571428571431</v>
      </c>
      <c r="E79" s="127">
        <v>0</v>
      </c>
      <c r="F79" s="127">
        <v>0</v>
      </c>
      <c r="G79" s="20">
        <v>1</v>
      </c>
      <c r="H79" s="21">
        <f t="shared" si="29"/>
        <v>7.1428571428571423</v>
      </c>
      <c r="I79" s="127">
        <v>0</v>
      </c>
      <c r="J79" s="127">
        <v>0</v>
      </c>
      <c r="K79" s="20">
        <v>2</v>
      </c>
      <c r="L79" s="21">
        <f t="shared" si="31"/>
        <v>14.285714285714285</v>
      </c>
      <c r="M79" s="127">
        <v>0</v>
      </c>
      <c r="N79" s="127">
        <v>0</v>
      </c>
      <c r="O79" s="20">
        <v>1</v>
      </c>
      <c r="P79" s="22">
        <f t="shared" si="33"/>
        <v>7.1428571428571423</v>
      </c>
    </row>
    <row r="80" spans="1:16" ht="39.950000000000003" customHeight="1" x14ac:dyDescent="0.2">
      <c r="A80" s="19" t="s">
        <v>194</v>
      </c>
      <c r="B80" s="127">
        <v>0</v>
      </c>
      <c r="C80" s="127">
        <v>0</v>
      </c>
      <c r="D80" s="127">
        <v>0</v>
      </c>
      <c r="E80" s="127">
        <v>0</v>
      </c>
      <c r="F80" s="127">
        <v>0</v>
      </c>
      <c r="G80" s="127">
        <v>0</v>
      </c>
      <c r="H80" s="127">
        <v>0</v>
      </c>
      <c r="I80" s="127">
        <v>0</v>
      </c>
      <c r="J80" s="127">
        <v>0</v>
      </c>
      <c r="K80" s="127">
        <v>0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</row>
    <row r="81" spans="1:16" s="52" customFormat="1" ht="39.950000000000003" customHeight="1" x14ac:dyDescent="0.2">
      <c r="A81" s="19" t="s">
        <v>195</v>
      </c>
      <c r="B81" s="20">
        <v>31</v>
      </c>
      <c r="C81" s="20">
        <v>1</v>
      </c>
      <c r="D81" s="21">
        <v>3.225806451612903</v>
      </c>
      <c r="E81" s="127">
        <v>0</v>
      </c>
      <c r="F81" s="127">
        <v>0</v>
      </c>
      <c r="G81" s="20">
        <v>8</v>
      </c>
      <c r="H81" s="21">
        <v>25.806451612903224</v>
      </c>
      <c r="I81" s="127">
        <v>0</v>
      </c>
      <c r="J81" s="21">
        <v>0.33444816053511706</v>
      </c>
      <c r="K81" s="20">
        <v>3</v>
      </c>
      <c r="L81" s="21">
        <v>9.67741935483871</v>
      </c>
      <c r="M81" s="127">
        <v>0</v>
      </c>
      <c r="N81" s="127">
        <v>0</v>
      </c>
      <c r="O81" s="20">
        <v>19</v>
      </c>
      <c r="P81" s="22">
        <v>61.29032258064516</v>
      </c>
    </row>
    <row r="82" spans="1:16" ht="15.95" customHeight="1" x14ac:dyDescent="0.2"/>
    <row r="83" spans="1:16" ht="15.95" customHeight="1" thickBot="1" x14ac:dyDescent="0.25">
      <c r="A83" s="68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</row>
    <row r="84" spans="1:16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16" ht="18" customHeight="1" x14ac:dyDescent="0.25">
      <c r="A85" s="30" t="s">
        <v>19</v>
      </c>
    </row>
    <row r="86" spans="1:16" ht="15.95" customHeight="1" x14ac:dyDescent="0.2">
      <c r="A86" s="31" t="s">
        <v>20</v>
      </c>
    </row>
    <row r="87" spans="1:16" ht="35.1" customHeight="1" x14ac:dyDescent="0.2">
      <c r="A87" s="92" t="s">
        <v>67</v>
      </c>
      <c r="B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 spans="1:16" ht="39.950000000000003" customHeight="1" x14ac:dyDescent="0.2">
      <c r="A88" s="16" t="s">
        <v>185</v>
      </c>
      <c r="B88" s="15">
        <f>SUM(B89:B100)</f>
        <v>27610</v>
      </c>
      <c r="C88" s="15">
        <f>SUM(C89:C100)</f>
        <v>10273</v>
      </c>
      <c r="D88" s="17">
        <f>C88/B88*100</f>
        <v>37.207533502354217</v>
      </c>
      <c r="E88" s="15">
        <f>SUM(E89:E100)</f>
        <v>2146</v>
      </c>
      <c r="F88" s="17">
        <f>E88/B88*100</f>
        <v>7.7725461789206811</v>
      </c>
      <c r="G88" s="15">
        <f>SUM(G89:G100)</f>
        <v>5889</v>
      </c>
      <c r="H88" s="17">
        <f>G88/B88*100</f>
        <v>21.329228540383919</v>
      </c>
      <c r="I88" s="15">
        <f>SUM(I89:I100)</f>
        <v>986</v>
      </c>
      <c r="J88" s="17">
        <f>I88/B88*100</f>
        <v>3.5711698659905831</v>
      </c>
      <c r="K88" s="15">
        <f>SUM(K89:K100)</f>
        <v>477</v>
      </c>
      <c r="L88" s="17">
        <f>K88/B88*100</f>
        <v>1.7276349148859109</v>
      </c>
      <c r="M88" s="15">
        <f>SUM(M89:M100)</f>
        <v>351</v>
      </c>
      <c r="N88" s="17">
        <f>M88/B88*100</f>
        <v>1.2712785222745382</v>
      </c>
      <c r="O88" s="15">
        <f>SUM(O89:O100)</f>
        <v>7488</v>
      </c>
      <c r="P88" s="18">
        <f>O88/B88*100</f>
        <v>27.120608475190149</v>
      </c>
    </row>
    <row r="89" spans="1:16" ht="39.950000000000003" customHeight="1" x14ac:dyDescent="0.2">
      <c r="A89" s="19" t="s">
        <v>186</v>
      </c>
      <c r="B89" s="20">
        <v>4023</v>
      </c>
      <c r="C89" s="20">
        <v>999</v>
      </c>
      <c r="D89" s="21">
        <f>C89/B89*100</f>
        <v>24.832214765100673</v>
      </c>
      <c r="E89" s="20">
        <v>289</v>
      </c>
      <c r="F89" s="21">
        <f t="shared" ref="F89:F95" si="35">E89/B89*100</f>
        <v>7.1836937608749691</v>
      </c>
      <c r="G89" s="20">
        <v>1271</v>
      </c>
      <c r="H89" s="21">
        <f t="shared" ref="H89:H98" si="36">G89/B89*100</f>
        <v>31.593338304747704</v>
      </c>
      <c r="I89" s="20">
        <v>155</v>
      </c>
      <c r="J89" s="21">
        <f t="shared" ref="J89:J93" si="37">I89/B89*100</f>
        <v>3.8528461347253296</v>
      </c>
      <c r="K89" s="20">
        <v>85</v>
      </c>
      <c r="L89" s="21">
        <f t="shared" ref="L89:L98" si="38">K89/B89*100</f>
        <v>2.1128511061396966</v>
      </c>
      <c r="M89" s="20">
        <v>185</v>
      </c>
      <c r="N89" s="21">
        <f t="shared" ref="N89:N95" si="39">M89/B89*100</f>
        <v>4.5985582898334574</v>
      </c>
      <c r="O89" s="20">
        <v>1039</v>
      </c>
      <c r="P89" s="22">
        <f t="shared" ref="P89:P98" si="40">O89/B89*100</f>
        <v>25.826497638578179</v>
      </c>
    </row>
    <row r="90" spans="1:16" ht="39.950000000000003" customHeight="1" x14ac:dyDescent="0.2">
      <c r="A90" s="19" t="s">
        <v>187</v>
      </c>
      <c r="B90" s="20">
        <v>3718</v>
      </c>
      <c r="C90" s="20">
        <v>1713</v>
      </c>
      <c r="D90" s="21">
        <f t="shared" ref="D90:D98" si="41">C90/B90*100</f>
        <v>46.073157611619145</v>
      </c>
      <c r="E90" s="20">
        <v>182</v>
      </c>
      <c r="F90" s="21">
        <f t="shared" si="35"/>
        <v>4.895104895104895</v>
      </c>
      <c r="G90" s="20">
        <v>850</v>
      </c>
      <c r="H90" s="21">
        <f t="shared" si="36"/>
        <v>22.861753630984399</v>
      </c>
      <c r="I90" s="20">
        <v>111</v>
      </c>
      <c r="J90" s="21">
        <f t="shared" si="37"/>
        <v>2.9854760623991394</v>
      </c>
      <c r="K90" s="20">
        <v>94</v>
      </c>
      <c r="L90" s="21">
        <f t="shared" si="38"/>
        <v>2.5282409897794516</v>
      </c>
      <c r="M90" s="20">
        <v>39</v>
      </c>
      <c r="N90" s="21">
        <f t="shared" si="39"/>
        <v>1.048951048951049</v>
      </c>
      <c r="O90" s="20">
        <v>729</v>
      </c>
      <c r="P90" s="22">
        <f t="shared" si="40"/>
        <v>19.607315761161914</v>
      </c>
    </row>
    <row r="91" spans="1:16" ht="39.950000000000003" customHeight="1" x14ac:dyDescent="0.2">
      <c r="A91" s="125" t="s">
        <v>199</v>
      </c>
      <c r="B91" s="20">
        <v>15533</v>
      </c>
      <c r="C91" s="20">
        <v>6212</v>
      </c>
      <c r="D91" s="21">
        <f t="shared" si="41"/>
        <v>39.992274512328592</v>
      </c>
      <c r="E91" s="20">
        <v>817</v>
      </c>
      <c r="F91" s="21">
        <f t="shared" si="35"/>
        <v>5.2597695229511361</v>
      </c>
      <c r="G91" s="20">
        <v>3223</v>
      </c>
      <c r="H91" s="21">
        <f t="shared" si="36"/>
        <v>20.749372304126698</v>
      </c>
      <c r="I91" s="20">
        <v>651</v>
      </c>
      <c r="J91" s="21">
        <f t="shared" si="37"/>
        <v>4.1910770617395228</v>
      </c>
      <c r="K91" s="20">
        <v>172</v>
      </c>
      <c r="L91" s="21">
        <f t="shared" si="38"/>
        <v>1.1073198995686602</v>
      </c>
      <c r="M91" s="20">
        <v>102</v>
      </c>
      <c r="N91" s="21">
        <f t="shared" si="39"/>
        <v>0.65666645206978691</v>
      </c>
      <c r="O91" s="20">
        <v>4356</v>
      </c>
      <c r="P91" s="22">
        <f t="shared" si="40"/>
        <v>28.043520247215604</v>
      </c>
    </row>
    <row r="92" spans="1:16" ht="39.950000000000003" customHeight="1" x14ac:dyDescent="0.2">
      <c r="A92" s="19" t="s">
        <v>188</v>
      </c>
      <c r="B92" s="20">
        <v>80</v>
      </c>
      <c r="C92" s="20">
        <v>18</v>
      </c>
      <c r="D92" s="21">
        <f t="shared" si="41"/>
        <v>22.5</v>
      </c>
      <c r="E92" s="127">
        <v>0</v>
      </c>
      <c r="F92" s="127">
        <v>0</v>
      </c>
      <c r="G92" s="20">
        <v>8</v>
      </c>
      <c r="H92" s="21">
        <f t="shared" si="36"/>
        <v>10</v>
      </c>
      <c r="I92" s="20">
        <v>3</v>
      </c>
      <c r="J92" s="21">
        <f t="shared" si="37"/>
        <v>3.75</v>
      </c>
      <c r="K92" s="20">
        <v>1</v>
      </c>
      <c r="L92" s="21">
        <f t="shared" si="38"/>
        <v>1.25</v>
      </c>
      <c r="M92" s="127">
        <v>0</v>
      </c>
      <c r="N92" s="127">
        <v>0</v>
      </c>
      <c r="O92" s="20">
        <v>50</v>
      </c>
      <c r="P92" s="22">
        <f t="shared" si="40"/>
        <v>62.5</v>
      </c>
    </row>
    <row r="93" spans="1:16" ht="54.95" customHeight="1" x14ac:dyDescent="0.2">
      <c r="A93" s="19" t="s">
        <v>189</v>
      </c>
      <c r="B93" s="20">
        <v>3447</v>
      </c>
      <c r="C93" s="20">
        <v>1026</v>
      </c>
      <c r="D93" s="21">
        <f t="shared" si="41"/>
        <v>29.765013054830288</v>
      </c>
      <c r="E93" s="20">
        <v>807</v>
      </c>
      <c r="F93" s="21">
        <f t="shared" si="35"/>
        <v>23.411662315056571</v>
      </c>
      <c r="G93" s="20">
        <v>465</v>
      </c>
      <c r="H93" s="21">
        <f t="shared" si="36"/>
        <v>13.489991296779808</v>
      </c>
      <c r="I93" s="20">
        <v>65</v>
      </c>
      <c r="J93" s="21">
        <f t="shared" si="37"/>
        <v>1.8856977081520163</v>
      </c>
      <c r="K93" s="20">
        <v>62</v>
      </c>
      <c r="L93" s="21">
        <f t="shared" si="38"/>
        <v>1.798665506237308</v>
      </c>
      <c r="M93" s="20">
        <v>24</v>
      </c>
      <c r="N93" s="21">
        <f t="shared" si="39"/>
        <v>0.6962576153176675</v>
      </c>
      <c r="O93" s="20">
        <v>998</v>
      </c>
      <c r="P93" s="22">
        <f t="shared" si="40"/>
        <v>28.952712503626344</v>
      </c>
    </row>
    <row r="94" spans="1:16" ht="120" customHeight="1" x14ac:dyDescent="0.2">
      <c r="A94" s="19" t="s">
        <v>200</v>
      </c>
      <c r="B94" s="20">
        <v>77</v>
      </c>
      <c r="C94" s="20">
        <v>25</v>
      </c>
      <c r="D94" s="21">
        <f t="shared" si="41"/>
        <v>32.467532467532465</v>
      </c>
      <c r="E94" s="127">
        <v>0</v>
      </c>
      <c r="F94" s="127">
        <v>0</v>
      </c>
      <c r="G94" s="20">
        <v>3</v>
      </c>
      <c r="H94" s="21">
        <f t="shared" si="36"/>
        <v>3.8961038961038961</v>
      </c>
      <c r="I94" s="127">
        <v>0</v>
      </c>
      <c r="J94" s="127">
        <v>0</v>
      </c>
      <c r="K94" s="20">
        <v>8</v>
      </c>
      <c r="L94" s="21">
        <f t="shared" si="38"/>
        <v>10.38961038961039</v>
      </c>
      <c r="M94" s="127">
        <v>0</v>
      </c>
      <c r="N94" s="127">
        <v>0</v>
      </c>
      <c r="O94" s="20">
        <v>41</v>
      </c>
      <c r="P94" s="22">
        <f t="shared" si="40"/>
        <v>53.246753246753244</v>
      </c>
    </row>
    <row r="95" spans="1:16" ht="39.950000000000003" customHeight="1" x14ac:dyDescent="0.2">
      <c r="A95" s="19" t="s">
        <v>190</v>
      </c>
      <c r="B95" s="20">
        <v>358</v>
      </c>
      <c r="C95" s="20">
        <v>179</v>
      </c>
      <c r="D95" s="21">
        <f t="shared" si="41"/>
        <v>50</v>
      </c>
      <c r="E95" s="20">
        <v>13</v>
      </c>
      <c r="F95" s="21">
        <f t="shared" si="35"/>
        <v>3.6312849162011176</v>
      </c>
      <c r="G95" s="20">
        <v>13</v>
      </c>
      <c r="H95" s="21">
        <f t="shared" si="36"/>
        <v>3.6312849162011176</v>
      </c>
      <c r="I95" s="127">
        <v>0</v>
      </c>
      <c r="J95" s="127">
        <v>0</v>
      </c>
      <c r="K95" s="20">
        <v>9</v>
      </c>
      <c r="L95" s="21">
        <f t="shared" si="38"/>
        <v>2.5139664804469275</v>
      </c>
      <c r="M95" s="20">
        <v>1</v>
      </c>
      <c r="N95" s="21">
        <f t="shared" si="39"/>
        <v>0.27932960893854747</v>
      </c>
      <c r="O95" s="20">
        <v>143</v>
      </c>
      <c r="P95" s="22">
        <f t="shared" si="40"/>
        <v>39.944134078212286</v>
      </c>
    </row>
    <row r="96" spans="1:16" ht="39.950000000000003" customHeight="1" x14ac:dyDescent="0.2">
      <c r="A96" s="19" t="s">
        <v>191</v>
      </c>
      <c r="B96" s="127">
        <v>0</v>
      </c>
      <c r="C96" s="127">
        <v>0</v>
      </c>
      <c r="D96" s="127">
        <v>0</v>
      </c>
      <c r="E96" s="127">
        <v>0</v>
      </c>
      <c r="F96" s="127">
        <v>0</v>
      </c>
      <c r="G96" s="127">
        <v>0</v>
      </c>
      <c r="H96" s="127">
        <v>0</v>
      </c>
      <c r="I96" s="127">
        <v>0</v>
      </c>
      <c r="J96" s="127">
        <v>0</v>
      </c>
      <c r="K96" s="127">
        <v>0</v>
      </c>
      <c r="L96" s="127">
        <v>0</v>
      </c>
      <c r="M96" s="127">
        <v>0</v>
      </c>
      <c r="N96" s="127">
        <v>0</v>
      </c>
      <c r="O96" s="127">
        <v>0</v>
      </c>
      <c r="P96" s="127">
        <v>0</v>
      </c>
    </row>
    <row r="97" spans="1:16" ht="39.950000000000003" customHeight="1" x14ac:dyDescent="0.2">
      <c r="A97" s="19" t="s">
        <v>192</v>
      </c>
      <c r="B97" s="20">
        <v>12</v>
      </c>
      <c r="C97" s="127">
        <v>0</v>
      </c>
      <c r="D97" s="127">
        <v>0</v>
      </c>
      <c r="E97" s="127">
        <v>0</v>
      </c>
      <c r="F97" s="127">
        <v>0</v>
      </c>
      <c r="G97" s="127">
        <v>0</v>
      </c>
      <c r="H97" s="127">
        <v>0</v>
      </c>
      <c r="I97" s="127">
        <v>0</v>
      </c>
      <c r="J97" s="127">
        <v>0</v>
      </c>
      <c r="K97" s="20">
        <v>11</v>
      </c>
      <c r="L97" s="21">
        <f t="shared" si="38"/>
        <v>91.666666666666657</v>
      </c>
      <c r="M97" s="127">
        <v>0</v>
      </c>
      <c r="N97" s="127">
        <v>0</v>
      </c>
      <c r="O97" s="20">
        <v>1</v>
      </c>
      <c r="P97" s="22">
        <f t="shared" si="40"/>
        <v>8.3333333333333321</v>
      </c>
    </row>
    <row r="98" spans="1:16" ht="39.950000000000003" customHeight="1" x14ac:dyDescent="0.2">
      <c r="A98" s="19" t="s">
        <v>193</v>
      </c>
      <c r="B98" s="20">
        <v>60</v>
      </c>
      <c r="C98" s="20">
        <v>34</v>
      </c>
      <c r="D98" s="21">
        <f t="shared" si="41"/>
        <v>56.666666666666664</v>
      </c>
      <c r="E98" s="127">
        <v>0</v>
      </c>
      <c r="F98" s="127">
        <v>0</v>
      </c>
      <c r="G98" s="20">
        <v>6</v>
      </c>
      <c r="H98" s="21">
        <f t="shared" si="36"/>
        <v>10</v>
      </c>
      <c r="I98" s="127">
        <v>0</v>
      </c>
      <c r="J98" s="127">
        <v>0</v>
      </c>
      <c r="K98" s="20">
        <v>4</v>
      </c>
      <c r="L98" s="21">
        <f t="shared" si="38"/>
        <v>6.666666666666667</v>
      </c>
      <c r="M98" s="127">
        <v>0</v>
      </c>
      <c r="N98" s="127">
        <v>0</v>
      </c>
      <c r="O98" s="20">
        <v>16</v>
      </c>
      <c r="P98" s="22">
        <f t="shared" si="40"/>
        <v>26.666666666666668</v>
      </c>
    </row>
    <row r="99" spans="1:16" ht="39.950000000000003" customHeight="1" x14ac:dyDescent="0.2">
      <c r="A99" s="19" t="s">
        <v>194</v>
      </c>
      <c r="B99" s="127">
        <v>0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</row>
    <row r="100" spans="1:16" s="52" customFormat="1" ht="39.950000000000003" customHeight="1" x14ac:dyDescent="0.2">
      <c r="A100" s="19" t="s">
        <v>195</v>
      </c>
      <c r="B100" s="20">
        <v>302</v>
      </c>
      <c r="C100" s="20">
        <v>67</v>
      </c>
      <c r="D100" s="21">
        <v>21.739130434782609</v>
      </c>
      <c r="E100" s="20">
        <v>38</v>
      </c>
      <c r="F100" s="21">
        <v>12.374581939799331</v>
      </c>
      <c r="G100" s="20">
        <v>50</v>
      </c>
      <c r="H100" s="21">
        <v>16.722408026755854</v>
      </c>
      <c r="I100" s="20">
        <v>1</v>
      </c>
      <c r="J100" s="21">
        <v>0.33444816053511706</v>
      </c>
      <c r="K100" s="20">
        <v>31</v>
      </c>
      <c r="L100" s="21">
        <v>10.367892976588628</v>
      </c>
      <c r="M100" s="127">
        <v>0</v>
      </c>
      <c r="N100" s="127">
        <v>0</v>
      </c>
      <c r="O100" s="20">
        <v>115</v>
      </c>
      <c r="P100" s="22">
        <v>38.461538461538467</v>
      </c>
    </row>
    <row r="101" spans="1:16" ht="15.95" customHeight="1" x14ac:dyDescent="0.2"/>
    <row r="102" spans="1:16" ht="15.95" customHeight="1" thickBot="1" x14ac:dyDescent="0.25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1:16" ht="18" customHeight="1" x14ac:dyDescent="0.2">
      <c r="A103" s="29" t="s">
        <v>196</v>
      </c>
      <c r="B103" s="20"/>
      <c r="C103" s="20"/>
      <c r="D103" s="21"/>
      <c r="E103" s="20"/>
      <c r="F103" s="21"/>
      <c r="G103" s="20"/>
      <c r="H103" s="21"/>
      <c r="I103" s="20"/>
      <c r="J103" s="21"/>
      <c r="K103" s="20"/>
      <c r="L103" s="21"/>
      <c r="M103" s="20"/>
      <c r="N103" s="21"/>
      <c r="O103" s="20"/>
      <c r="P103" s="22"/>
    </row>
    <row r="104" spans="1:16" ht="18" customHeight="1" x14ac:dyDescent="0.25">
      <c r="A104" s="30" t="s">
        <v>19</v>
      </c>
    </row>
    <row r="105" spans="1:16" ht="15.95" customHeight="1" x14ac:dyDescent="0.2">
      <c r="A105" s="31" t="s">
        <v>20</v>
      </c>
    </row>
    <row r="106" spans="1:16" ht="35.1" customHeight="1" x14ac:dyDescent="0.2">
      <c r="A106" s="92" t="s">
        <v>68</v>
      </c>
      <c r="B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</row>
    <row r="107" spans="1:16" ht="39.950000000000003" customHeight="1" x14ac:dyDescent="0.2">
      <c r="A107" s="16" t="s">
        <v>185</v>
      </c>
      <c r="B107" s="15">
        <f>SUM(B108:B119)</f>
        <v>2868</v>
      </c>
      <c r="C107" s="15">
        <f>SUM(C108:C119)</f>
        <v>261</v>
      </c>
      <c r="D107" s="17">
        <f>C107/B107*100</f>
        <v>9.1004184100418417</v>
      </c>
      <c r="E107" s="15">
        <f>SUM(E108:E119)</f>
        <v>125</v>
      </c>
      <c r="F107" s="17">
        <f>E107/B107*100</f>
        <v>4.3584379358437939</v>
      </c>
      <c r="G107" s="15">
        <f>SUM(G108:G119)</f>
        <v>1307</v>
      </c>
      <c r="H107" s="17">
        <f>G107/B107*100</f>
        <v>45.571827057182709</v>
      </c>
      <c r="I107" s="15">
        <f>SUM(I108:I119)</f>
        <v>73</v>
      </c>
      <c r="J107" s="17">
        <f>I107/B107*100</f>
        <v>2.5453277545327757</v>
      </c>
      <c r="K107" s="15">
        <f>SUM(K108:K119)</f>
        <v>63</v>
      </c>
      <c r="L107" s="17">
        <f>K107/B107*100</f>
        <v>2.1966527196652716</v>
      </c>
      <c r="M107" s="15">
        <f>SUM(M108:M119)</f>
        <v>176</v>
      </c>
      <c r="N107" s="17">
        <f>M107/B107*100</f>
        <v>6.1366806136680614</v>
      </c>
      <c r="O107" s="15">
        <f>SUM(O108:O119)</f>
        <v>863</v>
      </c>
      <c r="P107" s="18">
        <f>O107/B107*100</f>
        <v>30.090655509065549</v>
      </c>
    </row>
    <row r="108" spans="1:16" ht="39.950000000000003" customHeight="1" x14ac:dyDescent="0.2">
      <c r="A108" s="19" t="s">
        <v>186</v>
      </c>
      <c r="B108" s="20">
        <v>1697</v>
      </c>
      <c r="C108" s="20">
        <v>137</v>
      </c>
      <c r="D108" s="21">
        <f>C108/B108*100</f>
        <v>8.0730701237477902</v>
      </c>
      <c r="E108" s="20">
        <v>87</v>
      </c>
      <c r="F108" s="21">
        <f t="shared" ref="F108:F112" si="42">E108/B108*100</f>
        <v>5.1266941661756045</v>
      </c>
      <c r="G108" s="20">
        <v>887</v>
      </c>
      <c r="H108" s="21">
        <f t="shared" ref="H108:H114" si="43">G108/B108*100</f>
        <v>52.268709487330575</v>
      </c>
      <c r="I108" s="20">
        <v>50</v>
      </c>
      <c r="J108" s="21">
        <f t="shared" ref="J108:J112" si="44">I108/B108*100</f>
        <v>2.9463759575721862</v>
      </c>
      <c r="K108" s="20">
        <v>27</v>
      </c>
      <c r="L108" s="21">
        <f t="shared" ref="L108:L110" si="45">K108/B108*100</f>
        <v>1.5910430170889804</v>
      </c>
      <c r="M108" s="20">
        <v>149</v>
      </c>
      <c r="N108" s="21">
        <f t="shared" ref="N108:N110" si="46">M108/B108*100</f>
        <v>8.7802003535651156</v>
      </c>
      <c r="O108" s="20">
        <v>360</v>
      </c>
      <c r="P108" s="22">
        <f t="shared" ref="P108:P114" si="47">O108/B108*100</f>
        <v>21.213906894519742</v>
      </c>
    </row>
    <row r="109" spans="1:16" ht="39.950000000000003" customHeight="1" x14ac:dyDescent="0.2">
      <c r="A109" s="19" t="s">
        <v>187</v>
      </c>
      <c r="B109" s="20">
        <v>228</v>
      </c>
      <c r="C109" s="20">
        <v>26</v>
      </c>
      <c r="D109" s="21">
        <f t="shared" ref="D109:D116" si="48">C109/B109*100</f>
        <v>11.403508771929824</v>
      </c>
      <c r="E109" s="20">
        <v>11</v>
      </c>
      <c r="F109" s="21">
        <f t="shared" si="42"/>
        <v>4.8245614035087714</v>
      </c>
      <c r="G109" s="20">
        <v>52</v>
      </c>
      <c r="H109" s="21">
        <f t="shared" si="43"/>
        <v>22.807017543859647</v>
      </c>
      <c r="I109" s="20">
        <v>4</v>
      </c>
      <c r="J109" s="21">
        <f t="shared" si="44"/>
        <v>1.7543859649122806</v>
      </c>
      <c r="K109" s="20">
        <v>28</v>
      </c>
      <c r="L109" s="21">
        <f t="shared" si="45"/>
        <v>12.280701754385964</v>
      </c>
      <c r="M109" s="20">
        <v>11</v>
      </c>
      <c r="N109" s="21">
        <f t="shared" si="46"/>
        <v>4.8245614035087714</v>
      </c>
      <c r="O109" s="20">
        <v>96</v>
      </c>
      <c r="P109" s="22">
        <f t="shared" si="47"/>
        <v>42.105263157894733</v>
      </c>
    </row>
    <row r="110" spans="1:16" ht="39.950000000000003" customHeight="1" x14ac:dyDescent="0.2">
      <c r="A110" s="125" t="s">
        <v>199</v>
      </c>
      <c r="B110" s="20">
        <v>543</v>
      </c>
      <c r="C110" s="20">
        <v>59</v>
      </c>
      <c r="D110" s="21">
        <f t="shared" si="48"/>
        <v>10.865561694290976</v>
      </c>
      <c r="E110" s="20">
        <v>20</v>
      </c>
      <c r="F110" s="21">
        <f t="shared" si="42"/>
        <v>3.6832412523020261</v>
      </c>
      <c r="G110" s="20">
        <v>277</v>
      </c>
      <c r="H110" s="21">
        <f t="shared" si="43"/>
        <v>51.012891344383057</v>
      </c>
      <c r="I110" s="20">
        <v>18</v>
      </c>
      <c r="J110" s="21">
        <f t="shared" si="44"/>
        <v>3.3149171270718232</v>
      </c>
      <c r="K110" s="20">
        <v>7</v>
      </c>
      <c r="L110" s="21">
        <f t="shared" si="45"/>
        <v>1.2891344383057091</v>
      </c>
      <c r="M110" s="20">
        <v>13</v>
      </c>
      <c r="N110" s="21">
        <f t="shared" si="46"/>
        <v>2.3941068139963169</v>
      </c>
      <c r="O110" s="20">
        <v>149</v>
      </c>
      <c r="P110" s="22">
        <f t="shared" si="47"/>
        <v>27.440147329650095</v>
      </c>
    </row>
    <row r="111" spans="1:16" ht="39.950000000000003" customHeight="1" x14ac:dyDescent="0.2">
      <c r="A111" s="19" t="s">
        <v>188</v>
      </c>
      <c r="B111" s="127">
        <v>0</v>
      </c>
      <c r="C111" s="127">
        <v>0</v>
      </c>
      <c r="D111" s="127">
        <v>0</v>
      </c>
      <c r="E111" s="127">
        <v>0</v>
      </c>
      <c r="F111" s="127">
        <v>0</v>
      </c>
      <c r="G111" s="127">
        <v>0</v>
      </c>
      <c r="H111" s="127">
        <v>0</v>
      </c>
      <c r="I111" s="127">
        <v>0</v>
      </c>
      <c r="J111" s="127">
        <v>0</v>
      </c>
      <c r="K111" s="127">
        <v>0</v>
      </c>
      <c r="L111" s="127">
        <v>0</v>
      </c>
      <c r="M111" s="127">
        <v>0</v>
      </c>
      <c r="N111" s="127">
        <v>0</v>
      </c>
      <c r="O111" s="127">
        <v>0</v>
      </c>
      <c r="P111" s="127">
        <v>0</v>
      </c>
    </row>
    <row r="112" spans="1:16" ht="54.95" customHeight="1" x14ac:dyDescent="0.2">
      <c r="A112" s="19" t="s">
        <v>189</v>
      </c>
      <c r="B112" s="20">
        <v>273</v>
      </c>
      <c r="C112" s="20">
        <v>34</v>
      </c>
      <c r="D112" s="21">
        <f t="shared" si="48"/>
        <v>12.454212454212454</v>
      </c>
      <c r="E112" s="20">
        <v>7</v>
      </c>
      <c r="F112" s="21">
        <f t="shared" si="42"/>
        <v>2.5641025641025639</v>
      </c>
      <c r="G112" s="20">
        <v>48</v>
      </c>
      <c r="H112" s="21">
        <f t="shared" si="43"/>
        <v>17.582417582417584</v>
      </c>
      <c r="I112" s="20">
        <v>1</v>
      </c>
      <c r="J112" s="21">
        <f t="shared" si="44"/>
        <v>0.36630036630036628</v>
      </c>
      <c r="K112" s="127">
        <v>0</v>
      </c>
      <c r="L112" s="127">
        <v>0</v>
      </c>
      <c r="M112" s="127">
        <v>0</v>
      </c>
      <c r="N112" s="127">
        <v>0</v>
      </c>
      <c r="O112" s="20">
        <v>183</v>
      </c>
      <c r="P112" s="22">
        <f t="shared" si="47"/>
        <v>67.032967032967022</v>
      </c>
    </row>
    <row r="113" spans="1:16" ht="120" customHeight="1" x14ac:dyDescent="0.2">
      <c r="A113" s="19" t="s">
        <v>200</v>
      </c>
      <c r="B113" s="127">
        <v>0</v>
      </c>
      <c r="C113" s="127">
        <v>0</v>
      </c>
      <c r="D113" s="127">
        <v>0</v>
      </c>
      <c r="E113" s="127">
        <v>0</v>
      </c>
      <c r="F113" s="127">
        <v>0</v>
      </c>
      <c r="G113" s="127">
        <v>0</v>
      </c>
      <c r="H113" s="127">
        <v>0</v>
      </c>
      <c r="I113" s="127">
        <v>0</v>
      </c>
      <c r="J113" s="127">
        <v>0</v>
      </c>
      <c r="K113" s="127">
        <v>0</v>
      </c>
      <c r="L113" s="127">
        <v>0</v>
      </c>
      <c r="M113" s="127">
        <v>0</v>
      </c>
      <c r="N113" s="127">
        <v>0</v>
      </c>
      <c r="O113" s="127">
        <v>0</v>
      </c>
      <c r="P113" s="127">
        <v>0</v>
      </c>
    </row>
    <row r="114" spans="1:16" ht="39.950000000000003" customHeight="1" x14ac:dyDescent="0.2">
      <c r="A114" s="19" t="s">
        <v>190</v>
      </c>
      <c r="B114" s="20">
        <v>110</v>
      </c>
      <c r="C114" s="20">
        <v>1</v>
      </c>
      <c r="D114" s="21">
        <f t="shared" si="48"/>
        <v>0.90909090909090906</v>
      </c>
      <c r="E114" s="127">
        <v>0</v>
      </c>
      <c r="F114" s="127">
        <v>0</v>
      </c>
      <c r="G114" s="20">
        <v>35</v>
      </c>
      <c r="H114" s="21">
        <f t="shared" si="43"/>
        <v>31.818181818181817</v>
      </c>
      <c r="I114" s="127">
        <v>0</v>
      </c>
      <c r="J114" s="127">
        <v>0</v>
      </c>
      <c r="K114" s="127">
        <v>0</v>
      </c>
      <c r="L114" s="127">
        <v>0</v>
      </c>
      <c r="M114" s="127">
        <v>0</v>
      </c>
      <c r="N114" s="127">
        <v>0</v>
      </c>
      <c r="O114" s="20">
        <v>74</v>
      </c>
      <c r="P114" s="22">
        <f t="shared" si="47"/>
        <v>67.272727272727266</v>
      </c>
    </row>
    <row r="115" spans="1:16" ht="39.950000000000003" customHeight="1" x14ac:dyDescent="0.2">
      <c r="A115" s="19" t="s">
        <v>191</v>
      </c>
      <c r="B115" s="127">
        <v>0</v>
      </c>
      <c r="C115" s="127">
        <v>0</v>
      </c>
      <c r="D115" s="127">
        <v>0</v>
      </c>
      <c r="E115" s="127">
        <v>0</v>
      </c>
      <c r="F115" s="127">
        <v>0</v>
      </c>
      <c r="G115" s="127">
        <v>0</v>
      </c>
      <c r="H115" s="127">
        <v>0</v>
      </c>
      <c r="I115" s="127">
        <v>0</v>
      </c>
      <c r="J115" s="127">
        <v>0</v>
      </c>
      <c r="K115" s="127">
        <v>0</v>
      </c>
      <c r="L115" s="127">
        <v>0</v>
      </c>
      <c r="M115" s="127">
        <v>0</v>
      </c>
      <c r="N115" s="127">
        <v>0</v>
      </c>
      <c r="O115" s="127">
        <v>0</v>
      </c>
      <c r="P115" s="127">
        <v>0</v>
      </c>
    </row>
    <row r="116" spans="1:16" ht="39.950000000000003" customHeight="1" x14ac:dyDescent="0.2">
      <c r="A116" s="19" t="s">
        <v>192</v>
      </c>
      <c r="B116" s="20">
        <v>3</v>
      </c>
      <c r="C116" s="20">
        <v>3</v>
      </c>
      <c r="D116" s="21">
        <f t="shared" si="48"/>
        <v>100</v>
      </c>
      <c r="E116" s="127">
        <v>0</v>
      </c>
      <c r="F116" s="127">
        <v>0</v>
      </c>
      <c r="G116" s="127">
        <v>0</v>
      </c>
      <c r="H116" s="127">
        <v>0</v>
      </c>
      <c r="I116" s="127">
        <v>0</v>
      </c>
      <c r="J116" s="127">
        <v>0</v>
      </c>
      <c r="K116" s="127">
        <v>0</v>
      </c>
      <c r="L116" s="127">
        <v>0</v>
      </c>
      <c r="M116" s="127">
        <v>0</v>
      </c>
      <c r="N116" s="127">
        <v>0</v>
      </c>
      <c r="O116" s="127">
        <v>0</v>
      </c>
      <c r="P116" s="127">
        <v>0</v>
      </c>
    </row>
    <row r="117" spans="1:16" ht="39.950000000000003" customHeight="1" x14ac:dyDescent="0.2">
      <c r="A117" s="19" t="s">
        <v>193</v>
      </c>
      <c r="B117" s="127">
        <v>0</v>
      </c>
      <c r="C117" s="127">
        <v>0</v>
      </c>
      <c r="D117" s="127">
        <v>0</v>
      </c>
      <c r="E117" s="127">
        <v>0</v>
      </c>
      <c r="F117" s="127">
        <v>0</v>
      </c>
      <c r="G117" s="127">
        <v>0</v>
      </c>
      <c r="H117" s="127">
        <v>0</v>
      </c>
      <c r="I117" s="127">
        <v>0</v>
      </c>
      <c r="J117" s="127">
        <v>0</v>
      </c>
      <c r="K117" s="127">
        <v>0</v>
      </c>
      <c r="L117" s="127">
        <v>0</v>
      </c>
      <c r="M117" s="127">
        <v>0</v>
      </c>
      <c r="N117" s="127">
        <v>0</v>
      </c>
      <c r="O117" s="127">
        <v>0</v>
      </c>
      <c r="P117" s="127">
        <v>0</v>
      </c>
    </row>
    <row r="118" spans="1:16" ht="39.950000000000003" customHeight="1" x14ac:dyDescent="0.2">
      <c r="A118" s="19" t="s">
        <v>194</v>
      </c>
      <c r="B118" s="127">
        <v>0</v>
      </c>
      <c r="C118" s="127">
        <v>0</v>
      </c>
      <c r="D118" s="127">
        <v>0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127">
        <v>0</v>
      </c>
      <c r="L118" s="127">
        <v>0</v>
      </c>
      <c r="M118" s="127">
        <v>0</v>
      </c>
      <c r="N118" s="127">
        <v>0</v>
      </c>
      <c r="O118" s="127">
        <v>0</v>
      </c>
      <c r="P118" s="127">
        <v>0</v>
      </c>
    </row>
    <row r="119" spans="1:16" s="52" customFormat="1" ht="39.950000000000003" customHeight="1" x14ac:dyDescent="0.2">
      <c r="A119" s="19" t="s">
        <v>195</v>
      </c>
      <c r="B119" s="20">
        <v>14</v>
      </c>
      <c r="C119" s="20">
        <v>1</v>
      </c>
      <c r="D119" s="21">
        <f>C119/B119*100</f>
        <v>7.1428571428571423</v>
      </c>
      <c r="E119" s="127">
        <v>0</v>
      </c>
      <c r="F119" s="127">
        <v>0</v>
      </c>
      <c r="G119" s="20">
        <v>8</v>
      </c>
      <c r="H119" s="21">
        <v>58.333333333333336</v>
      </c>
      <c r="I119" s="127">
        <v>0</v>
      </c>
      <c r="J119" s="127">
        <v>0</v>
      </c>
      <c r="K119" s="20">
        <v>1</v>
      </c>
      <c r="L119" s="21">
        <v>8.3333333333333321</v>
      </c>
      <c r="M119" s="20">
        <v>3</v>
      </c>
      <c r="N119" s="21">
        <v>25</v>
      </c>
      <c r="O119" s="20">
        <v>1</v>
      </c>
      <c r="P119" s="22">
        <v>8.3333333333333321</v>
      </c>
    </row>
    <row r="120" spans="1:16" ht="15.95" customHeight="1" x14ac:dyDescent="0.2"/>
    <row r="121" spans="1:16" ht="15.95" customHeight="1" thickBot="1" x14ac:dyDescent="0.25">
      <c r="A121" s="68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</row>
    <row r="122" spans="1:16" ht="18" customHeight="1" x14ac:dyDescent="0.2">
      <c r="A122" s="29" t="s">
        <v>196</v>
      </c>
      <c r="B122" s="20"/>
      <c r="C122" s="20"/>
      <c r="D122" s="21"/>
      <c r="E122" s="20"/>
      <c r="F122" s="21"/>
      <c r="G122" s="20"/>
      <c r="H122" s="21"/>
      <c r="I122" s="20"/>
      <c r="J122" s="21"/>
      <c r="K122" s="20"/>
      <c r="L122" s="21"/>
      <c r="M122" s="20"/>
      <c r="N122" s="21"/>
      <c r="O122" s="20"/>
      <c r="P122" s="22"/>
    </row>
    <row r="123" spans="1:16" ht="18" customHeight="1" x14ac:dyDescent="0.25">
      <c r="A123" s="30" t="s">
        <v>19</v>
      </c>
    </row>
    <row r="124" spans="1:16" ht="15.95" customHeight="1" x14ac:dyDescent="0.2">
      <c r="A124" s="31" t="s">
        <v>20</v>
      </c>
    </row>
    <row r="125" spans="1:16" ht="35.1" customHeight="1" x14ac:dyDescent="0.2">
      <c r="A125" s="92" t="s">
        <v>69</v>
      </c>
      <c r="B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ht="39.950000000000003" customHeight="1" x14ac:dyDescent="0.2">
      <c r="A126" s="16" t="s">
        <v>185</v>
      </c>
      <c r="B126" s="15">
        <f>SUM(B127:B138)</f>
        <v>6560</v>
      </c>
      <c r="C126" s="15">
        <f>SUM(C127:C138)</f>
        <v>1287</v>
      </c>
      <c r="D126" s="17">
        <f>C126/B126*100</f>
        <v>19.618902439024392</v>
      </c>
      <c r="E126" s="15">
        <f>SUM(E127:E138)</f>
        <v>483</v>
      </c>
      <c r="F126" s="17">
        <f>E126/B126*100</f>
        <v>7.36280487804878</v>
      </c>
      <c r="G126" s="15">
        <f>SUM(G127:G138)</f>
        <v>2140</v>
      </c>
      <c r="H126" s="17">
        <f>G126/B126*100</f>
        <v>32.621951219512198</v>
      </c>
      <c r="I126" s="15">
        <f>SUM(I127:I138)</f>
        <v>164</v>
      </c>
      <c r="J126" s="17">
        <f>I126/B126*100</f>
        <v>2.5</v>
      </c>
      <c r="K126" s="15">
        <f>SUM(K127:K138)</f>
        <v>372</v>
      </c>
      <c r="L126" s="17">
        <f>K126/B126*100</f>
        <v>5.6707317073170733</v>
      </c>
      <c r="M126" s="15">
        <f>SUM(M127:M138)</f>
        <v>347</v>
      </c>
      <c r="N126" s="17">
        <f>M126/B126*100</f>
        <v>5.2896341463414629</v>
      </c>
      <c r="O126" s="15">
        <f>SUM(O127:O138)</f>
        <v>1767</v>
      </c>
      <c r="P126" s="18">
        <f>O126/B126*100</f>
        <v>26.935975609756095</v>
      </c>
    </row>
    <row r="127" spans="1:16" ht="39.950000000000003" customHeight="1" x14ac:dyDescent="0.2">
      <c r="A127" s="19" t="s">
        <v>186</v>
      </c>
      <c r="B127" s="20">
        <v>4050</v>
      </c>
      <c r="C127" s="20">
        <v>606</v>
      </c>
      <c r="D127" s="21">
        <f>C127/B127*100</f>
        <v>14.962962962962964</v>
      </c>
      <c r="E127" s="20">
        <v>189</v>
      </c>
      <c r="F127" s="21">
        <f t="shared" ref="F127:F136" si="49">E127/B127*100</f>
        <v>4.666666666666667</v>
      </c>
      <c r="G127" s="20">
        <v>1679</v>
      </c>
      <c r="H127" s="21">
        <f t="shared" ref="H127:H136" si="50">G127/B127*100</f>
        <v>41.456790123456791</v>
      </c>
      <c r="I127" s="20">
        <v>90</v>
      </c>
      <c r="J127" s="21">
        <f t="shared" ref="J127:J129" si="51">I127/B127*100</f>
        <v>2.2222222222222223</v>
      </c>
      <c r="K127" s="20">
        <v>93</v>
      </c>
      <c r="L127" s="21">
        <f t="shared" ref="L127:L136" si="52">K127/B127*100</f>
        <v>2.2962962962962963</v>
      </c>
      <c r="M127" s="20">
        <v>301</v>
      </c>
      <c r="N127" s="21">
        <f t="shared" ref="N127:N129" si="53">M127/B127*100</f>
        <v>7.4320987654320989</v>
      </c>
      <c r="O127" s="20">
        <v>1092</v>
      </c>
      <c r="P127" s="22">
        <f t="shared" ref="P127:P136" si="54">O127/B127*100</f>
        <v>26.962962962962962</v>
      </c>
    </row>
    <row r="128" spans="1:16" ht="39.950000000000003" customHeight="1" x14ac:dyDescent="0.2">
      <c r="A128" s="19" t="s">
        <v>187</v>
      </c>
      <c r="B128" s="20">
        <v>835</v>
      </c>
      <c r="C128" s="20">
        <v>344</v>
      </c>
      <c r="D128" s="21">
        <f t="shared" ref="D128:D133" si="55">C128/B128*100</f>
        <v>41.197604790419163</v>
      </c>
      <c r="E128" s="20">
        <v>30</v>
      </c>
      <c r="F128" s="21">
        <f t="shared" si="49"/>
        <v>3.5928143712574849</v>
      </c>
      <c r="G128" s="20">
        <v>160</v>
      </c>
      <c r="H128" s="21">
        <f t="shared" si="50"/>
        <v>19.161676646706589</v>
      </c>
      <c r="I128" s="20">
        <v>36</v>
      </c>
      <c r="J128" s="21">
        <f t="shared" si="51"/>
        <v>4.3113772455089823</v>
      </c>
      <c r="K128" s="20">
        <v>54</v>
      </c>
      <c r="L128" s="21">
        <f t="shared" si="52"/>
        <v>6.4670658682634734</v>
      </c>
      <c r="M128" s="20">
        <v>9</v>
      </c>
      <c r="N128" s="21">
        <f t="shared" si="53"/>
        <v>1.0778443113772456</v>
      </c>
      <c r="O128" s="20">
        <v>202</v>
      </c>
      <c r="P128" s="22">
        <f t="shared" si="54"/>
        <v>24.191616766467067</v>
      </c>
    </row>
    <row r="129" spans="1:16" ht="39.950000000000003" customHeight="1" x14ac:dyDescent="0.2">
      <c r="A129" s="125" t="s">
        <v>199</v>
      </c>
      <c r="B129" s="20">
        <v>952</v>
      </c>
      <c r="C129" s="20">
        <v>227</v>
      </c>
      <c r="D129" s="21">
        <f t="shared" si="55"/>
        <v>23.844537815126053</v>
      </c>
      <c r="E129" s="20">
        <v>51</v>
      </c>
      <c r="F129" s="21">
        <f t="shared" si="49"/>
        <v>5.3571428571428568</v>
      </c>
      <c r="G129" s="20">
        <v>262</v>
      </c>
      <c r="H129" s="21">
        <f t="shared" si="50"/>
        <v>27.521008403361346</v>
      </c>
      <c r="I129" s="20">
        <v>38</v>
      </c>
      <c r="J129" s="21">
        <f t="shared" si="51"/>
        <v>3.9915966386554618</v>
      </c>
      <c r="K129" s="20">
        <v>172</v>
      </c>
      <c r="L129" s="21">
        <f t="shared" si="52"/>
        <v>18.067226890756302</v>
      </c>
      <c r="M129" s="20">
        <v>33</v>
      </c>
      <c r="N129" s="21">
        <f t="shared" si="53"/>
        <v>3.4663865546218489</v>
      </c>
      <c r="O129" s="20">
        <v>169</v>
      </c>
      <c r="P129" s="22">
        <f t="shared" si="54"/>
        <v>17.752100840336134</v>
      </c>
    </row>
    <row r="130" spans="1:16" ht="39.950000000000003" customHeight="1" x14ac:dyDescent="0.2">
      <c r="A130" s="19" t="s">
        <v>188</v>
      </c>
      <c r="B130" s="20">
        <v>0</v>
      </c>
      <c r="C130" s="127">
        <v>0</v>
      </c>
      <c r="D130" s="127">
        <v>0</v>
      </c>
      <c r="E130" s="127">
        <v>0</v>
      </c>
      <c r="F130" s="127">
        <v>0</v>
      </c>
      <c r="G130" s="127">
        <v>0</v>
      </c>
      <c r="H130" s="127">
        <v>0</v>
      </c>
      <c r="I130" s="127">
        <v>0</v>
      </c>
      <c r="J130" s="127">
        <v>0</v>
      </c>
      <c r="K130" s="127">
        <v>0</v>
      </c>
      <c r="L130" s="127">
        <v>0</v>
      </c>
      <c r="M130" s="127">
        <v>0</v>
      </c>
      <c r="N130" s="127">
        <v>0</v>
      </c>
      <c r="O130" s="127">
        <v>0</v>
      </c>
      <c r="P130" s="127">
        <v>0</v>
      </c>
    </row>
    <row r="131" spans="1:16" ht="54.95" customHeight="1" x14ac:dyDescent="0.2">
      <c r="A131" s="19" t="s">
        <v>189</v>
      </c>
      <c r="B131" s="20">
        <v>528</v>
      </c>
      <c r="C131" s="20">
        <v>104</v>
      </c>
      <c r="D131" s="21">
        <f t="shared" si="55"/>
        <v>19.696969696969695</v>
      </c>
      <c r="E131" s="20">
        <v>208</v>
      </c>
      <c r="F131" s="21">
        <f t="shared" si="49"/>
        <v>39.393939393939391</v>
      </c>
      <c r="G131" s="20">
        <v>17</v>
      </c>
      <c r="H131" s="21">
        <f t="shared" si="50"/>
        <v>3.2196969696969697</v>
      </c>
      <c r="I131" s="127">
        <v>0</v>
      </c>
      <c r="J131" s="127">
        <v>0</v>
      </c>
      <c r="K131" s="20">
        <v>34</v>
      </c>
      <c r="L131" s="21">
        <f t="shared" si="52"/>
        <v>6.4393939393939394</v>
      </c>
      <c r="M131" s="127">
        <v>0</v>
      </c>
      <c r="N131" s="127">
        <v>0</v>
      </c>
      <c r="O131" s="20">
        <v>165</v>
      </c>
      <c r="P131" s="22">
        <f t="shared" si="54"/>
        <v>31.25</v>
      </c>
    </row>
    <row r="132" spans="1:16" ht="120" customHeight="1" x14ac:dyDescent="0.2">
      <c r="A132" s="19" t="s">
        <v>200</v>
      </c>
      <c r="B132" s="127">
        <v>0</v>
      </c>
      <c r="C132" s="127">
        <v>0</v>
      </c>
      <c r="D132" s="127">
        <v>0</v>
      </c>
      <c r="E132" s="127">
        <v>0</v>
      </c>
      <c r="F132" s="127">
        <v>0</v>
      </c>
      <c r="G132" s="127">
        <v>0</v>
      </c>
      <c r="H132" s="127">
        <v>0</v>
      </c>
      <c r="I132" s="127">
        <v>0</v>
      </c>
      <c r="J132" s="127">
        <v>0</v>
      </c>
      <c r="K132" s="127">
        <v>0</v>
      </c>
      <c r="L132" s="127">
        <v>0</v>
      </c>
      <c r="M132" s="127">
        <v>0</v>
      </c>
      <c r="N132" s="127">
        <v>0</v>
      </c>
      <c r="O132" s="127">
        <v>0</v>
      </c>
      <c r="P132" s="127">
        <v>0</v>
      </c>
    </row>
    <row r="133" spans="1:16" ht="39.950000000000003" customHeight="1" x14ac:dyDescent="0.2">
      <c r="A133" s="19" t="s">
        <v>190</v>
      </c>
      <c r="B133" s="20">
        <v>75</v>
      </c>
      <c r="C133" s="20">
        <v>4</v>
      </c>
      <c r="D133" s="21">
        <f t="shared" si="55"/>
        <v>5.3333333333333339</v>
      </c>
      <c r="E133" s="20">
        <v>2</v>
      </c>
      <c r="F133" s="21">
        <f t="shared" si="49"/>
        <v>2.666666666666667</v>
      </c>
      <c r="G133" s="20">
        <v>10</v>
      </c>
      <c r="H133" s="21">
        <f t="shared" si="50"/>
        <v>13.333333333333334</v>
      </c>
      <c r="I133" s="127">
        <v>0</v>
      </c>
      <c r="J133" s="127">
        <v>0</v>
      </c>
      <c r="K133" s="127">
        <v>0</v>
      </c>
      <c r="L133" s="127">
        <v>0</v>
      </c>
      <c r="M133" s="127">
        <v>0</v>
      </c>
      <c r="N133" s="127">
        <v>0</v>
      </c>
      <c r="O133" s="20">
        <v>59</v>
      </c>
      <c r="P133" s="22">
        <f t="shared" si="54"/>
        <v>78.666666666666657</v>
      </c>
    </row>
    <row r="134" spans="1:16" ht="39.950000000000003" customHeight="1" x14ac:dyDescent="0.2">
      <c r="A134" s="19" t="s">
        <v>191</v>
      </c>
      <c r="B134" s="127">
        <v>0</v>
      </c>
      <c r="C134" s="127">
        <v>0</v>
      </c>
      <c r="D134" s="127">
        <v>0</v>
      </c>
      <c r="E134" s="127">
        <v>0</v>
      </c>
      <c r="F134" s="127">
        <v>0</v>
      </c>
      <c r="G134" s="127">
        <v>0</v>
      </c>
      <c r="H134" s="127">
        <v>0</v>
      </c>
      <c r="I134" s="127">
        <v>0</v>
      </c>
      <c r="J134" s="127">
        <v>0</v>
      </c>
      <c r="K134" s="127">
        <v>0</v>
      </c>
      <c r="L134" s="127">
        <v>0</v>
      </c>
      <c r="M134" s="127">
        <v>0</v>
      </c>
      <c r="N134" s="127">
        <v>0</v>
      </c>
      <c r="O134" s="127">
        <v>0</v>
      </c>
      <c r="P134" s="127">
        <v>0</v>
      </c>
    </row>
    <row r="135" spans="1:16" ht="39.950000000000003" customHeight="1" x14ac:dyDescent="0.2">
      <c r="A135" s="19" t="s">
        <v>192</v>
      </c>
      <c r="B135" s="20">
        <v>4</v>
      </c>
      <c r="C135" s="127">
        <v>0</v>
      </c>
      <c r="D135" s="127">
        <v>0</v>
      </c>
      <c r="E135" s="127">
        <v>0</v>
      </c>
      <c r="F135" s="127">
        <v>0</v>
      </c>
      <c r="G135" s="20">
        <v>3</v>
      </c>
      <c r="H135" s="127">
        <f>G135/B135*100</f>
        <v>75</v>
      </c>
      <c r="I135" s="127">
        <v>0</v>
      </c>
      <c r="J135" s="127">
        <v>0</v>
      </c>
      <c r="K135" s="127">
        <v>0</v>
      </c>
      <c r="L135" s="127">
        <v>0</v>
      </c>
      <c r="M135" s="20">
        <v>1</v>
      </c>
      <c r="N135" s="21">
        <f>M135/B135*100</f>
        <v>25</v>
      </c>
      <c r="O135" s="20">
        <v>0</v>
      </c>
      <c r="P135" s="22">
        <v>0</v>
      </c>
    </row>
    <row r="136" spans="1:16" ht="39.950000000000003" customHeight="1" x14ac:dyDescent="0.2">
      <c r="A136" s="19" t="s">
        <v>193</v>
      </c>
      <c r="B136" s="20">
        <v>30</v>
      </c>
      <c r="C136" s="127">
        <v>0</v>
      </c>
      <c r="D136" s="127">
        <v>0</v>
      </c>
      <c r="E136" s="20">
        <v>2</v>
      </c>
      <c r="F136" s="21">
        <f t="shared" si="49"/>
        <v>6.666666666666667</v>
      </c>
      <c r="G136" s="20">
        <v>9</v>
      </c>
      <c r="H136" s="21">
        <f t="shared" si="50"/>
        <v>30</v>
      </c>
      <c r="I136" s="127">
        <v>0</v>
      </c>
      <c r="J136" s="127">
        <v>0</v>
      </c>
      <c r="K136" s="20">
        <v>12</v>
      </c>
      <c r="L136" s="21">
        <f t="shared" si="52"/>
        <v>40</v>
      </c>
      <c r="M136" s="127">
        <v>0</v>
      </c>
      <c r="N136" s="127">
        <v>0</v>
      </c>
      <c r="O136" s="20">
        <v>7</v>
      </c>
      <c r="P136" s="22">
        <f t="shared" si="54"/>
        <v>23.333333333333332</v>
      </c>
    </row>
    <row r="137" spans="1:16" ht="39.950000000000003" customHeight="1" x14ac:dyDescent="0.2">
      <c r="A137" s="19" t="s">
        <v>194</v>
      </c>
      <c r="B137" s="127">
        <v>0</v>
      </c>
      <c r="C137" s="127">
        <v>0</v>
      </c>
      <c r="D137" s="127">
        <v>0</v>
      </c>
      <c r="E137" s="127">
        <v>0</v>
      </c>
      <c r="F137" s="127">
        <v>0</v>
      </c>
      <c r="G137" s="127">
        <v>0</v>
      </c>
      <c r="H137" s="127">
        <v>0</v>
      </c>
      <c r="I137" s="127">
        <v>0</v>
      </c>
      <c r="J137" s="127">
        <v>0</v>
      </c>
      <c r="K137" s="127">
        <v>0</v>
      </c>
      <c r="L137" s="127">
        <v>0</v>
      </c>
      <c r="M137" s="127">
        <v>0</v>
      </c>
      <c r="N137" s="127">
        <v>0</v>
      </c>
      <c r="O137" s="127">
        <v>0</v>
      </c>
      <c r="P137" s="127">
        <v>0</v>
      </c>
    </row>
    <row r="138" spans="1:16" s="52" customFormat="1" ht="39.950000000000003" customHeight="1" x14ac:dyDescent="0.2">
      <c r="A138" s="19" t="s">
        <v>195</v>
      </c>
      <c r="B138" s="20">
        <v>86</v>
      </c>
      <c r="C138" s="20">
        <v>2</v>
      </c>
      <c r="D138" s="21">
        <v>2.3809523809523809</v>
      </c>
      <c r="E138" s="20">
        <v>1</v>
      </c>
      <c r="F138" s="21">
        <f>E138/B138*100</f>
        <v>1.1627906976744187</v>
      </c>
      <c r="G138" s="127">
        <v>0</v>
      </c>
      <c r="H138" s="127">
        <v>0</v>
      </c>
      <c r="I138" s="127">
        <v>0</v>
      </c>
      <c r="J138" s="127">
        <v>0</v>
      </c>
      <c r="K138" s="20">
        <v>7</v>
      </c>
      <c r="L138" s="21">
        <v>8.3333333333333321</v>
      </c>
      <c r="M138" s="20">
        <v>3</v>
      </c>
      <c r="N138" s="21">
        <v>3.5714285714285712</v>
      </c>
      <c r="O138" s="20">
        <v>73</v>
      </c>
      <c r="P138" s="22">
        <v>86.904761904761912</v>
      </c>
    </row>
    <row r="139" spans="1:16" ht="15.95" customHeight="1" x14ac:dyDescent="0.2"/>
    <row r="140" spans="1:16" ht="15.95" customHeight="1" thickBot="1" x14ac:dyDescent="0.25">
      <c r="A140" s="68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</row>
    <row r="141" spans="1:16" ht="18" customHeight="1" x14ac:dyDescent="0.2">
      <c r="A141" s="29" t="s">
        <v>196</v>
      </c>
      <c r="B141" s="20"/>
      <c r="C141" s="20"/>
      <c r="D141" s="21"/>
      <c r="E141" s="20"/>
      <c r="F141" s="21"/>
      <c r="G141" s="20"/>
      <c r="H141" s="21"/>
      <c r="I141" s="20"/>
      <c r="J141" s="21"/>
      <c r="K141" s="20"/>
      <c r="L141" s="21"/>
      <c r="M141" s="20"/>
      <c r="N141" s="21"/>
      <c r="O141" s="20"/>
      <c r="P141" s="22"/>
    </row>
    <row r="142" spans="1:16" ht="18" customHeight="1" x14ac:dyDescent="0.25">
      <c r="A142" s="30" t="s">
        <v>19</v>
      </c>
    </row>
    <row r="143" spans="1:16" ht="15.95" customHeight="1" x14ac:dyDescent="0.2">
      <c r="A143" s="31" t="s">
        <v>20</v>
      </c>
    </row>
    <row r="144" spans="1:16" ht="35.1" customHeight="1" x14ac:dyDescent="0.2">
      <c r="A144" s="92" t="s">
        <v>70</v>
      </c>
      <c r="B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ht="39.950000000000003" customHeight="1" x14ac:dyDescent="0.2">
      <c r="A145" s="16" t="s">
        <v>185</v>
      </c>
      <c r="B145" s="15">
        <f>SUM(B146:B157)</f>
        <v>3372</v>
      </c>
      <c r="C145" s="15">
        <f>SUM(C146:C157)</f>
        <v>842</v>
      </c>
      <c r="D145" s="17">
        <f>C145/B145*100</f>
        <v>24.970344009489917</v>
      </c>
      <c r="E145" s="15">
        <f>SUM(E146:E157)</f>
        <v>232</v>
      </c>
      <c r="F145" s="17">
        <f>E145/B145*100</f>
        <v>6.8801897983392646</v>
      </c>
      <c r="G145" s="15">
        <f>SUM(G146:G157)</f>
        <v>1174</v>
      </c>
      <c r="H145" s="17">
        <f>G145/B145*100</f>
        <v>34.816132858837484</v>
      </c>
      <c r="I145" s="15">
        <f>SUM(I146:I157)</f>
        <v>87</v>
      </c>
      <c r="J145" s="17">
        <f>I145/B145*100</f>
        <v>2.580071174377224</v>
      </c>
      <c r="K145" s="15">
        <f>SUM(K146:K157)</f>
        <v>59</v>
      </c>
      <c r="L145" s="17">
        <f>K145/B145*100</f>
        <v>1.749703440094899</v>
      </c>
      <c r="M145" s="15">
        <f>SUM(M146:M157)</f>
        <v>129</v>
      </c>
      <c r="N145" s="17">
        <f>M145/B145*100</f>
        <v>3.8256227758007118</v>
      </c>
      <c r="O145" s="15">
        <f>SUM(O146:O157)</f>
        <v>849</v>
      </c>
      <c r="P145" s="18">
        <f>O145/B145*100</f>
        <v>25.177935943060497</v>
      </c>
    </row>
    <row r="146" spans="1:16" ht="39.950000000000003" customHeight="1" x14ac:dyDescent="0.2">
      <c r="A146" s="19" t="s">
        <v>186</v>
      </c>
      <c r="B146" s="20">
        <v>1644</v>
      </c>
      <c r="C146" s="20">
        <v>300</v>
      </c>
      <c r="D146" s="21">
        <f>C146/B146*100</f>
        <v>18.248175182481752</v>
      </c>
      <c r="E146" s="20">
        <v>77</v>
      </c>
      <c r="F146" s="21">
        <f t="shared" ref="F146:F150" si="56">E146/B146*100</f>
        <v>4.6836982968369831</v>
      </c>
      <c r="G146" s="20">
        <v>741</v>
      </c>
      <c r="H146" s="21">
        <f t="shared" ref="H146:H152" si="57">G146/B146*100</f>
        <v>45.072992700729927</v>
      </c>
      <c r="I146" s="20">
        <v>60</v>
      </c>
      <c r="J146" s="21">
        <f t="shared" ref="J146:J148" si="58">I146/B146*100</f>
        <v>3.6496350364963499</v>
      </c>
      <c r="K146" s="20">
        <v>28</v>
      </c>
      <c r="L146" s="21">
        <f t="shared" ref="L146:L152" si="59">K146/B146*100</f>
        <v>1.7031630170316301</v>
      </c>
      <c r="M146" s="20">
        <v>116</v>
      </c>
      <c r="N146" s="21">
        <f t="shared" ref="N146:N148" si="60">M146/B146*100</f>
        <v>7.0559610705596105</v>
      </c>
      <c r="O146" s="20">
        <v>322</v>
      </c>
      <c r="P146" s="22">
        <f t="shared" ref="P146:P154" si="61">O146/B146*100</f>
        <v>19.586374695863746</v>
      </c>
    </row>
    <row r="147" spans="1:16" ht="39.950000000000003" customHeight="1" x14ac:dyDescent="0.2">
      <c r="A147" s="19" t="s">
        <v>187</v>
      </c>
      <c r="B147" s="20">
        <v>225</v>
      </c>
      <c r="C147" s="20">
        <v>60</v>
      </c>
      <c r="D147" s="21">
        <f t="shared" ref="D147:D155" si="62">C147/B147*100</f>
        <v>26.666666666666668</v>
      </c>
      <c r="E147" s="20">
        <v>11</v>
      </c>
      <c r="F147" s="21">
        <f t="shared" si="56"/>
        <v>4.8888888888888893</v>
      </c>
      <c r="G147" s="20">
        <v>48</v>
      </c>
      <c r="H147" s="21">
        <f t="shared" si="57"/>
        <v>21.333333333333336</v>
      </c>
      <c r="I147" s="20">
        <v>5</v>
      </c>
      <c r="J147" s="21">
        <f t="shared" si="58"/>
        <v>2.2222222222222223</v>
      </c>
      <c r="K147" s="20">
        <v>19</v>
      </c>
      <c r="L147" s="21">
        <f t="shared" si="59"/>
        <v>8.4444444444444446</v>
      </c>
      <c r="M147" s="20">
        <v>1</v>
      </c>
      <c r="N147" s="21">
        <f t="shared" si="60"/>
        <v>0.44444444444444442</v>
      </c>
      <c r="O147" s="20">
        <v>81</v>
      </c>
      <c r="P147" s="22">
        <f t="shared" si="61"/>
        <v>36</v>
      </c>
    </row>
    <row r="148" spans="1:16" ht="39.950000000000003" customHeight="1" x14ac:dyDescent="0.2">
      <c r="A148" s="125" t="s">
        <v>199</v>
      </c>
      <c r="B148" s="20">
        <v>1241</v>
      </c>
      <c r="C148" s="20">
        <v>463</v>
      </c>
      <c r="D148" s="21">
        <f t="shared" si="62"/>
        <v>37.308622078968575</v>
      </c>
      <c r="E148" s="20">
        <v>120</v>
      </c>
      <c r="F148" s="21">
        <f t="shared" si="56"/>
        <v>9.6696212731668005</v>
      </c>
      <c r="G148" s="20">
        <v>364</v>
      </c>
      <c r="H148" s="21">
        <f t="shared" si="57"/>
        <v>29.331184528605963</v>
      </c>
      <c r="I148" s="20">
        <v>22</v>
      </c>
      <c r="J148" s="21">
        <f t="shared" si="58"/>
        <v>1.7727639000805804</v>
      </c>
      <c r="K148" s="20">
        <v>3</v>
      </c>
      <c r="L148" s="21">
        <f t="shared" si="59"/>
        <v>0.24174053182917005</v>
      </c>
      <c r="M148" s="20">
        <v>12</v>
      </c>
      <c r="N148" s="21">
        <f t="shared" si="60"/>
        <v>0.96696212731668019</v>
      </c>
      <c r="O148" s="20">
        <v>257</v>
      </c>
      <c r="P148" s="22">
        <f t="shared" si="61"/>
        <v>20.709105560032231</v>
      </c>
    </row>
    <row r="149" spans="1:16" ht="39.950000000000003" customHeight="1" x14ac:dyDescent="0.2">
      <c r="A149" s="19" t="s">
        <v>188</v>
      </c>
      <c r="B149" s="127">
        <v>0</v>
      </c>
      <c r="C149" s="127">
        <v>0</v>
      </c>
      <c r="D149" s="127">
        <v>0</v>
      </c>
      <c r="E149" s="127">
        <v>0</v>
      </c>
      <c r="F149" s="127">
        <v>0</v>
      </c>
      <c r="G149" s="127">
        <v>0</v>
      </c>
      <c r="H149" s="127">
        <v>0</v>
      </c>
      <c r="I149" s="127">
        <v>0</v>
      </c>
      <c r="J149" s="127">
        <v>0</v>
      </c>
      <c r="K149" s="127">
        <v>0</v>
      </c>
      <c r="L149" s="127">
        <v>0</v>
      </c>
      <c r="M149" s="127">
        <v>0</v>
      </c>
      <c r="N149" s="127">
        <v>0</v>
      </c>
      <c r="O149" s="127">
        <v>0</v>
      </c>
      <c r="P149" s="127">
        <v>0</v>
      </c>
    </row>
    <row r="150" spans="1:16" ht="54.95" customHeight="1" x14ac:dyDescent="0.2">
      <c r="A150" s="19" t="s">
        <v>189</v>
      </c>
      <c r="B150" s="20">
        <v>133</v>
      </c>
      <c r="C150" s="20">
        <v>3</v>
      </c>
      <c r="D150" s="21">
        <f t="shared" si="62"/>
        <v>2.2556390977443606</v>
      </c>
      <c r="E150" s="20">
        <v>21</v>
      </c>
      <c r="F150" s="21">
        <f t="shared" si="56"/>
        <v>15.789473684210526</v>
      </c>
      <c r="G150" s="20">
        <v>17</v>
      </c>
      <c r="H150" s="21">
        <f t="shared" si="57"/>
        <v>12.781954887218044</v>
      </c>
      <c r="I150" s="127">
        <v>0</v>
      </c>
      <c r="J150" s="127">
        <v>0</v>
      </c>
      <c r="K150" s="20">
        <v>7</v>
      </c>
      <c r="L150" s="21">
        <f t="shared" si="59"/>
        <v>5.2631578947368416</v>
      </c>
      <c r="M150" s="127">
        <v>0</v>
      </c>
      <c r="N150" s="127">
        <v>0</v>
      </c>
      <c r="O150" s="20">
        <v>85</v>
      </c>
      <c r="P150" s="22">
        <f t="shared" si="61"/>
        <v>63.909774436090231</v>
      </c>
    </row>
    <row r="151" spans="1:16" ht="120" customHeight="1" x14ac:dyDescent="0.2">
      <c r="A151" s="19" t="s">
        <v>200</v>
      </c>
      <c r="B151" s="127">
        <v>0</v>
      </c>
      <c r="C151" s="127">
        <v>0</v>
      </c>
      <c r="D151" s="127">
        <v>0</v>
      </c>
      <c r="E151" s="127">
        <v>0</v>
      </c>
      <c r="F151" s="127">
        <v>0</v>
      </c>
      <c r="G151" s="127">
        <v>0</v>
      </c>
      <c r="H151" s="127">
        <v>0</v>
      </c>
      <c r="I151" s="127">
        <v>0</v>
      </c>
      <c r="J151" s="127">
        <v>0</v>
      </c>
      <c r="K151" s="127">
        <v>0</v>
      </c>
      <c r="L151" s="127">
        <v>0</v>
      </c>
      <c r="M151" s="127">
        <v>0</v>
      </c>
      <c r="N151" s="127">
        <v>0</v>
      </c>
      <c r="O151" s="127">
        <v>0</v>
      </c>
      <c r="P151" s="127">
        <v>0</v>
      </c>
    </row>
    <row r="152" spans="1:16" ht="39.950000000000003" customHeight="1" x14ac:dyDescent="0.2">
      <c r="A152" s="19" t="s">
        <v>190</v>
      </c>
      <c r="B152" s="20">
        <v>57</v>
      </c>
      <c r="C152" s="20">
        <v>11</v>
      </c>
      <c r="D152" s="21">
        <f t="shared" si="62"/>
        <v>19.298245614035086</v>
      </c>
      <c r="E152" s="127">
        <v>0</v>
      </c>
      <c r="F152" s="127">
        <v>0</v>
      </c>
      <c r="G152" s="20">
        <v>3</v>
      </c>
      <c r="H152" s="21">
        <f t="shared" si="57"/>
        <v>5.2631578947368416</v>
      </c>
      <c r="I152" s="127">
        <v>0</v>
      </c>
      <c r="J152" s="127">
        <v>0</v>
      </c>
      <c r="K152" s="20">
        <v>1</v>
      </c>
      <c r="L152" s="21">
        <f t="shared" si="59"/>
        <v>1.7543859649122806</v>
      </c>
      <c r="M152" s="127">
        <v>0</v>
      </c>
      <c r="N152" s="127">
        <v>0</v>
      </c>
      <c r="O152" s="20">
        <v>42</v>
      </c>
      <c r="P152" s="22">
        <f t="shared" si="61"/>
        <v>73.68421052631578</v>
      </c>
    </row>
    <row r="153" spans="1:16" ht="39.950000000000003" customHeight="1" x14ac:dyDescent="0.2">
      <c r="A153" s="19" t="s">
        <v>191</v>
      </c>
      <c r="B153" s="127">
        <v>0</v>
      </c>
      <c r="C153" s="127">
        <v>0</v>
      </c>
      <c r="D153" s="127">
        <v>0</v>
      </c>
      <c r="E153" s="127">
        <v>0</v>
      </c>
      <c r="F153" s="127">
        <v>0</v>
      </c>
      <c r="G153" s="127">
        <v>0</v>
      </c>
      <c r="H153" s="127">
        <v>0</v>
      </c>
      <c r="I153" s="127">
        <v>0</v>
      </c>
      <c r="J153" s="127">
        <v>0</v>
      </c>
      <c r="K153" s="127">
        <v>0</v>
      </c>
      <c r="L153" s="127">
        <v>0</v>
      </c>
      <c r="M153" s="127">
        <v>0</v>
      </c>
      <c r="N153" s="127">
        <v>0</v>
      </c>
      <c r="O153" s="127">
        <v>0</v>
      </c>
      <c r="P153" s="127">
        <v>0</v>
      </c>
    </row>
    <row r="154" spans="1:16" ht="39.950000000000003" customHeight="1" x14ac:dyDescent="0.2">
      <c r="A154" s="19" t="s">
        <v>192</v>
      </c>
      <c r="B154" s="20">
        <v>1</v>
      </c>
      <c r="C154" s="127">
        <v>0</v>
      </c>
      <c r="D154" s="127">
        <v>0</v>
      </c>
      <c r="E154" s="127">
        <v>0</v>
      </c>
      <c r="F154" s="127">
        <v>0</v>
      </c>
      <c r="G154" s="127">
        <v>0</v>
      </c>
      <c r="H154" s="127">
        <v>0</v>
      </c>
      <c r="I154" s="127">
        <v>0</v>
      </c>
      <c r="J154" s="127">
        <v>0</v>
      </c>
      <c r="K154" s="127">
        <v>0</v>
      </c>
      <c r="L154" s="127">
        <v>0</v>
      </c>
      <c r="M154" s="127">
        <v>0</v>
      </c>
      <c r="N154" s="127">
        <v>0</v>
      </c>
      <c r="O154" s="20">
        <v>1</v>
      </c>
      <c r="P154" s="22">
        <f t="shared" si="61"/>
        <v>100</v>
      </c>
    </row>
    <row r="155" spans="1:16" ht="39.950000000000003" customHeight="1" x14ac:dyDescent="0.2">
      <c r="A155" s="19" t="s">
        <v>193</v>
      </c>
      <c r="B155" s="20">
        <v>1</v>
      </c>
      <c r="C155" s="20">
        <v>1</v>
      </c>
      <c r="D155" s="21">
        <f t="shared" si="62"/>
        <v>100</v>
      </c>
      <c r="E155" s="127">
        <v>0</v>
      </c>
      <c r="F155" s="127">
        <v>0</v>
      </c>
      <c r="G155" s="127">
        <v>0</v>
      </c>
      <c r="H155" s="127">
        <v>0</v>
      </c>
      <c r="I155" s="127">
        <v>0</v>
      </c>
      <c r="J155" s="127">
        <v>0</v>
      </c>
      <c r="K155" s="127">
        <v>0</v>
      </c>
      <c r="L155" s="127">
        <v>0</v>
      </c>
      <c r="M155" s="127">
        <v>0</v>
      </c>
      <c r="N155" s="127">
        <v>0</v>
      </c>
      <c r="O155" s="127">
        <v>0</v>
      </c>
      <c r="P155" s="127">
        <v>0</v>
      </c>
    </row>
    <row r="156" spans="1:16" ht="39.950000000000003" customHeight="1" x14ac:dyDescent="0.2">
      <c r="A156" s="19" t="s">
        <v>194</v>
      </c>
      <c r="B156" s="127">
        <v>0</v>
      </c>
      <c r="C156" s="127">
        <v>0</v>
      </c>
      <c r="D156" s="127">
        <v>0</v>
      </c>
      <c r="E156" s="127">
        <v>0</v>
      </c>
      <c r="F156" s="127">
        <v>0</v>
      </c>
      <c r="G156" s="127">
        <v>0</v>
      </c>
      <c r="H156" s="127">
        <v>0</v>
      </c>
      <c r="I156" s="127">
        <v>0</v>
      </c>
      <c r="J156" s="127">
        <v>0</v>
      </c>
      <c r="K156" s="127">
        <v>0</v>
      </c>
      <c r="L156" s="127">
        <v>0</v>
      </c>
      <c r="M156" s="127">
        <v>0</v>
      </c>
      <c r="N156" s="127">
        <v>0</v>
      </c>
      <c r="O156" s="127">
        <v>0</v>
      </c>
      <c r="P156" s="127">
        <v>0</v>
      </c>
    </row>
    <row r="157" spans="1:16" s="52" customFormat="1" ht="39.950000000000003" customHeight="1" x14ac:dyDescent="0.2">
      <c r="A157" s="19" t="s">
        <v>195</v>
      </c>
      <c r="B157" s="20">
        <v>70</v>
      </c>
      <c r="C157" s="20">
        <v>4</v>
      </c>
      <c r="D157" s="21">
        <v>5.7142857142857144</v>
      </c>
      <c r="E157" s="20">
        <v>3</v>
      </c>
      <c r="F157" s="21">
        <v>4.2857142857142856</v>
      </c>
      <c r="G157" s="20">
        <v>1</v>
      </c>
      <c r="H157" s="21">
        <v>1.4285714285714286</v>
      </c>
      <c r="I157" s="127">
        <v>0</v>
      </c>
      <c r="J157" s="127">
        <v>0</v>
      </c>
      <c r="K157" s="20">
        <v>1</v>
      </c>
      <c r="L157" s="21">
        <v>1.4285714285714286</v>
      </c>
      <c r="M157" s="127">
        <v>0</v>
      </c>
      <c r="N157" s="127">
        <v>0</v>
      </c>
      <c r="O157" s="20">
        <v>61</v>
      </c>
      <c r="P157" s="22">
        <v>87.142857142857139</v>
      </c>
    </row>
    <row r="158" spans="1:16" ht="15.95" customHeight="1" x14ac:dyDescent="0.2"/>
    <row r="159" spans="1:16" ht="15.95" customHeight="1" thickBot="1" x14ac:dyDescent="0.25">
      <c r="A159" s="68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</row>
    <row r="160" spans="1:16" ht="18" customHeight="1" x14ac:dyDescent="0.2">
      <c r="A160" s="29" t="s">
        <v>196</v>
      </c>
      <c r="B160" s="20"/>
      <c r="C160" s="20"/>
      <c r="D160" s="21"/>
      <c r="E160" s="20"/>
      <c r="F160" s="21"/>
      <c r="G160" s="20"/>
      <c r="H160" s="21"/>
      <c r="I160" s="20"/>
      <c r="J160" s="21"/>
      <c r="K160" s="20"/>
      <c r="L160" s="21"/>
      <c r="M160" s="20"/>
      <c r="N160" s="21"/>
      <c r="O160" s="20"/>
      <c r="P160" s="22"/>
    </row>
    <row r="161" spans="1:16" ht="18" customHeight="1" x14ac:dyDescent="0.25">
      <c r="A161" s="30" t="s">
        <v>19</v>
      </c>
    </row>
    <row r="162" spans="1:16" ht="15.95" customHeight="1" x14ac:dyDescent="0.2">
      <c r="A162" s="31" t="s">
        <v>20</v>
      </c>
    </row>
    <row r="163" spans="1:16" ht="35.1" customHeight="1" x14ac:dyDescent="0.2">
      <c r="A163" s="92" t="s">
        <v>71</v>
      </c>
      <c r="B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ht="39.950000000000003" customHeight="1" x14ac:dyDescent="0.2">
      <c r="A164" s="16" t="s">
        <v>185</v>
      </c>
      <c r="B164" s="15">
        <f>SUM(B165:B176)</f>
        <v>10578</v>
      </c>
      <c r="C164" s="15">
        <f>SUM(C165:C176)</f>
        <v>3089</v>
      </c>
      <c r="D164" s="17">
        <f>C164/B164*100</f>
        <v>29.202117602571377</v>
      </c>
      <c r="E164" s="15">
        <f>SUM(E165:E176)</f>
        <v>626</v>
      </c>
      <c r="F164" s="17">
        <f>E164/B164*100</f>
        <v>5.9179429003592361</v>
      </c>
      <c r="G164" s="15">
        <f>SUM(G165:G176)</f>
        <v>2715</v>
      </c>
      <c r="H164" s="17">
        <f>G164/B164*100</f>
        <v>25.666477595008509</v>
      </c>
      <c r="I164" s="15">
        <f>SUM(I165:I176)</f>
        <v>279</v>
      </c>
      <c r="J164" s="17">
        <f>I164/B164*100</f>
        <v>2.6375496313102667</v>
      </c>
      <c r="K164" s="15">
        <f>SUM(K165:K176)</f>
        <v>264</v>
      </c>
      <c r="L164" s="17">
        <f>K164/B164*100</f>
        <v>2.4957458876914353</v>
      </c>
      <c r="M164" s="15">
        <f>SUM(M165:M176)</f>
        <v>394</v>
      </c>
      <c r="N164" s="17">
        <f>M164/B164*100</f>
        <v>3.7247116657213084</v>
      </c>
      <c r="O164" s="15">
        <f>SUM(O165:O176)</f>
        <v>3211</v>
      </c>
      <c r="P164" s="18">
        <f>O164/B164*100</f>
        <v>30.355454717337871</v>
      </c>
    </row>
    <row r="165" spans="1:16" ht="39.950000000000003" customHeight="1" x14ac:dyDescent="0.2">
      <c r="A165" s="19" t="s">
        <v>186</v>
      </c>
      <c r="B165" s="20">
        <v>3482</v>
      </c>
      <c r="C165" s="20">
        <v>521</v>
      </c>
      <c r="D165" s="21">
        <f>C165/B165*100</f>
        <v>14.962665134979897</v>
      </c>
      <c r="E165" s="20">
        <v>300</v>
      </c>
      <c r="F165" s="21">
        <f t="shared" ref="F165:F173" si="63">E165/B165*100</f>
        <v>8.6157380815623199</v>
      </c>
      <c r="G165" s="20">
        <v>1186</v>
      </c>
      <c r="H165" s="21">
        <f t="shared" ref="H165:H171" si="64">G165/B165*100</f>
        <v>34.060884549109701</v>
      </c>
      <c r="I165" s="20">
        <v>88</v>
      </c>
      <c r="J165" s="21">
        <f t="shared" ref="J165:J169" si="65">I165/B165*100</f>
        <v>2.5272831705916139</v>
      </c>
      <c r="K165" s="20">
        <v>49</v>
      </c>
      <c r="L165" s="21">
        <f t="shared" ref="L165:L174" si="66">K165/B165*100</f>
        <v>1.4072372199885124</v>
      </c>
      <c r="M165" s="20">
        <v>307</v>
      </c>
      <c r="N165" s="21">
        <f t="shared" ref="N165:N169" si="67">M165/B165*100</f>
        <v>8.8167719701321072</v>
      </c>
      <c r="O165" s="20">
        <v>1031</v>
      </c>
      <c r="P165" s="22">
        <f t="shared" ref="P165:P174" si="68">O165/B165*100</f>
        <v>29.60941987363584</v>
      </c>
    </row>
    <row r="166" spans="1:16" ht="39.950000000000003" customHeight="1" x14ac:dyDescent="0.2">
      <c r="A166" s="19" t="s">
        <v>187</v>
      </c>
      <c r="B166" s="20">
        <v>1522</v>
      </c>
      <c r="C166" s="20">
        <v>542</v>
      </c>
      <c r="D166" s="21">
        <f t="shared" ref="D166:D174" si="69">C166/B166*100</f>
        <v>35.611038107752954</v>
      </c>
      <c r="E166" s="20">
        <v>39</v>
      </c>
      <c r="F166" s="21">
        <f t="shared" si="63"/>
        <v>2.5624178712220762</v>
      </c>
      <c r="G166" s="20">
        <v>327</v>
      </c>
      <c r="H166" s="21">
        <f t="shared" si="64"/>
        <v>21.484888304862025</v>
      </c>
      <c r="I166" s="20">
        <v>39</v>
      </c>
      <c r="J166" s="21">
        <f t="shared" si="65"/>
        <v>2.5624178712220762</v>
      </c>
      <c r="K166" s="20">
        <v>169</v>
      </c>
      <c r="L166" s="21">
        <f t="shared" si="66"/>
        <v>11.103810775295663</v>
      </c>
      <c r="M166" s="20">
        <v>32</v>
      </c>
      <c r="N166" s="21">
        <f t="shared" si="67"/>
        <v>2.1024967148488831</v>
      </c>
      <c r="O166" s="20">
        <v>374</v>
      </c>
      <c r="P166" s="22">
        <f t="shared" si="68"/>
        <v>24.57293035479632</v>
      </c>
    </row>
    <row r="167" spans="1:16" ht="39.950000000000003" customHeight="1" x14ac:dyDescent="0.2">
      <c r="A167" s="125" t="s">
        <v>199</v>
      </c>
      <c r="B167" s="20">
        <v>4314</v>
      </c>
      <c r="C167" s="20">
        <v>1821</v>
      </c>
      <c r="D167" s="21">
        <f t="shared" si="69"/>
        <v>42.211404728789987</v>
      </c>
      <c r="E167" s="20">
        <v>227</v>
      </c>
      <c r="F167" s="21">
        <f t="shared" si="63"/>
        <v>5.2619378766805749</v>
      </c>
      <c r="G167" s="20">
        <v>1033</v>
      </c>
      <c r="H167" s="21">
        <f t="shared" si="64"/>
        <v>23.945294390356977</v>
      </c>
      <c r="I167" s="20">
        <v>149</v>
      </c>
      <c r="J167" s="21">
        <f t="shared" si="65"/>
        <v>3.453871117292536</v>
      </c>
      <c r="K167" s="20">
        <v>30</v>
      </c>
      <c r="L167" s="21">
        <f t="shared" si="66"/>
        <v>0.69541029207232274</v>
      </c>
      <c r="M167" s="20">
        <v>51</v>
      </c>
      <c r="N167" s="21">
        <f t="shared" si="67"/>
        <v>1.1821974965229485</v>
      </c>
      <c r="O167" s="20">
        <v>1003</v>
      </c>
      <c r="P167" s="22">
        <f t="shared" si="68"/>
        <v>23.249884098284653</v>
      </c>
    </row>
    <row r="168" spans="1:16" ht="39.950000000000003" customHeight="1" x14ac:dyDescent="0.2">
      <c r="A168" s="19" t="s">
        <v>188</v>
      </c>
      <c r="B168" s="20">
        <v>49</v>
      </c>
      <c r="C168" s="20">
        <v>29</v>
      </c>
      <c r="D168" s="21">
        <f t="shared" si="69"/>
        <v>59.183673469387756</v>
      </c>
      <c r="E168" s="127">
        <v>0</v>
      </c>
      <c r="F168" s="127">
        <v>0</v>
      </c>
      <c r="G168" s="20">
        <v>11</v>
      </c>
      <c r="H168" s="21">
        <f t="shared" si="64"/>
        <v>22.448979591836736</v>
      </c>
      <c r="I168" s="127">
        <v>0</v>
      </c>
      <c r="J168" s="127">
        <v>0</v>
      </c>
      <c r="K168" s="127">
        <v>0</v>
      </c>
      <c r="L168" s="127">
        <v>0</v>
      </c>
      <c r="M168" s="127">
        <v>0</v>
      </c>
      <c r="N168" s="127">
        <v>0</v>
      </c>
      <c r="O168" s="20">
        <v>9</v>
      </c>
      <c r="P168" s="22">
        <f t="shared" si="68"/>
        <v>18.367346938775512</v>
      </c>
    </row>
    <row r="169" spans="1:16" ht="54.95" customHeight="1" x14ac:dyDescent="0.2">
      <c r="A169" s="19" t="s">
        <v>189</v>
      </c>
      <c r="B169" s="20">
        <v>1042</v>
      </c>
      <c r="C169" s="20">
        <v>94</v>
      </c>
      <c r="D169" s="21">
        <f t="shared" si="69"/>
        <v>9.021113243761997</v>
      </c>
      <c r="E169" s="20">
        <v>58</v>
      </c>
      <c r="F169" s="21">
        <f t="shared" si="63"/>
        <v>5.5662188099808061</v>
      </c>
      <c r="G169" s="20">
        <v>141</v>
      </c>
      <c r="H169" s="21">
        <f t="shared" si="64"/>
        <v>13.531669865642995</v>
      </c>
      <c r="I169" s="20">
        <v>3</v>
      </c>
      <c r="J169" s="21">
        <f t="shared" si="65"/>
        <v>0.28790786948176583</v>
      </c>
      <c r="K169" s="20">
        <v>13</v>
      </c>
      <c r="L169" s="21">
        <f t="shared" si="66"/>
        <v>1.2476007677543186</v>
      </c>
      <c r="M169" s="20">
        <v>4</v>
      </c>
      <c r="N169" s="21">
        <f t="shared" si="67"/>
        <v>0.38387715930902111</v>
      </c>
      <c r="O169" s="20">
        <v>729</v>
      </c>
      <c r="P169" s="22">
        <f t="shared" si="68"/>
        <v>69.961612284069091</v>
      </c>
    </row>
    <row r="170" spans="1:16" ht="120" customHeight="1" x14ac:dyDescent="0.2">
      <c r="A170" s="19" t="s">
        <v>200</v>
      </c>
      <c r="B170" s="127">
        <v>0</v>
      </c>
      <c r="C170" s="127">
        <v>0</v>
      </c>
      <c r="D170" s="127">
        <v>0</v>
      </c>
      <c r="E170" s="127">
        <v>0</v>
      </c>
      <c r="F170" s="127">
        <v>0</v>
      </c>
      <c r="G170" s="127">
        <v>0</v>
      </c>
      <c r="H170" s="127">
        <v>0</v>
      </c>
      <c r="I170" s="127">
        <v>0</v>
      </c>
      <c r="J170" s="127">
        <v>0</v>
      </c>
      <c r="K170" s="127">
        <v>0</v>
      </c>
      <c r="L170" s="127">
        <v>0</v>
      </c>
      <c r="M170" s="127">
        <v>0</v>
      </c>
      <c r="N170" s="127">
        <v>0</v>
      </c>
      <c r="O170" s="127">
        <v>0</v>
      </c>
      <c r="P170" s="127">
        <v>0</v>
      </c>
    </row>
    <row r="171" spans="1:16" ht="39.950000000000003" customHeight="1" x14ac:dyDescent="0.2">
      <c r="A171" s="19" t="s">
        <v>190</v>
      </c>
      <c r="B171" s="20">
        <v>112</v>
      </c>
      <c r="C171" s="20">
        <v>70</v>
      </c>
      <c r="D171" s="21">
        <f t="shared" si="69"/>
        <v>62.5</v>
      </c>
      <c r="E171" s="127">
        <v>0</v>
      </c>
      <c r="F171" s="127">
        <v>0</v>
      </c>
      <c r="G171" s="20">
        <v>14</v>
      </c>
      <c r="H171" s="21">
        <f t="shared" si="64"/>
        <v>12.5</v>
      </c>
      <c r="I171" s="127">
        <v>0</v>
      </c>
      <c r="J171" s="127">
        <v>0</v>
      </c>
      <c r="K171" s="127">
        <v>0</v>
      </c>
      <c r="L171" s="127">
        <v>0</v>
      </c>
      <c r="M171" s="127">
        <v>0</v>
      </c>
      <c r="N171" s="127">
        <v>0</v>
      </c>
      <c r="O171" s="20">
        <v>28</v>
      </c>
      <c r="P171" s="22">
        <f t="shared" si="68"/>
        <v>25</v>
      </c>
    </row>
    <row r="172" spans="1:16" ht="39.950000000000003" customHeight="1" x14ac:dyDescent="0.2">
      <c r="A172" s="19" t="s">
        <v>191</v>
      </c>
      <c r="B172" s="127">
        <v>0</v>
      </c>
      <c r="C172" s="127">
        <v>0</v>
      </c>
      <c r="D172" s="127">
        <v>0</v>
      </c>
      <c r="E172" s="127">
        <v>0</v>
      </c>
      <c r="F172" s="127">
        <v>0</v>
      </c>
      <c r="G172" s="127">
        <v>0</v>
      </c>
      <c r="H172" s="127">
        <v>0</v>
      </c>
      <c r="I172" s="127">
        <v>0</v>
      </c>
      <c r="J172" s="127">
        <v>0</v>
      </c>
      <c r="K172" s="127">
        <v>0</v>
      </c>
      <c r="L172" s="127">
        <v>0</v>
      </c>
      <c r="M172" s="127">
        <v>0</v>
      </c>
      <c r="N172" s="127">
        <v>0</v>
      </c>
      <c r="O172" s="127">
        <v>0</v>
      </c>
      <c r="P172" s="127">
        <v>0</v>
      </c>
    </row>
    <row r="173" spans="1:16" ht="39.950000000000003" customHeight="1" x14ac:dyDescent="0.2">
      <c r="A173" s="19" t="s">
        <v>192</v>
      </c>
      <c r="B173" s="20">
        <v>3</v>
      </c>
      <c r="C173" s="20">
        <v>1</v>
      </c>
      <c r="D173" s="21">
        <f t="shared" si="69"/>
        <v>33.333333333333329</v>
      </c>
      <c r="E173" s="20">
        <v>1</v>
      </c>
      <c r="F173" s="21">
        <f t="shared" si="63"/>
        <v>33.333333333333329</v>
      </c>
      <c r="G173" s="127">
        <v>0</v>
      </c>
      <c r="H173" s="127">
        <v>0</v>
      </c>
      <c r="I173" s="127">
        <v>0</v>
      </c>
      <c r="J173" s="127">
        <v>0</v>
      </c>
      <c r="K173" s="20">
        <v>1</v>
      </c>
      <c r="L173" s="21">
        <f t="shared" si="66"/>
        <v>33.333333333333329</v>
      </c>
      <c r="M173" s="127">
        <v>0</v>
      </c>
      <c r="N173" s="127">
        <v>0</v>
      </c>
      <c r="O173" s="127">
        <v>0</v>
      </c>
      <c r="P173" s="127">
        <v>0</v>
      </c>
    </row>
    <row r="174" spans="1:16" ht="39.950000000000003" customHeight="1" x14ac:dyDescent="0.2">
      <c r="A174" s="19" t="s">
        <v>193</v>
      </c>
      <c r="B174" s="20">
        <v>13</v>
      </c>
      <c r="C174" s="20">
        <v>1</v>
      </c>
      <c r="D174" s="21">
        <f t="shared" si="69"/>
        <v>7.6923076923076925</v>
      </c>
      <c r="E174" s="127">
        <v>0</v>
      </c>
      <c r="F174" s="127">
        <v>0</v>
      </c>
      <c r="G174" s="127">
        <v>0</v>
      </c>
      <c r="H174" s="127">
        <v>0</v>
      </c>
      <c r="I174" s="127">
        <v>0</v>
      </c>
      <c r="J174" s="127">
        <v>0</v>
      </c>
      <c r="K174" s="20">
        <v>1</v>
      </c>
      <c r="L174" s="21">
        <f t="shared" si="66"/>
        <v>7.6923076923076925</v>
      </c>
      <c r="M174" s="127">
        <v>0</v>
      </c>
      <c r="N174" s="127">
        <v>0</v>
      </c>
      <c r="O174" s="20">
        <v>11</v>
      </c>
      <c r="P174" s="22">
        <f t="shared" si="68"/>
        <v>84.615384615384613</v>
      </c>
    </row>
    <row r="175" spans="1:16" ht="39.950000000000003" customHeight="1" x14ac:dyDescent="0.2">
      <c r="A175" s="19" t="s">
        <v>194</v>
      </c>
      <c r="B175" s="127">
        <v>0</v>
      </c>
      <c r="C175" s="127">
        <v>0</v>
      </c>
      <c r="D175" s="127">
        <v>0</v>
      </c>
      <c r="E175" s="127">
        <v>0</v>
      </c>
      <c r="F175" s="127">
        <v>0</v>
      </c>
      <c r="G175" s="127">
        <v>0</v>
      </c>
      <c r="H175" s="127">
        <v>0</v>
      </c>
      <c r="I175" s="127">
        <v>0</v>
      </c>
      <c r="J175" s="127">
        <v>0</v>
      </c>
      <c r="K175" s="127">
        <v>0</v>
      </c>
      <c r="L175" s="127">
        <v>0</v>
      </c>
      <c r="M175" s="127">
        <v>0</v>
      </c>
      <c r="N175" s="127">
        <v>0</v>
      </c>
      <c r="O175" s="127">
        <v>0</v>
      </c>
      <c r="P175" s="127">
        <v>0</v>
      </c>
    </row>
    <row r="176" spans="1:16" s="52" customFormat="1" ht="39.950000000000003" customHeight="1" x14ac:dyDescent="0.2">
      <c r="A176" s="19" t="s">
        <v>195</v>
      </c>
      <c r="B176" s="20">
        <v>41</v>
      </c>
      <c r="C176" s="20">
        <v>10</v>
      </c>
      <c r="D176" s="21">
        <v>24.390243902439025</v>
      </c>
      <c r="E176" s="20">
        <v>1</v>
      </c>
      <c r="F176" s="21">
        <v>2.4390243902439024</v>
      </c>
      <c r="G176" s="20">
        <v>3</v>
      </c>
      <c r="H176" s="21">
        <v>7.3170731707317067</v>
      </c>
      <c r="I176" s="127">
        <v>0</v>
      </c>
      <c r="J176" s="127">
        <v>0</v>
      </c>
      <c r="K176" s="20">
        <v>1</v>
      </c>
      <c r="L176" s="21">
        <v>2.4390243902439024</v>
      </c>
      <c r="M176" s="127">
        <v>0</v>
      </c>
      <c r="N176" s="127">
        <v>0</v>
      </c>
      <c r="O176" s="20">
        <v>26</v>
      </c>
      <c r="P176" s="22">
        <v>63.414634146341463</v>
      </c>
    </row>
    <row r="177" spans="1:16" ht="15.95" customHeight="1" x14ac:dyDescent="0.2"/>
    <row r="178" spans="1:16" ht="15.95" customHeight="1" thickBot="1" x14ac:dyDescent="0.25">
      <c r="A178" s="68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</row>
    <row r="179" spans="1:16" ht="18" customHeight="1" x14ac:dyDescent="0.2">
      <c r="A179" s="29" t="s">
        <v>196</v>
      </c>
      <c r="B179" s="20"/>
      <c r="C179" s="20"/>
      <c r="D179" s="21"/>
      <c r="E179" s="20"/>
      <c r="F179" s="21"/>
      <c r="G179" s="20"/>
      <c r="H179" s="21"/>
      <c r="I179" s="20"/>
      <c r="J179" s="21"/>
      <c r="K179" s="20"/>
      <c r="L179" s="21"/>
      <c r="M179" s="20"/>
      <c r="N179" s="21"/>
      <c r="O179" s="20"/>
      <c r="P179" s="22"/>
    </row>
    <row r="180" spans="1:16" ht="18" customHeight="1" x14ac:dyDescent="0.25">
      <c r="A180" s="30" t="s">
        <v>19</v>
      </c>
    </row>
    <row r="181" spans="1:16" ht="15.95" customHeight="1" x14ac:dyDescent="0.2">
      <c r="A181" s="31" t="s">
        <v>20</v>
      </c>
    </row>
    <row r="182" spans="1:16" ht="35.1" customHeight="1" x14ac:dyDescent="0.2">
      <c r="A182" s="92" t="s">
        <v>72</v>
      </c>
      <c r="B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ht="39.950000000000003" customHeight="1" x14ac:dyDescent="0.2">
      <c r="A183" s="16" t="s">
        <v>185</v>
      </c>
      <c r="B183" s="15">
        <f>SUM(B184:B195)</f>
        <v>7471</v>
      </c>
      <c r="C183" s="15">
        <f>SUM(C184:C195)</f>
        <v>1903</v>
      </c>
      <c r="D183" s="17">
        <f>C183/B183*100</f>
        <v>25.471824387632182</v>
      </c>
      <c r="E183" s="15">
        <f>SUM(E184:E195)</f>
        <v>409</v>
      </c>
      <c r="F183" s="17">
        <f>E183/B183*100</f>
        <v>5.4745014054343466</v>
      </c>
      <c r="G183" s="15">
        <f>SUM(G184:G195)</f>
        <v>2116</v>
      </c>
      <c r="H183" s="17">
        <f>G183/B183*100</f>
        <v>28.322848346941509</v>
      </c>
      <c r="I183" s="15">
        <f>SUM(I184:I195)</f>
        <v>266</v>
      </c>
      <c r="J183" s="17">
        <f>I183/B183*100</f>
        <v>3.5604336768839513</v>
      </c>
      <c r="K183" s="15">
        <f>SUM(K184:K195)</f>
        <v>499</v>
      </c>
      <c r="L183" s="17">
        <f>K183/B183*100</f>
        <v>6.6791594164101191</v>
      </c>
      <c r="M183" s="15">
        <f>SUM(M184:M195)</f>
        <v>315</v>
      </c>
      <c r="N183" s="17">
        <f>M183/B183*100</f>
        <v>4.2163030384152052</v>
      </c>
      <c r="O183" s="15">
        <f>SUM(O184:O195)</f>
        <v>1963</v>
      </c>
      <c r="P183" s="18">
        <f>O183/B183*100</f>
        <v>26.274929728282693</v>
      </c>
    </row>
    <row r="184" spans="1:16" ht="39.950000000000003" customHeight="1" x14ac:dyDescent="0.2">
      <c r="A184" s="19" t="s">
        <v>186</v>
      </c>
      <c r="B184" s="20">
        <v>3038</v>
      </c>
      <c r="C184" s="20">
        <v>431</v>
      </c>
      <c r="D184" s="21">
        <f>C184/B184*100</f>
        <v>14.186965108624094</v>
      </c>
      <c r="E184" s="20">
        <v>193</v>
      </c>
      <c r="F184" s="21">
        <f t="shared" ref="F184:F190" si="70">E184/B184*100</f>
        <v>6.3528637261356158</v>
      </c>
      <c r="G184" s="20">
        <v>1170</v>
      </c>
      <c r="H184" s="21">
        <f t="shared" ref="H184:H193" si="71">G184/B184*100</f>
        <v>38.512179065174458</v>
      </c>
      <c r="I184" s="20">
        <v>95</v>
      </c>
      <c r="J184" s="21">
        <f t="shared" ref="J184:J186" si="72">I184/B184*100</f>
        <v>3.1270572745227128</v>
      </c>
      <c r="K184" s="20">
        <v>113</v>
      </c>
      <c r="L184" s="21">
        <f t="shared" ref="L184:L190" si="73">K184/B184*100</f>
        <v>3.7195523370638575</v>
      </c>
      <c r="M184" s="20">
        <v>266</v>
      </c>
      <c r="N184" s="21">
        <f t="shared" ref="N184:N190" si="74">M184/B184*100</f>
        <v>8.7557603686635943</v>
      </c>
      <c r="O184" s="20">
        <v>770</v>
      </c>
      <c r="P184" s="22">
        <f t="shared" ref="P184:P193" si="75">O184/B184*100</f>
        <v>25.345622119815669</v>
      </c>
    </row>
    <row r="185" spans="1:16" ht="39.950000000000003" customHeight="1" x14ac:dyDescent="0.2">
      <c r="A185" s="19" t="s">
        <v>187</v>
      </c>
      <c r="B185" s="20">
        <v>1144</v>
      </c>
      <c r="C185" s="20">
        <v>213</v>
      </c>
      <c r="D185" s="21">
        <f t="shared" ref="D185:D190" si="76">C185/B185*100</f>
        <v>18.61888111888112</v>
      </c>
      <c r="E185" s="20">
        <v>58</v>
      </c>
      <c r="F185" s="21">
        <f t="shared" si="70"/>
        <v>5.06993006993007</v>
      </c>
      <c r="G185" s="20">
        <v>328</v>
      </c>
      <c r="H185" s="21">
        <f t="shared" si="71"/>
        <v>28.671328671328673</v>
      </c>
      <c r="I185" s="20">
        <v>41</v>
      </c>
      <c r="J185" s="21">
        <f t="shared" si="72"/>
        <v>3.5839160839160842</v>
      </c>
      <c r="K185" s="20">
        <v>156</v>
      </c>
      <c r="L185" s="21">
        <f t="shared" si="73"/>
        <v>13.636363636363635</v>
      </c>
      <c r="M185" s="20">
        <v>39</v>
      </c>
      <c r="N185" s="21">
        <f t="shared" si="74"/>
        <v>3.4090909090909087</v>
      </c>
      <c r="O185" s="20">
        <v>309</v>
      </c>
      <c r="P185" s="22">
        <f t="shared" si="75"/>
        <v>27.01048951048951</v>
      </c>
    </row>
    <row r="186" spans="1:16" ht="39.950000000000003" customHeight="1" x14ac:dyDescent="0.2">
      <c r="A186" s="125" t="s">
        <v>199</v>
      </c>
      <c r="B186" s="20">
        <v>2707</v>
      </c>
      <c r="C186" s="20">
        <v>1145</v>
      </c>
      <c r="D186" s="21">
        <f t="shared" si="76"/>
        <v>42.297746582933136</v>
      </c>
      <c r="E186" s="20">
        <v>105</v>
      </c>
      <c r="F186" s="21">
        <f t="shared" si="70"/>
        <v>3.8788326560768382</v>
      </c>
      <c r="G186" s="20">
        <v>592</v>
      </c>
      <c r="H186" s="21">
        <f t="shared" si="71"/>
        <v>21.869227927595126</v>
      </c>
      <c r="I186" s="20">
        <v>130</v>
      </c>
      <c r="J186" s="21">
        <f t="shared" si="72"/>
        <v>4.8023642408570373</v>
      </c>
      <c r="K186" s="20">
        <v>181</v>
      </c>
      <c r="L186" s="21">
        <f t="shared" si="73"/>
        <v>6.6863686738086443</v>
      </c>
      <c r="M186" s="20">
        <v>4</v>
      </c>
      <c r="N186" s="21">
        <f t="shared" si="74"/>
        <v>0.14776505356483191</v>
      </c>
      <c r="O186" s="20">
        <v>550</v>
      </c>
      <c r="P186" s="22">
        <f t="shared" si="75"/>
        <v>20.317694865164388</v>
      </c>
    </row>
    <row r="187" spans="1:16" ht="39.950000000000003" customHeight="1" x14ac:dyDescent="0.2">
      <c r="A187" s="19" t="s">
        <v>188</v>
      </c>
      <c r="B187" s="127">
        <v>0</v>
      </c>
      <c r="C187" s="127">
        <v>0</v>
      </c>
      <c r="D187" s="127">
        <v>0</v>
      </c>
      <c r="E187" s="127">
        <v>0</v>
      </c>
      <c r="F187" s="127">
        <v>0</v>
      </c>
      <c r="G187" s="127">
        <v>0</v>
      </c>
      <c r="H187" s="127">
        <v>0</v>
      </c>
      <c r="I187" s="127">
        <v>0</v>
      </c>
      <c r="J187" s="127">
        <v>0</v>
      </c>
      <c r="K187" s="127">
        <v>0</v>
      </c>
      <c r="L187" s="127">
        <v>0</v>
      </c>
      <c r="M187" s="127">
        <v>0</v>
      </c>
      <c r="N187" s="127">
        <v>0</v>
      </c>
      <c r="O187" s="127">
        <v>0</v>
      </c>
      <c r="P187" s="127">
        <v>0</v>
      </c>
    </row>
    <row r="188" spans="1:16" ht="54.95" customHeight="1" x14ac:dyDescent="0.2">
      <c r="A188" s="19" t="s">
        <v>189</v>
      </c>
      <c r="B188" s="20">
        <v>438</v>
      </c>
      <c r="C188" s="20">
        <v>76</v>
      </c>
      <c r="D188" s="21">
        <f t="shared" si="76"/>
        <v>17.351598173515981</v>
      </c>
      <c r="E188" s="20">
        <v>49</v>
      </c>
      <c r="F188" s="21">
        <f t="shared" si="70"/>
        <v>11.187214611872145</v>
      </c>
      <c r="G188" s="20">
        <v>18</v>
      </c>
      <c r="H188" s="21">
        <f t="shared" si="71"/>
        <v>4.10958904109589</v>
      </c>
      <c r="I188" s="127">
        <v>0</v>
      </c>
      <c r="J188" s="127">
        <v>0</v>
      </c>
      <c r="K188" s="20">
        <v>25</v>
      </c>
      <c r="L188" s="21">
        <f t="shared" si="73"/>
        <v>5.7077625570776256</v>
      </c>
      <c r="M188" s="127">
        <v>0</v>
      </c>
      <c r="N188" s="127">
        <v>0</v>
      </c>
      <c r="O188" s="20">
        <v>270</v>
      </c>
      <c r="P188" s="22">
        <f t="shared" si="75"/>
        <v>61.643835616438359</v>
      </c>
    </row>
    <row r="189" spans="1:16" ht="120" customHeight="1" x14ac:dyDescent="0.2">
      <c r="A189" s="19" t="s">
        <v>200</v>
      </c>
      <c r="B189" s="127">
        <v>0</v>
      </c>
      <c r="C189" s="127">
        <v>0</v>
      </c>
      <c r="D189" s="127">
        <v>0</v>
      </c>
      <c r="E189" s="127">
        <v>0</v>
      </c>
      <c r="F189" s="127">
        <v>0</v>
      </c>
      <c r="G189" s="127">
        <v>0</v>
      </c>
      <c r="H189" s="127">
        <v>0</v>
      </c>
      <c r="I189" s="127">
        <v>0</v>
      </c>
      <c r="J189" s="127">
        <v>0</v>
      </c>
      <c r="K189" s="127">
        <v>0</v>
      </c>
      <c r="L189" s="127">
        <v>0</v>
      </c>
      <c r="M189" s="127">
        <v>0</v>
      </c>
      <c r="N189" s="127">
        <v>0</v>
      </c>
      <c r="O189" s="127">
        <v>0</v>
      </c>
      <c r="P189" s="127">
        <v>0</v>
      </c>
    </row>
    <row r="190" spans="1:16" ht="39.950000000000003" customHeight="1" x14ac:dyDescent="0.2">
      <c r="A190" s="19" t="s">
        <v>190</v>
      </c>
      <c r="B190" s="20">
        <v>29</v>
      </c>
      <c r="C190" s="20">
        <v>6</v>
      </c>
      <c r="D190" s="21">
        <f t="shared" si="76"/>
        <v>20.689655172413794</v>
      </c>
      <c r="E190" s="20">
        <v>3</v>
      </c>
      <c r="F190" s="21">
        <f t="shared" si="70"/>
        <v>10.344827586206897</v>
      </c>
      <c r="G190" s="20">
        <v>7</v>
      </c>
      <c r="H190" s="21">
        <f t="shared" si="71"/>
        <v>24.137931034482758</v>
      </c>
      <c r="I190" s="127">
        <v>0</v>
      </c>
      <c r="J190" s="127">
        <v>0</v>
      </c>
      <c r="K190" s="20">
        <v>1</v>
      </c>
      <c r="L190" s="21">
        <f t="shared" si="73"/>
        <v>3.4482758620689653</v>
      </c>
      <c r="M190" s="20">
        <v>6</v>
      </c>
      <c r="N190" s="21">
        <f t="shared" si="74"/>
        <v>20.689655172413794</v>
      </c>
      <c r="O190" s="20">
        <v>6</v>
      </c>
      <c r="P190" s="22">
        <f t="shared" si="75"/>
        <v>20.689655172413794</v>
      </c>
    </row>
    <row r="191" spans="1:16" ht="39.950000000000003" customHeight="1" x14ac:dyDescent="0.2">
      <c r="A191" s="19" t="s">
        <v>191</v>
      </c>
      <c r="B191" s="127">
        <v>0</v>
      </c>
      <c r="C191" s="127">
        <v>0</v>
      </c>
      <c r="D191" s="127">
        <v>0</v>
      </c>
      <c r="E191" s="127">
        <v>0</v>
      </c>
      <c r="F191" s="127">
        <v>0</v>
      </c>
      <c r="G191" s="127">
        <v>0</v>
      </c>
      <c r="H191" s="127">
        <v>0</v>
      </c>
      <c r="I191" s="127">
        <v>0</v>
      </c>
      <c r="J191" s="127">
        <v>0</v>
      </c>
      <c r="K191" s="127">
        <v>0</v>
      </c>
      <c r="L191" s="127">
        <v>0</v>
      </c>
      <c r="M191" s="127">
        <v>0</v>
      </c>
      <c r="N191" s="127">
        <v>0</v>
      </c>
      <c r="O191" s="127">
        <v>0</v>
      </c>
      <c r="P191" s="127">
        <v>0</v>
      </c>
    </row>
    <row r="192" spans="1:16" ht="39.950000000000003" customHeight="1" x14ac:dyDescent="0.2">
      <c r="A192" s="19" t="s">
        <v>192</v>
      </c>
      <c r="B192" s="20">
        <v>2</v>
      </c>
      <c r="C192" s="127">
        <v>0</v>
      </c>
      <c r="D192" s="127">
        <v>0</v>
      </c>
      <c r="E192" s="127">
        <v>0</v>
      </c>
      <c r="F192" s="127">
        <v>0</v>
      </c>
      <c r="G192" s="127">
        <v>0</v>
      </c>
      <c r="H192" s="127">
        <v>0</v>
      </c>
      <c r="I192" s="127">
        <v>0</v>
      </c>
      <c r="J192" s="127">
        <v>0</v>
      </c>
      <c r="K192" s="20">
        <v>2</v>
      </c>
      <c r="L192" s="21">
        <f>K192/B192*100</f>
        <v>100</v>
      </c>
      <c r="M192" s="127">
        <v>0</v>
      </c>
      <c r="N192" s="127">
        <v>0</v>
      </c>
      <c r="O192" s="127">
        <v>0</v>
      </c>
      <c r="P192" s="127">
        <v>0</v>
      </c>
    </row>
    <row r="193" spans="1:16" ht="39.950000000000003" customHeight="1" x14ac:dyDescent="0.2">
      <c r="A193" s="19" t="s">
        <v>193</v>
      </c>
      <c r="B193" s="20">
        <v>24</v>
      </c>
      <c r="C193" s="127">
        <v>0</v>
      </c>
      <c r="D193" s="127">
        <v>0</v>
      </c>
      <c r="E193" s="127">
        <v>0</v>
      </c>
      <c r="F193" s="127">
        <v>0</v>
      </c>
      <c r="G193" s="20">
        <v>1</v>
      </c>
      <c r="H193" s="21">
        <f t="shared" si="71"/>
        <v>4.1666666666666661</v>
      </c>
      <c r="I193" s="127">
        <v>0</v>
      </c>
      <c r="J193" s="127">
        <v>0</v>
      </c>
      <c r="K193" s="20">
        <v>21</v>
      </c>
      <c r="L193" s="21">
        <f>K193/B193*100</f>
        <v>87.5</v>
      </c>
      <c r="M193" s="127">
        <v>0</v>
      </c>
      <c r="N193" s="127">
        <v>0</v>
      </c>
      <c r="O193" s="20">
        <v>2</v>
      </c>
      <c r="P193" s="22">
        <f t="shared" si="75"/>
        <v>8.3333333333333321</v>
      </c>
    </row>
    <row r="194" spans="1:16" ht="39.950000000000003" customHeight="1" x14ac:dyDescent="0.2">
      <c r="A194" s="19" t="s">
        <v>194</v>
      </c>
      <c r="B194" s="127">
        <v>0</v>
      </c>
      <c r="C194" s="127">
        <v>0</v>
      </c>
      <c r="D194" s="127">
        <v>0</v>
      </c>
      <c r="E194" s="127">
        <v>0</v>
      </c>
      <c r="F194" s="127">
        <v>0</v>
      </c>
      <c r="G194" s="127">
        <v>0</v>
      </c>
      <c r="H194" s="127">
        <v>0</v>
      </c>
      <c r="I194" s="127">
        <v>0</v>
      </c>
      <c r="J194" s="127">
        <v>0</v>
      </c>
      <c r="K194" s="127">
        <v>0</v>
      </c>
      <c r="L194" s="127">
        <v>0</v>
      </c>
      <c r="M194" s="127">
        <v>0</v>
      </c>
      <c r="N194" s="127">
        <v>0</v>
      </c>
      <c r="O194" s="127">
        <v>0</v>
      </c>
      <c r="P194" s="127">
        <v>0</v>
      </c>
    </row>
    <row r="195" spans="1:16" s="52" customFormat="1" ht="39.950000000000003" customHeight="1" x14ac:dyDescent="0.2">
      <c r="A195" s="19" t="s">
        <v>195</v>
      </c>
      <c r="B195" s="20">
        <v>89</v>
      </c>
      <c r="C195" s="20">
        <v>32</v>
      </c>
      <c r="D195" s="21">
        <v>35.955056179775283</v>
      </c>
      <c r="E195" s="20">
        <v>1</v>
      </c>
      <c r="F195" s="21">
        <v>1.1235955056179776</v>
      </c>
      <c r="G195" s="127">
        <v>0</v>
      </c>
      <c r="H195" s="127">
        <v>0</v>
      </c>
      <c r="I195" s="127">
        <v>0</v>
      </c>
      <c r="J195" s="127">
        <v>0</v>
      </c>
      <c r="K195" s="127">
        <v>0</v>
      </c>
      <c r="L195" s="127">
        <v>0</v>
      </c>
      <c r="M195" s="127">
        <v>0</v>
      </c>
      <c r="N195" s="127">
        <v>0</v>
      </c>
      <c r="O195" s="20">
        <v>56</v>
      </c>
      <c r="P195" s="22">
        <v>62.921348314606739</v>
      </c>
    </row>
    <row r="196" spans="1:16" ht="15.95" customHeight="1" x14ac:dyDescent="0.2"/>
    <row r="197" spans="1:16" ht="15.95" customHeight="1" thickBot="1" x14ac:dyDescent="0.25">
      <c r="A197" s="68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</row>
    <row r="198" spans="1:16" ht="18" customHeight="1" x14ac:dyDescent="0.2">
      <c r="A198" s="29" t="s">
        <v>196</v>
      </c>
      <c r="B198" s="20"/>
      <c r="C198" s="20"/>
      <c r="D198" s="21"/>
      <c r="E198" s="20"/>
      <c r="F198" s="21"/>
      <c r="G198" s="20"/>
      <c r="H198" s="21"/>
      <c r="I198" s="20"/>
      <c r="J198" s="21"/>
      <c r="K198" s="20"/>
      <c r="L198" s="21"/>
      <c r="M198" s="20"/>
      <c r="N198" s="21"/>
      <c r="O198" s="20"/>
      <c r="P198" s="22"/>
    </row>
    <row r="199" spans="1:16" ht="18" customHeight="1" x14ac:dyDescent="0.25">
      <c r="A199" s="30" t="s">
        <v>19</v>
      </c>
    </row>
    <row r="200" spans="1:16" ht="15.95" customHeight="1" x14ac:dyDescent="0.2">
      <c r="A200" s="31" t="s">
        <v>20</v>
      </c>
    </row>
    <row r="201" spans="1:16" ht="35.1" customHeight="1" x14ac:dyDescent="0.2">
      <c r="A201" s="92" t="s">
        <v>73</v>
      </c>
      <c r="B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</row>
    <row r="202" spans="1:16" ht="39.950000000000003" customHeight="1" x14ac:dyDescent="0.2">
      <c r="A202" s="16" t="s">
        <v>185</v>
      </c>
      <c r="B202" s="15">
        <f>SUM(B203:B214)</f>
        <v>5248</v>
      </c>
      <c r="C202" s="15">
        <f>SUM(C203:C214)</f>
        <v>408</v>
      </c>
      <c r="D202" s="17">
        <f>C202/B202*100</f>
        <v>7.774390243902439</v>
      </c>
      <c r="E202" s="15">
        <f>SUM(E203:E214)</f>
        <v>92</v>
      </c>
      <c r="F202" s="17">
        <f>E202/B202*100</f>
        <v>1.753048780487805</v>
      </c>
      <c r="G202" s="15">
        <f>SUM(G203:G214)</f>
        <v>903</v>
      </c>
      <c r="H202" s="17">
        <f>G202/B202*100</f>
        <v>17.206554878048781</v>
      </c>
      <c r="I202" s="15">
        <f>SUM(I203:I214)</f>
        <v>141</v>
      </c>
      <c r="J202" s="17">
        <f>I202/B202*100</f>
        <v>2.6867378048780486</v>
      </c>
      <c r="K202" s="15">
        <f>SUM(K203:K214)</f>
        <v>73</v>
      </c>
      <c r="L202" s="17">
        <f>K202/B202*100</f>
        <v>1.3910060975609757</v>
      </c>
      <c r="M202" s="15">
        <f>SUM(M203:M214)</f>
        <v>172</v>
      </c>
      <c r="N202" s="17">
        <f>M202/B202*100</f>
        <v>3.2774390243902438</v>
      </c>
      <c r="O202" s="15">
        <f>SUM(O203:O214)</f>
        <v>3459</v>
      </c>
      <c r="P202" s="18">
        <f>O202/B202*100</f>
        <v>65.910823170731703</v>
      </c>
    </row>
    <row r="203" spans="1:16" ht="39.950000000000003" customHeight="1" x14ac:dyDescent="0.2">
      <c r="A203" s="19" t="s">
        <v>186</v>
      </c>
      <c r="B203" s="20">
        <v>2988</v>
      </c>
      <c r="C203" s="20">
        <v>191</v>
      </c>
      <c r="D203" s="21">
        <f>C203/B203*100</f>
        <v>6.3922356091030794</v>
      </c>
      <c r="E203" s="20">
        <v>51</v>
      </c>
      <c r="F203" s="21">
        <f t="shared" ref="F203:F207" si="77">E203/B203*100</f>
        <v>1.7068273092369479</v>
      </c>
      <c r="G203" s="20">
        <v>675</v>
      </c>
      <c r="H203" s="21">
        <f t="shared" ref="H203:H209" si="78">G203/B203*100</f>
        <v>22.590361445783135</v>
      </c>
      <c r="I203" s="20">
        <v>64</v>
      </c>
      <c r="J203" s="21">
        <f t="shared" ref="J203:J206" si="79">I203/B203*100</f>
        <v>2.14190093708166</v>
      </c>
      <c r="K203" s="20">
        <v>26</v>
      </c>
      <c r="L203" s="21">
        <f t="shared" ref="L203:L205" si="80">K203/B203*100</f>
        <v>0.87014725568942441</v>
      </c>
      <c r="M203" s="20">
        <v>147</v>
      </c>
      <c r="N203" s="21">
        <f t="shared" ref="N203:N205" si="81">M203/B203*100</f>
        <v>4.9196787148594376</v>
      </c>
      <c r="O203" s="20">
        <v>1834</v>
      </c>
      <c r="P203" s="22">
        <f t="shared" ref="P203:P209" si="82">O203/B203*100</f>
        <v>61.378848728246318</v>
      </c>
    </row>
    <row r="204" spans="1:16" ht="39.950000000000003" customHeight="1" x14ac:dyDescent="0.2">
      <c r="A204" s="19" t="s">
        <v>187</v>
      </c>
      <c r="B204" s="20">
        <v>708</v>
      </c>
      <c r="C204" s="20">
        <v>57</v>
      </c>
      <c r="D204" s="21">
        <f t="shared" ref="D204:D209" si="83">C204/B204*100</f>
        <v>8.0508474576271176</v>
      </c>
      <c r="E204" s="20">
        <v>18</v>
      </c>
      <c r="F204" s="21">
        <f t="shared" si="77"/>
        <v>2.5423728813559325</v>
      </c>
      <c r="G204" s="20">
        <v>91</v>
      </c>
      <c r="H204" s="21">
        <f t="shared" si="78"/>
        <v>12.85310734463277</v>
      </c>
      <c r="I204" s="20">
        <v>40</v>
      </c>
      <c r="J204" s="21">
        <f t="shared" si="79"/>
        <v>5.6497175141242941</v>
      </c>
      <c r="K204" s="20">
        <v>43</v>
      </c>
      <c r="L204" s="21">
        <f t="shared" si="80"/>
        <v>6.0734463276836159</v>
      </c>
      <c r="M204" s="20">
        <v>16</v>
      </c>
      <c r="N204" s="21">
        <f t="shared" si="81"/>
        <v>2.2598870056497176</v>
      </c>
      <c r="O204" s="20">
        <v>443</v>
      </c>
      <c r="P204" s="22">
        <f t="shared" si="82"/>
        <v>62.570621468926561</v>
      </c>
    </row>
    <row r="205" spans="1:16" ht="39.950000000000003" customHeight="1" x14ac:dyDescent="0.2">
      <c r="A205" s="125" t="s">
        <v>199</v>
      </c>
      <c r="B205" s="20">
        <v>898</v>
      </c>
      <c r="C205" s="20">
        <v>145</v>
      </c>
      <c r="D205" s="21">
        <f t="shared" si="83"/>
        <v>16.146993318485521</v>
      </c>
      <c r="E205" s="20">
        <v>18</v>
      </c>
      <c r="F205" s="21">
        <f t="shared" si="77"/>
        <v>2.0044543429844097</v>
      </c>
      <c r="G205" s="20">
        <v>108</v>
      </c>
      <c r="H205" s="21">
        <f t="shared" si="78"/>
        <v>12.026726057906458</v>
      </c>
      <c r="I205" s="20">
        <v>34</v>
      </c>
      <c r="J205" s="21">
        <f t="shared" si="79"/>
        <v>3.7861915367483299</v>
      </c>
      <c r="K205" s="20">
        <v>4</v>
      </c>
      <c r="L205" s="21">
        <f t="shared" si="80"/>
        <v>0.44543429844097993</v>
      </c>
      <c r="M205" s="20">
        <v>9</v>
      </c>
      <c r="N205" s="21">
        <f t="shared" si="81"/>
        <v>1.0022271714922049</v>
      </c>
      <c r="O205" s="20">
        <v>580</v>
      </c>
      <c r="P205" s="22">
        <f t="shared" si="82"/>
        <v>64.587973273942083</v>
      </c>
    </row>
    <row r="206" spans="1:16" ht="39.950000000000003" customHeight="1" x14ac:dyDescent="0.2">
      <c r="A206" s="19" t="s">
        <v>188</v>
      </c>
      <c r="B206" s="20">
        <v>15</v>
      </c>
      <c r="C206" s="127">
        <v>0</v>
      </c>
      <c r="D206" s="127">
        <v>0</v>
      </c>
      <c r="E206" s="127">
        <v>0</v>
      </c>
      <c r="F206" s="127">
        <v>0</v>
      </c>
      <c r="G206" s="20">
        <v>8</v>
      </c>
      <c r="H206" s="21">
        <f t="shared" si="78"/>
        <v>53.333333333333336</v>
      </c>
      <c r="I206" s="20">
        <v>2</v>
      </c>
      <c r="J206" s="21">
        <f t="shared" si="79"/>
        <v>13.333333333333334</v>
      </c>
      <c r="K206" s="127">
        <v>0</v>
      </c>
      <c r="L206" s="127">
        <v>0</v>
      </c>
      <c r="M206" s="127">
        <v>0</v>
      </c>
      <c r="N206" s="127">
        <v>0</v>
      </c>
      <c r="O206" s="20">
        <v>5</v>
      </c>
      <c r="P206" s="22">
        <f t="shared" si="82"/>
        <v>33.333333333333329</v>
      </c>
    </row>
    <row r="207" spans="1:16" ht="54.95" customHeight="1" x14ac:dyDescent="0.2">
      <c r="A207" s="19" t="s">
        <v>189</v>
      </c>
      <c r="B207" s="20">
        <v>353</v>
      </c>
      <c r="C207" s="20">
        <v>5</v>
      </c>
      <c r="D207" s="21">
        <f t="shared" si="83"/>
        <v>1.41643059490085</v>
      </c>
      <c r="E207" s="20">
        <v>3</v>
      </c>
      <c r="F207" s="21">
        <f t="shared" si="77"/>
        <v>0.84985835694051004</v>
      </c>
      <c r="G207" s="20">
        <v>6</v>
      </c>
      <c r="H207" s="21">
        <f t="shared" si="78"/>
        <v>1.6997167138810201</v>
      </c>
      <c r="I207" s="127">
        <v>0</v>
      </c>
      <c r="J207" s="127">
        <v>0</v>
      </c>
      <c r="K207" s="127">
        <v>0</v>
      </c>
      <c r="L207" s="127">
        <v>0</v>
      </c>
      <c r="M207" s="127">
        <v>0</v>
      </c>
      <c r="N207" s="127">
        <v>0</v>
      </c>
      <c r="O207" s="20">
        <v>339</v>
      </c>
      <c r="P207" s="22">
        <f t="shared" si="82"/>
        <v>96.033994334277622</v>
      </c>
    </row>
    <row r="208" spans="1:16" ht="120" customHeight="1" x14ac:dyDescent="0.2">
      <c r="A208" s="19" t="s">
        <v>200</v>
      </c>
      <c r="B208" s="127">
        <v>0</v>
      </c>
      <c r="C208" s="127">
        <v>0</v>
      </c>
      <c r="D208" s="127">
        <v>0</v>
      </c>
      <c r="E208" s="127">
        <v>0</v>
      </c>
      <c r="F208" s="127">
        <v>0</v>
      </c>
      <c r="G208" s="127">
        <v>0</v>
      </c>
      <c r="H208" s="127">
        <v>0</v>
      </c>
      <c r="I208" s="127">
        <v>0</v>
      </c>
      <c r="J208" s="127">
        <v>0</v>
      </c>
      <c r="K208" s="127">
        <v>0</v>
      </c>
      <c r="L208" s="127">
        <v>0</v>
      </c>
      <c r="M208" s="127">
        <v>0</v>
      </c>
      <c r="N208" s="127">
        <v>0</v>
      </c>
      <c r="O208" s="127">
        <v>0</v>
      </c>
      <c r="P208" s="127">
        <v>0</v>
      </c>
    </row>
    <row r="209" spans="1:16" ht="39.950000000000003" customHeight="1" x14ac:dyDescent="0.2">
      <c r="A209" s="19" t="s">
        <v>190</v>
      </c>
      <c r="B209" s="20">
        <v>127</v>
      </c>
      <c r="C209" s="20">
        <v>6</v>
      </c>
      <c r="D209" s="21">
        <f t="shared" si="83"/>
        <v>4.7244094488188972</v>
      </c>
      <c r="E209" s="127">
        <v>0</v>
      </c>
      <c r="F209" s="127">
        <v>0</v>
      </c>
      <c r="G209" s="20">
        <v>8</v>
      </c>
      <c r="H209" s="21">
        <f t="shared" si="78"/>
        <v>6.2992125984251963</v>
      </c>
      <c r="I209" s="127">
        <v>0</v>
      </c>
      <c r="J209" s="127">
        <v>0</v>
      </c>
      <c r="K209" s="127">
        <v>0</v>
      </c>
      <c r="L209" s="127">
        <v>0</v>
      </c>
      <c r="M209" s="127">
        <v>0</v>
      </c>
      <c r="N209" s="127">
        <v>0</v>
      </c>
      <c r="O209" s="20">
        <v>113</v>
      </c>
      <c r="P209" s="22">
        <f t="shared" si="82"/>
        <v>88.976377952755897</v>
      </c>
    </row>
    <row r="210" spans="1:16" ht="39.950000000000003" customHeight="1" x14ac:dyDescent="0.2">
      <c r="A210" s="19" t="s">
        <v>191</v>
      </c>
      <c r="B210" s="127">
        <v>0</v>
      </c>
      <c r="C210" s="127">
        <v>0</v>
      </c>
      <c r="D210" s="127">
        <v>0</v>
      </c>
      <c r="E210" s="127">
        <v>0</v>
      </c>
      <c r="F210" s="127">
        <v>0</v>
      </c>
      <c r="G210" s="127">
        <v>0</v>
      </c>
      <c r="H210" s="127">
        <v>0</v>
      </c>
      <c r="I210" s="127">
        <v>0</v>
      </c>
      <c r="J210" s="127">
        <v>0</v>
      </c>
      <c r="K210" s="127">
        <v>0</v>
      </c>
      <c r="L210" s="127">
        <v>0</v>
      </c>
      <c r="M210" s="127">
        <v>0</v>
      </c>
      <c r="N210" s="127">
        <v>0</v>
      </c>
      <c r="O210" s="127">
        <v>0</v>
      </c>
      <c r="P210" s="127">
        <v>0</v>
      </c>
    </row>
    <row r="211" spans="1:16" ht="39.950000000000003" customHeight="1" x14ac:dyDescent="0.2">
      <c r="A211" s="19" t="s">
        <v>192</v>
      </c>
      <c r="B211" s="127">
        <v>0</v>
      </c>
      <c r="C211" s="127">
        <v>0</v>
      </c>
      <c r="D211" s="127">
        <v>0</v>
      </c>
      <c r="E211" s="127">
        <v>0</v>
      </c>
      <c r="F211" s="127">
        <v>0</v>
      </c>
      <c r="G211" s="127">
        <v>0</v>
      </c>
      <c r="H211" s="127">
        <v>0</v>
      </c>
      <c r="I211" s="127">
        <v>0</v>
      </c>
      <c r="J211" s="127">
        <v>0</v>
      </c>
      <c r="K211" s="127">
        <v>0</v>
      </c>
      <c r="L211" s="127">
        <v>0</v>
      </c>
      <c r="M211" s="127">
        <v>0</v>
      </c>
      <c r="N211" s="127">
        <v>0</v>
      </c>
      <c r="O211" s="127">
        <v>0</v>
      </c>
      <c r="P211" s="127">
        <v>0</v>
      </c>
    </row>
    <row r="212" spans="1:16" ht="39.950000000000003" customHeight="1" x14ac:dyDescent="0.2">
      <c r="A212" s="19" t="s">
        <v>193</v>
      </c>
      <c r="B212" s="127">
        <v>0</v>
      </c>
      <c r="C212" s="127">
        <v>0</v>
      </c>
      <c r="D212" s="127">
        <v>0</v>
      </c>
      <c r="E212" s="127">
        <v>0</v>
      </c>
      <c r="F212" s="127">
        <v>0</v>
      </c>
      <c r="G212" s="127">
        <v>0</v>
      </c>
      <c r="H212" s="127">
        <v>0</v>
      </c>
      <c r="I212" s="127">
        <v>0</v>
      </c>
      <c r="J212" s="127">
        <v>0</v>
      </c>
      <c r="K212" s="127">
        <v>0</v>
      </c>
      <c r="L212" s="127">
        <v>0</v>
      </c>
      <c r="M212" s="127">
        <v>0</v>
      </c>
      <c r="N212" s="127">
        <v>0</v>
      </c>
      <c r="O212" s="127">
        <v>0</v>
      </c>
      <c r="P212" s="127">
        <v>0</v>
      </c>
    </row>
    <row r="213" spans="1:16" ht="39.950000000000003" customHeight="1" x14ac:dyDescent="0.2">
      <c r="A213" s="19" t="s">
        <v>194</v>
      </c>
      <c r="B213" s="127">
        <v>0</v>
      </c>
      <c r="C213" s="127">
        <v>0</v>
      </c>
      <c r="D213" s="127">
        <v>0</v>
      </c>
      <c r="E213" s="127">
        <v>0</v>
      </c>
      <c r="F213" s="127">
        <v>0</v>
      </c>
      <c r="G213" s="127">
        <v>0</v>
      </c>
      <c r="H213" s="127">
        <v>0</v>
      </c>
      <c r="I213" s="127">
        <v>0</v>
      </c>
      <c r="J213" s="127">
        <v>0</v>
      </c>
      <c r="K213" s="127">
        <v>0</v>
      </c>
      <c r="L213" s="127">
        <v>0</v>
      </c>
      <c r="M213" s="127">
        <v>0</v>
      </c>
      <c r="N213" s="127">
        <v>0</v>
      </c>
      <c r="O213" s="127">
        <v>0</v>
      </c>
      <c r="P213" s="127">
        <v>0</v>
      </c>
    </row>
    <row r="214" spans="1:16" s="52" customFormat="1" ht="39.950000000000003" customHeight="1" x14ac:dyDescent="0.2">
      <c r="A214" s="19" t="s">
        <v>195</v>
      </c>
      <c r="B214" s="20">
        <v>159</v>
      </c>
      <c r="C214" s="20">
        <v>4</v>
      </c>
      <c r="D214" s="21">
        <v>2.5157232704402519</v>
      </c>
      <c r="E214" s="20">
        <v>2</v>
      </c>
      <c r="F214" s="21">
        <v>1.257861635220126</v>
      </c>
      <c r="G214" s="20">
        <v>7</v>
      </c>
      <c r="H214" s="21">
        <v>4.4025157232704402</v>
      </c>
      <c r="I214" s="20">
        <v>1</v>
      </c>
      <c r="J214" s="21">
        <v>0.62893081761006298</v>
      </c>
      <c r="K214" s="127">
        <v>0</v>
      </c>
      <c r="L214" s="127">
        <v>0</v>
      </c>
      <c r="M214" s="127">
        <v>0</v>
      </c>
      <c r="N214" s="127">
        <v>0</v>
      </c>
      <c r="O214" s="20">
        <v>145</v>
      </c>
      <c r="P214" s="22">
        <v>91.19496855345912</v>
      </c>
    </row>
    <row r="215" spans="1:16" ht="15.95" customHeight="1" x14ac:dyDescent="0.2">
      <c r="A215" s="23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</row>
    <row r="216" spans="1:16" ht="15.95" customHeight="1" thickBot="1" x14ac:dyDescent="0.25">
      <c r="A216" s="57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</row>
    <row r="217" spans="1:16" ht="18" customHeight="1" x14ac:dyDescent="0.2">
      <c r="A217" s="29" t="s">
        <v>196</v>
      </c>
      <c r="B217" s="20"/>
      <c r="C217" s="20"/>
      <c r="D217" s="21"/>
      <c r="E217" s="20"/>
      <c r="F217" s="21"/>
      <c r="G217" s="20"/>
      <c r="H217" s="21"/>
      <c r="I217" s="20"/>
      <c r="J217" s="21"/>
      <c r="K217" s="20"/>
      <c r="L217" s="21"/>
      <c r="M217" s="20"/>
      <c r="N217" s="21"/>
      <c r="O217" s="20"/>
      <c r="P217" s="22"/>
    </row>
    <row r="218" spans="1:16" ht="18" customHeight="1" x14ac:dyDescent="0.25">
      <c r="A218" s="30" t="s">
        <v>19</v>
      </c>
    </row>
    <row r="219" spans="1:16" ht="15.95" customHeight="1" x14ac:dyDescent="0.2">
      <c r="A219" s="31" t="s">
        <v>20</v>
      </c>
    </row>
    <row r="220" spans="1:16" ht="35.1" customHeight="1" x14ac:dyDescent="0.2">
      <c r="A220" s="92" t="s">
        <v>74</v>
      </c>
      <c r="B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</row>
    <row r="221" spans="1:16" ht="39.950000000000003" customHeight="1" x14ac:dyDescent="0.2">
      <c r="A221" s="16" t="s">
        <v>185</v>
      </c>
      <c r="B221" s="15">
        <f>SUM(B222:B233)</f>
        <v>3660</v>
      </c>
      <c r="C221" s="15">
        <f>SUM(C222:C233)</f>
        <v>805</v>
      </c>
      <c r="D221" s="17">
        <f>C221/B221*100</f>
        <v>21.994535519125684</v>
      </c>
      <c r="E221" s="15">
        <f>SUM(E222:E233)</f>
        <v>194</v>
      </c>
      <c r="F221" s="17">
        <f>E221/B221*100</f>
        <v>5.3005464480874318</v>
      </c>
      <c r="G221" s="15">
        <f>SUM(G222:G233)</f>
        <v>904</v>
      </c>
      <c r="H221" s="17">
        <f>G221/B221*100</f>
        <v>24.699453551912569</v>
      </c>
      <c r="I221" s="15">
        <f>SUM(I222:I233)</f>
        <v>97</v>
      </c>
      <c r="J221" s="17">
        <f>I221/B221*100</f>
        <v>2.6502732240437159</v>
      </c>
      <c r="K221" s="15">
        <f>SUM(K222:K233)</f>
        <v>161</v>
      </c>
      <c r="L221" s="17">
        <f>K221/B221*100</f>
        <v>4.3989071038251364</v>
      </c>
      <c r="M221" s="15">
        <f>SUM(M222:M233)</f>
        <v>166</v>
      </c>
      <c r="N221" s="17">
        <f>M221/B221*100</f>
        <v>4.5355191256830603</v>
      </c>
      <c r="O221" s="15">
        <f>SUM(O222:O233)</f>
        <v>1333</v>
      </c>
      <c r="P221" s="18">
        <f>O221/B221*100</f>
        <v>36.420765027322403</v>
      </c>
    </row>
    <row r="222" spans="1:16" ht="39.950000000000003" customHeight="1" x14ac:dyDescent="0.2">
      <c r="A222" s="19" t="s">
        <v>186</v>
      </c>
      <c r="B222" s="20">
        <v>1119</v>
      </c>
      <c r="C222" s="20">
        <v>75</v>
      </c>
      <c r="D222" s="21">
        <f>C222/B222*100</f>
        <v>6.7024128686327078</v>
      </c>
      <c r="E222" s="20">
        <v>70</v>
      </c>
      <c r="F222" s="21">
        <f t="shared" ref="F222:F226" si="84">E222/B222*100</f>
        <v>6.2555853440571934</v>
      </c>
      <c r="G222" s="20">
        <v>388</v>
      </c>
      <c r="H222" s="21">
        <f t="shared" ref="H222:H228" si="85">G222/B222*100</f>
        <v>34.673815907059875</v>
      </c>
      <c r="I222" s="20">
        <v>25</v>
      </c>
      <c r="J222" s="21">
        <f t="shared" ref="J222:J224" si="86">I222/B222*100</f>
        <v>2.2341376228775691</v>
      </c>
      <c r="K222" s="20">
        <v>39</v>
      </c>
      <c r="L222" s="21">
        <f t="shared" ref="L222:L228" si="87">K222/B222*100</f>
        <v>3.4852546916890081</v>
      </c>
      <c r="M222" s="20">
        <v>134</v>
      </c>
      <c r="N222" s="21">
        <f t="shared" ref="N222:N224" si="88">M222/B222*100</f>
        <v>11.974977658623772</v>
      </c>
      <c r="O222" s="20">
        <v>388</v>
      </c>
      <c r="P222" s="22">
        <f t="shared" ref="P222:P228" si="89">O222/B222*100</f>
        <v>34.673815907059875</v>
      </c>
    </row>
    <row r="223" spans="1:16" ht="39.950000000000003" customHeight="1" x14ac:dyDescent="0.2">
      <c r="A223" s="19" t="s">
        <v>187</v>
      </c>
      <c r="B223" s="20">
        <v>609</v>
      </c>
      <c r="C223" s="20">
        <v>150</v>
      </c>
      <c r="D223" s="21">
        <f t="shared" ref="D223:D228" si="90">C223/B223*100</f>
        <v>24.630541871921181</v>
      </c>
      <c r="E223" s="20">
        <v>47</v>
      </c>
      <c r="F223" s="21">
        <f t="shared" si="84"/>
        <v>7.7175697865353037</v>
      </c>
      <c r="G223" s="20">
        <v>133</v>
      </c>
      <c r="H223" s="21">
        <f t="shared" si="85"/>
        <v>21.839080459770116</v>
      </c>
      <c r="I223" s="20">
        <v>9</v>
      </c>
      <c r="J223" s="21">
        <f t="shared" si="86"/>
        <v>1.4778325123152709</v>
      </c>
      <c r="K223" s="20">
        <v>50</v>
      </c>
      <c r="L223" s="21">
        <f t="shared" si="87"/>
        <v>8.2101806239737272</v>
      </c>
      <c r="M223" s="20">
        <v>19</v>
      </c>
      <c r="N223" s="21">
        <f t="shared" si="88"/>
        <v>3.1198686371100166</v>
      </c>
      <c r="O223" s="20">
        <v>201</v>
      </c>
      <c r="P223" s="22">
        <f t="shared" si="89"/>
        <v>33.004926108374384</v>
      </c>
    </row>
    <row r="224" spans="1:16" ht="39.950000000000003" customHeight="1" x14ac:dyDescent="0.2">
      <c r="A224" s="125" t="s">
        <v>199</v>
      </c>
      <c r="B224" s="20">
        <v>1668</v>
      </c>
      <c r="C224" s="20">
        <v>550</v>
      </c>
      <c r="D224" s="21">
        <f t="shared" si="90"/>
        <v>32.973621103117509</v>
      </c>
      <c r="E224" s="20">
        <v>66</v>
      </c>
      <c r="F224" s="21">
        <f t="shared" si="84"/>
        <v>3.9568345323741005</v>
      </c>
      <c r="G224" s="20">
        <v>339</v>
      </c>
      <c r="H224" s="21">
        <f t="shared" si="85"/>
        <v>20.323741007194247</v>
      </c>
      <c r="I224" s="20">
        <v>63</v>
      </c>
      <c r="J224" s="21">
        <f t="shared" si="86"/>
        <v>3.7769784172661871</v>
      </c>
      <c r="K224" s="20">
        <v>49</v>
      </c>
      <c r="L224" s="21">
        <f t="shared" si="87"/>
        <v>2.9376498800959232</v>
      </c>
      <c r="M224" s="20">
        <v>10</v>
      </c>
      <c r="N224" s="21">
        <f t="shared" si="88"/>
        <v>0.59952038369304561</v>
      </c>
      <c r="O224" s="20">
        <v>591</v>
      </c>
      <c r="P224" s="22">
        <f t="shared" si="89"/>
        <v>35.431654676258994</v>
      </c>
    </row>
    <row r="225" spans="1:16" ht="39.950000000000003" customHeight="1" x14ac:dyDescent="0.2">
      <c r="A225" s="19" t="s">
        <v>188</v>
      </c>
      <c r="B225" s="127">
        <v>0</v>
      </c>
      <c r="C225" s="127">
        <v>0</v>
      </c>
      <c r="D225" s="127">
        <v>0</v>
      </c>
      <c r="E225" s="127">
        <v>0</v>
      </c>
      <c r="F225" s="127">
        <v>0</v>
      </c>
      <c r="G225" s="127">
        <v>0</v>
      </c>
      <c r="H225" s="127">
        <v>0</v>
      </c>
      <c r="I225" s="127">
        <v>0</v>
      </c>
      <c r="J225" s="127">
        <v>0</v>
      </c>
      <c r="K225" s="127">
        <v>0</v>
      </c>
      <c r="L225" s="127">
        <v>0</v>
      </c>
      <c r="M225" s="127">
        <v>0</v>
      </c>
      <c r="N225" s="127">
        <v>0</v>
      </c>
      <c r="O225" s="127">
        <v>0</v>
      </c>
      <c r="P225" s="127">
        <v>0</v>
      </c>
    </row>
    <row r="226" spans="1:16" ht="54.95" customHeight="1" x14ac:dyDescent="0.2">
      <c r="A226" s="19" t="s">
        <v>189</v>
      </c>
      <c r="B226" s="20">
        <v>181</v>
      </c>
      <c r="C226" s="20">
        <v>16</v>
      </c>
      <c r="D226" s="21">
        <f t="shared" si="90"/>
        <v>8.8397790055248606</v>
      </c>
      <c r="E226" s="20">
        <v>6</v>
      </c>
      <c r="F226" s="21">
        <f t="shared" si="84"/>
        <v>3.3149171270718232</v>
      </c>
      <c r="G226" s="20">
        <v>38</v>
      </c>
      <c r="H226" s="21">
        <f t="shared" si="85"/>
        <v>20.994475138121548</v>
      </c>
      <c r="I226" s="127">
        <v>0</v>
      </c>
      <c r="J226" s="127">
        <v>0</v>
      </c>
      <c r="K226" s="20">
        <v>15</v>
      </c>
      <c r="L226" s="21">
        <f t="shared" si="87"/>
        <v>8.2872928176795568</v>
      </c>
      <c r="M226" s="127">
        <v>0</v>
      </c>
      <c r="N226" s="127">
        <v>0</v>
      </c>
      <c r="O226" s="20">
        <v>106</v>
      </c>
      <c r="P226" s="22">
        <f t="shared" si="89"/>
        <v>58.563535911602202</v>
      </c>
    </row>
    <row r="227" spans="1:16" ht="120" customHeight="1" x14ac:dyDescent="0.2">
      <c r="A227" s="19" t="s">
        <v>200</v>
      </c>
      <c r="B227" s="127">
        <v>0</v>
      </c>
      <c r="C227" s="127">
        <v>0</v>
      </c>
      <c r="D227" s="127">
        <v>0</v>
      </c>
      <c r="E227" s="127">
        <v>0</v>
      </c>
      <c r="F227" s="127">
        <v>0</v>
      </c>
      <c r="G227" s="127">
        <v>0</v>
      </c>
      <c r="H227" s="127">
        <v>0</v>
      </c>
      <c r="I227" s="127">
        <v>0</v>
      </c>
      <c r="J227" s="127">
        <v>0</v>
      </c>
      <c r="K227" s="127">
        <v>0</v>
      </c>
      <c r="L227" s="127">
        <v>0</v>
      </c>
      <c r="M227" s="127">
        <v>0</v>
      </c>
      <c r="N227" s="127">
        <v>0</v>
      </c>
      <c r="O227" s="127">
        <v>0</v>
      </c>
      <c r="P227" s="127">
        <v>0</v>
      </c>
    </row>
    <row r="228" spans="1:16" ht="39.950000000000003" customHeight="1" x14ac:dyDescent="0.2">
      <c r="A228" s="19" t="s">
        <v>190</v>
      </c>
      <c r="B228" s="20">
        <v>42</v>
      </c>
      <c r="C228" s="20">
        <v>13</v>
      </c>
      <c r="D228" s="21">
        <f t="shared" si="90"/>
        <v>30.952380952380953</v>
      </c>
      <c r="E228" s="127">
        <v>0</v>
      </c>
      <c r="F228" s="127">
        <v>0</v>
      </c>
      <c r="G228" s="20">
        <v>4</v>
      </c>
      <c r="H228" s="21">
        <f t="shared" si="85"/>
        <v>9.5238095238095237</v>
      </c>
      <c r="I228" s="127">
        <v>0</v>
      </c>
      <c r="J228" s="127">
        <v>0</v>
      </c>
      <c r="K228" s="20">
        <v>8</v>
      </c>
      <c r="L228" s="21">
        <f t="shared" si="87"/>
        <v>19.047619047619047</v>
      </c>
      <c r="M228" s="127">
        <v>0</v>
      </c>
      <c r="N228" s="127">
        <v>0</v>
      </c>
      <c r="O228" s="20">
        <v>17</v>
      </c>
      <c r="P228" s="22">
        <f t="shared" si="89"/>
        <v>40.476190476190474</v>
      </c>
    </row>
    <row r="229" spans="1:16" ht="39.950000000000003" customHeight="1" x14ac:dyDescent="0.2">
      <c r="A229" s="19" t="s">
        <v>191</v>
      </c>
      <c r="B229" s="127">
        <v>0</v>
      </c>
      <c r="C229" s="127">
        <v>0</v>
      </c>
      <c r="D229" s="127">
        <v>0</v>
      </c>
      <c r="E229" s="127">
        <v>0</v>
      </c>
      <c r="F229" s="127">
        <v>0</v>
      </c>
      <c r="G229" s="127">
        <v>0</v>
      </c>
      <c r="H229" s="127">
        <v>0</v>
      </c>
      <c r="I229" s="127">
        <v>0</v>
      </c>
      <c r="J229" s="127">
        <v>0</v>
      </c>
      <c r="K229" s="127">
        <v>0</v>
      </c>
      <c r="L229" s="127">
        <v>0</v>
      </c>
      <c r="M229" s="127">
        <v>0</v>
      </c>
      <c r="N229" s="127">
        <v>0</v>
      </c>
      <c r="O229" s="127">
        <v>0</v>
      </c>
      <c r="P229" s="127">
        <v>0</v>
      </c>
    </row>
    <row r="230" spans="1:16" ht="39.950000000000003" customHeight="1" x14ac:dyDescent="0.2">
      <c r="A230" s="19" t="s">
        <v>192</v>
      </c>
      <c r="B230" s="127">
        <v>0</v>
      </c>
      <c r="C230" s="127">
        <v>0</v>
      </c>
      <c r="D230" s="127">
        <v>0</v>
      </c>
      <c r="E230" s="127">
        <v>0</v>
      </c>
      <c r="F230" s="127">
        <v>0</v>
      </c>
      <c r="G230" s="127">
        <v>0</v>
      </c>
      <c r="H230" s="127">
        <v>0</v>
      </c>
      <c r="I230" s="127">
        <v>0</v>
      </c>
      <c r="J230" s="127">
        <v>0</v>
      </c>
      <c r="K230" s="127">
        <v>0</v>
      </c>
      <c r="L230" s="127">
        <v>0</v>
      </c>
      <c r="M230" s="127">
        <v>0</v>
      </c>
      <c r="N230" s="127">
        <v>0</v>
      </c>
      <c r="O230" s="127">
        <v>0</v>
      </c>
      <c r="P230" s="127">
        <v>0</v>
      </c>
    </row>
    <row r="231" spans="1:16" ht="39.950000000000003" customHeight="1" x14ac:dyDescent="0.2">
      <c r="A231" s="19" t="s">
        <v>193</v>
      </c>
      <c r="B231" s="127">
        <v>0</v>
      </c>
      <c r="C231" s="127">
        <v>0</v>
      </c>
      <c r="D231" s="127">
        <v>0</v>
      </c>
      <c r="E231" s="127">
        <v>0</v>
      </c>
      <c r="F231" s="127">
        <v>0</v>
      </c>
      <c r="G231" s="127">
        <v>0</v>
      </c>
      <c r="H231" s="127">
        <v>0</v>
      </c>
      <c r="I231" s="127">
        <v>0</v>
      </c>
      <c r="J231" s="127">
        <v>0</v>
      </c>
      <c r="K231" s="127">
        <v>0</v>
      </c>
      <c r="L231" s="127">
        <v>0</v>
      </c>
      <c r="M231" s="127">
        <v>0</v>
      </c>
      <c r="N231" s="127">
        <v>0</v>
      </c>
      <c r="O231" s="127">
        <v>0</v>
      </c>
      <c r="P231" s="127">
        <v>0</v>
      </c>
    </row>
    <row r="232" spans="1:16" ht="39.950000000000003" customHeight="1" x14ac:dyDescent="0.2">
      <c r="A232" s="19" t="s">
        <v>194</v>
      </c>
      <c r="B232" s="127">
        <v>0</v>
      </c>
      <c r="C232" s="127">
        <v>0</v>
      </c>
      <c r="D232" s="127">
        <v>0</v>
      </c>
      <c r="E232" s="127">
        <v>0</v>
      </c>
      <c r="F232" s="127">
        <v>0</v>
      </c>
      <c r="G232" s="127">
        <v>0</v>
      </c>
      <c r="H232" s="127">
        <v>0</v>
      </c>
      <c r="I232" s="127">
        <v>0</v>
      </c>
      <c r="J232" s="127">
        <v>0</v>
      </c>
      <c r="K232" s="127">
        <v>0</v>
      </c>
      <c r="L232" s="127">
        <v>0</v>
      </c>
      <c r="M232" s="127">
        <v>0</v>
      </c>
      <c r="N232" s="127">
        <v>0</v>
      </c>
      <c r="O232" s="127">
        <v>0</v>
      </c>
      <c r="P232" s="127">
        <v>0</v>
      </c>
    </row>
    <row r="233" spans="1:16" s="52" customFormat="1" ht="39.950000000000003" customHeight="1" x14ac:dyDescent="0.2">
      <c r="A233" s="19" t="s">
        <v>195</v>
      </c>
      <c r="B233" s="20">
        <v>41</v>
      </c>
      <c r="C233" s="20">
        <v>1</v>
      </c>
      <c r="D233" s="21">
        <v>2.4390243902439024</v>
      </c>
      <c r="E233" s="20">
        <v>5</v>
      </c>
      <c r="F233" s="21">
        <v>12.195121951219512</v>
      </c>
      <c r="G233" s="20">
        <v>2</v>
      </c>
      <c r="H233" s="21">
        <v>4.8780487804878048</v>
      </c>
      <c r="I233" s="127">
        <v>0</v>
      </c>
      <c r="J233" s="127">
        <v>0</v>
      </c>
      <c r="K233" s="127">
        <v>0</v>
      </c>
      <c r="L233" s="127">
        <v>0</v>
      </c>
      <c r="M233" s="20">
        <v>3</v>
      </c>
      <c r="N233" s="21">
        <v>7.3170731707317067</v>
      </c>
      <c r="O233" s="20">
        <v>30</v>
      </c>
      <c r="P233" s="22">
        <v>73.170731707317074</v>
      </c>
    </row>
    <row r="234" spans="1:16" s="52" customFormat="1" ht="15.95" customHeight="1" x14ac:dyDescent="0.2">
      <c r="A234" s="53"/>
      <c r="B234" s="20"/>
      <c r="C234" s="20"/>
      <c r="D234" s="21"/>
      <c r="E234" s="20"/>
      <c r="F234" s="21"/>
      <c r="G234" s="20"/>
      <c r="H234" s="21"/>
      <c r="I234" s="20"/>
      <c r="J234" s="21"/>
      <c r="K234" s="20"/>
      <c r="L234" s="21"/>
      <c r="M234" s="20"/>
      <c r="N234" s="21"/>
      <c r="O234" s="20"/>
      <c r="P234" s="22"/>
    </row>
    <row r="235" spans="1:16" ht="15.95" customHeight="1" thickBot="1" x14ac:dyDescent="0.25">
      <c r="A235" s="25"/>
      <c r="B235" s="26"/>
      <c r="C235" s="26"/>
      <c r="D235" s="27"/>
      <c r="E235" s="26"/>
      <c r="F235" s="27"/>
      <c r="G235" s="26"/>
      <c r="H235" s="27"/>
      <c r="I235" s="26"/>
      <c r="J235" s="27"/>
      <c r="K235" s="26"/>
      <c r="L235" s="27"/>
      <c r="M235" s="26"/>
      <c r="N235" s="27"/>
      <c r="O235" s="26"/>
      <c r="P235" s="28"/>
    </row>
    <row r="236" spans="1:16" ht="18" customHeight="1" x14ac:dyDescent="0.2">
      <c r="A236" s="29" t="s">
        <v>196</v>
      </c>
      <c r="B236" s="20"/>
      <c r="C236" s="20"/>
      <c r="D236" s="21"/>
      <c r="E236" s="20"/>
      <c r="F236" s="21"/>
      <c r="G236" s="20"/>
      <c r="H236" s="21"/>
      <c r="I236" s="20"/>
      <c r="J236" s="21"/>
      <c r="K236" s="20"/>
      <c r="L236" s="21"/>
      <c r="M236" s="20"/>
      <c r="N236" s="21"/>
      <c r="O236" s="20"/>
      <c r="P236" s="22"/>
    </row>
    <row r="237" spans="1:16" ht="18" customHeight="1" x14ac:dyDescent="0.25">
      <c r="A237" s="30" t="s">
        <v>19</v>
      </c>
    </row>
    <row r="238" spans="1:16" ht="15.95" customHeight="1" x14ac:dyDescent="0.2">
      <c r="A238" s="31" t="s">
        <v>20</v>
      </c>
    </row>
  </sheetData>
  <mergeCells count="6">
    <mergeCell ref="A28:A29"/>
    <mergeCell ref="B28:B29"/>
    <mergeCell ref="C28:P28"/>
    <mergeCell ref="A4:A5"/>
    <mergeCell ref="B4:B5"/>
    <mergeCell ref="C4:P4"/>
  </mergeCells>
  <pageMargins left="0.59055118110236227" right="0.19685039370078741" top="0.51181102362204722" bottom="0.19685039370078741" header="0.31496062992125984" footer="0.31496062992125984"/>
  <pageSetup paperSize="9" scale="61" orientation="landscape" r:id="rId1"/>
  <rowBreaks count="11" manualBreakCount="11">
    <brk id="24" max="16383" man="1"/>
    <brk id="48" max="16383" man="1"/>
    <brk id="67" max="16383" man="1"/>
    <brk id="86" max="16383" man="1"/>
    <brk id="105" max="16383" man="1"/>
    <brk id="124" max="16383" man="1"/>
    <brk id="143" max="16383" man="1"/>
    <brk id="162" max="16383" man="1"/>
    <brk id="181" max="16383" man="1"/>
    <brk id="200" max="16383" man="1"/>
    <brk id="21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D083B-489B-43B9-8184-44BBA2B551B7}">
  <dimension ref="A1:P984"/>
  <sheetViews>
    <sheetView zoomScale="90" zoomScaleNormal="90" zoomScaleSheetLayoutView="80" workbookViewId="0">
      <selection activeCell="K111" sqref="K111:N111"/>
    </sheetView>
  </sheetViews>
  <sheetFormatPr defaultColWidth="14.42578125" defaultRowHeight="15" customHeight="1" x14ac:dyDescent="0.2"/>
  <cols>
    <col min="1" max="1" width="35.7109375" style="32" customWidth="1"/>
    <col min="2" max="2" width="14.7109375" style="32" customWidth="1"/>
    <col min="3" max="3" width="15.7109375" style="32" customWidth="1"/>
    <col min="4" max="4" width="9.7109375" style="32" customWidth="1"/>
    <col min="5" max="5" width="15.7109375" style="32" customWidth="1"/>
    <col min="6" max="6" width="9.7109375" style="32" customWidth="1"/>
    <col min="7" max="7" width="15.7109375" style="32" customWidth="1"/>
    <col min="8" max="8" width="9.7109375" style="32" customWidth="1"/>
    <col min="9" max="9" width="14.7109375" style="32" customWidth="1"/>
    <col min="10" max="10" width="9.7109375" style="32" customWidth="1"/>
    <col min="11" max="11" width="14.7109375" style="32" customWidth="1"/>
    <col min="12" max="12" width="9.7109375" style="32" customWidth="1"/>
    <col min="13" max="13" width="14.7109375" style="32" customWidth="1"/>
    <col min="14" max="14" width="9.7109375" style="32" customWidth="1"/>
    <col min="15" max="15" width="14.7109375" style="32" customWidth="1"/>
    <col min="16" max="16" width="9.7109375" style="32" customWidth="1"/>
    <col min="17" max="16384" width="14.42578125" style="32"/>
  </cols>
  <sheetData>
    <row r="1" spans="1:16" s="3" customFormat="1" ht="15.95" customHeight="1" x14ac:dyDescent="0.2">
      <c r="A1" s="1" t="s">
        <v>198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</row>
    <row r="2" spans="1:16" s="3" customFormat="1" ht="15.95" customHeight="1" x14ac:dyDescent="0.2">
      <c r="A2" s="4" t="s">
        <v>202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</row>
    <row r="3" spans="1:16" ht="15.95" customHeight="1" thickBot="1" x14ac:dyDescent="0.25">
      <c r="A3" s="34"/>
      <c r="B3" s="36"/>
      <c r="C3" s="36"/>
      <c r="D3" s="34"/>
      <c r="E3" s="34"/>
      <c r="F3" s="34"/>
      <c r="G3" s="34"/>
      <c r="H3" s="34"/>
      <c r="I3" s="34"/>
      <c r="J3" s="34"/>
      <c r="K3" s="34"/>
      <c r="L3" s="34"/>
      <c r="M3" s="34"/>
      <c r="N3" s="37"/>
      <c r="O3" s="34"/>
      <c r="P3" s="38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6" ht="35.1" customHeight="1" thickTop="1" x14ac:dyDescent="0.2">
      <c r="A6" s="37" t="s">
        <v>8</v>
      </c>
      <c r="B6" s="41"/>
      <c r="C6" s="34"/>
      <c r="D6" s="34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39.950000000000003" customHeight="1" x14ac:dyDescent="0.2">
      <c r="A7" s="16" t="s">
        <v>185</v>
      </c>
      <c r="B7" s="41">
        <f>SUM(B8:B19)</f>
        <v>114219</v>
      </c>
      <c r="C7" s="41">
        <f>SUM(C8:C19)</f>
        <v>53530</v>
      </c>
      <c r="D7" s="42">
        <f t="shared" ref="D7:D14" si="0">C7/B7*100</f>
        <v>46.866108090597884</v>
      </c>
      <c r="E7" s="41">
        <f>SUM(E8:E19)</f>
        <v>8023</v>
      </c>
      <c r="F7" s="42">
        <f t="shared" ref="F7:F14" si="1">E7/B7*100</f>
        <v>7.0242253915723305</v>
      </c>
      <c r="G7" s="41">
        <f>SUM(G8:G19)</f>
        <v>27484</v>
      </c>
      <c r="H7" s="42">
        <f t="shared" ref="H7:H14" si="2">G7/B7*100</f>
        <v>24.062546511526104</v>
      </c>
      <c r="I7" s="41">
        <f>SUM(I8:I19)</f>
        <v>2002</v>
      </c>
      <c r="J7" s="42">
        <f t="shared" ref="J7:J14" si="3">I7/B7*100</f>
        <v>1.7527731813446099</v>
      </c>
      <c r="K7" s="41">
        <f>SUM(K8:K19)</f>
        <v>1211</v>
      </c>
      <c r="L7" s="42">
        <f t="shared" ref="L7:L14" si="4">K7/B7*100</f>
        <v>1.0602439173867744</v>
      </c>
      <c r="M7" s="41">
        <f>SUM(M8:M19)</f>
        <v>842</v>
      </c>
      <c r="N7" s="42">
        <f t="shared" ref="N7:N14" si="5">M7/B7*100</f>
        <v>0.73718032901706376</v>
      </c>
      <c r="O7" s="41">
        <f>SUM(O8:O19)</f>
        <v>21127</v>
      </c>
      <c r="P7" s="44">
        <f t="shared" ref="P7:P14" si="6">O7/B7*100</f>
        <v>18.496922578555232</v>
      </c>
    </row>
    <row r="8" spans="1:16" ht="39.950000000000003" customHeight="1" x14ac:dyDescent="0.2">
      <c r="A8" s="19" t="s">
        <v>186</v>
      </c>
      <c r="B8" s="46">
        <f t="shared" ref="B8:C19" si="7">B32+B51+B70+B89+B108</f>
        <v>13324</v>
      </c>
      <c r="C8" s="46">
        <f t="shared" si="7"/>
        <v>4657</v>
      </c>
      <c r="D8" s="47">
        <f t="shared" si="0"/>
        <v>34.951966376463524</v>
      </c>
      <c r="E8" s="46">
        <f t="shared" ref="E8:E19" si="8">E32+E51+E70+E89+E108</f>
        <v>1600</v>
      </c>
      <c r="F8" s="47">
        <f t="shared" si="1"/>
        <v>12.008405884118883</v>
      </c>
      <c r="G8" s="46">
        <f t="shared" ref="G8:G19" si="9">G32+G51+G70+G89+G108</f>
        <v>2888</v>
      </c>
      <c r="H8" s="47">
        <f t="shared" si="2"/>
        <v>21.675172620834584</v>
      </c>
      <c r="I8" s="46">
        <f t="shared" ref="I8:I19" si="10">I32+I51+I70+I89+I108</f>
        <v>273</v>
      </c>
      <c r="J8" s="47">
        <f t="shared" si="3"/>
        <v>2.0489342539777846</v>
      </c>
      <c r="K8" s="46">
        <f t="shared" ref="K8:K19" si="11">K32+K51+K70+K89+K108</f>
        <v>154</v>
      </c>
      <c r="L8" s="47">
        <f t="shared" si="4"/>
        <v>1.1558090663464426</v>
      </c>
      <c r="M8" s="46">
        <f t="shared" ref="M8:M19" si="12">M32+M51+M70+M89+M108</f>
        <v>475</v>
      </c>
      <c r="N8" s="47">
        <f t="shared" si="5"/>
        <v>3.5649954968477933</v>
      </c>
      <c r="O8" s="46">
        <f t="shared" ref="O8:O19" si="13">O32+O51+O70+O89+O108</f>
        <v>3277</v>
      </c>
      <c r="P8" s="49">
        <f t="shared" si="6"/>
        <v>24.594716301410987</v>
      </c>
    </row>
    <row r="9" spans="1:16" ht="39.950000000000003" customHeight="1" x14ac:dyDescent="0.2">
      <c r="A9" s="19" t="s">
        <v>187</v>
      </c>
      <c r="B9" s="46">
        <f t="shared" si="7"/>
        <v>5595</v>
      </c>
      <c r="C9" s="46">
        <f t="shared" si="7"/>
        <v>2923</v>
      </c>
      <c r="D9" s="47">
        <f t="shared" si="0"/>
        <v>52.243074173369074</v>
      </c>
      <c r="E9" s="46">
        <f t="shared" si="8"/>
        <v>420</v>
      </c>
      <c r="F9" s="47">
        <f t="shared" si="1"/>
        <v>7.5067024128686324</v>
      </c>
      <c r="G9" s="46">
        <f t="shared" si="9"/>
        <v>1036</v>
      </c>
      <c r="H9" s="47">
        <f t="shared" si="2"/>
        <v>18.516532618409293</v>
      </c>
      <c r="I9" s="46">
        <f t="shared" si="10"/>
        <v>115</v>
      </c>
      <c r="J9" s="47">
        <f t="shared" si="3"/>
        <v>2.0554066130473636</v>
      </c>
      <c r="K9" s="46">
        <f t="shared" si="11"/>
        <v>42</v>
      </c>
      <c r="L9" s="47">
        <f t="shared" si="4"/>
        <v>0.75067024128686333</v>
      </c>
      <c r="M9" s="46">
        <f t="shared" si="12"/>
        <v>29</v>
      </c>
      <c r="N9" s="47">
        <f t="shared" si="5"/>
        <v>0.51831992850759601</v>
      </c>
      <c r="O9" s="46">
        <f t="shared" si="13"/>
        <v>1030</v>
      </c>
      <c r="P9" s="49">
        <f t="shared" si="6"/>
        <v>18.409294012511172</v>
      </c>
    </row>
    <row r="10" spans="1:16" ht="39.950000000000003" customHeight="1" x14ac:dyDescent="0.2">
      <c r="A10" s="125" t="s">
        <v>199</v>
      </c>
      <c r="B10" s="46">
        <f t="shared" si="7"/>
        <v>28140</v>
      </c>
      <c r="C10" s="46">
        <f t="shared" si="7"/>
        <v>13199</v>
      </c>
      <c r="D10" s="47">
        <f t="shared" si="0"/>
        <v>46.904761904761905</v>
      </c>
      <c r="E10" s="46">
        <f t="shared" si="8"/>
        <v>2217</v>
      </c>
      <c r="F10" s="47">
        <f t="shared" si="1"/>
        <v>7.8784648187633266</v>
      </c>
      <c r="G10" s="46">
        <f t="shared" si="9"/>
        <v>5963</v>
      </c>
      <c r="H10" s="47">
        <f t="shared" si="2"/>
        <v>21.19047619047619</v>
      </c>
      <c r="I10" s="46">
        <f t="shared" si="10"/>
        <v>505</v>
      </c>
      <c r="J10" s="47">
        <f t="shared" si="3"/>
        <v>1.7945984363894811</v>
      </c>
      <c r="K10" s="46">
        <f t="shared" si="11"/>
        <v>348</v>
      </c>
      <c r="L10" s="47">
        <f t="shared" si="4"/>
        <v>1.2366737739872069</v>
      </c>
      <c r="M10" s="46">
        <f t="shared" si="12"/>
        <v>208</v>
      </c>
      <c r="N10" s="47">
        <f t="shared" si="5"/>
        <v>0.73916133617626156</v>
      </c>
      <c r="O10" s="46">
        <f t="shared" si="13"/>
        <v>5700</v>
      </c>
      <c r="P10" s="49">
        <f t="shared" si="6"/>
        <v>20.255863539445627</v>
      </c>
    </row>
    <row r="11" spans="1:16" ht="39.950000000000003" customHeight="1" x14ac:dyDescent="0.2">
      <c r="A11" s="19" t="s">
        <v>188</v>
      </c>
      <c r="B11" s="46">
        <f t="shared" si="7"/>
        <v>1003</v>
      </c>
      <c r="C11" s="46">
        <f t="shared" si="7"/>
        <v>496</v>
      </c>
      <c r="D11" s="47">
        <f t="shared" si="0"/>
        <v>49.451645064805582</v>
      </c>
      <c r="E11" s="46">
        <f t="shared" si="8"/>
        <v>70</v>
      </c>
      <c r="F11" s="47">
        <f t="shared" si="1"/>
        <v>6.9790628115653037</v>
      </c>
      <c r="G11" s="46">
        <f t="shared" si="9"/>
        <v>131</v>
      </c>
      <c r="H11" s="47">
        <f t="shared" si="2"/>
        <v>13.060817547357924</v>
      </c>
      <c r="I11" s="46">
        <f t="shared" si="10"/>
        <v>4</v>
      </c>
      <c r="J11" s="47">
        <f t="shared" si="3"/>
        <v>0.39880358923230308</v>
      </c>
      <c r="K11" s="46">
        <f t="shared" si="11"/>
        <v>6</v>
      </c>
      <c r="L11" s="47">
        <f t="shared" si="4"/>
        <v>0.59820538384845467</v>
      </c>
      <c r="M11" s="46">
        <f t="shared" si="12"/>
        <v>1</v>
      </c>
      <c r="N11" s="47">
        <f t="shared" si="5"/>
        <v>9.970089730807577E-2</v>
      </c>
      <c r="O11" s="46">
        <f t="shared" si="13"/>
        <v>295</v>
      </c>
      <c r="P11" s="49">
        <f t="shared" si="6"/>
        <v>29.411764705882355</v>
      </c>
    </row>
    <row r="12" spans="1:16" ht="54.95" customHeight="1" x14ac:dyDescent="0.2">
      <c r="A12" s="19" t="s">
        <v>189</v>
      </c>
      <c r="B12" s="46">
        <f t="shared" si="7"/>
        <v>63885</v>
      </c>
      <c r="C12" s="46">
        <f t="shared" si="7"/>
        <v>31512</v>
      </c>
      <c r="D12" s="47">
        <f t="shared" si="0"/>
        <v>49.326132895045788</v>
      </c>
      <c r="E12" s="46">
        <f t="shared" si="8"/>
        <v>3427</v>
      </c>
      <c r="F12" s="47">
        <f t="shared" si="1"/>
        <v>5.3643265242232134</v>
      </c>
      <c r="G12" s="46">
        <f t="shared" si="9"/>
        <v>17093</v>
      </c>
      <c r="H12" s="47">
        <f t="shared" si="2"/>
        <v>26.755889488925412</v>
      </c>
      <c r="I12" s="46">
        <f t="shared" si="10"/>
        <v>1017</v>
      </c>
      <c r="J12" s="47">
        <f t="shared" si="3"/>
        <v>1.5919229866165767</v>
      </c>
      <c r="K12" s="46">
        <f t="shared" si="11"/>
        <v>555</v>
      </c>
      <c r="L12" s="47">
        <f t="shared" si="4"/>
        <v>0.86874853251937068</v>
      </c>
      <c r="M12" s="46">
        <f t="shared" si="12"/>
        <v>107</v>
      </c>
      <c r="N12" s="47">
        <f t="shared" si="5"/>
        <v>0.16748845581904986</v>
      </c>
      <c r="O12" s="46">
        <f t="shared" si="13"/>
        <v>10174</v>
      </c>
      <c r="P12" s="49">
        <f t="shared" si="6"/>
        <v>15.925491116850591</v>
      </c>
    </row>
    <row r="13" spans="1:16" ht="120" customHeight="1" x14ac:dyDescent="0.2">
      <c r="A13" s="19" t="s">
        <v>200</v>
      </c>
      <c r="B13" s="46">
        <f t="shared" si="7"/>
        <v>373</v>
      </c>
      <c r="C13" s="46">
        <f t="shared" si="7"/>
        <v>117</v>
      </c>
      <c r="D13" s="47">
        <f t="shared" si="0"/>
        <v>31.367292225201069</v>
      </c>
      <c r="E13" s="46">
        <f t="shared" si="8"/>
        <v>6</v>
      </c>
      <c r="F13" s="47">
        <f t="shared" si="1"/>
        <v>1.6085790884718498</v>
      </c>
      <c r="G13" s="46">
        <f t="shared" si="9"/>
        <v>39</v>
      </c>
      <c r="H13" s="47">
        <f t="shared" si="2"/>
        <v>10.455764075067025</v>
      </c>
      <c r="I13" s="46">
        <f t="shared" si="10"/>
        <v>70</v>
      </c>
      <c r="J13" s="47">
        <f t="shared" si="3"/>
        <v>18.766756032171582</v>
      </c>
      <c r="K13" s="46">
        <f t="shared" si="11"/>
        <v>68</v>
      </c>
      <c r="L13" s="47">
        <f t="shared" si="4"/>
        <v>18.230563002680967</v>
      </c>
      <c r="M13" s="127">
        <v>0</v>
      </c>
      <c r="N13" s="127">
        <v>0</v>
      </c>
      <c r="O13" s="46">
        <f t="shared" si="13"/>
        <v>73</v>
      </c>
      <c r="P13" s="49">
        <f t="shared" si="6"/>
        <v>19.571045576407506</v>
      </c>
    </row>
    <row r="14" spans="1:16" ht="39.950000000000003" customHeight="1" x14ac:dyDescent="0.2">
      <c r="A14" s="19" t="s">
        <v>190</v>
      </c>
      <c r="B14" s="46">
        <f t="shared" si="7"/>
        <v>381</v>
      </c>
      <c r="C14" s="46">
        <f t="shared" si="7"/>
        <v>160</v>
      </c>
      <c r="D14" s="47">
        <f t="shared" si="0"/>
        <v>41.99475065616798</v>
      </c>
      <c r="E14" s="46">
        <f t="shared" si="8"/>
        <v>12</v>
      </c>
      <c r="F14" s="47">
        <f t="shared" si="1"/>
        <v>3.1496062992125982</v>
      </c>
      <c r="G14" s="46">
        <f t="shared" si="9"/>
        <v>48</v>
      </c>
      <c r="H14" s="47">
        <f t="shared" si="2"/>
        <v>12.598425196850393</v>
      </c>
      <c r="I14" s="46">
        <f t="shared" si="10"/>
        <v>11</v>
      </c>
      <c r="J14" s="47">
        <f t="shared" si="3"/>
        <v>2.8871391076115485</v>
      </c>
      <c r="K14" s="46">
        <f t="shared" si="11"/>
        <v>14</v>
      </c>
      <c r="L14" s="47">
        <f t="shared" si="4"/>
        <v>3.674540682414698</v>
      </c>
      <c r="M14" s="46">
        <f t="shared" si="12"/>
        <v>7</v>
      </c>
      <c r="N14" s="47">
        <f t="shared" si="5"/>
        <v>1.837270341207349</v>
      </c>
      <c r="O14" s="46">
        <f t="shared" si="13"/>
        <v>129</v>
      </c>
      <c r="P14" s="49">
        <f t="shared" si="6"/>
        <v>33.858267716535437</v>
      </c>
    </row>
    <row r="15" spans="1:1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</row>
    <row r="16" spans="1:16" ht="39.950000000000003" customHeight="1" x14ac:dyDescent="0.2">
      <c r="A16" s="19" t="s">
        <v>192</v>
      </c>
      <c r="B16" s="46">
        <f t="shared" si="7"/>
        <v>10</v>
      </c>
      <c r="C16" s="46">
        <f t="shared" si="7"/>
        <v>1</v>
      </c>
      <c r="D16" s="47">
        <f t="shared" ref="D16:D17" si="14">C16/B16*100</f>
        <v>10</v>
      </c>
      <c r="E16" s="46">
        <f t="shared" si="8"/>
        <v>2</v>
      </c>
      <c r="F16" s="47">
        <f t="shared" ref="F16:F17" si="15">E16/B16*100</f>
        <v>20</v>
      </c>
      <c r="G16" s="46">
        <f t="shared" si="9"/>
        <v>2</v>
      </c>
      <c r="H16" s="47">
        <f t="shared" ref="H16:H17" si="16">G16/B16*100</f>
        <v>20</v>
      </c>
      <c r="I16" s="127">
        <v>0</v>
      </c>
      <c r="J16" s="127">
        <v>0</v>
      </c>
      <c r="K16" s="46">
        <f t="shared" si="11"/>
        <v>1</v>
      </c>
      <c r="L16" s="47">
        <f t="shared" ref="L16" si="17">K16/B16*100</f>
        <v>10</v>
      </c>
      <c r="M16" s="127">
        <v>0</v>
      </c>
      <c r="N16" s="127">
        <v>0</v>
      </c>
      <c r="O16" s="46">
        <f t="shared" si="13"/>
        <v>4</v>
      </c>
      <c r="P16" s="49">
        <f t="shared" ref="P16:P17" si="18">O16/B16*100</f>
        <v>40</v>
      </c>
    </row>
    <row r="17" spans="1:16" ht="39.950000000000003" customHeight="1" x14ac:dyDescent="0.2">
      <c r="A17" s="19" t="s">
        <v>193</v>
      </c>
      <c r="B17" s="46">
        <f t="shared" si="7"/>
        <v>22</v>
      </c>
      <c r="C17" s="46">
        <f t="shared" si="7"/>
        <v>2</v>
      </c>
      <c r="D17" s="47">
        <f t="shared" si="14"/>
        <v>9.0909090909090917</v>
      </c>
      <c r="E17" s="46">
        <f t="shared" si="8"/>
        <v>1</v>
      </c>
      <c r="F17" s="47">
        <f t="shared" si="15"/>
        <v>4.5454545454545459</v>
      </c>
      <c r="G17" s="46">
        <f t="shared" si="9"/>
        <v>16</v>
      </c>
      <c r="H17" s="47">
        <f t="shared" si="16"/>
        <v>72.727272727272734</v>
      </c>
      <c r="I17" s="127">
        <v>0</v>
      </c>
      <c r="J17" s="127">
        <v>0</v>
      </c>
      <c r="K17" s="127">
        <v>0</v>
      </c>
      <c r="L17" s="127">
        <v>0</v>
      </c>
      <c r="M17" s="127">
        <v>0</v>
      </c>
      <c r="N17" s="127">
        <v>0</v>
      </c>
      <c r="O17" s="46">
        <f t="shared" si="13"/>
        <v>3</v>
      </c>
      <c r="P17" s="49">
        <f t="shared" si="18"/>
        <v>13.636363636363635</v>
      </c>
    </row>
    <row r="18" spans="1:16" ht="39.950000000000003" customHeight="1" x14ac:dyDescent="0.2">
      <c r="A18" s="19" t="s">
        <v>194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</row>
    <row r="19" spans="1:16" ht="39.950000000000003" customHeight="1" x14ac:dyDescent="0.2">
      <c r="A19" s="19" t="s">
        <v>195</v>
      </c>
      <c r="B19" s="46">
        <f t="shared" si="7"/>
        <v>1486</v>
      </c>
      <c r="C19" s="46">
        <f t="shared" si="7"/>
        <v>463</v>
      </c>
      <c r="D19" s="47">
        <f>C19/B19*100</f>
        <v>31.157469717362048</v>
      </c>
      <c r="E19" s="46">
        <f t="shared" si="8"/>
        <v>268</v>
      </c>
      <c r="F19" s="47">
        <f>E19/B19*100</f>
        <v>18.0349932705249</v>
      </c>
      <c r="G19" s="46">
        <f t="shared" si="9"/>
        <v>268</v>
      </c>
      <c r="H19" s="47">
        <f>G19/B19*100</f>
        <v>18.0349932705249</v>
      </c>
      <c r="I19" s="46">
        <f t="shared" si="10"/>
        <v>7</v>
      </c>
      <c r="J19" s="47">
        <f>I19/B19*100</f>
        <v>0.47106325706594887</v>
      </c>
      <c r="K19" s="46">
        <f t="shared" si="11"/>
        <v>23</v>
      </c>
      <c r="L19" s="47">
        <f>K19/B19*100</f>
        <v>1.5477792732166891</v>
      </c>
      <c r="M19" s="46">
        <f t="shared" si="12"/>
        <v>15</v>
      </c>
      <c r="N19" s="47">
        <f>M19/B19*100</f>
        <v>1.0094212651413188</v>
      </c>
      <c r="O19" s="46">
        <f t="shared" si="13"/>
        <v>442</v>
      </c>
      <c r="P19" s="49">
        <f>O19/B19*100</f>
        <v>29.744279946164198</v>
      </c>
    </row>
    <row r="20" spans="1:16" ht="15.95" customHeight="1" x14ac:dyDescent="0.2">
      <c r="A20" s="33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</row>
    <row r="21" spans="1:16" ht="15.95" customHeight="1" thickBot="1" x14ac:dyDescent="0.25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</row>
    <row r="22" spans="1:16" s="3" customFormat="1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s="3" customFormat="1" ht="18" customHeight="1" x14ac:dyDescent="0.25">
      <c r="A23" s="30" t="s">
        <v>19</v>
      </c>
    </row>
    <row r="24" spans="1:16" s="3" customFormat="1" ht="15.95" customHeight="1" x14ac:dyDescent="0.2">
      <c r="A24" s="31" t="s">
        <v>20</v>
      </c>
    </row>
    <row r="25" spans="1:16" s="3" customFormat="1" ht="15.95" customHeight="1" x14ac:dyDescent="0.2">
      <c r="A25" s="1" t="s">
        <v>198</v>
      </c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2"/>
      <c r="N25" s="2"/>
      <c r="O25" s="2"/>
      <c r="P25" s="2"/>
    </row>
    <row r="26" spans="1:16" s="3" customFormat="1" ht="15.95" customHeight="1" x14ac:dyDescent="0.2">
      <c r="A26" s="4" t="s">
        <v>202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5"/>
      <c r="M26" s="5"/>
      <c r="N26" s="5"/>
      <c r="O26" s="5"/>
      <c r="P26" s="5"/>
    </row>
    <row r="27" spans="1:16" ht="15.95" customHeight="1" thickBot="1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7"/>
      <c r="O27" s="34"/>
      <c r="P27" s="38"/>
    </row>
    <row r="28" spans="1:1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</row>
    <row r="30" spans="1:16" ht="35.1" customHeight="1" thickTop="1" x14ac:dyDescent="0.2">
      <c r="A30" s="33" t="s">
        <v>75</v>
      </c>
      <c r="B30" s="41"/>
      <c r="C30" s="34"/>
      <c r="D30" s="34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</row>
    <row r="31" spans="1:16" ht="39.950000000000003" customHeight="1" x14ac:dyDescent="0.2">
      <c r="A31" s="16" t="s">
        <v>185</v>
      </c>
      <c r="B31" s="80">
        <f>SUM(B32:B43)</f>
        <v>25381</v>
      </c>
      <c r="C31" s="80">
        <f>SUM(C32:C43)</f>
        <v>14794</v>
      </c>
      <c r="D31" s="81">
        <f t="shared" ref="D31:D38" si="19">C31/B31*100</f>
        <v>58.287695520271065</v>
      </c>
      <c r="E31" s="80">
        <f>SUM(E32:E43)</f>
        <v>2028</v>
      </c>
      <c r="F31" s="81">
        <f t="shared" ref="F31:F38" si="20">E31/B31*100</f>
        <v>7.9902289113904095</v>
      </c>
      <c r="G31" s="80">
        <f>SUM(G32:G43)</f>
        <v>4070</v>
      </c>
      <c r="H31" s="81">
        <f t="shared" ref="H31:H37" si="21">G31/B31*100</f>
        <v>16.03561719396399</v>
      </c>
      <c r="I31" s="80">
        <f>SUM(I32:I43)</f>
        <v>231</v>
      </c>
      <c r="J31" s="81">
        <f t="shared" ref="J31:J36" si="22">I31/B31*100</f>
        <v>0.91012962452228041</v>
      </c>
      <c r="K31" s="80">
        <f>SUM(K32:K43)</f>
        <v>296</v>
      </c>
      <c r="L31" s="81">
        <f t="shared" ref="L31:L38" si="23">K31/B31*100</f>
        <v>1.1662267050155628</v>
      </c>
      <c r="M31" s="80">
        <f>SUM(M32:M43)</f>
        <v>183</v>
      </c>
      <c r="N31" s="81">
        <f t="shared" ref="N31:N36" si="24">M31/B31*100</f>
        <v>0.72101178046570269</v>
      </c>
      <c r="O31" s="80">
        <f>SUM(O32:O43)</f>
        <v>3779</v>
      </c>
      <c r="P31" s="99">
        <f t="shared" ref="P31:P38" si="25">O31/B31*100</f>
        <v>14.889090264370985</v>
      </c>
    </row>
    <row r="32" spans="1:16" ht="39.950000000000003" customHeight="1" x14ac:dyDescent="0.2">
      <c r="A32" s="19" t="s">
        <v>186</v>
      </c>
      <c r="B32" s="82">
        <v>4948</v>
      </c>
      <c r="C32" s="82">
        <v>2201</v>
      </c>
      <c r="D32" s="83">
        <f t="shared" si="19"/>
        <v>44.482619240097009</v>
      </c>
      <c r="E32" s="82">
        <v>621</v>
      </c>
      <c r="F32" s="83">
        <f t="shared" si="20"/>
        <v>12.550525464834275</v>
      </c>
      <c r="G32" s="82">
        <v>909</v>
      </c>
      <c r="H32" s="83">
        <f t="shared" si="21"/>
        <v>18.371059013742926</v>
      </c>
      <c r="I32" s="82">
        <v>81</v>
      </c>
      <c r="J32" s="83">
        <f t="shared" si="22"/>
        <v>1.6370250606305579</v>
      </c>
      <c r="K32" s="82">
        <v>39</v>
      </c>
      <c r="L32" s="83">
        <f t="shared" si="23"/>
        <v>0.78819725141471308</v>
      </c>
      <c r="M32" s="82">
        <v>122</v>
      </c>
      <c r="N32" s="83">
        <f t="shared" si="24"/>
        <v>2.4656426839126921</v>
      </c>
      <c r="O32" s="82">
        <v>975</v>
      </c>
      <c r="P32" s="95">
        <f t="shared" si="25"/>
        <v>19.704931285367824</v>
      </c>
    </row>
    <row r="33" spans="1:16" ht="39.950000000000003" customHeight="1" x14ac:dyDescent="0.2">
      <c r="A33" s="19" t="s">
        <v>187</v>
      </c>
      <c r="B33" s="82">
        <v>1995</v>
      </c>
      <c r="C33" s="82">
        <v>1193</v>
      </c>
      <c r="D33" s="83">
        <f t="shared" si="19"/>
        <v>59.799498746867165</v>
      </c>
      <c r="E33" s="82">
        <v>178</v>
      </c>
      <c r="F33" s="83">
        <f t="shared" si="20"/>
        <v>8.9223057644110266</v>
      </c>
      <c r="G33" s="82">
        <v>308</v>
      </c>
      <c r="H33" s="83">
        <f t="shared" si="21"/>
        <v>15.43859649122807</v>
      </c>
      <c r="I33" s="82">
        <v>30</v>
      </c>
      <c r="J33" s="83">
        <f t="shared" si="22"/>
        <v>1.5037593984962405</v>
      </c>
      <c r="K33" s="82">
        <v>6</v>
      </c>
      <c r="L33" s="83">
        <f t="shared" si="23"/>
        <v>0.30075187969924816</v>
      </c>
      <c r="M33" s="82">
        <v>7</v>
      </c>
      <c r="N33" s="83">
        <f t="shared" si="24"/>
        <v>0.35087719298245612</v>
      </c>
      <c r="O33" s="82">
        <v>273</v>
      </c>
      <c r="P33" s="95">
        <f t="shared" si="25"/>
        <v>13.684210526315791</v>
      </c>
    </row>
    <row r="34" spans="1:16" ht="39.950000000000003" customHeight="1" x14ac:dyDescent="0.2">
      <c r="A34" s="125" t="s">
        <v>199</v>
      </c>
      <c r="B34" s="82">
        <v>8991</v>
      </c>
      <c r="C34" s="82">
        <v>5088</v>
      </c>
      <c r="D34" s="83">
        <f t="shared" si="19"/>
        <v>56.589923256589927</v>
      </c>
      <c r="E34" s="82">
        <v>741</v>
      </c>
      <c r="F34" s="83">
        <f t="shared" si="20"/>
        <v>8.2415749082415743</v>
      </c>
      <c r="G34" s="82">
        <v>1686</v>
      </c>
      <c r="H34" s="83">
        <f t="shared" si="21"/>
        <v>18.752085418752085</v>
      </c>
      <c r="I34" s="82">
        <v>86</v>
      </c>
      <c r="J34" s="83">
        <f t="shared" si="22"/>
        <v>0.95651206762317875</v>
      </c>
      <c r="K34" s="82">
        <v>79</v>
      </c>
      <c r="L34" s="83">
        <f t="shared" si="23"/>
        <v>0.87865643421198969</v>
      </c>
      <c r="M34" s="82">
        <v>23</v>
      </c>
      <c r="N34" s="83">
        <f t="shared" si="24"/>
        <v>0.25581136692247808</v>
      </c>
      <c r="O34" s="82">
        <v>1288</v>
      </c>
      <c r="P34" s="95">
        <f t="shared" si="25"/>
        <v>14.325436547658772</v>
      </c>
    </row>
    <row r="35" spans="1:16" ht="39.950000000000003" customHeight="1" x14ac:dyDescent="0.2">
      <c r="A35" s="19" t="s">
        <v>188</v>
      </c>
      <c r="B35" s="82">
        <v>269</v>
      </c>
      <c r="C35" s="82">
        <v>216</v>
      </c>
      <c r="D35" s="83">
        <f t="shared" si="19"/>
        <v>80.297397769516735</v>
      </c>
      <c r="E35" s="82">
        <v>24</v>
      </c>
      <c r="F35" s="83">
        <f t="shared" si="20"/>
        <v>8.921933085501859</v>
      </c>
      <c r="G35" s="82">
        <v>25</v>
      </c>
      <c r="H35" s="83">
        <f t="shared" si="21"/>
        <v>9.2936802973977688</v>
      </c>
      <c r="I35" s="82">
        <v>2</v>
      </c>
      <c r="J35" s="83">
        <f t="shared" si="22"/>
        <v>0.74349442379182151</v>
      </c>
      <c r="K35" s="127">
        <v>0</v>
      </c>
      <c r="L35" s="127">
        <v>0</v>
      </c>
      <c r="M35" s="127">
        <v>0</v>
      </c>
      <c r="N35" s="127">
        <v>0</v>
      </c>
      <c r="O35" s="82">
        <v>2</v>
      </c>
      <c r="P35" s="95">
        <f t="shared" si="25"/>
        <v>0.74349442379182151</v>
      </c>
    </row>
    <row r="36" spans="1:16" ht="54.95" customHeight="1" x14ac:dyDescent="0.2">
      <c r="A36" s="19" t="s">
        <v>189</v>
      </c>
      <c r="B36" s="82">
        <v>8763</v>
      </c>
      <c r="C36" s="82">
        <v>5884</v>
      </c>
      <c r="D36" s="83">
        <f t="shared" si="19"/>
        <v>67.145954581764229</v>
      </c>
      <c r="E36" s="82">
        <v>431</v>
      </c>
      <c r="F36" s="83">
        <f t="shared" si="20"/>
        <v>4.9184069382631517</v>
      </c>
      <c r="G36" s="82">
        <v>1130</v>
      </c>
      <c r="H36" s="83">
        <f t="shared" si="21"/>
        <v>12.895127239529842</v>
      </c>
      <c r="I36" s="82">
        <v>30</v>
      </c>
      <c r="J36" s="83">
        <f t="shared" si="22"/>
        <v>0.3423485107839781</v>
      </c>
      <c r="K36" s="82">
        <v>152</v>
      </c>
      <c r="L36" s="83">
        <f t="shared" si="23"/>
        <v>1.7345657879721557</v>
      </c>
      <c r="M36" s="82">
        <v>21</v>
      </c>
      <c r="N36" s="83">
        <f t="shared" si="24"/>
        <v>0.23964395754878468</v>
      </c>
      <c r="O36" s="82">
        <v>1115</v>
      </c>
      <c r="P36" s="95">
        <f t="shared" si="25"/>
        <v>12.723952984137851</v>
      </c>
    </row>
    <row r="37" spans="1:16" ht="120" customHeight="1" x14ac:dyDescent="0.2">
      <c r="A37" s="19" t="s">
        <v>200</v>
      </c>
      <c r="B37" s="82">
        <v>17</v>
      </c>
      <c r="C37" s="82">
        <v>8</v>
      </c>
      <c r="D37" s="83">
        <f t="shared" si="19"/>
        <v>47.058823529411761</v>
      </c>
      <c r="E37" s="82">
        <v>3</v>
      </c>
      <c r="F37" s="83">
        <f t="shared" si="20"/>
        <v>17.647058823529413</v>
      </c>
      <c r="G37" s="82">
        <v>6</v>
      </c>
      <c r="H37" s="83">
        <f t="shared" si="21"/>
        <v>35.294117647058826</v>
      </c>
      <c r="I37" s="127">
        <v>0</v>
      </c>
      <c r="J37" s="127">
        <v>0</v>
      </c>
      <c r="K37" s="127">
        <v>0</v>
      </c>
      <c r="L37" s="127">
        <v>0</v>
      </c>
      <c r="M37" s="127">
        <v>0</v>
      </c>
      <c r="N37" s="127">
        <v>0</v>
      </c>
      <c r="O37" s="127">
        <v>0</v>
      </c>
      <c r="P37" s="127">
        <v>0</v>
      </c>
    </row>
    <row r="38" spans="1:16" ht="39.950000000000003" customHeight="1" x14ac:dyDescent="0.2">
      <c r="A38" s="19" t="s">
        <v>190</v>
      </c>
      <c r="B38" s="82">
        <v>106</v>
      </c>
      <c r="C38" s="82">
        <v>68</v>
      </c>
      <c r="D38" s="83">
        <f t="shared" si="19"/>
        <v>64.15094339622641</v>
      </c>
      <c r="E38" s="82">
        <v>5</v>
      </c>
      <c r="F38" s="83">
        <f t="shared" si="20"/>
        <v>4.716981132075472</v>
      </c>
      <c r="G38" s="127">
        <v>0</v>
      </c>
      <c r="H38" s="127">
        <v>0</v>
      </c>
      <c r="I38" s="127">
        <v>0</v>
      </c>
      <c r="J38" s="127">
        <v>0</v>
      </c>
      <c r="K38" s="82">
        <v>13</v>
      </c>
      <c r="L38" s="83">
        <f t="shared" si="23"/>
        <v>12.264150943396226</v>
      </c>
      <c r="M38" s="127">
        <v>0</v>
      </c>
      <c r="N38" s="127">
        <v>0</v>
      </c>
      <c r="O38" s="82">
        <v>20</v>
      </c>
      <c r="P38" s="95">
        <f t="shared" si="25"/>
        <v>18.867924528301888</v>
      </c>
    </row>
    <row r="39" spans="1:16" ht="39.950000000000003" customHeight="1" x14ac:dyDescent="0.2">
      <c r="A39" s="19" t="s">
        <v>191</v>
      </c>
      <c r="B39" s="127">
        <v>0</v>
      </c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</row>
    <row r="40" spans="1:16" ht="39.950000000000003" customHeight="1" x14ac:dyDescent="0.2">
      <c r="A40" s="19" t="s">
        <v>192</v>
      </c>
      <c r="B40" s="127">
        <v>0</v>
      </c>
      <c r="C40" s="127">
        <v>0</v>
      </c>
      <c r="D40" s="127">
        <v>0</v>
      </c>
      <c r="E40" s="127">
        <v>0</v>
      </c>
      <c r="F40" s="127">
        <v>0</v>
      </c>
      <c r="G40" s="127">
        <v>0</v>
      </c>
      <c r="H40" s="127">
        <v>0</v>
      </c>
      <c r="I40" s="127">
        <v>0</v>
      </c>
      <c r="J40" s="127">
        <v>0</v>
      </c>
      <c r="K40" s="127">
        <v>0</v>
      </c>
      <c r="L40" s="127">
        <v>0</v>
      </c>
      <c r="M40" s="127">
        <v>0</v>
      </c>
      <c r="N40" s="127">
        <v>0</v>
      </c>
      <c r="O40" s="127">
        <v>0</v>
      </c>
      <c r="P40" s="127">
        <v>0</v>
      </c>
    </row>
    <row r="41" spans="1:16" ht="39.950000000000003" customHeight="1" x14ac:dyDescent="0.2">
      <c r="A41" s="19" t="s">
        <v>193</v>
      </c>
      <c r="B41" s="82">
        <v>2</v>
      </c>
      <c r="C41" s="82">
        <v>1</v>
      </c>
      <c r="D41" s="83">
        <f t="shared" ref="D41" si="26">C41/B41*100</f>
        <v>50</v>
      </c>
      <c r="E41" s="82">
        <v>1</v>
      </c>
      <c r="F41" s="83">
        <f t="shared" ref="F41" si="27">E41/B41*100</f>
        <v>50</v>
      </c>
      <c r="G41" s="127">
        <v>0</v>
      </c>
      <c r="H41" s="127">
        <v>0</v>
      </c>
      <c r="I41" s="127">
        <v>0</v>
      </c>
      <c r="J41" s="127">
        <v>0</v>
      </c>
      <c r="K41" s="127">
        <v>0</v>
      </c>
      <c r="L41" s="127">
        <v>0</v>
      </c>
      <c r="M41" s="127">
        <v>0</v>
      </c>
      <c r="N41" s="127">
        <v>0</v>
      </c>
      <c r="O41" s="127">
        <v>0</v>
      </c>
      <c r="P41" s="127">
        <v>0</v>
      </c>
    </row>
    <row r="42" spans="1:16" ht="39.950000000000003" customHeight="1" x14ac:dyDescent="0.2">
      <c r="A42" s="19" t="s">
        <v>194</v>
      </c>
      <c r="B42" s="127">
        <v>0</v>
      </c>
      <c r="C42" s="127">
        <v>0</v>
      </c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127">
        <v>0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</row>
    <row r="43" spans="1:16" ht="39.950000000000003" customHeight="1" x14ac:dyDescent="0.2">
      <c r="A43" s="19" t="s">
        <v>195</v>
      </c>
      <c r="B43" s="82">
        <v>290</v>
      </c>
      <c r="C43" s="82">
        <v>135</v>
      </c>
      <c r="D43" s="83">
        <f>C43/B43*100</f>
        <v>46.551724137931032</v>
      </c>
      <c r="E43" s="82">
        <v>24</v>
      </c>
      <c r="F43" s="83">
        <f>E43/B43*100</f>
        <v>8.2758620689655178</v>
      </c>
      <c r="G43" s="82">
        <v>6</v>
      </c>
      <c r="H43" s="83">
        <f>G43/B43*100</f>
        <v>2.0689655172413794</v>
      </c>
      <c r="I43" s="82">
        <v>2</v>
      </c>
      <c r="J43" s="83">
        <f>I43/B43*100</f>
        <v>0.68965517241379315</v>
      </c>
      <c r="K43" s="82">
        <v>7</v>
      </c>
      <c r="L43" s="83">
        <f>K43/B43*100</f>
        <v>2.4137931034482758</v>
      </c>
      <c r="M43" s="82">
        <v>10</v>
      </c>
      <c r="N43" s="83">
        <f>M43/B43*100</f>
        <v>3.4482758620689653</v>
      </c>
      <c r="O43" s="82">
        <v>106</v>
      </c>
      <c r="P43" s="95">
        <f>O43/B43*100</f>
        <v>36.551724137931032</v>
      </c>
    </row>
    <row r="44" spans="1:16" ht="15.95" customHeight="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</row>
    <row r="45" spans="1:16" ht="15.95" customHeight="1" thickBot="1" x14ac:dyDescent="0.25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</row>
    <row r="46" spans="1:16" s="3" customFormat="1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16" s="3" customFormat="1" ht="18" customHeight="1" x14ac:dyDescent="0.25">
      <c r="A47" s="30" t="s">
        <v>19</v>
      </c>
    </row>
    <row r="48" spans="1:16" s="3" customFormat="1" ht="15.95" customHeight="1" x14ac:dyDescent="0.2">
      <c r="A48" s="31" t="s">
        <v>20</v>
      </c>
    </row>
    <row r="49" spans="1:16" ht="35.1" customHeight="1" x14ac:dyDescent="0.2">
      <c r="A49" s="33" t="s">
        <v>76</v>
      </c>
      <c r="B49" s="41"/>
      <c r="C49" s="34"/>
      <c r="D49" s="34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1:16" ht="39.950000000000003" customHeight="1" x14ac:dyDescent="0.2">
      <c r="A50" s="16" t="s">
        <v>185</v>
      </c>
      <c r="B50" s="41">
        <f>SUM(B51:B62)</f>
        <v>15357</v>
      </c>
      <c r="C50" s="41">
        <f>SUM(C51:C62)</f>
        <v>5682</v>
      </c>
      <c r="D50" s="42">
        <f t="shared" ref="D50:D57" si="28">C50/B50*100</f>
        <v>36.999413948036725</v>
      </c>
      <c r="E50" s="41">
        <f>SUM(E51:E62)</f>
        <v>1269</v>
      </c>
      <c r="F50" s="42">
        <f t="shared" ref="F50:F57" si="29">E50/B50*100</f>
        <v>8.263332682164485</v>
      </c>
      <c r="G50" s="41">
        <f>SUM(G51:G62)</f>
        <v>3537</v>
      </c>
      <c r="H50" s="42">
        <f t="shared" ref="H50:H57" si="30">G50/B50*100</f>
        <v>23.031842156671225</v>
      </c>
      <c r="I50" s="41">
        <f>SUM(I51:I62)</f>
        <v>237</v>
      </c>
      <c r="J50" s="42">
        <f t="shared" ref="J50:J55" si="31">I50/B50*100</f>
        <v>1.5432701699550693</v>
      </c>
      <c r="K50" s="41">
        <f>SUM(K51:K62)</f>
        <v>78</v>
      </c>
      <c r="L50" s="42">
        <f t="shared" ref="L50:L56" si="32">K50/B50*100</f>
        <v>0.50791170150420006</v>
      </c>
      <c r="M50" s="41">
        <f>SUM(M51:M62)</f>
        <v>166</v>
      </c>
      <c r="N50" s="42">
        <f t="shared" ref="N50:N55" si="33">M50/B50*100</f>
        <v>1.0809402878166308</v>
      </c>
      <c r="O50" s="41">
        <f>SUM(O51:O62)</f>
        <v>4388</v>
      </c>
      <c r="P50" s="44">
        <f t="shared" ref="P50:P57" si="34">O50/B50*100</f>
        <v>28.573289053851664</v>
      </c>
    </row>
    <row r="51" spans="1:16" ht="39.950000000000003" customHeight="1" x14ac:dyDescent="0.2">
      <c r="A51" s="19" t="s">
        <v>186</v>
      </c>
      <c r="B51" s="46">
        <v>2816</v>
      </c>
      <c r="C51" s="46">
        <v>720</v>
      </c>
      <c r="D51" s="47">
        <f t="shared" si="28"/>
        <v>25.568181818181817</v>
      </c>
      <c r="E51" s="46">
        <v>339</v>
      </c>
      <c r="F51" s="47">
        <f t="shared" si="29"/>
        <v>12.038352272727272</v>
      </c>
      <c r="G51" s="46">
        <v>578</v>
      </c>
      <c r="H51" s="47">
        <f t="shared" si="30"/>
        <v>20.525568181818183</v>
      </c>
      <c r="I51" s="46">
        <v>79</v>
      </c>
      <c r="J51" s="47">
        <f t="shared" si="31"/>
        <v>2.8053977272727271</v>
      </c>
      <c r="K51" s="46">
        <v>51</v>
      </c>
      <c r="L51" s="47">
        <f t="shared" si="32"/>
        <v>1.8110795454545456</v>
      </c>
      <c r="M51" s="46">
        <v>136</v>
      </c>
      <c r="N51" s="47">
        <f t="shared" si="33"/>
        <v>4.8295454545454541</v>
      </c>
      <c r="O51" s="46">
        <v>913</v>
      </c>
      <c r="P51" s="49">
        <f t="shared" si="34"/>
        <v>32.421875</v>
      </c>
    </row>
    <row r="52" spans="1:16" ht="39.950000000000003" customHeight="1" x14ac:dyDescent="0.2">
      <c r="A52" s="19" t="s">
        <v>187</v>
      </c>
      <c r="B52" s="46">
        <v>570</v>
      </c>
      <c r="C52" s="46">
        <v>134</v>
      </c>
      <c r="D52" s="47">
        <f t="shared" si="28"/>
        <v>23.508771929824562</v>
      </c>
      <c r="E52" s="46">
        <v>26</v>
      </c>
      <c r="F52" s="47">
        <f t="shared" si="29"/>
        <v>4.5614035087719298</v>
      </c>
      <c r="G52" s="46">
        <v>140</v>
      </c>
      <c r="H52" s="47">
        <f t="shared" si="30"/>
        <v>24.561403508771928</v>
      </c>
      <c r="I52" s="46">
        <v>5</v>
      </c>
      <c r="J52" s="47">
        <f t="shared" si="31"/>
        <v>0.8771929824561403</v>
      </c>
      <c r="K52" s="46">
        <v>3</v>
      </c>
      <c r="L52" s="47">
        <f t="shared" si="32"/>
        <v>0.52631578947368418</v>
      </c>
      <c r="M52" s="46">
        <v>8</v>
      </c>
      <c r="N52" s="47">
        <f t="shared" si="33"/>
        <v>1.4035087719298245</v>
      </c>
      <c r="O52" s="46">
        <v>254</v>
      </c>
      <c r="P52" s="49">
        <f t="shared" si="34"/>
        <v>44.561403508771932</v>
      </c>
    </row>
    <row r="53" spans="1:16" ht="39.950000000000003" customHeight="1" x14ac:dyDescent="0.2">
      <c r="A53" s="125" t="s">
        <v>199</v>
      </c>
      <c r="B53" s="46">
        <v>5209</v>
      </c>
      <c r="C53" s="46">
        <v>1743</v>
      </c>
      <c r="D53" s="47">
        <f t="shared" si="28"/>
        <v>33.461316951430213</v>
      </c>
      <c r="E53" s="46">
        <v>312</v>
      </c>
      <c r="F53" s="47">
        <f t="shared" si="29"/>
        <v>5.9896333269341522</v>
      </c>
      <c r="G53" s="46">
        <v>1355</v>
      </c>
      <c r="H53" s="47">
        <f t="shared" si="30"/>
        <v>26.012670378191594</v>
      </c>
      <c r="I53" s="46">
        <v>121</v>
      </c>
      <c r="J53" s="47">
        <f t="shared" si="31"/>
        <v>2.3229026684584371</v>
      </c>
      <c r="K53" s="46">
        <v>12</v>
      </c>
      <c r="L53" s="47">
        <f t="shared" si="32"/>
        <v>0.23037051257439051</v>
      </c>
      <c r="M53" s="46">
        <v>7</v>
      </c>
      <c r="N53" s="47">
        <f t="shared" si="33"/>
        <v>0.13438279900172778</v>
      </c>
      <c r="O53" s="46">
        <v>1659</v>
      </c>
      <c r="P53" s="49">
        <f t="shared" si="34"/>
        <v>31.84872336340948</v>
      </c>
    </row>
    <row r="54" spans="1:16" ht="39.950000000000003" customHeight="1" x14ac:dyDescent="0.2">
      <c r="A54" s="19" t="s">
        <v>188</v>
      </c>
      <c r="B54" s="46">
        <v>248</v>
      </c>
      <c r="C54" s="46">
        <v>29</v>
      </c>
      <c r="D54" s="47">
        <f t="shared" si="28"/>
        <v>11.693548387096774</v>
      </c>
      <c r="E54" s="46">
        <v>11</v>
      </c>
      <c r="F54" s="47">
        <f t="shared" si="29"/>
        <v>4.435483870967742</v>
      </c>
      <c r="G54" s="46">
        <v>26</v>
      </c>
      <c r="H54" s="47">
        <f t="shared" si="30"/>
        <v>10.483870967741936</v>
      </c>
      <c r="I54" s="127">
        <v>0</v>
      </c>
      <c r="J54" s="127">
        <v>0</v>
      </c>
      <c r="K54" s="127">
        <v>0</v>
      </c>
      <c r="L54" s="127">
        <v>0</v>
      </c>
      <c r="M54" s="127">
        <v>0</v>
      </c>
      <c r="N54" s="127">
        <v>0</v>
      </c>
      <c r="O54" s="46">
        <v>182</v>
      </c>
      <c r="P54" s="49">
        <f t="shared" si="34"/>
        <v>73.387096774193552</v>
      </c>
    </row>
    <row r="55" spans="1:16" ht="54.95" customHeight="1" x14ac:dyDescent="0.2">
      <c r="A55" s="19" t="s">
        <v>189</v>
      </c>
      <c r="B55" s="46">
        <v>5697</v>
      </c>
      <c r="C55" s="46">
        <v>2836</v>
      </c>
      <c r="D55" s="47">
        <f t="shared" si="28"/>
        <v>49.780586273477269</v>
      </c>
      <c r="E55" s="46">
        <v>358</v>
      </c>
      <c r="F55" s="47">
        <f t="shared" si="29"/>
        <v>6.2840091276110233</v>
      </c>
      <c r="G55" s="46">
        <v>1240</v>
      </c>
      <c r="H55" s="47">
        <f t="shared" si="30"/>
        <v>21.765841671054943</v>
      </c>
      <c r="I55" s="46">
        <v>32</v>
      </c>
      <c r="J55" s="47">
        <f t="shared" si="31"/>
        <v>0.56169913989819209</v>
      </c>
      <c r="K55" s="46">
        <v>3</v>
      </c>
      <c r="L55" s="47">
        <f t="shared" si="32"/>
        <v>5.2659294365455502E-2</v>
      </c>
      <c r="M55" s="46">
        <v>15</v>
      </c>
      <c r="N55" s="47">
        <f t="shared" si="33"/>
        <v>0.2632964718272775</v>
      </c>
      <c r="O55" s="46">
        <v>1213</v>
      </c>
      <c r="P55" s="49">
        <f t="shared" si="34"/>
        <v>21.291908021765842</v>
      </c>
    </row>
    <row r="56" spans="1:16" ht="120" customHeight="1" x14ac:dyDescent="0.2">
      <c r="A56" s="19" t="s">
        <v>200</v>
      </c>
      <c r="B56" s="46">
        <v>8</v>
      </c>
      <c r="C56" s="127">
        <v>0</v>
      </c>
      <c r="D56" s="127">
        <v>0</v>
      </c>
      <c r="E56" s="127">
        <v>0</v>
      </c>
      <c r="F56" s="127">
        <v>0</v>
      </c>
      <c r="G56" s="46">
        <v>1</v>
      </c>
      <c r="H56" s="47">
        <f t="shared" si="30"/>
        <v>12.5</v>
      </c>
      <c r="I56" s="127">
        <v>0</v>
      </c>
      <c r="J56" s="127">
        <v>0</v>
      </c>
      <c r="K56" s="46">
        <v>7</v>
      </c>
      <c r="L56" s="47">
        <f t="shared" si="32"/>
        <v>87.5</v>
      </c>
      <c r="M56" s="127">
        <v>0</v>
      </c>
      <c r="N56" s="127">
        <v>0</v>
      </c>
      <c r="O56" s="127">
        <v>0</v>
      </c>
      <c r="P56" s="127">
        <v>0</v>
      </c>
    </row>
    <row r="57" spans="1:16" ht="39.950000000000003" customHeight="1" x14ac:dyDescent="0.2">
      <c r="A57" s="19" t="s">
        <v>190</v>
      </c>
      <c r="B57" s="46">
        <v>9</v>
      </c>
      <c r="C57" s="46">
        <v>3</v>
      </c>
      <c r="D57" s="47">
        <f t="shared" si="28"/>
        <v>33.333333333333329</v>
      </c>
      <c r="E57" s="46">
        <v>2</v>
      </c>
      <c r="F57" s="47">
        <f t="shared" si="29"/>
        <v>22.222222222222221</v>
      </c>
      <c r="G57" s="46">
        <v>1</v>
      </c>
      <c r="H57" s="47">
        <f t="shared" si="30"/>
        <v>11.111111111111111</v>
      </c>
      <c r="I57" s="127">
        <v>0</v>
      </c>
      <c r="J57" s="127">
        <v>0</v>
      </c>
      <c r="K57" s="127">
        <v>0</v>
      </c>
      <c r="L57" s="127">
        <v>0</v>
      </c>
      <c r="M57" s="127">
        <v>0</v>
      </c>
      <c r="N57" s="127">
        <v>0</v>
      </c>
      <c r="O57" s="46">
        <v>3</v>
      </c>
      <c r="P57" s="49">
        <f t="shared" si="34"/>
        <v>33.333333333333329</v>
      </c>
    </row>
    <row r="58" spans="1:16" ht="39.950000000000003" customHeight="1" x14ac:dyDescent="0.2">
      <c r="A58" s="19" t="s">
        <v>191</v>
      </c>
      <c r="B58" s="127">
        <v>0</v>
      </c>
      <c r="C58" s="127">
        <v>0</v>
      </c>
      <c r="D58" s="127">
        <v>0</v>
      </c>
      <c r="E58" s="127">
        <v>0</v>
      </c>
      <c r="F58" s="127">
        <v>0</v>
      </c>
      <c r="G58" s="127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</row>
    <row r="59" spans="1:16" ht="39.950000000000003" customHeight="1" x14ac:dyDescent="0.2">
      <c r="A59" s="19" t="s">
        <v>192</v>
      </c>
      <c r="B59" s="46">
        <v>1</v>
      </c>
      <c r="C59" s="127">
        <v>0</v>
      </c>
      <c r="D59" s="127">
        <v>0</v>
      </c>
      <c r="E59" s="46">
        <v>1</v>
      </c>
      <c r="F59" s="47">
        <f t="shared" ref="F59" si="35">E59/B59*100</f>
        <v>100</v>
      </c>
      <c r="G59" s="127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27">
        <v>0</v>
      </c>
      <c r="O59" s="127">
        <v>0</v>
      </c>
      <c r="P59" s="127">
        <v>0</v>
      </c>
    </row>
    <row r="60" spans="1:16" ht="39.950000000000003" customHeight="1" x14ac:dyDescent="0.2">
      <c r="A60" s="19" t="s">
        <v>193</v>
      </c>
      <c r="B60" s="46">
        <v>16</v>
      </c>
      <c r="C60" s="127">
        <v>0</v>
      </c>
      <c r="D60" s="127">
        <v>0</v>
      </c>
      <c r="E60" s="127">
        <v>0</v>
      </c>
      <c r="F60" s="127">
        <v>0</v>
      </c>
      <c r="G60" s="46">
        <v>15</v>
      </c>
      <c r="H60" s="47">
        <f t="shared" ref="H60" si="36">G60/B60*100</f>
        <v>93.75</v>
      </c>
      <c r="I60" s="127">
        <v>0</v>
      </c>
      <c r="J60" s="127">
        <v>0</v>
      </c>
      <c r="K60" s="127">
        <v>0</v>
      </c>
      <c r="L60" s="127">
        <v>0</v>
      </c>
      <c r="M60" s="127">
        <v>0</v>
      </c>
      <c r="N60" s="127">
        <v>0</v>
      </c>
      <c r="O60" s="46">
        <v>1</v>
      </c>
      <c r="P60" s="49">
        <f t="shared" ref="P60" si="37">O60/B60*100</f>
        <v>6.25</v>
      </c>
    </row>
    <row r="61" spans="1:16" ht="39.950000000000003" customHeight="1" x14ac:dyDescent="0.2">
      <c r="A61" s="19" t="s">
        <v>194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</row>
    <row r="62" spans="1:16" ht="39.950000000000003" customHeight="1" x14ac:dyDescent="0.2">
      <c r="A62" s="19" t="s">
        <v>195</v>
      </c>
      <c r="B62" s="46">
        <v>783</v>
      </c>
      <c r="C62" s="46">
        <v>217</v>
      </c>
      <c r="D62" s="47">
        <f>C62/B62*100</f>
        <v>27.713920817369093</v>
      </c>
      <c r="E62" s="46">
        <v>220</v>
      </c>
      <c r="F62" s="47">
        <f>E62/B62*100</f>
        <v>28.097062579821202</v>
      </c>
      <c r="G62" s="46">
        <v>181</v>
      </c>
      <c r="H62" s="47">
        <f>G62/B62*100</f>
        <v>23.116219667943806</v>
      </c>
      <c r="I62" s="127">
        <v>0</v>
      </c>
      <c r="J62" s="127">
        <v>0</v>
      </c>
      <c r="K62" s="46">
        <v>2</v>
      </c>
      <c r="L62" s="47">
        <f>K62/B62*100</f>
        <v>0.2554278416347382</v>
      </c>
      <c r="M62" s="127">
        <v>0</v>
      </c>
      <c r="N62" s="127">
        <v>0</v>
      </c>
      <c r="O62" s="46">
        <v>163</v>
      </c>
      <c r="P62" s="49">
        <f>O62/B62*100</f>
        <v>20.817369093231161</v>
      </c>
    </row>
    <row r="63" spans="1:16" ht="15.95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ht="15.95" customHeight="1" thickBot="1" x14ac:dyDescent="0.25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</row>
    <row r="65" spans="1:16" s="3" customFormat="1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16" s="3" customFormat="1" ht="18" customHeight="1" x14ac:dyDescent="0.25">
      <c r="A66" s="30" t="s">
        <v>19</v>
      </c>
    </row>
    <row r="67" spans="1:16" s="3" customFormat="1" ht="15.95" customHeight="1" x14ac:dyDescent="0.2">
      <c r="A67" s="31" t="s">
        <v>20</v>
      </c>
    </row>
    <row r="68" spans="1:16" ht="35.1" customHeight="1" x14ac:dyDescent="0.2">
      <c r="A68" s="33" t="s">
        <v>77</v>
      </c>
      <c r="B68" s="41"/>
      <c r="C68" s="34"/>
      <c r="D68" s="34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</row>
    <row r="69" spans="1:16" ht="39.950000000000003" customHeight="1" x14ac:dyDescent="0.2">
      <c r="A69" s="16" t="s">
        <v>185</v>
      </c>
      <c r="B69" s="41">
        <f>SUM(B70:B81)</f>
        <v>10730</v>
      </c>
      <c r="C69" s="41">
        <f>SUM(C70:C81)</f>
        <v>6048</v>
      </c>
      <c r="D69" s="42">
        <f t="shared" ref="D69:D76" si="38">C69/B69*100</f>
        <v>56.365330848089471</v>
      </c>
      <c r="E69" s="41">
        <f>SUM(E70:E81)</f>
        <v>1396</v>
      </c>
      <c r="F69" s="42">
        <f t="shared" ref="F69:F76" si="39">E69/B69*100</f>
        <v>13.010251630941285</v>
      </c>
      <c r="G69" s="41">
        <f>SUM(G70:G81)</f>
        <v>811</v>
      </c>
      <c r="H69" s="42">
        <f t="shared" ref="H69:H76" si="40">G69/B69*100</f>
        <v>7.5582479030754897</v>
      </c>
      <c r="I69" s="41">
        <f>SUM(I70:I81)</f>
        <v>229</v>
      </c>
      <c r="J69" s="42">
        <f t="shared" ref="J69:J74" si="41">I69/B69*100</f>
        <v>2.1342031686859273</v>
      </c>
      <c r="K69" s="41">
        <f>SUM(K70:K81)</f>
        <v>202</v>
      </c>
      <c r="L69" s="42">
        <f t="shared" ref="L69:L74" si="42">K69/B69*100</f>
        <v>1.8825722273998136</v>
      </c>
      <c r="M69" s="41">
        <f>SUM(M70:M81)</f>
        <v>153</v>
      </c>
      <c r="N69" s="42">
        <f t="shared" ref="N69:N76" si="43">M69/B69*100</f>
        <v>1.4259086672879777</v>
      </c>
      <c r="O69" s="41">
        <f>SUM(O70:O81)</f>
        <v>1891</v>
      </c>
      <c r="P69" s="44">
        <f t="shared" ref="P69:P76" si="44">O69/B69*100</f>
        <v>17.623485554520038</v>
      </c>
    </row>
    <row r="70" spans="1:16" ht="39.950000000000003" customHeight="1" x14ac:dyDescent="0.2">
      <c r="A70" s="19" t="s">
        <v>186</v>
      </c>
      <c r="B70" s="46">
        <v>1490</v>
      </c>
      <c r="C70" s="46">
        <v>481</v>
      </c>
      <c r="D70" s="47">
        <f t="shared" si="38"/>
        <v>32.281879194630875</v>
      </c>
      <c r="E70" s="46">
        <v>291</v>
      </c>
      <c r="F70" s="47">
        <f t="shared" si="39"/>
        <v>19.530201342281881</v>
      </c>
      <c r="G70" s="46">
        <v>146</v>
      </c>
      <c r="H70" s="47">
        <f t="shared" si="40"/>
        <v>9.7986577181208059</v>
      </c>
      <c r="I70" s="46">
        <v>36</v>
      </c>
      <c r="J70" s="47">
        <f t="shared" si="41"/>
        <v>2.4161073825503356</v>
      </c>
      <c r="K70" s="46">
        <v>23</v>
      </c>
      <c r="L70" s="47">
        <f t="shared" si="42"/>
        <v>1.5436241610738255</v>
      </c>
      <c r="M70" s="46">
        <v>66</v>
      </c>
      <c r="N70" s="47">
        <f t="shared" si="43"/>
        <v>4.4295302013422821</v>
      </c>
      <c r="O70" s="46">
        <v>447</v>
      </c>
      <c r="P70" s="49">
        <f t="shared" si="44"/>
        <v>30</v>
      </c>
    </row>
    <row r="71" spans="1:16" ht="39.950000000000003" customHeight="1" x14ac:dyDescent="0.2">
      <c r="A71" s="19" t="s">
        <v>187</v>
      </c>
      <c r="B71" s="46">
        <v>953</v>
      </c>
      <c r="C71" s="46">
        <v>595</v>
      </c>
      <c r="D71" s="47">
        <f t="shared" si="38"/>
        <v>62.434417628541453</v>
      </c>
      <c r="E71" s="46">
        <v>97</v>
      </c>
      <c r="F71" s="47">
        <f t="shared" si="39"/>
        <v>10.178384050367262</v>
      </c>
      <c r="G71" s="46">
        <v>65</v>
      </c>
      <c r="H71" s="47">
        <f t="shared" si="40"/>
        <v>6.8205666316894025</v>
      </c>
      <c r="I71" s="46">
        <v>34</v>
      </c>
      <c r="J71" s="47">
        <f t="shared" si="41"/>
        <v>3.5676810073452256</v>
      </c>
      <c r="K71" s="46">
        <v>12</v>
      </c>
      <c r="L71" s="47">
        <f t="shared" si="42"/>
        <v>1.2591815320041972</v>
      </c>
      <c r="M71" s="127">
        <v>0</v>
      </c>
      <c r="N71" s="127">
        <v>0</v>
      </c>
      <c r="O71" s="46">
        <v>150</v>
      </c>
      <c r="P71" s="49">
        <f t="shared" si="44"/>
        <v>15.739769150052465</v>
      </c>
    </row>
    <row r="72" spans="1:16" ht="39.950000000000003" customHeight="1" x14ac:dyDescent="0.2">
      <c r="A72" s="125" t="s">
        <v>199</v>
      </c>
      <c r="B72" s="46">
        <v>6197</v>
      </c>
      <c r="C72" s="46">
        <v>3572</v>
      </c>
      <c r="D72" s="47">
        <f t="shared" si="38"/>
        <v>57.640793932548007</v>
      </c>
      <c r="E72" s="46">
        <v>720</v>
      </c>
      <c r="F72" s="47">
        <f t="shared" si="39"/>
        <v>11.618525092786832</v>
      </c>
      <c r="G72" s="46">
        <v>506</v>
      </c>
      <c r="H72" s="47">
        <f t="shared" si="40"/>
        <v>8.1652412457640793</v>
      </c>
      <c r="I72" s="46">
        <v>132</v>
      </c>
      <c r="J72" s="47">
        <f t="shared" si="41"/>
        <v>2.130062933677586</v>
      </c>
      <c r="K72" s="46">
        <v>144</v>
      </c>
      <c r="L72" s="47">
        <f t="shared" si="42"/>
        <v>2.3237050185573667</v>
      </c>
      <c r="M72" s="46">
        <v>70</v>
      </c>
      <c r="N72" s="47">
        <f t="shared" si="43"/>
        <v>1.1295788284653865</v>
      </c>
      <c r="O72" s="46">
        <v>1053</v>
      </c>
      <c r="P72" s="49">
        <f t="shared" si="44"/>
        <v>16.992092948200742</v>
      </c>
    </row>
    <row r="73" spans="1:16" ht="39.950000000000003" customHeight="1" x14ac:dyDescent="0.2">
      <c r="A73" s="19" t="s">
        <v>188</v>
      </c>
      <c r="B73" s="46">
        <v>84</v>
      </c>
      <c r="C73" s="46">
        <v>32</v>
      </c>
      <c r="D73" s="47">
        <f t="shared" si="38"/>
        <v>38.095238095238095</v>
      </c>
      <c r="E73" s="46">
        <v>14</v>
      </c>
      <c r="F73" s="47">
        <f t="shared" si="39"/>
        <v>16.666666666666664</v>
      </c>
      <c r="G73" s="46">
        <v>11</v>
      </c>
      <c r="H73" s="47">
        <f t="shared" si="40"/>
        <v>13.095238095238097</v>
      </c>
      <c r="I73" s="127">
        <v>0</v>
      </c>
      <c r="J73" s="127">
        <v>0</v>
      </c>
      <c r="K73" s="127">
        <v>0</v>
      </c>
      <c r="L73" s="127">
        <v>0</v>
      </c>
      <c r="M73" s="127">
        <v>0</v>
      </c>
      <c r="N73" s="127">
        <v>0</v>
      </c>
      <c r="O73" s="46">
        <v>27</v>
      </c>
      <c r="P73" s="49">
        <f t="shared" si="44"/>
        <v>32.142857142857146</v>
      </c>
    </row>
    <row r="74" spans="1:16" ht="54.95" customHeight="1" x14ac:dyDescent="0.2">
      <c r="A74" s="19" t="s">
        <v>189</v>
      </c>
      <c r="B74" s="46">
        <v>1817</v>
      </c>
      <c r="C74" s="46">
        <v>1296</v>
      </c>
      <c r="D74" s="47">
        <f t="shared" si="38"/>
        <v>71.326362135387996</v>
      </c>
      <c r="E74" s="46">
        <v>263</v>
      </c>
      <c r="F74" s="47">
        <f t="shared" si="39"/>
        <v>14.474408365437535</v>
      </c>
      <c r="G74" s="46">
        <v>81</v>
      </c>
      <c r="H74" s="47">
        <f t="shared" si="40"/>
        <v>4.4578976334617497</v>
      </c>
      <c r="I74" s="46">
        <v>27</v>
      </c>
      <c r="J74" s="47">
        <f t="shared" si="41"/>
        <v>1.4859658778205835</v>
      </c>
      <c r="K74" s="46">
        <v>17</v>
      </c>
      <c r="L74" s="47">
        <f t="shared" si="42"/>
        <v>0.93560814529444136</v>
      </c>
      <c r="M74" s="46">
        <v>8</v>
      </c>
      <c r="N74" s="47">
        <f t="shared" si="43"/>
        <v>0.44028618602091357</v>
      </c>
      <c r="O74" s="46">
        <v>125</v>
      </c>
      <c r="P74" s="49">
        <f t="shared" si="44"/>
        <v>6.879471656576774</v>
      </c>
    </row>
    <row r="75" spans="1:16" ht="120" customHeight="1" x14ac:dyDescent="0.2">
      <c r="A75" s="19" t="s">
        <v>200</v>
      </c>
      <c r="B75" s="46">
        <v>4</v>
      </c>
      <c r="C75" s="46">
        <v>1</v>
      </c>
      <c r="D75" s="47">
        <f t="shared" si="38"/>
        <v>25</v>
      </c>
      <c r="E75" s="127">
        <v>0</v>
      </c>
      <c r="F75" s="127">
        <v>0</v>
      </c>
      <c r="G75" s="46">
        <v>1</v>
      </c>
      <c r="H75" s="47">
        <f t="shared" si="40"/>
        <v>25</v>
      </c>
      <c r="I75" s="127">
        <v>0</v>
      </c>
      <c r="J75" s="127">
        <v>0</v>
      </c>
      <c r="K75" s="127">
        <v>0</v>
      </c>
      <c r="L75" s="127">
        <v>0</v>
      </c>
      <c r="M75" s="127">
        <v>0</v>
      </c>
      <c r="N75" s="127">
        <v>0</v>
      </c>
      <c r="O75" s="46">
        <v>2</v>
      </c>
      <c r="P75" s="49">
        <f t="shared" si="44"/>
        <v>50</v>
      </c>
    </row>
    <row r="76" spans="1:16" ht="39.950000000000003" customHeight="1" x14ac:dyDescent="0.2">
      <c r="A76" s="19" t="s">
        <v>190</v>
      </c>
      <c r="B76" s="46">
        <v>32</v>
      </c>
      <c r="C76" s="46">
        <v>20</v>
      </c>
      <c r="D76" s="47">
        <f t="shared" si="38"/>
        <v>62.5</v>
      </c>
      <c r="E76" s="46">
        <v>1</v>
      </c>
      <c r="F76" s="47">
        <f t="shared" si="39"/>
        <v>3.125</v>
      </c>
      <c r="G76" s="46">
        <v>1</v>
      </c>
      <c r="H76" s="47">
        <f t="shared" si="40"/>
        <v>3.125</v>
      </c>
      <c r="I76" s="127">
        <v>0</v>
      </c>
      <c r="J76" s="127">
        <v>0</v>
      </c>
      <c r="K76" s="127">
        <v>0</v>
      </c>
      <c r="L76" s="127">
        <v>0</v>
      </c>
      <c r="M76" s="46">
        <v>7</v>
      </c>
      <c r="N76" s="47">
        <f t="shared" si="43"/>
        <v>21.875</v>
      </c>
      <c r="O76" s="46">
        <v>3</v>
      </c>
      <c r="P76" s="49">
        <f t="shared" si="44"/>
        <v>9.375</v>
      </c>
    </row>
    <row r="77" spans="1:16" ht="39.950000000000003" customHeight="1" x14ac:dyDescent="0.2">
      <c r="A77" s="19" t="s">
        <v>191</v>
      </c>
      <c r="B77" s="127">
        <v>0</v>
      </c>
      <c r="C77" s="127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127">
        <v>0</v>
      </c>
      <c r="N77" s="127">
        <v>0</v>
      </c>
      <c r="O77" s="127">
        <v>0</v>
      </c>
      <c r="P77" s="127">
        <v>0</v>
      </c>
    </row>
    <row r="78" spans="1:16" ht="39.950000000000003" customHeight="1" x14ac:dyDescent="0.2">
      <c r="A78" s="19" t="s">
        <v>192</v>
      </c>
      <c r="B78" s="127">
        <v>0</v>
      </c>
      <c r="C78" s="127">
        <v>0</v>
      </c>
      <c r="D78" s="127">
        <v>0</v>
      </c>
      <c r="E78" s="127">
        <v>0</v>
      </c>
      <c r="F78" s="127">
        <v>0</v>
      </c>
      <c r="G78" s="127">
        <v>0</v>
      </c>
      <c r="H78" s="127">
        <v>0</v>
      </c>
      <c r="I78" s="127">
        <v>0</v>
      </c>
      <c r="J78" s="127">
        <v>0</v>
      </c>
      <c r="K78" s="127">
        <v>0</v>
      </c>
      <c r="L78" s="127">
        <v>0</v>
      </c>
      <c r="M78" s="127">
        <v>0</v>
      </c>
      <c r="N78" s="127">
        <v>0</v>
      </c>
      <c r="O78" s="127">
        <v>0</v>
      </c>
      <c r="P78" s="127">
        <v>0</v>
      </c>
    </row>
    <row r="79" spans="1:16" ht="39.950000000000003" customHeight="1" x14ac:dyDescent="0.2">
      <c r="A79" s="19" t="s">
        <v>193</v>
      </c>
      <c r="B79" s="46">
        <v>1</v>
      </c>
      <c r="C79" s="127">
        <v>0</v>
      </c>
      <c r="D79" s="127">
        <v>0</v>
      </c>
      <c r="E79" s="127">
        <v>0</v>
      </c>
      <c r="F79" s="127">
        <v>0</v>
      </c>
      <c r="G79" s="127">
        <v>0</v>
      </c>
      <c r="H79" s="127">
        <v>0</v>
      </c>
      <c r="I79" s="127">
        <v>0</v>
      </c>
      <c r="J79" s="127">
        <v>0</v>
      </c>
      <c r="K79" s="127">
        <v>0</v>
      </c>
      <c r="L79" s="127">
        <v>0</v>
      </c>
      <c r="M79" s="127">
        <v>0</v>
      </c>
      <c r="N79" s="127">
        <v>0</v>
      </c>
      <c r="O79" s="46">
        <v>1</v>
      </c>
      <c r="P79" s="49">
        <f>O79/B79*100</f>
        <v>100</v>
      </c>
    </row>
    <row r="80" spans="1:16" ht="39.950000000000003" customHeight="1" x14ac:dyDescent="0.2">
      <c r="A80" s="19" t="s">
        <v>194</v>
      </c>
      <c r="B80" s="127">
        <v>0</v>
      </c>
      <c r="C80" s="127">
        <v>0</v>
      </c>
      <c r="D80" s="127">
        <v>0</v>
      </c>
      <c r="E80" s="127">
        <v>0</v>
      </c>
      <c r="F80" s="127">
        <v>0</v>
      </c>
      <c r="G80" s="127">
        <v>0</v>
      </c>
      <c r="H80" s="127">
        <v>0</v>
      </c>
      <c r="I80" s="127">
        <v>0</v>
      </c>
      <c r="J80" s="127">
        <v>0</v>
      </c>
      <c r="K80" s="127">
        <v>0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</row>
    <row r="81" spans="1:16" ht="39.950000000000003" customHeight="1" x14ac:dyDescent="0.2">
      <c r="A81" s="19" t="s">
        <v>195</v>
      </c>
      <c r="B81" s="46">
        <v>152</v>
      </c>
      <c r="C81" s="46">
        <v>51</v>
      </c>
      <c r="D81" s="47">
        <f>C81/B81*100</f>
        <v>33.55263157894737</v>
      </c>
      <c r="E81" s="46">
        <v>10</v>
      </c>
      <c r="F81" s="47">
        <f>E81/B81*100</f>
        <v>6.5789473684210522</v>
      </c>
      <c r="G81" s="46">
        <v>0</v>
      </c>
      <c r="H81" s="47">
        <f>G81/B81*100</f>
        <v>0</v>
      </c>
      <c r="I81" s="46">
        <v>0</v>
      </c>
      <c r="J81" s="47">
        <f>I81/B81*100</f>
        <v>0</v>
      </c>
      <c r="K81" s="46">
        <v>6</v>
      </c>
      <c r="L81" s="47">
        <f>K81/B81*100</f>
        <v>3.9473684210526314</v>
      </c>
      <c r="M81" s="46">
        <v>2</v>
      </c>
      <c r="N81" s="47">
        <f>M81/B81*100</f>
        <v>1.3157894736842104</v>
      </c>
      <c r="O81" s="46">
        <v>83</v>
      </c>
      <c r="P81" s="49">
        <f>O81/B81*100</f>
        <v>54.605263157894733</v>
      </c>
    </row>
    <row r="82" spans="1:16" ht="15.95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1:16" ht="15.95" customHeight="1" thickBot="1" x14ac:dyDescent="0.25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</row>
    <row r="84" spans="1:16" s="3" customFormat="1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16" s="3" customFormat="1" ht="18" customHeight="1" x14ac:dyDescent="0.25">
      <c r="A85" s="30" t="s">
        <v>19</v>
      </c>
    </row>
    <row r="86" spans="1:16" s="3" customFormat="1" ht="15.95" customHeight="1" x14ac:dyDescent="0.2">
      <c r="A86" s="31" t="s">
        <v>20</v>
      </c>
    </row>
    <row r="87" spans="1:16" ht="35.1" customHeight="1" x14ac:dyDescent="0.2">
      <c r="A87" s="33" t="s">
        <v>78</v>
      </c>
      <c r="B87" s="41"/>
      <c r="C87" s="34"/>
      <c r="D87" s="34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</row>
    <row r="88" spans="1:16" ht="39.950000000000003" customHeight="1" x14ac:dyDescent="0.2">
      <c r="A88" s="16" t="s">
        <v>185</v>
      </c>
      <c r="B88" s="41">
        <f>SUM(B89:B100)</f>
        <v>41238</v>
      </c>
      <c r="C88" s="41">
        <f>SUM(C89:C100)</f>
        <v>17695</v>
      </c>
      <c r="D88" s="42">
        <f t="shared" ref="D88:D95" si="45">C88/B88*100</f>
        <v>42.909452446772391</v>
      </c>
      <c r="E88" s="41">
        <f>SUM(E89:E100)</f>
        <v>1701</v>
      </c>
      <c r="F88" s="42">
        <f t="shared" ref="F88:F95" si="46">E88/B88*100</f>
        <v>4.1248363160192056</v>
      </c>
      <c r="G88" s="41">
        <f>SUM(G89:G100)</f>
        <v>12910</v>
      </c>
      <c r="H88" s="42">
        <f t="shared" ref="H88:H95" si="47">G88/B88*100</f>
        <v>31.306076919346232</v>
      </c>
      <c r="I88" s="41">
        <f>SUM(I89:I100)</f>
        <v>1067</v>
      </c>
      <c r="J88" s="42">
        <f t="shared" ref="J88:J95" si="48">I88/B88*100</f>
        <v>2.5874193704835347</v>
      </c>
      <c r="K88" s="41">
        <f>SUM(K89:K100)</f>
        <v>493</v>
      </c>
      <c r="L88" s="42">
        <f t="shared" ref="L88:L95" si="49">K88/B88*100</f>
        <v>1.1954992967651195</v>
      </c>
      <c r="M88" s="41">
        <f>SUM(M89:M100)</f>
        <v>217</v>
      </c>
      <c r="N88" s="42">
        <f t="shared" ref="N88:N93" si="50">M88/B88*100</f>
        <v>0.52621368640574229</v>
      </c>
      <c r="O88" s="41">
        <f>SUM(O89:O100)</f>
        <v>7155</v>
      </c>
      <c r="P88" s="44">
        <f t="shared" ref="P88:P95" si="51">O88/B88*100</f>
        <v>17.350501964207769</v>
      </c>
    </row>
    <row r="89" spans="1:16" ht="39.950000000000003" customHeight="1" x14ac:dyDescent="0.2">
      <c r="A89" s="19" t="s">
        <v>186</v>
      </c>
      <c r="B89" s="46">
        <v>1666</v>
      </c>
      <c r="C89" s="46">
        <v>416</v>
      </c>
      <c r="D89" s="47">
        <f t="shared" si="45"/>
        <v>24.969987995198078</v>
      </c>
      <c r="E89" s="46">
        <v>109</v>
      </c>
      <c r="F89" s="47">
        <f t="shared" si="46"/>
        <v>6.5426170468187275</v>
      </c>
      <c r="G89" s="46">
        <v>610</v>
      </c>
      <c r="H89" s="47">
        <f t="shared" si="47"/>
        <v>36.614645858343337</v>
      </c>
      <c r="I89" s="46">
        <v>27</v>
      </c>
      <c r="J89" s="47">
        <f t="shared" si="48"/>
        <v>1.6206482593037215</v>
      </c>
      <c r="K89" s="46">
        <v>17</v>
      </c>
      <c r="L89" s="47">
        <f t="shared" si="49"/>
        <v>1.0204081632653061</v>
      </c>
      <c r="M89" s="46">
        <v>49</v>
      </c>
      <c r="N89" s="47">
        <f t="shared" si="50"/>
        <v>2.9411764705882351</v>
      </c>
      <c r="O89" s="46">
        <v>438</v>
      </c>
      <c r="P89" s="49">
        <f t="shared" si="51"/>
        <v>26.290516206482593</v>
      </c>
    </row>
    <row r="90" spans="1:16" ht="39.950000000000003" customHeight="1" x14ac:dyDescent="0.2">
      <c r="A90" s="19" t="s">
        <v>187</v>
      </c>
      <c r="B90" s="46">
        <v>1256</v>
      </c>
      <c r="C90" s="46">
        <v>554</v>
      </c>
      <c r="D90" s="47">
        <f t="shared" si="45"/>
        <v>44.108280254777071</v>
      </c>
      <c r="E90" s="46">
        <v>57</v>
      </c>
      <c r="F90" s="47">
        <f t="shared" si="46"/>
        <v>4.5382165605095537</v>
      </c>
      <c r="G90" s="46">
        <v>316</v>
      </c>
      <c r="H90" s="47">
        <f t="shared" si="47"/>
        <v>25.159235668789808</v>
      </c>
      <c r="I90" s="46">
        <v>35</v>
      </c>
      <c r="J90" s="47">
        <f t="shared" si="48"/>
        <v>2.7866242038216562</v>
      </c>
      <c r="K90" s="46">
        <v>17</v>
      </c>
      <c r="L90" s="47">
        <f t="shared" si="49"/>
        <v>1.3535031847133758</v>
      </c>
      <c r="M90" s="46">
        <v>10</v>
      </c>
      <c r="N90" s="47">
        <f t="shared" si="50"/>
        <v>0.79617834394904463</v>
      </c>
      <c r="O90" s="46">
        <v>267</v>
      </c>
      <c r="P90" s="49">
        <f t="shared" si="51"/>
        <v>21.257961783439491</v>
      </c>
    </row>
    <row r="91" spans="1:16" ht="39.950000000000003" customHeight="1" x14ac:dyDescent="0.2">
      <c r="A91" s="125" t="s">
        <v>199</v>
      </c>
      <c r="B91" s="46">
        <v>3922</v>
      </c>
      <c r="C91" s="46">
        <v>1148</v>
      </c>
      <c r="D91" s="47">
        <f t="shared" si="45"/>
        <v>29.27078021417644</v>
      </c>
      <c r="E91" s="46">
        <v>228</v>
      </c>
      <c r="F91" s="47">
        <f t="shared" si="46"/>
        <v>5.8133605303416624</v>
      </c>
      <c r="G91" s="46">
        <v>1327</v>
      </c>
      <c r="H91" s="47">
        <f t="shared" si="47"/>
        <v>33.834778174400817</v>
      </c>
      <c r="I91" s="46">
        <v>112</v>
      </c>
      <c r="J91" s="47">
        <f t="shared" si="48"/>
        <v>2.855685874553799</v>
      </c>
      <c r="K91" s="46">
        <v>88</v>
      </c>
      <c r="L91" s="47">
        <f t="shared" si="49"/>
        <v>2.2437531871494132</v>
      </c>
      <c r="M91" s="46">
        <v>92</v>
      </c>
      <c r="N91" s="47">
        <f t="shared" si="50"/>
        <v>2.3457419683834777</v>
      </c>
      <c r="O91" s="46">
        <v>927</v>
      </c>
      <c r="P91" s="49">
        <f t="shared" si="51"/>
        <v>23.63590005099439</v>
      </c>
    </row>
    <row r="92" spans="1:16" ht="39.950000000000003" customHeight="1" x14ac:dyDescent="0.2">
      <c r="A92" s="19" t="s">
        <v>188</v>
      </c>
      <c r="B92" s="46">
        <v>131</v>
      </c>
      <c r="C92" s="46">
        <v>47</v>
      </c>
      <c r="D92" s="47">
        <f t="shared" si="45"/>
        <v>35.877862595419849</v>
      </c>
      <c r="E92" s="46">
        <v>2</v>
      </c>
      <c r="F92" s="47">
        <f t="shared" si="46"/>
        <v>1.5267175572519083</v>
      </c>
      <c r="G92" s="46">
        <v>13</v>
      </c>
      <c r="H92" s="47">
        <f t="shared" si="47"/>
        <v>9.9236641221374047</v>
      </c>
      <c r="I92" s="127">
        <v>0</v>
      </c>
      <c r="J92" s="127">
        <v>0</v>
      </c>
      <c r="K92" s="46">
        <v>6</v>
      </c>
      <c r="L92" s="47">
        <f t="shared" si="49"/>
        <v>4.5801526717557248</v>
      </c>
      <c r="M92" s="46">
        <v>1</v>
      </c>
      <c r="N92" s="47">
        <f t="shared" si="50"/>
        <v>0.76335877862595414</v>
      </c>
      <c r="O92" s="46">
        <v>62</v>
      </c>
      <c r="P92" s="49">
        <f t="shared" si="51"/>
        <v>47.328244274809158</v>
      </c>
    </row>
    <row r="93" spans="1:16" ht="54.95" customHeight="1" x14ac:dyDescent="0.2">
      <c r="A93" s="19" t="s">
        <v>189</v>
      </c>
      <c r="B93" s="46">
        <v>33533</v>
      </c>
      <c r="C93" s="46">
        <v>15309</v>
      </c>
      <c r="D93" s="47">
        <f t="shared" si="45"/>
        <v>45.653535323412761</v>
      </c>
      <c r="E93" s="46">
        <v>1289</v>
      </c>
      <c r="F93" s="47">
        <f t="shared" si="46"/>
        <v>3.8439745921927657</v>
      </c>
      <c r="G93" s="46">
        <v>10500</v>
      </c>
      <c r="H93" s="47">
        <f t="shared" si="47"/>
        <v>31.312438493424388</v>
      </c>
      <c r="I93" s="46">
        <v>813</v>
      </c>
      <c r="J93" s="47">
        <f t="shared" si="48"/>
        <v>2.4244773804908597</v>
      </c>
      <c r="K93" s="46">
        <v>295</v>
      </c>
      <c r="L93" s="47">
        <f t="shared" si="49"/>
        <v>0.87973041481525649</v>
      </c>
      <c r="M93" s="46">
        <v>63</v>
      </c>
      <c r="N93" s="47">
        <f t="shared" si="50"/>
        <v>0.18787463096054635</v>
      </c>
      <c r="O93" s="46">
        <v>5264</v>
      </c>
      <c r="P93" s="49">
        <f t="shared" si="51"/>
        <v>15.697969164703427</v>
      </c>
    </row>
    <row r="94" spans="1:16" ht="120" customHeight="1" x14ac:dyDescent="0.2">
      <c r="A94" s="19" t="s">
        <v>200</v>
      </c>
      <c r="B94" s="46">
        <v>312</v>
      </c>
      <c r="C94" s="46">
        <v>107</v>
      </c>
      <c r="D94" s="47">
        <f t="shared" si="45"/>
        <v>34.294871794871796</v>
      </c>
      <c r="E94" s="46">
        <v>2</v>
      </c>
      <c r="F94" s="47">
        <f t="shared" si="46"/>
        <v>0.64102564102564097</v>
      </c>
      <c r="G94" s="46">
        <v>30</v>
      </c>
      <c r="H94" s="47">
        <f t="shared" si="47"/>
        <v>9.6153846153846168</v>
      </c>
      <c r="I94" s="46">
        <v>69</v>
      </c>
      <c r="J94" s="47">
        <f t="shared" si="48"/>
        <v>22.115384615384613</v>
      </c>
      <c r="K94" s="46">
        <v>61</v>
      </c>
      <c r="L94" s="47">
        <f t="shared" si="49"/>
        <v>19.551282051282051</v>
      </c>
      <c r="M94" s="127">
        <v>0</v>
      </c>
      <c r="N94" s="127">
        <v>0</v>
      </c>
      <c r="O94" s="46">
        <v>43</v>
      </c>
      <c r="P94" s="49">
        <f t="shared" si="51"/>
        <v>13.782051282051283</v>
      </c>
    </row>
    <row r="95" spans="1:16" ht="39.950000000000003" customHeight="1" x14ac:dyDescent="0.2">
      <c r="A95" s="19" t="s">
        <v>190</v>
      </c>
      <c r="B95" s="46">
        <v>216</v>
      </c>
      <c r="C95" s="46">
        <v>65</v>
      </c>
      <c r="D95" s="47">
        <f t="shared" si="45"/>
        <v>30.092592592592592</v>
      </c>
      <c r="E95" s="46">
        <v>2</v>
      </c>
      <c r="F95" s="47">
        <f t="shared" si="46"/>
        <v>0.92592592592592582</v>
      </c>
      <c r="G95" s="46">
        <v>42</v>
      </c>
      <c r="H95" s="47">
        <f t="shared" si="47"/>
        <v>19.444444444444446</v>
      </c>
      <c r="I95" s="46">
        <v>11</v>
      </c>
      <c r="J95" s="47">
        <f t="shared" si="48"/>
        <v>5.0925925925925926</v>
      </c>
      <c r="K95" s="46">
        <v>1</v>
      </c>
      <c r="L95" s="47">
        <f t="shared" si="49"/>
        <v>0.46296296296296291</v>
      </c>
      <c r="M95" s="127">
        <v>0</v>
      </c>
      <c r="N95" s="127">
        <v>0</v>
      </c>
      <c r="O95" s="46">
        <v>95</v>
      </c>
      <c r="P95" s="49">
        <f t="shared" si="51"/>
        <v>43.981481481481481</v>
      </c>
    </row>
    <row r="96" spans="1:16" ht="39.950000000000003" customHeight="1" x14ac:dyDescent="0.2">
      <c r="A96" s="19" t="s">
        <v>191</v>
      </c>
      <c r="B96" s="127">
        <v>0</v>
      </c>
      <c r="C96" s="127">
        <v>0</v>
      </c>
      <c r="D96" s="127">
        <v>0</v>
      </c>
      <c r="E96" s="127">
        <v>0</v>
      </c>
      <c r="F96" s="127">
        <v>0</v>
      </c>
      <c r="G96" s="127">
        <v>0</v>
      </c>
      <c r="H96" s="127">
        <v>0</v>
      </c>
      <c r="I96" s="127">
        <v>0</v>
      </c>
      <c r="J96" s="127">
        <v>0</v>
      </c>
      <c r="K96" s="127">
        <v>0</v>
      </c>
      <c r="L96" s="127">
        <v>0</v>
      </c>
      <c r="M96" s="127">
        <v>0</v>
      </c>
      <c r="N96" s="127">
        <v>0</v>
      </c>
      <c r="O96" s="127">
        <v>0</v>
      </c>
      <c r="P96" s="127">
        <v>0</v>
      </c>
    </row>
    <row r="97" spans="1:16" ht="39.950000000000003" customHeight="1" x14ac:dyDescent="0.2">
      <c r="A97" s="19" t="s">
        <v>192</v>
      </c>
      <c r="B97" s="46">
        <v>5</v>
      </c>
      <c r="C97" s="46">
        <v>1</v>
      </c>
      <c r="D97" s="47">
        <f t="shared" ref="D97" si="52">C97/B97*100</f>
        <v>20</v>
      </c>
      <c r="E97" s="46">
        <v>1</v>
      </c>
      <c r="F97" s="47">
        <f t="shared" ref="F97" si="53">E97/B97*100</f>
        <v>20</v>
      </c>
      <c r="G97" s="46">
        <v>2</v>
      </c>
      <c r="H97" s="47">
        <f t="shared" ref="H97" si="54">G97/B97*100</f>
        <v>40</v>
      </c>
      <c r="I97" s="127">
        <v>0</v>
      </c>
      <c r="J97" s="127">
        <v>0</v>
      </c>
      <c r="K97" s="127">
        <v>0</v>
      </c>
      <c r="L97" s="127">
        <v>0</v>
      </c>
      <c r="M97" s="127">
        <v>0</v>
      </c>
      <c r="N97" s="127">
        <v>0</v>
      </c>
      <c r="O97" s="46">
        <v>1</v>
      </c>
      <c r="P97" s="49">
        <f t="shared" ref="P97:P98" si="55">O97/B97*100</f>
        <v>20</v>
      </c>
    </row>
    <row r="98" spans="1:16" ht="39.950000000000003" customHeight="1" x14ac:dyDescent="0.2">
      <c r="A98" s="19" t="s">
        <v>193</v>
      </c>
      <c r="B98" s="46">
        <v>1</v>
      </c>
      <c r="C98" s="127">
        <v>0</v>
      </c>
      <c r="D98" s="127">
        <v>0</v>
      </c>
      <c r="E98" s="127">
        <v>0</v>
      </c>
      <c r="F98" s="127">
        <v>0</v>
      </c>
      <c r="G98" s="127">
        <v>0</v>
      </c>
      <c r="H98" s="127">
        <v>0</v>
      </c>
      <c r="I98" s="127">
        <v>0</v>
      </c>
      <c r="J98" s="127">
        <v>0</v>
      </c>
      <c r="K98" s="127">
        <v>0</v>
      </c>
      <c r="L98" s="127">
        <v>0</v>
      </c>
      <c r="M98" s="127">
        <v>0</v>
      </c>
      <c r="N98" s="127">
        <v>0</v>
      </c>
      <c r="O98" s="46">
        <v>1</v>
      </c>
      <c r="P98" s="49">
        <f t="shared" si="55"/>
        <v>100</v>
      </c>
    </row>
    <row r="99" spans="1:16" ht="39.950000000000003" customHeight="1" x14ac:dyDescent="0.2">
      <c r="A99" s="19" t="s">
        <v>194</v>
      </c>
      <c r="B99" s="127">
        <v>0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</row>
    <row r="100" spans="1:16" ht="39.950000000000003" customHeight="1" x14ac:dyDescent="0.2">
      <c r="A100" s="19" t="s">
        <v>195</v>
      </c>
      <c r="B100" s="46">
        <v>196</v>
      </c>
      <c r="C100" s="46">
        <v>48</v>
      </c>
      <c r="D100" s="47">
        <f>C100/B100*100</f>
        <v>24.489795918367346</v>
      </c>
      <c r="E100" s="46">
        <v>11</v>
      </c>
      <c r="F100" s="47">
        <f>E100/B100*100</f>
        <v>5.6122448979591839</v>
      </c>
      <c r="G100" s="46">
        <v>70</v>
      </c>
      <c r="H100" s="47">
        <f>G100/B100*100</f>
        <v>35.714285714285715</v>
      </c>
      <c r="I100" s="127">
        <v>0</v>
      </c>
      <c r="J100" s="127">
        <v>0</v>
      </c>
      <c r="K100" s="46">
        <v>8</v>
      </c>
      <c r="L100" s="47">
        <f>K100/B100*100</f>
        <v>4.0816326530612246</v>
      </c>
      <c r="M100" s="46">
        <v>2</v>
      </c>
      <c r="N100" s="47">
        <f>M100/B100*100</f>
        <v>1.0204081632653061</v>
      </c>
      <c r="O100" s="46">
        <v>57</v>
      </c>
      <c r="P100" s="49">
        <f>O100/B100*100</f>
        <v>29.081632653061224</v>
      </c>
    </row>
    <row r="101" spans="1:16" ht="15.95" customHeight="1" x14ac:dyDescent="0.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1:16" ht="15.95" customHeight="1" thickBot="1" x14ac:dyDescent="0.25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</row>
    <row r="103" spans="1:16" s="3" customFormat="1" ht="18" customHeight="1" x14ac:dyDescent="0.2">
      <c r="A103" s="29" t="s">
        <v>196</v>
      </c>
      <c r="B103" s="20"/>
      <c r="C103" s="20"/>
      <c r="D103" s="21"/>
      <c r="E103" s="20"/>
      <c r="F103" s="21"/>
      <c r="G103" s="20"/>
      <c r="H103" s="21"/>
      <c r="I103" s="20"/>
      <c r="J103" s="21"/>
      <c r="K103" s="20"/>
      <c r="L103" s="21"/>
      <c r="M103" s="20"/>
      <c r="N103" s="21"/>
      <c r="O103" s="20"/>
      <c r="P103" s="22"/>
    </row>
    <row r="104" spans="1:16" s="3" customFormat="1" ht="18" customHeight="1" x14ac:dyDescent="0.25">
      <c r="A104" s="30" t="s">
        <v>19</v>
      </c>
    </row>
    <row r="105" spans="1:16" s="3" customFormat="1" ht="15.95" customHeight="1" x14ac:dyDescent="0.2">
      <c r="A105" s="31" t="s">
        <v>20</v>
      </c>
    </row>
    <row r="106" spans="1:16" ht="35.1" customHeight="1" x14ac:dyDescent="0.2">
      <c r="A106" s="33" t="s">
        <v>79</v>
      </c>
      <c r="B106" s="41"/>
      <c r="C106" s="34"/>
      <c r="D106" s="34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</row>
    <row r="107" spans="1:16" ht="39.950000000000003" customHeight="1" x14ac:dyDescent="0.2">
      <c r="A107" s="16" t="s">
        <v>185</v>
      </c>
      <c r="B107" s="41">
        <f>SUM(B108:B119)</f>
        <v>21513</v>
      </c>
      <c r="C107" s="41">
        <f>SUM(C108:C119)</f>
        <v>9311</v>
      </c>
      <c r="D107" s="42">
        <f t="shared" ref="D107:D114" si="56">C107/B107*100</f>
        <v>43.280806953934828</v>
      </c>
      <c r="E107" s="41">
        <f>SUM(E108:E119)</f>
        <v>1629</v>
      </c>
      <c r="F107" s="42">
        <f t="shared" ref="F107:F114" si="57">E107/B107*100</f>
        <v>7.5721656672709523</v>
      </c>
      <c r="G107" s="41">
        <f>SUM(G108:G119)</f>
        <v>6156</v>
      </c>
      <c r="H107" s="42">
        <f t="shared" ref="H107:H114" si="58">G107/B107*100</f>
        <v>28.615255891786362</v>
      </c>
      <c r="I107" s="41">
        <f>SUM(I108:I119)</f>
        <v>238</v>
      </c>
      <c r="J107" s="42">
        <f t="shared" ref="J107:J113" si="59">I107/B107*100</f>
        <v>1.1063078138799796</v>
      </c>
      <c r="K107" s="41">
        <f>SUM(K108:K119)</f>
        <v>142</v>
      </c>
      <c r="L107" s="42">
        <f t="shared" ref="L107:L112" si="60">K107/B107*100</f>
        <v>0.66006600660066006</v>
      </c>
      <c r="M107" s="41">
        <f>SUM(M108:M119)</f>
        <v>123</v>
      </c>
      <c r="N107" s="42">
        <f t="shared" ref="N107:N110" si="61">M107/B107*100</f>
        <v>0.57174731557662806</v>
      </c>
      <c r="O107" s="41">
        <f>SUM(O108:O119)</f>
        <v>3914</v>
      </c>
      <c r="P107" s="44">
        <f t="shared" ref="P107:P114" si="62">O107/B107*100</f>
        <v>18.193650350950588</v>
      </c>
    </row>
    <row r="108" spans="1:16" ht="39.950000000000003" customHeight="1" x14ac:dyDescent="0.2">
      <c r="A108" s="19" t="s">
        <v>186</v>
      </c>
      <c r="B108" s="46">
        <v>2404</v>
      </c>
      <c r="C108" s="46">
        <v>839</v>
      </c>
      <c r="D108" s="47">
        <f t="shared" si="56"/>
        <v>34.900166389351085</v>
      </c>
      <c r="E108" s="46">
        <v>240</v>
      </c>
      <c r="F108" s="47">
        <f t="shared" si="57"/>
        <v>9.9833610648918469</v>
      </c>
      <c r="G108" s="46">
        <v>645</v>
      </c>
      <c r="H108" s="47">
        <f t="shared" si="58"/>
        <v>26.830282861896837</v>
      </c>
      <c r="I108" s="46">
        <v>50</v>
      </c>
      <c r="J108" s="47">
        <f t="shared" si="59"/>
        <v>2.0798668885191347</v>
      </c>
      <c r="K108" s="46">
        <v>24</v>
      </c>
      <c r="L108" s="47">
        <f t="shared" si="60"/>
        <v>0.99833610648918469</v>
      </c>
      <c r="M108" s="46">
        <v>102</v>
      </c>
      <c r="N108" s="47">
        <f t="shared" si="61"/>
        <v>4.2429284525790347</v>
      </c>
      <c r="O108" s="46">
        <v>504</v>
      </c>
      <c r="P108" s="49">
        <f t="shared" si="62"/>
        <v>20.965058236272878</v>
      </c>
    </row>
    <row r="109" spans="1:16" ht="39.950000000000003" customHeight="1" x14ac:dyDescent="0.2">
      <c r="A109" s="19" t="s">
        <v>187</v>
      </c>
      <c r="B109" s="46">
        <v>821</v>
      </c>
      <c r="C109" s="46">
        <v>447</v>
      </c>
      <c r="D109" s="47">
        <f t="shared" si="56"/>
        <v>54.445797807551763</v>
      </c>
      <c r="E109" s="46">
        <v>62</v>
      </c>
      <c r="F109" s="47">
        <f t="shared" si="57"/>
        <v>7.5517661388550552</v>
      </c>
      <c r="G109" s="46">
        <v>207</v>
      </c>
      <c r="H109" s="47">
        <f t="shared" si="58"/>
        <v>25.213154689403165</v>
      </c>
      <c r="I109" s="46">
        <v>11</v>
      </c>
      <c r="J109" s="47">
        <f t="shared" si="59"/>
        <v>1.3398294762484775</v>
      </c>
      <c r="K109" s="46">
        <v>4</v>
      </c>
      <c r="L109" s="47">
        <f t="shared" si="60"/>
        <v>0.48721071863580995</v>
      </c>
      <c r="M109" s="46">
        <v>4</v>
      </c>
      <c r="N109" s="47">
        <f t="shared" si="61"/>
        <v>0.48721071863580995</v>
      </c>
      <c r="O109" s="46">
        <v>86</v>
      </c>
      <c r="P109" s="49">
        <f t="shared" si="62"/>
        <v>10.475030450669914</v>
      </c>
    </row>
    <row r="110" spans="1:16" ht="39.950000000000003" customHeight="1" x14ac:dyDescent="0.2">
      <c r="A110" s="125" t="s">
        <v>199</v>
      </c>
      <c r="B110" s="46">
        <v>3821</v>
      </c>
      <c r="C110" s="46">
        <v>1648</v>
      </c>
      <c r="D110" s="47">
        <f t="shared" si="56"/>
        <v>43.130070662130329</v>
      </c>
      <c r="E110" s="46">
        <v>216</v>
      </c>
      <c r="F110" s="47">
        <f t="shared" si="57"/>
        <v>5.6529704265898975</v>
      </c>
      <c r="G110" s="46">
        <v>1089</v>
      </c>
      <c r="H110" s="47">
        <f t="shared" si="58"/>
        <v>28.500392567390737</v>
      </c>
      <c r="I110" s="46">
        <v>54</v>
      </c>
      <c r="J110" s="47">
        <f t="shared" si="59"/>
        <v>1.4132426066474744</v>
      </c>
      <c r="K110" s="46">
        <v>25</v>
      </c>
      <c r="L110" s="47">
        <f t="shared" si="60"/>
        <v>0.65427898455901601</v>
      </c>
      <c r="M110" s="46">
        <v>16</v>
      </c>
      <c r="N110" s="47">
        <f t="shared" si="61"/>
        <v>0.41873855011777017</v>
      </c>
      <c r="O110" s="46">
        <v>773</v>
      </c>
      <c r="P110" s="49">
        <f t="shared" si="62"/>
        <v>20.230306202564773</v>
      </c>
    </row>
    <row r="111" spans="1:16" ht="39.950000000000003" customHeight="1" x14ac:dyDescent="0.2">
      <c r="A111" s="19" t="s">
        <v>188</v>
      </c>
      <c r="B111" s="46">
        <v>271</v>
      </c>
      <c r="C111" s="46">
        <v>172</v>
      </c>
      <c r="D111" s="47">
        <f t="shared" si="56"/>
        <v>63.46863468634686</v>
      </c>
      <c r="E111" s="46">
        <v>19</v>
      </c>
      <c r="F111" s="47">
        <f t="shared" si="57"/>
        <v>7.0110701107011062</v>
      </c>
      <c r="G111" s="46">
        <v>56</v>
      </c>
      <c r="H111" s="47">
        <f t="shared" si="58"/>
        <v>20.664206642066421</v>
      </c>
      <c r="I111" s="46">
        <v>2</v>
      </c>
      <c r="J111" s="47">
        <f t="shared" si="59"/>
        <v>0.73800738007380073</v>
      </c>
      <c r="K111" s="127">
        <v>0</v>
      </c>
      <c r="L111" s="127">
        <v>0</v>
      </c>
      <c r="M111" s="127">
        <v>0</v>
      </c>
      <c r="N111" s="127">
        <v>0</v>
      </c>
      <c r="O111" s="46">
        <v>22</v>
      </c>
      <c r="P111" s="49">
        <f t="shared" si="62"/>
        <v>8.1180811808118083</v>
      </c>
    </row>
    <row r="112" spans="1:16" ht="54.95" customHeight="1" x14ac:dyDescent="0.2">
      <c r="A112" s="19" t="s">
        <v>189</v>
      </c>
      <c r="B112" s="46">
        <v>14075</v>
      </c>
      <c r="C112" s="46">
        <v>6187</v>
      </c>
      <c r="D112" s="47">
        <f t="shared" si="56"/>
        <v>43.957371225577262</v>
      </c>
      <c r="E112" s="46">
        <v>1086</v>
      </c>
      <c r="F112" s="47">
        <f t="shared" si="57"/>
        <v>7.715808170515098</v>
      </c>
      <c r="G112" s="46">
        <v>4142</v>
      </c>
      <c r="H112" s="47">
        <f t="shared" si="58"/>
        <v>29.428063943161636</v>
      </c>
      <c r="I112" s="46">
        <v>115</v>
      </c>
      <c r="J112" s="47">
        <f t="shared" si="59"/>
        <v>0.81705150976909424</v>
      </c>
      <c r="K112" s="46">
        <v>88</v>
      </c>
      <c r="L112" s="47">
        <f t="shared" si="60"/>
        <v>0.62522202486678502</v>
      </c>
      <c r="M112" s="127">
        <v>0</v>
      </c>
      <c r="N112" s="127">
        <v>0</v>
      </c>
      <c r="O112" s="46">
        <v>2457</v>
      </c>
      <c r="P112" s="49">
        <f t="shared" si="62"/>
        <v>17.456483126110125</v>
      </c>
    </row>
    <row r="113" spans="1:16" ht="120" customHeight="1" x14ac:dyDescent="0.2">
      <c r="A113" s="19" t="s">
        <v>200</v>
      </c>
      <c r="B113" s="46">
        <v>32</v>
      </c>
      <c r="C113" s="46">
        <v>1</v>
      </c>
      <c r="D113" s="47">
        <f t="shared" si="56"/>
        <v>3.125</v>
      </c>
      <c r="E113" s="46">
        <v>1</v>
      </c>
      <c r="F113" s="47">
        <f t="shared" si="57"/>
        <v>3.125</v>
      </c>
      <c r="G113" s="46">
        <v>1</v>
      </c>
      <c r="H113" s="47">
        <f t="shared" si="58"/>
        <v>3.125</v>
      </c>
      <c r="I113" s="46">
        <v>1</v>
      </c>
      <c r="J113" s="47">
        <f t="shared" si="59"/>
        <v>3.125</v>
      </c>
      <c r="K113" s="127">
        <v>0</v>
      </c>
      <c r="L113" s="127">
        <v>0</v>
      </c>
      <c r="M113" s="127">
        <v>0</v>
      </c>
      <c r="N113" s="127">
        <v>0</v>
      </c>
      <c r="O113" s="46">
        <v>28</v>
      </c>
      <c r="P113" s="49">
        <f t="shared" si="62"/>
        <v>87.5</v>
      </c>
    </row>
    <row r="114" spans="1:16" ht="39.950000000000003" customHeight="1" x14ac:dyDescent="0.2">
      <c r="A114" s="19" t="s">
        <v>190</v>
      </c>
      <c r="B114" s="46">
        <v>18</v>
      </c>
      <c r="C114" s="46">
        <v>4</v>
      </c>
      <c r="D114" s="47">
        <f t="shared" si="56"/>
        <v>22.222222222222221</v>
      </c>
      <c r="E114" s="46">
        <v>2</v>
      </c>
      <c r="F114" s="47">
        <f t="shared" si="57"/>
        <v>11.111111111111111</v>
      </c>
      <c r="G114" s="46">
        <v>4</v>
      </c>
      <c r="H114" s="47">
        <f t="shared" si="58"/>
        <v>22.222222222222221</v>
      </c>
      <c r="I114" s="127">
        <v>0</v>
      </c>
      <c r="J114" s="127">
        <v>0</v>
      </c>
      <c r="K114" s="127">
        <v>0</v>
      </c>
      <c r="L114" s="127">
        <v>0</v>
      </c>
      <c r="M114" s="127">
        <v>0</v>
      </c>
      <c r="N114" s="127">
        <v>0</v>
      </c>
      <c r="O114" s="46">
        <v>8</v>
      </c>
      <c r="P114" s="49">
        <f t="shared" si="62"/>
        <v>44.444444444444443</v>
      </c>
    </row>
    <row r="115" spans="1:16" ht="39.950000000000003" customHeight="1" x14ac:dyDescent="0.2">
      <c r="A115" s="19" t="s">
        <v>191</v>
      </c>
      <c r="B115" s="127">
        <v>0</v>
      </c>
      <c r="C115" s="127">
        <v>0</v>
      </c>
      <c r="D115" s="127">
        <v>0</v>
      </c>
      <c r="E115" s="127">
        <v>0</v>
      </c>
      <c r="F115" s="127">
        <v>0</v>
      </c>
      <c r="G115" s="127">
        <v>0</v>
      </c>
      <c r="H115" s="127">
        <v>0</v>
      </c>
      <c r="I115" s="127">
        <v>0</v>
      </c>
      <c r="J115" s="127">
        <v>0</v>
      </c>
      <c r="K115" s="127">
        <v>0</v>
      </c>
      <c r="L115" s="127">
        <v>0</v>
      </c>
      <c r="M115" s="127">
        <v>0</v>
      </c>
      <c r="N115" s="127">
        <v>0</v>
      </c>
      <c r="O115" s="127">
        <v>0</v>
      </c>
      <c r="P115" s="127">
        <v>0</v>
      </c>
    </row>
    <row r="116" spans="1:16" ht="39.950000000000003" customHeight="1" x14ac:dyDescent="0.2">
      <c r="A116" s="19" t="s">
        <v>192</v>
      </c>
      <c r="B116" s="46">
        <v>4</v>
      </c>
      <c r="C116" s="127">
        <v>0</v>
      </c>
      <c r="D116" s="127">
        <v>0</v>
      </c>
      <c r="E116" s="127">
        <v>0</v>
      </c>
      <c r="F116" s="127">
        <v>0</v>
      </c>
      <c r="G116" s="127">
        <v>0</v>
      </c>
      <c r="H116" s="127">
        <v>0</v>
      </c>
      <c r="I116" s="127">
        <v>0</v>
      </c>
      <c r="J116" s="127">
        <v>0</v>
      </c>
      <c r="K116" s="46">
        <v>1</v>
      </c>
      <c r="L116" s="47">
        <f t="shared" ref="L116" si="63">K116/B116*100</f>
        <v>25</v>
      </c>
      <c r="M116" s="127">
        <v>0</v>
      </c>
      <c r="N116" s="127">
        <v>0</v>
      </c>
      <c r="O116" s="46">
        <v>3</v>
      </c>
      <c r="P116" s="49">
        <f t="shared" ref="P116" si="64">O116/B116*100</f>
        <v>75</v>
      </c>
    </row>
    <row r="117" spans="1:16" ht="39.950000000000003" customHeight="1" x14ac:dyDescent="0.2">
      <c r="A117" s="19" t="s">
        <v>193</v>
      </c>
      <c r="B117" s="46">
        <v>2</v>
      </c>
      <c r="C117" s="46">
        <v>1</v>
      </c>
      <c r="D117" s="47">
        <f t="shared" ref="D117" si="65">C117/B117*100</f>
        <v>50</v>
      </c>
      <c r="E117" s="127">
        <v>0</v>
      </c>
      <c r="F117" s="127">
        <v>0</v>
      </c>
      <c r="G117" s="46">
        <v>1</v>
      </c>
      <c r="H117" s="47">
        <f t="shared" ref="H117" si="66">G117/B117*100</f>
        <v>50</v>
      </c>
      <c r="I117" s="127">
        <v>0</v>
      </c>
      <c r="J117" s="127">
        <v>0</v>
      </c>
      <c r="K117" s="127">
        <v>0</v>
      </c>
      <c r="L117" s="127">
        <v>0</v>
      </c>
      <c r="M117" s="127">
        <v>0</v>
      </c>
      <c r="N117" s="127">
        <v>0</v>
      </c>
      <c r="O117" s="127">
        <v>0</v>
      </c>
      <c r="P117" s="127">
        <v>0</v>
      </c>
    </row>
    <row r="118" spans="1:16" ht="39.950000000000003" customHeight="1" x14ac:dyDescent="0.2">
      <c r="A118" s="19" t="s">
        <v>194</v>
      </c>
      <c r="B118" s="127">
        <v>0</v>
      </c>
      <c r="C118" s="127">
        <v>0</v>
      </c>
      <c r="D118" s="127">
        <v>0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127">
        <v>0</v>
      </c>
      <c r="L118" s="127">
        <v>0</v>
      </c>
      <c r="M118" s="127">
        <v>0</v>
      </c>
      <c r="N118" s="127">
        <v>0</v>
      </c>
      <c r="O118" s="127">
        <v>0</v>
      </c>
      <c r="P118" s="127">
        <v>0</v>
      </c>
    </row>
    <row r="119" spans="1:16" ht="39.950000000000003" customHeight="1" x14ac:dyDescent="0.2">
      <c r="A119" s="19" t="s">
        <v>195</v>
      </c>
      <c r="B119" s="46">
        <v>65</v>
      </c>
      <c r="C119" s="46">
        <v>12</v>
      </c>
      <c r="D119" s="47">
        <f>C119/B119*100</f>
        <v>18.461538461538463</v>
      </c>
      <c r="E119" s="46">
        <v>3</v>
      </c>
      <c r="F119" s="47">
        <f>E119/B119*100</f>
        <v>4.6153846153846159</v>
      </c>
      <c r="G119" s="46">
        <v>11</v>
      </c>
      <c r="H119" s="47">
        <f>G119/B119*100</f>
        <v>16.923076923076923</v>
      </c>
      <c r="I119" s="46">
        <v>5</v>
      </c>
      <c r="J119" s="47">
        <f>I119/B119*100</f>
        <v>7.6923076923076925</v>
      </c>
      <c r="K119" s="46">
        <v>0</v>
      </c>
      <c r="L119" s="47">
        <f>K119/B119*100</f>
        <v>0</v>
      </c>
      <c r="M119" s="46">
        <v>1</v>
      </c>
      <c r="N119" s="47">
        <f>M119/B119*100</f>
        <v>1.5384615384615385</v>
      </c>
      <c r="O119" s="46">
        <v>33</v>
      </c>
      <c r="P119" s="49">
        <f>O119/B119*100</f>
        <v>50.769230769230766</v>
      </c>
    </row>
    <row r="120" spans="1:16" ht="15.95" customHeight="1" x14ac:dyDescent="0.2">
      <c r="A120" s="45"/>
      <c r="B120" s="46"/>
      <c r="C120" s="46"/>
      <c r="D120" s="47"/>
      <c r="E120" s="46"/>
      <c r="F120" s="47"/>
      <c r="G120" s="46"/>
      <c r="H120" s="47"/>
      <c r="I120" s="46"/>
      <c r="J120" s="47"/>
      <c r="K120" s="46"/>
      <c r="L120" s="47"/>
      <c r="M120" s="46"/>
      <c r="N120" s="47"/>
      <c r="O120" s="46"/>
      <c r="P120" s="49"/>
    </row>
    <row r="121" spans="1:16" s="34" customFormat="1" ht="15.95" customHeight="1" thickBot="1" x14ac:dyDescent="0.25">
      <c r="A121" s="50"/>
      <c r="B121" s="26"/>
      <c r="C121" s="26"/>
      <c r="D121" s="27"/>
      <c r="E121" s="26"/>
      <c r="F121" s="27"/>
      <c r="G121" s="26"/>
      <c r="H121" s="27"/>
      <c r="I121" s="26"/>
      <c r="J121" s="27"/>
      <c r="K121" s="26"/>
      <c r="L121" s="27"/>
      <c r="M121" s="26"/>
      <c r="N121" s="27"/>
      <c r="O121" s="26"/>
      <c r="P121" s="28"/>
    </row>
    <row r="122" spans="1:16" s="3" customFormat="1" ht="18" customHeight="1" x14ac:dyDescent="0.2">
      <c r="A122" s="29" t="s">
        <v>196</v>
      </c>
      <c r="B122" s="20"/>
      <c r="C122" s="20"/>
      <c r="D122" s="21"/>
      <c r="E122" s="20"/>
      <c r="F122" s="21"/>
      <c r="G122" s="20"/>
      <c r="H122" s="21"/>
      <c r="I122" s="20"/>
      <c r="J122" s="21"/>
      <c r="K122" s="20"/>
      <c r="L122" s="21"/>
      <c r="M122" s="20"/>
      <c r="N122" s="21"/>
      <c r="O122" s="20"/>
      <c r="P122" s="22"/>
    </row>
    <row r="123" spans="1:16" s="3" customFormat="1" ht="18" customHeight="1" x14ac:dyDescent="0.25">
      <c r="A123" s="30" t="s">
        <v>19</v>
      </c>
    </row>
    <row r="124" spans="1:16" s="3" customFormat="1" ht="15.95" customHeight="1" x14ac:dyDescent="0.2">
      <c r="A124" s="31" t="s">
        <v>20</v>
      </c>
    </row>
    <row r="125" spans="1:16" ht="15.75" customHeight="1" x14ac:dyDescent="0.2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</row>
    <row r="126" spans="1:16" ht="15.75" customHeight="1" x14ac:dyDescent="0.2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1:16" ht="15.75" customHeight="1" x14ac:dyDescent="0.2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1:16" ht="15.75" customHeight="1" x14ac:dyDescent="0.2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29" spans="1:16" ht="15.75" customHeight="1" x14ac:dyDescent="0.2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</row>
    <row r="130" spans="1:16" ht="15.75" customHeight="1" x14ac:dyDescent="0.2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</row>
    <row r="131" spans="1:16" ht="15.75" customHeight="1" x14ac:dyDescent="0.2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</row>
    <row r="132" spans="1:16" ht="15.75" customHeight="1" x14ac:dyDescent="0.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1:16" ht="15.75" customHeight="1" x14ac:dyDescent="0.2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1:16" ht="15.75" customHeight="1" x14ac:dyDescent="0.2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</row>
    <row r="135" spans="1:16" ht="15.75" customHeight="1" x14ac:dyDescent="0.2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</row>
    <row r="136" spans="1:16" ht="15.75" customHeight="1" x14ac:dyDescent="0.2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</row>
    <row r="137" spans="1:16" ht="15.75" customHeight="1" x14ac:dyDescent="0.2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1:16" ht="15.75" customHeight="1" x14ac:dyDescent="0.2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1:16" ht="15.75" customHeight="1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1:16" ht="15.75" customHeight="1" x14ac:dyDescent="0.2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1:16" ht="15.75" customHeight="1" x14ac:dyDescent="0.2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1:16" ht="15.75" customHeight="1" x14ac:dyDescent="0.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1:16" ht="15.75" customHeight="1" x14ac:dyDescent="0.2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  <row r="144" spans="1:16" ht="15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</row>
    <row r="145" spans="1:16" ht="15.75" customHeight="1" x14ac:dyDescent="0.2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  <row r="146" spans="1:16" ht="15.75" customHeight="1" x14ac:dyDescent="0.2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</row>
    <row r="147" spans="1:16" ht="15.75" customHeight="1" x14ac:dyDescent="0.2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</row>
    <row r="148" spans="1:16" ht="15.75" customHeight="1" x14ac:dyDescent="0.2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</row>
    <row r="149" spans="1:16" ht="15.75" customHeight="1" x14ac:dyDescent="0.2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</row>
    <row r="150" spans="1:16" ht="15.75" customHeight="1" x14ac:dyDescent="0.2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</row>
    <row r="151" spans="1:16" ht="15.75" customHeight="1" x14ac:dyDescent="0.2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</row>
    <row r="152" spans="1:16" ht="15.75" customHeight="1" x14ac:dyDescent="0.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</row>
    <row r="153" spans="1:16" ht="15.75" customHeight="1" x14ac:dyDescent="0.2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</row>
    <row r="154" spans="1:16" ht="15.75" customHeight="1" x14ac:dyDescent="0.2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</row>
    <row r="155" spans="1:16" ht="15.75" customHeight="1" x14ac:dyDescent="0.2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</row>
    <row r="156" spans="1:16" ht="15.75" customHeight="1" x14ac:dyDescent="0.2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</row>
    <row r="157" spans="1:16" ht="15.75" customHeight="1" x14ac:dyDescent="0.2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</row>
    <row r="158" spans="1:16" ht="15.75" customHeight="1" x14ac:dyDescent="0.2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</row>
    <row r="159" spans="1:16" ht="15.75" customHeight="1" x14ac:dyDescent="0.2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</row>
    <row r="160" spans="1:16" ht="15.75" customHeight="1" x14ac:dyDescent="0.2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</row>
    <row r="161" spans="1:16" ht="15.75" customHeight="1" x14ac:dyDescent="0.2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</row>
    <row r="162" spans="1:16" ht="15.75" customHeight="1" x14ac:dyDescent="0.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</row>
    <row r="163" spans="1:16" ht="15.75" customHeight="1" x14ac:dyDescent="0.2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</row>
    <row r="164" spans="1:16" ht="15.75" customHeight="1" x14ac:dyDescent="0.2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</row>
    <row r="165" spans="1:16" ht="15.75" customHeight="1" x14ac:dyDescent="0.2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</row>
    <row r="166" spans="1:16" ht="15.75" customHeight="1" x14ac:dyDescent="0.2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</row>
    <row r="167" spans="1:16" ht="15.75" customHeight="1" x14ac:dyDescent="0.2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</row>
    <row r="168" spans="1:16" ht="15.75" customHeight="1" x14ac:dyDescent="0.2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</row>
    <row r="169" spans="1:16" ht="15.75" customHeight="1" x14ac:dyDescent="0.2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</row>
    <row r="170" spans="1:16" ht="15.75" customHeight="1" x14ac:dyDescent="0.2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</row>
    <row r="171" spans="1:16" ht="15.75" customHeight="1" x14ac:dyDescent="0.2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</row>
    <row r="172" spans="1:16" ht="15.75" customHeight="1" x14ac:dyDescent="0.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</row>
    <row r="173" spans="1:16" ht="15.75" customHeight="1" x14ac:dyDescent="0.2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</row>
    <row r="174" spans="1:16" ht="15.75" customHeight="1" x14ac:dyDescent="0.2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</row>
    <row r="175" spans="1:16" ht="15.75" customHeight="1" x14ac:dyDescent="0.2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</row>
    <row r="176" spans="1:16" ht="15.75" customHeight="1" x14ac:dyDescent="0.2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</row>
    <row r="177" spans="1:16" ht="15.75" customHeight="1" x14ac:dyDescent="0.2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</row>
    <row r="178" spans="1:16" ht="15.75" customHeight="1" x14ac:dyDescent="0.2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</row>
    <row r="179" spans="1:16" ht="15.75" customHeight="1" x14ac:dyDescent="0.2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</row>
    <row r="180" spans="1:16" ht="15.75" customHeight="1" x14ac:dyDescent="0.2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</row>
    <row r="181" spans="1:16" ht="15.75" customHeight="1" x14ac:dyDescent="0.2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</row>
    <row r="182" spans="1:16" ht="15.75" customHeight="1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</row>
    <row r="183" spans="1:16" ht="15.75" customHeight="1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</row>
    <row r="184" spans="1:16" ht="15.75" customHeight="1" x14ac:dyDescent="0.2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</row>
    <row r="185" spans="1:16" ht="15.75" customHeight="1" x14ac:dyDescent="0.2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</row>
    <row r="186" spans="1:16" ht="15.75" customHeight="1" x14ac:dyDescent="0.2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</row>
    <row r="187" spans="1:16" ht="15.75" customHeight="1" x14ac:dyDescent="0.2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</row>
    <row r="188" spans="1:16" ht="15.75" customHeight="1" x14ac:dyDescent="0.2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</row>
    <row r="189" spans="1:16" ht="15.75" customHeight="1" x14ac:dyDescent="0.2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</row>
    <row r="190" spans="1:16" ht="15.75" customHeight="1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</row>
    <row r="191" spans="1:16" ht="15.75" customHeight="1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</row>
    <row r="192" spans="1:16" ht="15.75" customHeight="1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</row>
    <row r="193" spans="1:16" ht="15.75" customHeight="1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</row>
    <row r="194" spans="1:16" ht="15.75" customHeight="1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</row>
    <row r="195" spans="1:16" ht="15.75" customHeight="1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</row>
    <row r="196" spans="1:16" ht="15.75" customHeight="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</row>
    <row r="197" spans="1:16" ht="15.75" customHeight="1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</row>
    <row r="198" spans="1:16" ht="15.75" customHeight="1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</row>
    <row r="199" spans="1:16" ht="15.75" customHeight="1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</row>
    <row r="200" spans="1:16" ht="15.75" customHeight="1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</row>
    <row r="201" spans="1:16" ht="15.75" customHeight="1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</row>
    <row r="202" spans="1:16" ht="15.75" customHeight="1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</row>
    <row r="203" spans="1:16" ht="15.75" customHeight="1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</row>
    <row r="204" spans="1:16" ht="15.75" customHeight="1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</row>
    <row r="205" spans="1:16" ht="15.75" customHeight="1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</row>
    <row r="206" spans="1:16" ht="15.75" customHeight="1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</row>
    <row r="207" spans="1:16" ht="15.75" customHeight="1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</row>
    <row r="208" spans="1:16" ht="15.75" customHeight="1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</row>
    <row r="209" spans="1:16" ht="15.75" customHeight="1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</row>
    <row r="210" spans="1:16" ht="15.75" customHeight="1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</row>
    <row r="211" spans="1:16" ht="15.75" customHeight="1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</row>
    <row r="212" spans="1:16" ht="15.75" customHeight="1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</row>
    <row r="213" spans="1:16" ht="15.75" customHeight="1" x14ac:dyDescent="0.2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</row>
    <row r="214" spans="1:16" ht="15.75" customHeight="1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</row>
    <row r="215" spans="1:16" ht="15.75" customHeight="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</row>
    <row r="216" spans="1:16" ht="15.75" customHeight="1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</row>
    <row r="217" spans="1:16" ht="15.75" customHeight="1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</row>
    <row r="218" spans="1:16" ht="15.75" customHeight="1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</row>
    <row r="219" spans="1:16" ht="15.75" customHeight="1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</row>
    <row r="220" spans="1:16" ht="15.75" customHeight="1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</row>
    <row r="221" spans="1:16" ht="15.75" customHeight="1" x14ac:dyDescent="0.2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</row>
    <row r="222" spans="1:16" ht="15.75" customHeight="1" x14ac:dyDescent="0.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</row>
    <row r="223" spans="1:16" ht="15.75" customHeight="1" x14ac:dyDescent="0.2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</row>
    <row r="224" spans="1:16" ht="15.75" customHeight="1" x14ac:dyDescent="0.2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</row>
    <row r="225" spans="1:16" ht="15.75" customHeight="1" x14ac:dyDescent="0.2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</row>
    <row r="226" spans="1:16" ht="15.75" customHeight="1" x14ac:dyDescent="0.2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</row>
    <row r="227" spans="1:16" ht="15.75" customHeight="1" x14ac:dyDescent="0.2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</row>
    <row r="228" spans="1:16" ht="15.75" customHeight="1" x14ac:dyDescent="0.2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</row>
    <row r="229" spans="1:16" ht="15.75" customHeight="1" x14ac:dyDescent="0.2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</row>
    <row r="230" spans="1:16" ht="15.75" customHeight="1" x14ac:dyDescent="0.2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</row>
    <row r="231" spans="1:16" ht="15.75" customHeight="1" x14ac:dyDescent="0.2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</row>
    <row r="232" spans="1:16" ht="15.75" customHeight="1" x14ac:dyDescent="0.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</row>
    <row r="233" spans="1:16" ht="15.75" customHeight="1" x14ac:dyDescent="0.2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</row>
    <row r="234" spans="1:16" ht="15.75" customHeight="1" x14ac:dyDescent="0.2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</row>
    <row r="235" spans="1:16" ht="15.75" customHeight="1" x14ac:dyDescent="0.2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</row>
    <row r="236" spans="1:16" ht="15.75" customHeight="1" x14ac:dyDescent="0.2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</row>
    <row r="237" spans="1:16" ht="15.75" customHeight="1" x14ac:dyDescent="0.2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</row>
    <row r="238" spans="1:16" ht="15.75" customHeight="1" x14ac:dyDescent="0.2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</row>
    <row r="239" spans="1:16" ht="15.75" customHeight="1" x14ac:dyDescent="0.2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</row>
    <row r="240" spans="1:16" ht="15.75" customHeight="1" x14ac:dyDescent="0.2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</row>
    <row r="241" spans="1:16" ht="15.75" customHeight="1" x14ac:dyDescent="0.2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</row>
    <row r="242" spans="1:16" ht="15.75" customHeight="1" x14ac:dyDescent="0.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</row>
    <row r="243" spans="1:16" ht="15.75" customHeight="1" x14ac:dyDescent="0.2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</row>
    <row r="244" spans="1:16" ht="15.75" customHeight="1" x14ac:dyDescent="0.2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</row>
    <row r="245" spans="1:16" ht="15.75" customHeight="1" x14ac:dyDescent="0.2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</row>
    <row r="246" spans="1:16" ht="15.75" customHeight="1" x14ac:dyDescent="0.2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</row>
    <row r="247" spans="1:16" ht="15.75" customHeight="1" x14ac:dyDescent="0.2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</row>
    <row r="248" spans="1:16" ht="15.75" customHeight="1" x14ac:dyDescent="0.2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</row>
    <row r="249" spans="1:16" ht="15.75" customHeight="1" x14ac:dyDescent="0.2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</row>
    <row r="250" spans="1:16" ht="15.75" customHeight="1" x14ac:dyDescent="0.2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</row>
    <row r="251" spans="1:16" ht="15.75" customHeight="1" x14ac:dyDescent="0.2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</row>
    <row r="252" spans="1:16" ht="15.75" customHeight="1" x14ac:dyDescent="0.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</row>
    <row r="253" spans="1:16" ht="15.75" customHeight="1" x14ac:dyDescent="0.2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</row>
    <row r="254" spans="1:16" ht="15.75" customHeight="1" x14ac:dyDescent="0.2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</row>
    <row r="255" spans="1:16" ht="15.75" customHeight="1" x14ac:dyDescent="0.2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</row>
    <row r="256" spans="1:16" ht="15.75" customHeight="1" x14ac:dyDescent="0.2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</row>
    <row r="257" spans="1:16" ht="15.75" customHeight="1" x14ac:dyDescent="0.2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</row>
    <row r="258" spans="1:16" ht="15.75" customHeight="1" x14ac:dyDescent="0.2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</row>
    <row r="259" spans="1:16" ht="15.75" customHeight="1" x14ac:dyDescent="0.2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</row>
    <row r="260" spans="1:16" ht="15.75" customHeight="1" x14ac:dyDescent="0.2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</row>
    <row r="261" spans="1:16" ht="15.75" customHeight="1" x14ac:dyDescent="0.2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</row>
    <row r="262" spans="1:16" ht="15.75" customHeight="1" x14ac:dyDescent="0.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</row>
    <row r="263" spans="1:16" ht="15.75" customHeight="1" x14ac:dyDescent="0.2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</row>
    <row r="264" spans="1:16" ht="15.75" customHeight="1" x14ac:dyDescent="0.2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</row>
    <row r="265" spans="1:16" ht="15.75" customHeight="1" x14ac:dyDescent="0.2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</row>
    <row r="266" spans="1:16" ht="15.75" customHeight="1" x14ac:dyDescent="0.2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</row>
    <row r="267" spans="1:16" ht="15.75" customHeight="1" x14ac:dyDescent="0.2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</row>
    <row r="268" spans="1:16" ht="15.75" customHeight="1" x14ac:dyDescent="0.2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</row>
    <row r="269" spans="1:16" ht="15.75" customHeight="1" x14ac:dyDescent="0.2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</row>
    <row r="270" spans="1:16" ht="15.75" customHeight="1" x14ac:dyDescent="0.2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</row>
    <row r="271" spans="1:16" ht="15.75" customHeight="1" x14ac:dyDescent="0.2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</row>
    <row r="272" spans="1:16" ht="15.75" customHeight="1" x14ac:dyDescent="0.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</row>
    <row r="273" spans="1:16" ht="15.75" customHeight="1" x14ac:dyDescent="0.2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</row>
    <row r="274" spans="1:16" ht="15.75" customHeight="1" x14ac:dyDescent="0.2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</row>
    <row r="275" spans="1:16" ht="15.75" customHeight="1" x14ac:dyDescent="0.2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</row>
    <row r="276" spans="1:16" ht="15.75" customHeight="1" x14ac:dyDescent="0.2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</row>
    <row r="277" spans="1:16" ht="15.75" customHeight="1" x14ac:dyDescent="0.2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</row>
    <row r="278" spans="1:16" ht="15.75" customHeight="1" x14ac:dyDescent="0.2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</row>
    <row r="279" spans="1:16" ht="15.75" customHeight="1" x14ac:dyDescent="0.2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</row>
    <row r="280" spans="1:16" ht="15.75" customHeight="1" x14ac:dyDescent="0.2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</row>
    <row r="281" spans="1:16" ht="15.75" customHeight="1" x14ac:dyDescent="0.2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</row>
    <row r="282" spans="1:16" ht="15.75" customHeight="1" x14ac:dyDescent="0.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</row>
    <row r="283" spans="1:16" ht="15.75" customHeight="1" x14ac:dyDescent="0.2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</row>
    <row r="284" spans="1:16" ht="15.75" customHeight="1" x14ac:dyDescent="0.2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</row>
    <row r="285" spans="1:16" ht="15.75" customHeight="1" x14ac:dyDescent="0.2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</row>
    <row r="286" spans="1:16" ht="15.75" customHeight="1" x14ac:dyDescent="0.2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</row>
    <row r="287" spans="1:16" ht="15.75" customHeight="1" x14ac:dyDescent="0.2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</row>
    <row r="288" spans="1:16" ht="15.75" customHeight="1" x14ac:dyDescent="0.2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</row>
    <row r="289" spans="1:16" ht="15.75" customHeight="1" x14ac:dyDescent="0.2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</row>
    <row r="290" spans="1:16" ht="15.75" customHeight="1" x14ac:dyDescent="0.2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</row>
    <row r="291" spans="1:16" ht="15.75" customHeight="1" x14ac:dyDescent="0.2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</row>
    <row r="292" spans="1:16" ht="15.75" customHeight="1" x14ac:dyDescent="0.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</row>
    <row r="293" spans="1:16" ht="15.75" customHeight="1" x14ac:dyDescent="0.2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</row>
    <row r="294" spans="1:16" ht="15.75" customHeight="1" x14ac:dyDescent="0.2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</row>
    <row r="295" spans="1:16" ht="15.75" customHeight="1" x14ac:dyDescent="0.2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</row>
    <row r="296" spans="1:16" ht="15.75" customHeight="1" x14ac:dyDescent="0.2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</row>
    <row r="297" spans="1:16" ht="15.75" customHeight="1" x14ac:dyDescent="0.2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</row>
    <row r="298" spans="1:16" ht="15.75" customHeight="1" x14ac:dyDescent="0.2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</row>
    <row r="299" spans="1:16" ht="15.75" customHeight="1" x14ac:dyDescent="0.2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</row>
    <row r="300" spans="1:16" ht="15.75" customHeight="1" x14ac:dyDescent="0.2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</row>
    <row r="301" spans="1:16" ht="15.75" customHeight="1" x14ac:dyDescent="0.2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</row>
    <row r="302" spans="1:16" ht="15.75" customHeight="1" x14ac:dyDescent="0.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</row>
    <row r="303" spans="1:16" ht="15.75" customHeight="1" x14ac:dyDescent="0.2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</row>
    <row r="304" spans="1:16" ht="15.75" customHeight="1" x14ac:dyDescent="0.2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</row>
    <row r="305" spans="1:16" ht="15.75" customHeight="1" x14ac:dyDescent="0.2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</row>
    <row r="306" spans="1:16" ht="15.75" customHeight="1" x14ac:dyDescent="0.2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</row>
    <row r="307" spans="1:16" ht="15.75" customHeight="1" x14ac:dyDescent="0.2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</row>
    <row r="308" spans="1:16" ht="15.75" customHeight="1" x14ac:dyDescent="0.2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</row>
    <row r="309" spans="1:16" ht="15.75" customHeight="1" x14ac:dyDescent="0.2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</row>
    <row r="310" spans="1:16" ht="15.75" customHeight="1" x14ac:dyDescent="0.2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</row>
    <row r="311" spans="1:16" ht="15.75" customHeight="1" x14ac:dyDescent="0.2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</row>
    <row r="312" spans="1:16" ht="15.75" customHeight="1" x14ac:dyDescent="0.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</row>
    <row r="313" spans="1:16" ht="15.75" customHeight="1" x14ac:dyDescent="0.2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</row>
    <row r="314" spans="1:16" ht="15.75" customHeight="1" x14ac:dyDescent="0.2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</row>
    <row r="315" spans="1:16" ht="15.75" customHeight="1" x14ac:dyDescent="0.2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</row>
    <row r="316" spans="1:16" ht="15.75" customHeight="1" x14ac:dyDescent="0.2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</row>
    <row r="317" spans="1:16" ht="15.75" customHeight="1" x14ac:dyDescent="0.2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</row>
    <row r="318" spans="1:16" ht="15.75" customHeight="1" x14ac:dyDescent="0.2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</row>
    <row r="319" spans="1:16" ht="15.75" customHeight="1" x14ac:dyDescent="0.2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</row>
    <row r="320" spans="1:16" ht="15.75" customHeight="1" x14ac:dyDescent="0.2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</row>
    <row r="321" spans="1:16" ht="15.75" customHeight="1" x14ac:dyDescent="0.2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</row>
    <row r="322" spans="1:16" ht="15.75" customHeight="1" x14ac:dyDescent="0.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</row>
    <row r="323" spans="1:16" ht="15.75" customHeight="1" x14ac:dyDescent="0.2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</row>
    <row r="324" spans="1:16" ht="15.75" customHeight="1" x14ac:dyDescent="0.2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</row>
    <row r="325" spans="1:16" ht="15.75" customHeight="1" x14ac:dyDescent="0.2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</row>
    <row r="326" spans="1:16" ht="15.75" customHeight="1" x14ac:dyDescent="0.2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</row>
    <row r="327" spans="1:16" ht="15.75" customHeight="1" x14ac:dyDescent="0.2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</row>
    <row r="328" spans="1:16" ht="15.75" customHeight="1" x14ac:dyDescent="0.2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</row>
    <row r="329" spans="1:16" ht="15.75" customHeight="1" x14ac:dyDescent="0.2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</row>
    <row r="330" spans="1:16" ht="15.75" customHeight="1" x14ac:dyDescent="0.2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</row>
    <row r="331" spans="1:16" ht="15.75" customHeight="1" x14ac:dyDescent="0.2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</row>
    <row r="332" spans="1:16" ht="15.75" customHeight="1" x14ac:dyDescent="0.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</row>
    <row r="333" spans="1:16" ht="15.75" customHeight="1" x14ac:dyDescent="0.2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</row>
    <row r="334" spans="1:16" ht="15.75" customHeight="1" x14ac:dyDescent="0.2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</row>
    <row r="335" spans="1:16" ht="15.75" customHeight="1" x14ac:dyDescent="0.2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</row>
    <row r="336" spans="1:16" ht="15.75" customHeight="1" x14ac:dyDescent="0.2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</row>
    <row r="337" spans="1:16" ht="15.75" customHeight="1" x14ac:dyDescent="0.2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</row>
    <row r="338" spans="1:16" ht="15.75" customHeight="1" x14ac:dyDescent="0.2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</row>
    <row r="339" spans="1:16" ht="15.75" customHeight="1" x14ac:dyDescent="0.2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</row>
    <row r="340" spans="1:16" ht="15.75" customHeight="1" x14ac:dyDescent="0.2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</row>
    <row r="341" spans="1:16" ht="15.75" customHeight="1" x14ac:dyDescent="0.2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</row>
    <row r="342" spans="1:16" ht="15.75" customHeight="1" x14ac:dyDescent="0.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</row>
    <row r="343" spans="1:16" ht="15.75" customHeight="1" x14ac:dyDescent="0.2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</row>
    <row r="344" spans="1:16" ht="15.75" customHeight="1" x14ac:dyDescent="0.2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</row>
    <row r="345" spans="1:16" ht="15.75" customHeight="1" x14ac:dyDescent="0.2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</row>
    <row r="346" spans="1:16" ht="15.75" customHeight="1" x14ac:dyDescent="0.2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</row>
    <row r="347" spans="1:16" ht="15.75" customHeight="1" x14ac:dyDescent="0.2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</row>
    <row r="348" spans="1:16" ht="15.75" customHeight="1" x14ac:dyDescent="0.2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</row>
    <row r="349" spans="1:16" ht="15.75" customHeight="1" x14ac:dyDescent="0.2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</row>
    <row r="350" spans="1:16" ht="15.75" customHeight="1" x14ac:dyDescent="0.2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</row>
    <row r="351" spans="1:16" ht="15.75" customHeight="1" x14ac:dyDescent="0.2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</row>
    <row r="352" spans="1:16" ht="15.75" customHeight="1" x14ac:dyDescent="0.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</row>
    <row r="353" spans="1:16" ht="15.75" customHeight="1" x14ac:dyDescent="0.2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</row>
    <row r="354" spans="1:16" ht="15.75" customHeight="1" x14ac:dyDescent="0.2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</row>
    <row r="355" spans="1:16" ht="15.75" customHeight="1" x14ac:dyDescent="0.2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</row>
    <row r="356" spans="1:16" ht="15.75" customHeight="1" x14ac:dyDescent="0.2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</row>
    <row r="357" spans="1:16" ht="15.75" customHeight="1" x14ac:dyDescent="0.2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</row>
    <row r="358" spans="1:16" ht="15.75" customHeight="1" x14ac:dyDescent="0.2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</row>
    <row r="359" spans="1:16" ht="15.75" customHeight="1" x14ac:dyDescent="0.2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</row>
    <row r="360" spans="1:16" ht="15.75" customHeight="1" x14ac:dyDescent="0.2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</row>
    <row r="361" spans="1:16" ht="15.75" customHeight="1" x14ac:dyDescent="0.2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</row>
    <row r="362" spans="1:16" ht="15.75" customHeight="1" x14ac:dyDescent="0.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</row>
    <row r="363" spans="1:16" ht="15.75" customHeight="1" x14ac:dyDescent="0.2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</row>
    <row r="364" spans="1:16" ht="15.75" customHeight="1" x14ac:dyDescent="0.2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</row>
    <row r="365" spans="1:16" ht="15.75" customHeight="1" x14ac:dyDescent="0.2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</row>
    <row r="366" spans="1:16" ht="15.75" customHeight="1" x14ac:dyDescent="0.2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</row>
    <row r="367" spans="1:16" ht="15.75" customHeight="1" x14ac:dyDescent="0.2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</row>
    <row r="368" spans="1:16" ht="15.75" customHeight="1" x14ac:dyDescent="0.2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</row>
    <row r="369" spans="1:16" ht="15.75" customHeight="1" x14ac:dyDescent="0.2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</row>
    <row r="370" spans="1:16" ht="15.75" customHeight="1" x14ac:dyDescent="0.2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</row>
    <row r="371" spans="1:16" ht="15.75" customHeight="1" x14ac:dyDescent="0.2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</row>
    <row r="372" spans="1:16" ht="15.75" customHeight="1" x14ac:dyDescent="0.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</row>
    <row r="373" spans="1:16" ht="15.75" customHeight="1" x14ac:dyDescent="0.2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</row>
    <row r="374" spans="1:16" ht="15.75" customHeight="1" x14ac:dyDescent="0.2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</row>
    <row r="375" spans="1:16" ht="15.75" customHeight="1" x14ac:dyDescent="0.2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</row>
    <row r="376" spans="1:16" ht="15.75" customHeight="1" x14ac:dyDescent="0.2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</row>
    <row r="377" spans="1:16" ht="15.75" customHeight="1" x14ac:dyDescent="0.2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</row>
    <row r="378" spans="1:16" ht="15.75" customHeight="1" x14ac:dyDescent="0.2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</row>
    <row r="379" spans="1:16" ht="15.75" customHeight="1" x14ac:dyDescent="0.2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</row>
    <row r="380" spans="1:16" ht="15.75" customHeight="1" x14ac:dyDescent="0.2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</row>
    <row r="381" spans="1:16" ht="15.75" customHeight="1" x14ac:dyDescent="0.2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</row>
    <row r="382" spans="1:16" ht="15.75" customHeight="1" x14ac:dyDescent="0.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</row>
    <row r="383" spans="1:16" ht="15.75" customHeight="1" x14ac:dyDescent="0.2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</row>
    <row r="384" spans="1:16" ht="15.75" customHeight="1" x14ac:dyDescent="0.2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</row>
    <row r="385" spans="1:16" ht="15.75" customHeight="1" x14ac:dyDescent="0.2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</row>
    <row r="386" spans="1:16" ht="15.75" customHeight="1" x14ac:dyDescent="0.2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</row>
    <row r="387" spans="1:16" ht="15.75" customHeight="1" x14ac:dyDescent="0.2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</row>
    <row r="388" spans="1:16" ht="15.75" customHeight="1" x14ac:dyDescent="0.2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</row>
    <row r="389" spans="1:16" ht="15.75" customHeight="1" x14ac:dyDescent="0.2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</row>
    <row r="390" spans="1:16" ht="15.75" customHeight="1" x14ac:dyDescent="0.2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</row>
    <row r="391" spans="1:16" ht="15.75" customHeight="1" x14ac:dyDescent="0.2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</row>
    <row r="392" spans="1:16" ht="15.75" customHeight="1" x14ac:dyDescent="0.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</row>
    <row r="393" spans="1:16" ht="15.75" customHeight="1" x14ac:dyDescent="0.2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</row>
    <row r="394" spans="1:16" ht="15.75" customHeight="1" x14ac:dyDescent="0.2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</row>
    <row r="395" spans="1:16" ht="15.75" customHeight="1" x14ac:dyDescent="0.2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</row>
    <row r="396" spans="1:16" ht="15.75" customHeight="1" x14ac:dyDescent="0.2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</row>
    <row r="397" spans="1:16" ht="15.75" customHeight="1" x14ac:dyDescent="0.2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</row>
    <row r="398" spans="1:16" ht="15.75" customHeight="1" x14ac:dyDescent="0.2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</row>
    <row r="399" spans="1:16" ht="15.75" customHeight="1" x14ac:dyDescent="0.2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</row>
    <row r="400" spans="1:16" ht="15.75" customHeight="1" x14ac:dyDescent="0.2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</row>
    <row r="401" spans="1:16" ht="15.75" customHeight="1" x14ac:dyDescent="0.2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</row>
    <row r="402" spans="1:16" ht="15.75" customHeight="1" x14ac:dyDescent="0.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</row>
    <row r="403" spans="1:16" ht="15.75" customHeight="1" x14ac:dyDescent="0.2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</row>
    <row r="404" spans="1:16" ht="15.75" customHeight="1" x14ac:dyDescent="0.2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</row>
    <row r="405" spans="1:16" ht="15.75" customHeight="1" x14ac:dyDescent="0.2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</row>
    <row r="406" spans="1:16" ht="15.75" customHeight="1" x14ac:dyDescent="0.2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</row>
    <row r="407" spans="1:16" ht="15.75" customHeight="1" x14ac:dyDescent="0.2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</row>
    <row r="408" spans="1:16" ht="15.75" customHeight="1" x14ac:dyDescent="0.2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</row>
    <row r="409" spans="1:16" ht="15.75" customHeight="1" x14ac:dyDescent="0.2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</row>
    <row r="410" spans="1:16" ht="15.75" customHeight="1" x14ac:dyDescent="0.2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</row>
    <row r="411" spans="1:16" ht="15.75" customHeight="1" x14ac:dyDescent="0.2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</row>
    <row r="412" spans="1:16" ht="15.75" customHeight="1" x14ac:dyDescent="0.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</row>
    <row r="413" spans="1:16" ht="15.75" customHeight="1" x14ac:dyDescent="0.2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</row>
    <row r="414" spans="1:16" ht="15.75" customHeight="1" x14ac:dyDescent="0.2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</row>
    <row r="415" spans="1:16" ht="15.75" customHeight="1" x14ac:dyDescent="0.2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</row>
    <row r="416" spans="1:16" ht="15.75" customHeight="1" x14ac:dyDescent="0.2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</row>
    <row r="417" spans="1:16" ht="15.75" customHeight="1" x14ac:dyDescent="0.2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</row>
    <row r="418" spans="1:16" ht="15.75" customHeight="1" x14ac:dyDescent="0.2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</row>
    <row r="419" spans="1:16" ht="15.75" customHeight="1" x14ac:dyDescent="0.2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</row>
    <row r="420" spans="1:16" ht="15.75" customHeight="1" x14ac:dyDescent="0.2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</row>
    <row r="421" spans="1:16" ht="15.75" customHeight="1" x14ac:dyDescent="0.2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</row>
    <row r="422" spans="1:16" ht="15.75" customHeight="1" x14ac:dyDescent="0.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</row>
    <row r="423" spans="1:16" ht="15.75" customHeight="1" x14ac:dyDescent="0.2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</row>
    <row r="424" spans="1:16" ht="15.75" customHeight="1" x14ac:dyDescent="0.2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</row>
    <row r="425" spans="1:16" ht="15.75" customHeight="1" x14ac:dyDescent="0.2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</row>
    <row r="426" spans="1:16" ht="15.75" customHeight="1" x14ac:dyDescent="0.2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</row>
    <row r="427" spans="1:16" ht="15.75" customHeight="1" x14ac:dyDescent="0.2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</row>
    <row r="428" spans="1:16" ht="15.75" customHeight="1" x14ac:dyDescent="0.2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</row>
    <row r="429" spans="1:16" ht="15.75" customHeight="1" x14ac:dyDescent="0.2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</row>
    <row r="430" spans="1:16" ht="15.75" customHeight="1" x14ac:dyDescent="0.2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</row>
    <row r="431" spans="1:16" ht="15.75" customHeight="1" x14ac:dyDescent="0.2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</row>
    <row r="432" spans="1:16" ht="15.75" customHeight="1" x14ac:dyDescent="0.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</row>
    <row r="433" spans="1:16" ht="15.75" customHeight="1" x14ac:dyDescent="0.2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</row>
    <row r="434" spans="1:16" ht="15.75" customHeight="1" x14ac:dyDescent="0.2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</row>
    <row r="435" spans="1:16" ht="15.75" customHeight="1" x14ac:dyDescent="0.2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</row>
    <row r="436" spans="1:16" ht="15.75" customHeight="1" x14ac:dyDescent="0.2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</row>
    <row r="437" spans="1:16" ht="15.75" customHeight="1" x14ac:dyDescent="0.2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</row>
    <row r="438" spans="1:16" ht="15.75" customHeight="1" x14ac:dyDescent="0.2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</row>
    <row r="439" spans="1:16" ht="15.75" customHeight="1" x14ac:dyDescent="0.2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</row>
    <row r="440" spans="1:16" ht="15.75" customHeight="1" x14ac:dyDescent="0.2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</row>
    <row r="441" spans="1:16" ht="15.75" customHeight="1" x14ac:dyDescent="0.2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</row>
    <row r="442" spans="1:16" ht="15.75" customHeight="1" x14ac:dyDescent="0.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</row>
    <row r="443" spans="1:16" ht="15.75" customHeight="1" x14ac:dyDescent="0.2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</row>
    <row r="444" spans="1:16" ht="15.75" customHeight="1" x14ac:dyDescent="0.2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</row>
    <row r="445" spans="1:16" ht="15.75" customHeight="1" x14ac:dyDescent="0.2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</row>
    <row r="446" spans="1:16" ht="15.75" customHeight="1" x14ac:dyDescent="0.2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</row>
    <row r="447" spans="1:16" ht="15.75" customHeight="1" x14ac:dyDescent="0.2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</row>
    <row r="448" spans="1:16" ht="15.75" customHeight="1" x14ac:dyDescent="0.2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</row>
    <row r="449" spans="1:16" ht="15.75" customHeight="1" x14ac:dyDescent="0.2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</row>
    <row r="450" spans="1:16" ht="15.75" customHeight="1" x14ac:dyDescent="0.2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</row>
    <row r="451" spans="1:16" ht="15.75" customHeight="1" x14ac:dyDescent="0.2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</row>
    <row r="452" spans="1:16" ht="15.75" customHeight="1" x14ac:dyDescent="0.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</row>
    <row r="453" spans="1:16" ht="15.75" customHeight="1" x14ac:dyDescent="0.2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</row>
    <row r="454" spans="1:16" ht="15.75" customHeight="1" x14ac:dyDescent="0.2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</row>
    <row r="455" spans="1:16" ht="15.75" customHeight="1" x14ac:dyDescent="0.2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</row>
    <row r="456" spans="1:16" ht="15.75" customHeight="1" x14ac:dyDescent="0.2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</row>
    <row r="457" spans="1:16" ht="15.75" customHeight="1" x14ac:dyDescent="0.2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</row>
    <row r="458" spans="1:16" ht="15.75" customHeight="1" x14ac:dyDescent="0.2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</row>
    <row r="459" spans="1:16" ht="15.75" customHeight="1" x14ac:dyDescent="0.2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</row>
    <row r="460" spans="1:16" ht="15.75" customHeight="1" x14ac:dyDescent="0.2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</row>
    <row r="461" spans="1:16" ht="15.75" customHeight="1" x14ac:dyDescent="0.2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</row>
    <row r="462" spans="1:16" ht="15.75" customHeight="1" x14ac:dyDescent="0.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</row>
    <row r="463" spans="1:16" ht="15.75" customHeight="1" x14ac:dyDescent="0.2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</row>
    <row r="464" spans="1:16" ht="15.75" customHeight="1" x14ac:dyDescent="0.2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</row>
    <row r="465" spans="1:16" ht="15.75" customHeight="1" x14ac:dyDescent="0.2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</row>
    <row r="466" spans="1:16" ht="15.75" customHeight="1" x14ac:dyDescent="0.2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</row>
    <row r="467" spans="1:16" ht="15.75" customHeight="1" x14ac:dyDescent="0.2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</row>
    <row r="468" spans="1:16" ht="15.75" customHeight="1" x14ac:dyDescent="0.2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</row>
    <row r="469" spans="1:16" ht="15.75" customHeight="1" x14ac:dyDescent="0.2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</row>
    <row r="470" spans="1:16" ht="15.75" customHeight="1" x14ac:dyDescent="0.2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</row>
    <row r="471" spans="1:16" ht="15.75" customHeight="1" x14ac:dyDescent="0.2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</row>
    <row r="472" spans="1:16" ht="15.75" customHeight="1" x14ac:dyDescent="0.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</row>
    <row r="473" spans="1:16" ht="15.75" customHeight="1" x14ac:dyDescent="0.2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</row>
    <row r="474" spans="1:16" ht="15.75" customHeight="1" x14ac:dyDescent="0.2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</row>
    <row r="475" spans="1:16" ht="15.75" customHeight="1" x14ac:dyDescent="0.2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</row>
    <row r="476" spans="1:16" ht="15.75" customHeight="1" x14ac:dyDescent="0.2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</row>
    <row r="477" spans="1:16" ht="15.75" customHeight="1" x14ac:dyDescent="0.2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</row>
    <row r="478" spans="1:16" ht="15.75" customHeight="1" x14ac:dyDescent="0.2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</row>
    <row r="479" spans="1:16" ht="15.75" customHeight="1" x14ac:dyDescent="0.2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</row>
    <row r="480" spans="1:16" ht="15.75" customHeight="1" x14ac:dyDescent="0.2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</row>
    <row r="481" spans="1:16" ht="15.75" customHeight="1" x14ac:dyDescent="0.2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</row>
    <row r="482" spans="1:16" ht="15.75" customHeight="1" x14ac:dyDescent="0.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</row>
    <row r="483" spans="1:16" ht="15.75" customHeight="1" x14ac:dyDescent="0.2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</row>
    <row r="484" spans="1:16" ht="15.75" customHeight="1" x14ac:dyDescent="0.2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</row>
    <row r="485" spans="1:16" ht="15.75" customHeight="1" x14ac:dyDescent="0.2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</row>
    <row r="486" spans="1:16" ht="15.75" customHeight="1" x14ac:dyDescent="0.2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</row>
    <row r="487" spans="1:16" ht="15.75" customHeight="1" x14ac:dyDescent="0.2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</row>
    <row r="488" spans="1:16" ht="15.75" customHeight="1" x14ac:dyDescent="0.2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</row>
    <row r="489" spans="1:16" ht="15.75" customHeight="1" x14ac:dyDescent="0.2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</row>
    <row r="490" spans="1:16" ht="15.75" customHeight="1" x14ac:dyDescent="0.2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</row>
    <row r="491" spans="1:16" ht="15.75" customHeight="1" x14ac:dyDescent="0.2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</row>
    <row r="492" spans="1:16" ht="15.75" customHeight="1" x14ac:dyDescent="0.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</row>
    <row r="493" spans="1:16" ht="15.75" customHeight="1" x14ac:dyDescent="0.2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</row>
    <row r="494" spans="1:16" ht="15.75" customHeight="1" x14ac:dyDescent="0.2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</row>
    <row r="495" spans="1:16" ht="15.75" customHeight="1" x14ac:dyDescent="0.2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</row>
    <row r="496" spans="1:16" ht="15.75" customHeight="1" x14ac:dyDescent="0.2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</row>
    <row r="497" spans="1:16" ht="15.75" customHeight="1" x14ac:dyDescent="0.2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</row>
    <row r="498" spans="1:16" ht="15.75" customHeight="1" x14ac:dyDescent="0.2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</row>
    <row r="499" spans="1:16" ht="15.75" customHeight="1" x14ac:dyDescent="0.2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</row>
    <row r="500" spans="1:16" ht="15.75" customHeight="1" x14ac:dyDescent="0.2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</row>
    <row r="501" spans="1:16" ht="15.75" customHeight="1" x14ac:dyDescent="0.2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</row>
    <row r="502" spans="1:16" ht="15.75" customHeight="1" x14ac:dyDescent="0.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</row>
    <row r="503" spans="1:16" ht="15.75" customHeight="1" x14ac:dyDescent="0.2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</row>
    <row r="504" spans="1:16" ht="15.75" customHeight="1" x14ac:dyDescent="0.2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</row>
    <row r="505" spans="1:16" ht="15.75" customHeight="1" x14ac:dyDescent="0.2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</row>
    <row r="506" spans="1:16" ht="15.75" customHeight="1" x14ac:dyDescent="0.2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</row>
    <row r="507" spans="1:16" ht="15.75" customHeight="1" x14ac:dyDescent="0.2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</row>
    <row r="508" spans="1:16" ht="15.75" customHeight="1" x14ac:dyDescent="0.2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</row>
    <row r="509" spans="1:16" ht="15.75" customHeight="1" x14ac:dyDescent="0.2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</row>
    <row r="510" spans="1:16" ht="15.75" customHeight="1" x14ac:dyDescent="0.2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</row>
    <row r="511" spans="1:16" ht="15.75" customHeight="1" x14ac:dyDescent="0.2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</row>
    <row r="512" spans="1:16" ht="15.75" customHeight="1" x14ac:dyDescent="0.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</row>
    <row r="513" spans="1:16" ht="15.75" customHeight="1" x14ac:dyDescent="0.2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</row>
    <row r="514" spans="1:16" ht="15.75" customHeight="1" x14ac:dyDescent="0.2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</row>
    <row r="515" spans="1:16" ht="15.75" customHeight="1" x14ac:dyDescent="0.2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</row>
    <row r="516" spans="1:16" ht="15.75" customHeight="1" x14ac:dyDescent="0.2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</row>
    <row r="517" spans="1:16" ht="15.75" customHeight="1" x14ac:dyDescent="0.2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</row>
    <row r="518" spans="1:16" ht="15.75" customHeight="1" x14ac:dyDescent="0.2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</row>
    <row r="519" spans="1:16" ht="15.75" customHeight="1" x14ac:dyDescent="0.2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</row>
    <row r="520" spans="1:16" ht="15.75" customHeight="1" x14ac:dyDescent="0.2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</row>
    <row r="521" spans="1:16" ht="15.75" customHeight="1" x14ac:dyDescent="0.2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</row>
    <row r="522" spans="1:16" ht="15.75" customHeight="1" x14ac:dyDescent="0.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</row>
    <row r="523" spans="1:16" ht="15.75" customHeight="1" x14ac:dyDescent="0.2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</row>
    <row r="524" spans="1:16" ht="15.75" customHeight="1" x14ac:dyDescent="0.2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</row>
    <row r="525" spans="1:16" ht="15.75" customHeight="1" x14ac:dyDescent="0.2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</row>
    <row r="526" spans="1:16" ht="15.75" customHeight="1" x14ac:dyDescent="0.2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</row>
    <row r="527" spans="1:16" ht="15.75" customHeight="1" x14ac:dyDescent="0.2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</row>
    <row r="528" spans="1:16" ht="15.75" customHeight="1" x14ac:dyDescent="0.2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</row>
    <row r="529" spans="1:16" ht="15.75" customHeight="1" x14ac:dyDescent="0.2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</row>
    <row r="530" spans="1:16" ht="15.75" customHeight="1" x14ac:dyDescent="0.2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</row>
    <row r="531" spans="1:16" ht="15.75" customHeight="1" x14ac:dyDescent="0.2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</row>
    <row r="532" spans="1:16" ht="15.75" customHeight="1" x14ac:dyDescent="0.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</row>
    <row r="533" spans="1:16" ht="15.75" customHeight="1" x14ac:dyDescent="0.2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</row>
    <row r="534" spans="1:16" ht="15.75" customHeight="1" x14ac:dyDescent="0.2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</row>
    <row r="535" spans="1:16" ht="15.75" customHeight="1" x14ac:dyDescent="0.2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</row>
    <row r="536" spans="1:16" ht="15.75" customHeight="1" x14ac:dyDescent="0.2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</row>
    <row r="537" spans="1:16" ht="15.75" customHeight="1" x14ac:dyDescent="0.2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</row>
    <row r="538" spans="1:16" ht="15.75" customHeight="1" x14ac:dyDescent="0.2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</row>
    <row r="539" spans="1:16" ht="15.75" customHeight="1" x14ac:dyDescent="0.2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</row>
    <row r="540" spans="1:16" ht="15.75" customHeight="1" x14ac:dyDescent="0.2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</row>
    <row r="541" spans="1:16" ht="15.75" customHeight="1" x14ac:dyDescent="0.2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</row>
    <row r="542" spans="1:16" ht="15.75" customHeight="1" x14ac:dyDescent="0.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</row>
    <row r="543" spans="1:16" ht="15.75" customHeight="1" x14ac:dyDescent="0.2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</row>
    <row r="544" spans="1:16" ht="15.75" customHeight="1" x14ac:dyDescent="0.2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</row>
    <row r="545" spans="1:16" ht="15.75" customHeight="1" x14ac:dyDescent="0.2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</row>
    <row r="546" spans="1:16" ht="15.75" customHeight="1" x14ac:dyDescent="0.2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</row>
    <row r="547" spans="1:16" ht="15.75" customHeight="1" x14ac:dyDescent="0.2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</row>
    <row r="548" spans="1:16" ht="15.75" customHeight="1" x14ac:dyDescent="0.2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</row>
    <row r="549" spans="1:16" ht="15.75" customHeight="1" x14ac:dyDescent="0.2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</row>
    <row r="550" spans="1:16" ht="15.75" customHeight="1" x14ac:dyDescent="0.2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</row>
    <row r="551" spans="1:16" ht="15.75" customHeight="1" x14ac:dyDescent="0.2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</row>
    <row r="552" spans="1:16" ht="15.75" customHeight="1" x14ac:dyDescent="0.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</row>
    <row r="553" spans="1:16" ht="15.75" customHeight="1" x14ac:dyDescent="0.2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</row>
    <row r="554" spans="1:16" ht="15.75" customHeight="1" x14ac:dyDescent="0.2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</row>
    <row r="555" spans="1:16" ht="15.75" customHeight="1" x14ac:dyDescent="0.2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</row>
    <row r="556" spans="1:16" ht="15.75" customHeight="1" x14ac:dyDescent="0.2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</row>
    <row r="557" spans="1:16" ht="15.75" customHeight="1" x14ac:dyDescent="0.2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</row>
    <row r="558" spans="1:16" ht="15.75" customHeight="1" x14ac:dyDescent="0.2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</row>
    <row r="559" spans="1:16" ht="15.75" customHeight="1" x14ac:dyDescent="0.2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</row>
    <row r="560" spans="1:16" ht="15.75" customHeight="1" x14ac:dyDescent="0.2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</row>
    <row r="561" spans="1:16" ht="15.75" customHeight="1" x14ac:dyDescent="0.2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</row>
    <row r="562" spans="1:16" ht="15.75" customHeight="1" x14ac:dyDescent="0.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</row>
    <row r="563" spans="1:16" ht="15.75" customHeight="1" x14ac:dyDescent="0.2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</row>
    <row r="564" spans="1:16" ht="15.75" customHeight="1" x14ac:dyDescent="0.2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</row>
    <row r="565" spans="1:16" ht="15.75" customHeight="1" x14ac:dyDescent="0.2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</row>
    <row r="566" spans="1:16" ht="15.75" customHeight="1" x14ac:dyDescent="0.2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</row>
    <row r="567" spans="1:16" ht="15.75" customHeight="1" x14ac:dyDescent="0.2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</row>
    <row r="568" spans="1:16" ht="15.75" customHeight="1" x14ac:dyDescent="0.2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</row>
    <row r="569" spans="1:16" ht="15.75" customHeight="1" x14ac:dyDescent="0.2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</row>
    <row r="570" spans="1:16" ht="15.75" customHeight="1" x14ac:dyDescent="0.2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</row>
    <row r="571" spans="1:16" ht="15.75" customHeight="1" x14ac:dyDescent="0.2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</row>
    <row r="572" spans="1:16" ht="15.75" customHeight="1" x14ac:dyDescent="0.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</row>
    <row r="573" spans="1:16" ht="15.75" customHeight="1" x14ac:dyDescent="0.2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</row>
    <row r="574" spans="1:16" ht="15.75" customHeight="1" x14ac:dyDescent="0.2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</row>
    <row r="575" spans="1:16" ht="15.75" customHeight="1" x14ac:dyDescent="0.2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</row>
    <row r="576" spans="1:16" ht="15.75" customHeight="1" x14ac:dyDescent="0.2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</row>
    <row r="577" spans="1:16" ht="15.75" customHeight="1" x14ac:dyDescent="0.2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</row>
    <row r="578" spans="1:16" ht="15.75" customHeight="1" x14ac:dyDescent="0.2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</row>
    <row r="579" spans="1:16" ht="15.75" customHeight="1" x14ac:dyDescent="0.2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</row>
    <row r="580" spans="1:16" ht="15.75" customHeight="1" x14ac:dyDescent="0.2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</row>
    <row r="581" spans="1:16" ht="15.75" customHeight="1" x14ac:dyDescent="0.2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</row>
    <row r="582" spans="1:16" ht="15.75" customHeight="1" x14ac:dyDescent="0.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</row>
    <row r="583" spans="1:16" ht="15.75" customHeight="1" x14ac:dyDescent="0.2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</row>
    <row r="584" spans="1:16" ht="15.75" customHeight="1" x14ac:dyDescent="0.2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</row>
    <row r="585" spans="1:16" ht="15.75" customHeight="1" x14ac:dyDescent="0.2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</row>
    <row r="586" spans="1:16" ht="15.75" customHeight="1" x14ac:dyDescent="0.2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</row>
    <row r="587" spans="1:16" ht="15.75" customHeight="1" x14ac:dyDescent="0.2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</row>
    <row r="588" spans="1:16" ht="15.75" customHeight="1" x14ac:dyDescent="0.2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</row>
    <row r="589" spans="1:16" ht="15.75" customHeight="1" x14ac:dyDescent="0.2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</row>
    <row r="590" spans="1:16" ht="15.75" customHeight="1" x14ac:dyDescent="0.2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</row>
    <row r="591" spans="1:16" ht="15.75" customHeight="1" x14ac:dyDescent="0.2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</row>
    <row r="592" spans="1:16" ht="15.75" customHeight="1" x14ac:dyDescent="0.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</row>
    <row r="593" spans="1:16" ht="15.75" customHeight="1" x14ac:dyDescent="0.2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</row>
    <row r="594" spans="1:16" ht="15.75" customHeight="1" x14ac:dyDescent="0.2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</row>
    <row r="595" spans="1:16" ht="15.75" customHeight="1" x14ac:dyDescent="0.2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</row>
    <row r="596" spans="1:16" ht="15.75" customHeight="1" x14ac:dyDescent="0.2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</row>
    <row r="597" spans="1:16" ht="15.75" customHeight="1" x14ac:dyDescent="0.2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</row>
    <row r="598" spans="1:16" ht="15.75" customHeight="1" x14ac:dyDescent="0.2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</row>
    <row r="599" spans="1:16" ht="15.75" customHeight="1" x14ac:dyDescent="0.2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</row>
    <row r="600" spans="1:16" ht="15.75" customHeight="1" x14ac:dyDescent="0.2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</row>
    <row r="601" spans="1:16" ht="15.75" customHeight="1" x14ac:dyDescent="0.2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</row>
    <row r="602" spans="1:16" ht="15.75" customHeight="1" x14ac:dyDescent="0.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</row>
    <row r="603" spans="1:16" ht="15.75" customHeight="1" x14ac:dyDescent="0.2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</row>
    <row r="604" spans="1:16" ht="15.75" customHeight="1" x14ac:dyDescent="0.2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</row>
    <row r="605" spans="1:16" ht="15.75" customHeight="1" x14ac:dyDescent="0.2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</row>
    <row r="606" spans="1:16" ht="15.75" customHeight="1" x14ac:dyDescent="0.2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</row>
    <row r="607" spans="1:16" ht="15.75" customHeight="1" x14ac:dyDescent="0.2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</row>
    <row r="608" spans="1:16" ht="15.75" customHeight="1" x14ac:dyDescent="0.2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</row>
    <row r="609" spans="1:16" ht="15.75" customHeight="1" x14ac:dyDescent="0.2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</row>
    <row r="610" spans="1:16" ht="15.75" customHeight="1" x14ac:dyDescent="0.2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</row>
    <row r="611" spans="1:16" ht="15.75" customHeight="1" x14ac:dyDescent="0.2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</row>
    <row r="612" spans="1:16" ht="15.75" customHeight="1" x14ac:dyDescent="0.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</row>
    <row r="613" spans="1:16" ht="15.75" customHeight="1" x14ac:dyDescent="0.2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</row>
    <row r="614" spans="1:16" ht="15.75" customHeight="1" x14ac:dyDescent="0.2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</row>
    <row r="615" spans="1:16" ht="15.75" customHeight="1" x14ac:dyDescent="0.2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</row>
    <row r="616" spans="1:16" ht="15.75" customHeight="1" x14ac:dyDescent="0.2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</row>
    <row r="617" spans="1:16" ht="15.75" customHeight="1" x14ac:dyDescent="0.2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</row>
    <row r="618" spans="1:16" ht="15.75" customHeight="1" x14ac:dyDescent="0.2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</row>
    <row r="619" spans="1:16" ht="15.75" customHeight="1" x14ac:dyDescent="0.2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</row>
    <row r="620" spans="1:16" ht="15.75" customHeight="1" x14ac:dyDescent="0.2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</row>
    <row r="621" spans="1:16" ht="15.75" customHeight="1" x14ac:dyDescent="0.2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</row>
    <row r="622" spans="1:16" ht="15.75" customHeight="1" x14ac:dyDescent="0.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</row>
    <row r="623" spans="1:16" ht="15.75" customHeight="1" x14ac:dyDescent="0.2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</row>
    <row r="624" spans="1:16" ht="15.75" customHeight="1" x14ac:dyDescent="0.2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</row>
    <row r="625" spans="1:16" ht="15.75" customHeight="1" x14ac:dyDescent="0.2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</row>
    <row r="626" spans="1:16" ht="15.75" customHeight="1" x14ac:dyDescent="0.2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</row>
    <row r="627" spans="1:16" ht="15.75" customHeight="1" x14ac:dyDescent="0.2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</row>
    <row r="628" spans="1:16" ht="15.75" customHeight="1" x14ac:dyDescent="0.2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</row>
    <row r="629" spans="1:16" ht="15.75" customHeight="1" x14ac:dyDescent="0.2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</row>
    <row r="630" spans="1:16" ht="15.75" customHeight="1" x14ac:dyDescent="0.2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</row>
    <row r="631" spans="1:16" ht="15.75" customHeight="1" x14ac:dyDescent="0.2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</row>
    <row r="632" spans="1:16" ht="15.75" customHeight="1" x14ac:dyDescent="0.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</row>
    <row r="633" spans="1:16" ht="15.75" customHeight="1" x14ac:dyDescent="0.2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</row>
    <row r="634" spans="1:16" ht="15.75" customHeight="1" x14ac:dyDescent="0.2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</row>
    <row r="635" spans="1:16" ht="15.75" customHeight="1" x14ac:dyDescent="0.2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</row>
    <row r="636" spans="1:16" ht="15.75" customHeight="1" x14ac:dyDescent="0.2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</row>
    <row r="637" spans="1:16" ht="15.75" customHeight="1" x14ac:dyDescent="0.2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</row>
    <row r="638" spans="1:16" ht="15.75" customHeight="1" x14ac:dyDescent="0.2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</row>
    <row r="639" spans="1:16" ht="15.75" customHeight="1" x14ac:dyDescent="0.2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</row>
    <row r="640" spans="1:16" ht="15.75" customHeight="1" x14ac:dyDescent="0.2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</row>
    <row r="641" spans="1:16" ht="15.75" customHeight="1" x14ac:dyDescent="0.2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</row>
    <row r="642" spans="1:16" ht="15.75" customHeight="1" x14ac:dyDescent="0.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</row>
    <row r="643" spans="1:16" ht="15.75" customHeight="1" x14ac:dyDescent="0.2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</row>
    <row r="644" spans="1:16" ht="15.75" customHeight="1" x14ac:dyDescent="0.2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</row>
    <row r="645" spans="1:16" ht="15.75" customHeight="1" x14ac:dyDescent="0.2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</row>
    <row r="646" spans="1:16" ht="15.75" customHeight="1" x14ac:dyDescent="0.2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</row>
    <row r="647" spans="1:16" ht="15.75" customHeight="1" x14ac:dyDescent="0.2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</row>
    <row r="648" spans="1:16" ht="15.75" customHeight="1" x14ac:dyDescent="0.2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</row>
    <row r="649" spans="1:16" ht="15.75" customHeight="1" x14ac:dyDescent="0.2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</row>
    <row r="650" spans="1:16" ht="15.75" customHeight="1" x14ac:dyDescent="0.2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</row>
    <row r="651" spans="1:16" ht="15.75" customHeight="1" x14ac:dyDescent="0.2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</row>
    <row r="652" spans="1:16" ht="15.75" customHeight="1" x14ac:dyDescent="0.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</row>
    <row r="653" spans="1:16" ht="15.75" customHeight="1" x14ac:dyDescent="0.2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</row>
    <row r="654" spans="1:16" ht="15.75" customHeight="1" x14ac:dyDescent="0.2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</row>
    <row r="655" spans="1:16" ht="15.75" customHeight="1" x14ac:dyDescent="0.2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</row>
    <row r="656" spans="1:16" ht="15.75" customHeight="1" x14ac:dyDescent="0.2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</row>
    <row r="657" spans="1:16" ht="15.75" customHeight="1" x14ac:dyDescent="0.2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</row>
    <row r="658" spans="1:16" ht="15.75" customHeight="1" x14ac:dyDescent="0.2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</row>
    <row r="659" spans="1:16" ht="15.75" customHeight="1" x14ac:dyDescent="0.2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</row>
    <row r="660" spans="1:16" ht="15.75" customHeight="1" x14ac:dyDescent="0.2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</row>
    <row r="661" spans="1:16" ht="15.75" customHeight="1" x14ac:dyDescent="0.2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</row>
    <row r="662" spans="1:16" ht="15.75" customHeight="1" x14ac:dyDescent="0.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</row>
    <row r="663" spans="1:16" ht="15.75" customHeight="1" x14ac:dyDescent="0.2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</row>
    <row r="664" spans="1:16" ht="15.75" customHeight="1" x14ac:dyDescent="0.2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</row>
    <row r="665" spans="1:16" ht="15.75" customHeight="1" x14ac:dyDescent="0.2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</row>
    <row r="666" spans="1:16" ht="15.75" customHeight="1" x14ac:dyDescent="0.2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</row>
    <row r="667" spans="1:16" ht="15.75" customHeight="1" x14ac:dyDescent="0.2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</row>
    <row r="668" spans="1:16" ht="15.75" customHeight="1" x14ac:dyDescent="0.2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</row>
    <row r="669" spans="1:16" ht="15.75" customHeight="1" x14ac:dyDescent="0.2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</row>
    <row r="670" spans="1:16" ht="15.75" customHeight="1" x14ac:dyDescent="0.2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</row>
    <row r="671" spans="1:16" ht="15.75" customHeight="1" x14ac:dyDescent="0.2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</row>
    <row r="672" spans="1:16" ht="15.75" customHeight="1" x14ac:dyDescent="0.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</row>
    <row r="673" spans="1:16" ht="15.75" customHeight="1" x14ac:dyDescent="0.2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</row>
    <row r="674" spans="1:16" ht="15.75" customHeight="1" x14ac:dyDescent="0.2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</row>
    <row r="675" spans="1:16" ht="15.75" customHeight="1" x14ac:dyDescent="0.2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</row>
    <row r="676" spans="1:16" ht="15.75" customHeight="1" x14ac:dyDescent="0.2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</row>
    <row r="677" spans="1:16" ht="15.75" customHeight="1" x14ac:dyDescent="0.2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</row>
    <row r="678" spans="1:16" ht="15.75" customHeight="1" x14ac:dyDescent="0.2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</row>
    <row r="679" spans="1:16" ht="15.75" customHeight="1" x14ac:dyDescent="0.2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</row>
    <row r="680" spans="1:16" ht="15.75" customHeight="1" x14ac:dyDescent="0.2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</row>
    <row r="681" spans="1:16" ht="15.75" customHeight="1" x14ac:dyDescent="0.2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</row>
    <row r="682" spans="1:16" ht="15.75" customHeight="1" x14ac:dyDescent="0.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</row>
    <row r="683" spans="1:16" ht="15.75" customHeight="1" x14ac:dyDescent="0.2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</row>
    <row r="684" spans="1:16" ht="15.75" customHeight="1" x14ac:dyDescent="0.2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</row>
    <row r="685" spans="1:16" ht="15.75" customHeight="1" x14ac:dyDescent="0.2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</row>
    <row r="686" spans="1:16" ht="15.75" customHeight="1" x14ac:dyDescent="0.2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</row>
    <row r="687" spans="1:16" ht="15.75" customHeight="1" x14ac:dyDescent="0.2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</row>
    <row r="688" spans="1:16" ht="15.75" customHeight="1" x14ac:dyDescent="0.2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</row>
    <row r="689" spans="1:16" ht="15.75" customHeight="1" x14ac:dyDescent="0.2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</row>
    <row r="690" spans="1:16" ht="15.75" customHeight="1" x14ac:dyDescent="0.2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</row>
    <row r="691" spans="1:16" ht="15.75" customHeight="1" x14ac:dyDescent="0.2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</row>
    <row r="692" spans="1:16" ht="15.75" customHeight="1" x14ac:dyDescent="0.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</row>
    <row r="693" spans="1:16" ht="15.75" customHeight="1" x14ac:dyDescent="0.2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</row>
    <row r="694" spans="1:16" ht="15.75" customHeight="1" x14ac:dyDescent="0.2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</row>
    <row r="695" spans="1:16" ht="15.75" customHeight="1" x14ac:dyDescent="0.2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</row>
    <row r="696" spans="1:16" ht="15.75" customHeight="1" x14ac:dyDescent="0.2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</row>
    <row r="697" spans="1:16" ht="15.75" customHeight="1" x14ac:dyDescent="0.2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</row>
    <row r="698" spans="1:16" ht="15.75" customHeight="1" x14ac:dyDescent="0.2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</row>
    <row r="699" spans="1:16" ht="15.75" customHeight="1" x14ac:dyDescent="0.2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</row>
    <row r="700" spans="1:16" ht="15.75" customHeight="1" x14ac:dyDescent="0.2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</row>
    <row r="701" spans="1:16" ht="15.75" customHeight="1" x14ac:dyDescent="0.2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</row>
    <row r="702" spans="1:16" ht="15.75" customHeight="1" x14ac:dyDescent="0.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</row>
    <row r="703" spans="1:16" ht="15.75" customHeight="1" x14ac:dyDescent="0.2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</row>
    <row r="704" spans="1:16" ht="15.75" customHeight="1" x14ac:dyDescent="0.2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</row>
    <row r="705" spans="1:16" ht="15.75" customHeight="1" x14ac:dyDescent="0.2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</row>
    <row r="706" spans="1:16" ht="15.75" customHeight="1" x14ac:dyDescent="0.2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</row>
    <row r="707" spans="1:16" ht="15.75" customHeight="1" x14ac:dyDescent="0.2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</row>
    <row r="708" spans="1:16" ht="15.75" customHeight="1" x14ac:dyDescent="0.2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</row>
    <row r="709" spans="1:16" ht="15.75" customHeight="1" x14ac:dyDescent="0.2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</row>
    <row r="710" spans="1:16" ht="15.75" customHeight="1" x14ac:dyDescent="0.2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</row>
    <row r="711" spans="1:16" ht="15.75" customHeight="1" x14ac:dyDescent="0.2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</row>
    <row r="712" spans="1:16" ht="15.75" customHeight="1" x14ac:dyDescent="0.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</row>
    <row r="713" spans="1:16" ht="15.75" customHeight="1" x14ac:dyDescent="0.2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</row>
    <row r="714" spans="1:16" ht="15.75" customHeight="1" x14ac:dyDescent="0.2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</row>
    <row r="715" spans="1:16" ht="15.75" customHeight="1" x14ac:dyDescent="0.2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</row>
    <row r="716" spans="1:16" ht="15.75" customHeight="1" x14ac:dyDescent="0.2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</row>
    <row r="717" spans="1:16" ht="15.75" customHeight="1" x14ac:dyDescent="0.2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</row>
    <row r="718" spans="1:16" ht="15.75" customHeight="1" x14ac:dyDescent="0.2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</row>
    <row r="719" spans="1:16" ht="15.75" customHeight="1" x14ac:dyDescent="0.2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</row>
    <row r="720" spans="1:16" ht="15.75" customHeight="1" x14ac:dyDescent="0.2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</row>
    <row r="721" spans="1:16" ht="15.75" customHeight="1" x14ac:dyDescent="0.2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</row>
    <row r="722" spans="1:16" ht="15.75" customHeight="1" x14ac:dyDescent="0.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</row>
    <row r="723" spans="1:16" ht="15.75" customHeight="1" x14ac:dyDescent="0.2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</row>
    <row r="724" spans="1:16" ht="15.75" customHeight="1" x14ac:dyDescent="0.2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</row>
    <row r="725" spans="1:16" ht="15.75" customHeight="1" x14ac:dyDescent="0.2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</row>
    <row r="726" spans="1:16" ht="15.75" customHeight="1" x14ac:dyDescent="0.2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</row>
    <row r="727" spans="1:16" ht="15.75" customHeight="1" x14ac:dyDescent="0.2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</row>
    <row r="728" spans="1:16" ht="15.75" customHeight="1" x14ac:dyDescent="0.2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</row>
    <row r="729" spans="1:16" ht="15.75" customHeight="1" x14ac:dyDescent="0.2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</row>
    <row r="730" spans="1:16" ht="15.75" customHeight="1" x14ac:dyDescent="0.2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</row>
    <row r="731" spans="1:16" ht="15.75" customHeight="1" x14ac:dyDescent="0.2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</row>
    <row r="732" spans="1:16" ht="15.75" customHeight="1" x14ac:dyDescent="0.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</row>
    <row r="733" spans="1:16" ht="15.75" customHeight="1" x14ac:dyDescent="0.2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</row>
    <row r="734" spans="1:16" ht="15.75" customHeight="1" x14ac:dyDescent="0.2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</row>
    <row r="735" spans="1:16" ht="15.75" customHeight="1" x14ac:dyDescent="0.2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</row>
    <row r="736" spans="1:16" ht="15.75" customHeight="1" x14ac:dyDescent="0.2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</row>
    <row r="737" spans="1:16" ht="15.75" customHeight="1" x14ac:dyDescent="0.2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</row>
    <row r="738" spans="1:16" ht="15.75" customHeight="1" x14ac:dyDescent="0.2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</row>
    <row r="739" spans="1:16" ht="15.75" customHeight="1" x14ac:dyDescent="0.2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</row>
    <row r="740" spans="1:16" ht="15.75" customHeight="1" x14ac:dyDescent="0.2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</row>
    <row r="741" spans="1:16" ht="15.75" customHeight="1" x14ac:dyDescent="0.2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</row>
    <row r="742" spans="1:16" ht="15.75" customHeight="1" x14ac:dyDescent="0.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</row>
    <row r="743" spans="1:16" ht="15.75" customHeight="1" x14ac:dyDescent="0.2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</row>
    <row r="744" spans="1:16" ht="15.75" customHeight="1" x14ac:dyDescent="0.2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</row>
    <row r="745" spans="1:16" ht="15.75" customHeight="1" x14ac:dyDescent="0.2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</row>
    <row r="746" spans="1:16" ht="15.75" customHeight="1" x14ac:dyDescent="0.2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</row>
    <row r="747" spans="1:16" ht="15.75" customHeight="1" x14ac:dyDescent="0.2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</row>
    <row r="748" spans="1:16" ht="15.75" customHeight="1" x14ac:dyDescent="0.2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</row>
    <row r="749" spans="1:16" ht="15.75" customHeight="1" x14ac:dyDescent="0.2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</row>
    <row r="750" spans="1:16" ht="15.75" customHeight="1" x14ac:dyDescent="0.2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</row>
    <row r="751" spans="1:16" ht="15.75" customHeight="1" x14ac:dyDescent="0.2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</row>
    <row r="752" spans="1:16" ht="15.75" customHeight="1" x14ac:dyDescent="0.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</row>
    <row r="753" spans="1:16" ht="15.75" customHeight="1" x14ac:dyDescent="0.2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</row>
    <row r="754" spans="1:16" ht="15.75" customHeight="1" x14ac:dyDescent="0.2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</row>
    <row r="755" spans="1:16" ht="15.75" customHeight="1" x14ac:dyDescent="0.2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</row>
    <row r="756" spans="1:16" ht="15.75" customHeight="1" x14ac:dyDescent="0.2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</row>
    <row r="757" spans="1:16" ht="15.75" customHeight="1" x14ac:dyDescent="0.2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</row>
    <row r="758" spans="1:16" ht="15.75" customHeight="1" x14ac:dyDescent="0.2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</row>
    <row r="759" spans="1:16" ht="15.75" customHeight="1" x14ac:dyDescent="0.2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</row>
    <row r="760" spans="1:16" ht="15.75" customHeight="1" x14ac:dyDescent="0.2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</row>
    <row r="761" spans="1:16" ht="15.75" customHeight="1" x14ac:dyDescent="0.2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</row>
    <row r="762" spans="1:16" ht="15.75" customHeight="1" x14ac:dyDescent="0.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</row>
    <row r="763" spans="1:16" ht="15.75" customHeight="1" x14ac:dyDescent="0.2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</row>
    <row r="764" spans="1:16" ht="15.75" customHeight="1" x14ac:dyDescent="0.2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</row>
    <row r="765" spans="1:16" ht="15.75" customHeight="1" x14ac:dyDescent="0.2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</row>
    <row r="766" spans="1:16" ht="15.75" customHeight="1" x14ac:dyDescent="0.2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</row>
    <row r="767" spans="1:16" ht="15.75" customHeight="1" x14ac:dyDescent="0.2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</row>
    <row r="768" spans="1:16" ht="15.75" customHeight="1" x14ac:dyDescent="0.2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</row>
    <row r="769" spans="1:16" ht="15.75" customHeight="1" x14ac:dyDescent="0.2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</row>
    <row r="770" spans="1:16" ht="15.75" customHeight="1" x14ac:dyDescent="0.2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</row>
    <row r="771" spans="1:16" ht="15.75" customHeight="1" x14ac:dyDescent="0.2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</row>
    <row r="772" spans="1:16" ht="15.75" customHeight="1" x14ac:dyDescent="0.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</row>
    <row r="773" spans="1:16" ht="15.75" customHeight="1" x14ac:dyDescent="0.2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</row>
    <row r="774" spans="1:16" ht="15.75" customHeight="1" x14ac:dyDescent="0.2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</row>
    <row r="775" spans="1:16" ht="15.75" customHeight="1" x14ac:dyDescent="0.2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</row>
    <row r="776" spans="1:16" ht="15.75" customHeight="1" x14ac:dyDescent="0.2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</row>
    <row r="777" spans="1:16" ht="15.75" customHeight="1" x14ac:dyDescent="0.2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</row>
    <row r="778" spans="1:16" ht="15.75" customHeight="1" x14ac:dyDescent="0.2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</row>
    <row r="779" spans="1:16" ht="15.75" customHeight="1" x14ac:dyDescent="0.2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</row>
    <row r="780" spans="1:16" ht="15.75" customHeight="1" x14ac:dyDescent="0.2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</row>
    <row r="781" spans="1:16" ht="15.75" customHeight="1" x14ac:dyDescent="0.2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</row>
    <row r="782" spans="1:16" ht="15.75" customHeight="1" x14ac:dyDescent="0.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</row>
    <row r="783" spans="1:16" ht="15.75" customHeight="1" x14ac:dyDescent="0.2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</row>
    <row r="784" spans="1:16" ht="15.75" customHeight="1" x14ac:dyDescent="0.2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</row>
    <row r="785" spans="1:16" ht="15.75" customHeight="1" x14ac:dyDescent="0.2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</row>
    <row r="786" spans="1:16" ht="15.75" customHeight="1" x14ac:dyDescent="0.2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</row>
    <row r="787" spans="1:16" ht="15.75" customHeight="1" x14ac:dyDescent="0.2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</row>
    <row r="788" spans="1:16" ht="15.75" customHeight="1" x14ac:dyDescent="0.2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</row>
    <row r="789" spans="1:16" ht="15.75" customHeight="1" x14ac:dyDescent="0.2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</row>
    <row r="790" spans="1:16" ht="15.75" customHeight="1" x14ac:dyDescent="0.2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</row>
    <row r="791" spans="1:16" ht="15.75" customHeight="1" x14ac:dyDescent="0.2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</row>
    <row r="792" spans="1:16" ht="15.75" customHeight="1" x14ac:dyDescent="0.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</row>
    <row r="793" spans="1:16" ht="15.75" customHeight="1" x14ac:dyDescent="0.2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</row>
    <row r="794" spans="1:16" ht="15.75" customHeight="1" x14ac:dyDescent="0.2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</row>
    <row r="795" spans="1:16" ht="15.75" customHeight="1" x14ac:dyDescent="0.2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</row>
    <row r="796" spans="1:16" ht="15.75" customHeight="1" x14ac:dyDescent="0.2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</row>
    <row r="797" spans="1:16" ht="15.75" customHeight="1" x14ac:dyDescent="0.2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</row>
    <row r="798" spans="1:16" ht="15.75" customHeight="1" x14ac:dyDescent="0.2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</row>
    <row r="799" spans="1:16" ht="15.75" customHeight="1" x14ac:dyDescent="0.2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</row>
    <row r="800" spans="1:16" ht="15.75" customHeight="1" x14ac:dyDescent="0.2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</row>
    <row r="801" spans="1:16" ht="15.75" customHeight="1" x14ac:dyDescent="0.2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</row>
    <row r="802" spans="1:16" ht="15.75" customHeight="1" x14ac:dyDescent="0.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</row>
    <row r="803" spans="1:16" ht="15.75" customHeight="1" x14ac:dyDescent="0.2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</row>
    <row r="804" spans="1:16" ht="15.75" customHeight="1" x14ac:dyDescent="0.2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</row>
    <row r="805" spans="1:16" ht="15.75" customHeight="1" x14ac:dyDescent="0.2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</row>
    <row r="806" spans="1:16" ht="15.75" customHeight="1" x14ac:dyDescent="0.2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</row>
    <row r="807" spans="1:16" ht="15.75" customHeight="1" x14ac:dyDescent="0.2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</row>
    <row r="808" spans="1:16" ht="15.75" customHeight="1" x14ac:dyDescent="0.2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</row>
    <row r="809" spans="1:16" ht="15.75" customHeight="1" x14ac:dyDescent="0.2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</row>
    <row r="810" spans="1:16" ht="15.75" customHeight="1" x14ac:dyDescent="0.2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</row>
    <row r="811" spans="1:16" ht="15.75" customHeight="1" x14ac:dyDescent="0.2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</row>
    <row r="812" spans="1:16" ht="15.75" customHeight="1" x14ac:dyDescent="0.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</row>
    <row r="813" spans="1:16" ht="15.75" customHeight="1" x14ac:dyDescent="0.2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</row>
    <row r="814" spans="1:16" ht="15.75" customHeight="1" x14ac:dyDescent="0.2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</row>
    <row r="815" spans="1:16" ht="15.75" customHeight="1" x14ac:dyDescent="0.2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</row>
    <row r="816" spans="1:16" ht="15.75" customHeight="1" x14ac:dyDescent="0.2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</row>
    <row r="817" spans="1:16" ht="15.75" customHeight="1" x14ac:dyDescent="0.2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</row>
    <row r="818" spans="1:16" ht="15.75" customHeight="1" x14ac:dyDescent="0.2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</row>
    <row r="819" spans="1:16" ht="15.75" customHeight="1" x14ac:dyDescent="0.2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</row>
    <row r="820" spans="1:16" ht="15.75" customHeight="1" x14ac:dyDescent="0.2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</row>
    <row r="821" spans="1:16" ht="15.75" customHeight="1" x14ac:dyDescent="0.2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</row>
    <row r="822" spans="1:16" ht="15.75" customHeight="1" x14ac:dyDescent="0.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</row>
    <row r="823" spans="1:16" ht="15.75" customHeight="1" x14ac:dyDescent="0.2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</row>
    <row r="824" spans="1:16" ht="15.75" customHeight="1" x14ac:dyDescent="0.2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</row>
    <row r="825" spans="1:16" ht="15.75" customHeight="1" x14ac:dyDescent="0.2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</row>
    <row r="826" spans="1:16" ht="15.75" customHeight="1" x14ac:dyDescent="0.2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</row>
    <row r="827" spans="1:16" ht="15.75" customHeight="1" x14ac:dyDescent="0.2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</row>
    <row r="828" spans="1:16" ht="15.75" customHeight="1" x14ac:dyDescent="0.2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</row>
    <row r="829" spans="1:16" ht="15.75" customHeight="1" x14ac:dyDescent="0.2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</row>
    <row r="830" spans="1:16" ht="15.75" customHeight="1" x14ac:dyDescent="0.2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</row>
    <row r="831" spans="1:16" ht="15.75" customHeight="1" x14ac:dyDescent="0.2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</row>
    <row r="832" spans="1:16" ht="15.75" customHeight="1" x14ac:dyDescent="0.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</row>
    <row r="833" spans="1:16" ht="15.75" customHeight="1" x14ac:dyDescent="0.2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</row>
    <row r="834" spans="1:16" ht="15.75" customHeight="1" x14ac:dyDescent="0.2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</row>
    <row r="835" spans="1:16" ht="15.75" customHeight="1" x14ac:dyDescent="0.2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</row>
    <row r="836" spans="1:16" ht="15.75" customHeight="1" x14ac:dyDescent="0.2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</row>
    <row r="837" spans="1:16" ht="15.75" customHeight="1" x14ac:dyDescent="0.2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</row>
    <row r="838" spans="1:16" ht="15.75" customHeight="1" x14ac:dyDescent="0.2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</row>
    <row r="839" spans="1:16" ht="15.75" customHeight="1" x14ac:dyDescent="0.2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</row>
    <row r="840" spans="1:16" ht="15.75" customHeight="1" x14ac:dyDescent="0.2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</row>
    <row r="841" spans="1:16" ht="15.75" customHeight="1" x14ac:dyDescent="0.2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</row>
    <row r="842" spans="1:16" ht="15.75" customHeight="1" x14ac:dyDescent="0.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</row>
    <row r="843" spans="1:16" ht="15.75" customHeight="1" x14ac:dyDescent="0.2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</row>
    <row r="844" spans="1:16" ht="15.75" customHeight="1" x14ac:dyDescent="0.2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</row>
    <row r="845" spans="1:16" ht="15.75" customHeight="1" x14ac:dyDescent="0.2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</row>
    <row r="846" spans="1:16" ht="15.75" customHeight="1" x14ac:dyDescent="0.2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</row>
    <row r="847" spans="1:16" ht="15.75" customHeight="1" x14ac:dyDescent="0.2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</row>
    <row r="848" spans="1:16" ht="15.75" customHeight="1" x14ac:dyDescent="0.2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</row>
    <row r="849" spans="1:16" ht="15.75" customHeight="1" x14ac:dyDescent="0.2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</row>
    <row r="850" spans="1:16" ht="15.75" customHeight="1" x14ac:dyDescent="0.2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</row>
    <row r="851" spans="1:16" ht="15.75" customHeight="1" x14ac:dyDescent="0.2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</row>
    <row r="852" spans="1:16" ht="15.75" customHeight="1" x14ac:dyDescent="0.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</row>
    <row r="853" spans="1:16" ht="15.75" customHeight="1" x14ac:dyDescent="0.2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</row>
    <row r="854" spans="1:16" ht="15.75" customHeight="1" x14ac:dyDescent="0.2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</row>
    <row r="855" spans="1:16" ht="15.75" customHeight="1" x14ac:dyDescent="0.2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</row>
    <row r="856" spans="1:16" ht="15.75" customHeight="1" x14ac:dyDescent="0.2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</row>
    <row r="857" spans="1:16" ht="15.75" customHeight="1" x14ac:dyDescent="0.2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</row>
    <row r="858" spans="1:16" ht="15.75" customHeight="1" x14ac:dyDescent="0.2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</row>
    <row r="859" spans="1:16" ht="15.75" customHeight="1" x14ac:dyDescent="0.2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</row>
    <row r="860" spans="1:16" ht="15.75" customHeight="1" x14ac:dyDescent="0.2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</row>
    <row r="861" spans="1:16" ht="15.75" customHeight="1" x14ac:dyDescent="0.2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</row>
    <row r="862" spans="1:16" ht="15.75" customHeight="1" x14ac:dyDescent="0.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</row>
    <row r="863" spans="1:16" ht="15.75" customHeight="1" x14ac:dyDescent="0.2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</row>
    <row r="864" spans="1:16" ht="15.75" customHeight="1" x14ac:dyDescent="0.2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</row>
    <row r="865" spans="1:16" ht="15.75" customHeight="1" x14ac:dyDescent="0.2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</row>
    <row r="866" spans="1:16" ht="15.75" customHeight="1" x14ac:dyDescent="0.2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</row>
    <row r="867" spans="1:16" ht="15.75" customHeight="1" x14ac:dyDescent="0.2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</row>
    <row r="868" spans="1:16" ht="15.75" customHeight="1" x14ac:dyDescent="0.2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</row>
    <row r="869" spans="1:16" ht="15.75" customHeight="1" x14ac:dyDescent="0.2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</row>
    <row r="870" spans="1:16" ht="15.75" customHeight="1" x14ac:dyDescent="0.2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</row>
    <row r="871" spans="1:16" ht="15.75" customHeight="1" x14ac:dyDescent="0.2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</row>
    <row r="872" spans="1:16" ht="15.75" customHeight="1" x14ac:dyDescent="0.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</row>
    <row r="873" spans="1:16" ht="15.75" customHeight="1" x14ac:dyDescent="0.2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</row>
    <row r="874" spans="1:16" ht="15.75" customHeight="1" x14ac:dyDescent="0.2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</row>
    <row r="875" spans="1:16" ht="15.75" customHeight="1" x14ac:dyDescent="0.2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</row>
    <row r="876" spans="1:16" ht="15.75" customHeight="1" x14ac:dyDescent="0.2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</row>
    <row r="877" spans="1:16" ht="15.75" customHeight="1" x14ac:dyDescent="0.2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</row>
    <row r="878" spans="1:16" ht="15.75" customHeight="1" x14ac:dyDescent="0.2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</row>
    <row r="879" spans="1:16" ht="15.75" customHeight="1" x14ac:dyDescent="0.2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</row>
    <row r="880" spans="1:16" ht="15.75" customHeight="1" x14ac:dyDescent="0.2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</row>
    <row r="881" spans="1:16" ht="15.75" customHeight="1" x14ac:dyDescent="0.2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</row>
    <row r="882" spans="1:16" ht="15.75" customHeight="1" x14ac:dyDescent="0.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</row>
    <row r="883" spans="1:16" ht="15.75" customHeight="1" x14ac:dyDescent="0.2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</row>
    <row r="884" spans="1:16" ht="15.75" customHeight="1" x14ac:dyDescent="0.2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</row>
    <row r="885" spans="1:16" ht="15.75" customHeight="1" x14ac:dyDescent="0.2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</row>
    <row r="886" spans="1:16" ht="15.75" customHeight="1" x14ac:dyDescent="0.2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</row>
    <row r="887" spans="1:16" ht="15.75" customHeight="1" x14ac:dyDescent="0.2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</row>
    <row r="888" spans="1:16" ht="15.75" customHeight="1" x14ac:dyDescent="0.2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</row>
    <row r="889" spans="1:16" ht="15.75" customHeight="1" x14ac:dyDescent="0.2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</row>
    <row r="890" spans="1:16" ht="15.75" customHeight="1" x14ac:dyDescent="0.2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</row>
    <row r="891" spans="1:16" ht="15.75" customHeight="1" x14ac:dyDescent="0.2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</row>
    <row r="892" spans="1:16" ht="15.75" customHeight="1" x14ac:dyDescent="0.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</row>
    <row r="893" spans="1:16" ht="15.75" customHeight="1" x14ac:dyDescent="0.2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</row>
    <row r="894" spans="1:16" ht="15.75" customHeight="1" x14ac:dyDescent="0.2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</row>
    <row r="895" spans="1:16" ht="15.75" customHeight="1" x14ac:dyDescent="0.2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</row>
    <row r="896" spans="1:16" ht="15.75" customHeight="1" x14ac:dyDescent="0.2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</row>
    <row r="897" spans="1:16" ht="15.75" customHeight="1" x14ac:dyDescent="0.2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</row>
    <row r="898" spans="1:16" ht="15.75" customHeight="1" x14ac:dyDescent="0.2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</row>
    <row r="899" spans="1:16" ht="15.75" customHeight="1" x14ac:dyDescent="0.2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</row>
    <row r="900" spans="1:16" ht="15.75" customHeight="1" x14ac:dyDescent="0.2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</row>
    <row r="901" spans="1:16" ht="15.75" customHeight="1" x14ac:dyDescent="0.2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</row>
    <row r="902" spans="1:16" ht="15.75" customHeight="1" x14ac:dyDescent="0.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</row>
    <row r="903" spans="1:16" ht="15.75" customHeight="1" x14ac:dyDescent="0.2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</row>
    <row r="904" spans="1:16" ht="15.75" customHeight="1" x14ac:dyDescent="0.2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</row>
    <row r="905" spans="1:16" ht="15.75" customHeight="1" x14ac:dyDescent="0.2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</row>
    <row r="906" spans="1:16" ht="15.75" customHeight="1" x14ac:dyDescent="0.2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</row>
    <row r="907" spans="1:16" ht="15.75" customHeight="1" x14ac:dyDescent="0.2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</row>
    <row r="908" spans="1:16" ht="15.75" customHeight="1" x14ac:dyDescent="0.2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</row>
    <row r="909" spans="1:16" ht="15.75" customHeight="1" x14ac:dyDescent="0.2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</row>
    <row r="910" spans="1:16" ht="15.75" customHeight="1" x14ac:dyDescent="0.2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</row>
    <row r="911" spans="1:16" ht="15.75" customHeight="1" x14ac:dyDescent="0.2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</row>
    <row r="912" spans="1:16" ht="15.75" customHeight="1" x14ac:dyDescent="0.2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</row>
    <row r="913" spans="1:16" ht="15.75" customHeight="1" x14ac:dyDescent="0.2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</row>
    <row r="914" spans="1:16" ht="15.75" customHeight="1" x14ac:dyDescent="0.2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</row>
    <row r="915" spans="1:16" ht="15.75" customHeight="1" x14ac:dyDescent="0.2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</row>
    <row r="916" spans="1:16" ht="15.75" customHeight="1" x14ac:dyDescent="0.2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</row>
    <row r="917" spans="1:16" ht="15.75" customHeight="1" x14ac:dyDescent="0.2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</row>
    <row r="918" spans="1:16" ht="15.75" customHeight="1" x14ac:dyDescent="0.2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</row>
    <row r="919" spans="1:16" ht="15.75" customHeight="1" x14ac:dyDescent="0.2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</row>
    <row r="920" spans="1:16" ht="15.75" customHeight="1" x14ac:dyDescent="0.2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</row>
    <row r="921" spans="1:16" ht="15.75" customHeight="1" x14ac:dyDescent="0.2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</row>
    <row r="922" spans="1:16" ht="15.75" customHeight="1" x14ac:dyDescent="0.2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</row>
    <row r="923" spans="1:16" ht="15.75" customHeight="1" x14ac:dyDescent="0.2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</row>
    <row r="924" spans="1:16" ht="15.75" customHeight="1" x14ac:dyDescent="0.2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</row>
    <row r="925" spans="1:16" ht="15.75" customHeight="1" x14ac:dyDescent="0.2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</row>
    <row r="926" spans="1:16" ht="15.75" customHeight="1" x14ac:dyDescent="0.2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</row>
    <row r="927" spans="1:16" ht="15.75" customHeight="1" x14ac:dyDescent="0.2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</row>
    <row r="928" spans="1:16" ht="15.75" customHeight="1" x14ac:dyDescent="0.2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</row>
    <row r="929" spans="1:16" ht="15.75" customHeight="1" x14ac:dyDescent="0.2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</row>
    <row r="930" spans="1:16" ht="15.75" customHeight="1" x14ac:dyDescent="0.2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</row>
    <row r="931" spans="1:16" ht="15.75" customHeight="1" x14ac:dyDescent="0.2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</row>
    <row r="932" spans="1:16" ht="15.75" customHeight="1" x14ac:dyDescent="0.2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</row>
    <row r="933" spans="1:16" ht="15.75" customHeight="1" x14ac:dyDescent="0.2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</row>
    <row r="934" spans="1:16" ht="15.75" customHeight="1" x14ac:dyDescent="0.2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</row>
    <row r="935" spans="1:16" ht="15.75" customHeight="1" x14ac:dyDescent="0.2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</row>
    <row r="936" spans="1:16" ht="15.75" customHeight="1" x14ac:dyDescent="0.2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</row>
    <row r="937" spans="1:16" ht="15.75" customHeight="1" x14ac:dyDescent="0.2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</row>
    <row r="938" spans="1:16" ht="15.75" customHeight="1" x14ac:dyDescent="0.2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</row>
    <row r="939" spans="1:16" ht="15.75" customHeight="1" x14ac:dyDescent="0.2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</row>
    <row r="940" spans="1:16" ht="15.75" customHeight="1" x14ac:dyDescent="0.2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</row>
    <row r="941" spans="1:16" ht="15.75" customHeight="1" x14ac:dyDescent="0.2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</row>
    <row r="942" spans="1:16" ht="15.75" customHeight="1" x14ac:dyDescent="0.2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</row>
    <row r="943" spans="1:16" ht="15.75" customHeight="1" x14ac:dyDescent="0.2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</row>
    <row r="944" spans="1:16" ht="15.75" customHeight="1" x14ac:dyDescent="0.2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</row>
    <row r="945" spans="1:16" ht="15.75" customHeight="1" x14ac:dyDescent="0.2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</row>
    <row r="946" spans="1:16" ht="15.75" customHeight="1" x14ac:dyDescent="0.2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</row>
    <row r="947" spans="1:16" ht="15.75" customHeight="1" x14ac:dyDescent="0.2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</row>
    <row r="948" spans="1:16" ht="15.75" customHeight="1" x14ac:dyDescent="0.2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</row>
    <row r="949" spans="1:16" ht="15.75" customHeight="1" x14ac:dyDescent="0.2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</row>
    <row r="950" spans="1:16" ht="15.75" customHeight="1" x14ac:dyDescent="0.2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</row>
    <row r="951" spans="1:16" ht="15.75" customHeight="1" x14ac:dyDescent="0.2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</row>
    <row r="952" spans="1:16" ht="15.75" customHeight="1" x14ac:dyDescent="0.2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</row>
    <row r="953" spans="1:16" ht="15.75" customHeight="1" x14ac:dyDescent="0.2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</row>
    <row r="954" spans="1:16" ht="15.75" customHeight="1" x14ac:dyDescent="0.2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</row>
    <row r="955" spans="1:16" ht="15.75" customHeight="1" x14ac:dyDescent="0.2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</row>
    <row r="956" spans="1:16" ht="15.75" customHeight="1" x14ac:dyDescent="0.2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</row>
    <row r="957" spans="1:16" ht="15.75" customHeight="1" x14ac:dyDescent="0.2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</row>
    <row r="958" spans="1:16" ht="15.75" customHeight="1" x14ac:dyDescent="0.2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</row>
    <row r="959" spans="1:16" ht="15.75" customHeight="1" x14ac:dyDescent="0.2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</row>
    <row r="960" spans="1:16" ht="15.75" customHeight="1" x14ac:dyDescent="0.2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</row>
    <row r="961" spans="1:16" ht="15.75" customHeight="1" x14ac:dyDescent="0.2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</row>
    <row r="962" spans="1:16" ht="15.75" customHeight="1" x14ac:dyDescent="0.2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</row>
    <row r="963" spans="1:16" ht="15.75" customHeight="1" x14ac:dyDescent="0.2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</row>
    <row r="964" spans="1:16" ht="15.75" customHeight="1" x14ac:dyDescent="0.2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</row>
    <row r="965" spans="1:16" ht="15.75" customHeight="1" x14ac:dyDescent="0.2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</row>
    <row r="966" spans="1:16" ht="15.75" customHeight="1" x14ac:dyDescent="0.2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</row>
    <row r="967" spans="1:16" ht="15.75" customHeight="1" x14ac:dyDescent="0.2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</row>
    <row r="968" spans="1:16" ht="15.75" customHeight="1" x14ac:dyDescent="0.2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</row>
    <row r="969" spans="1:16" ht="15.75" customHeight="1" x14ac:dyDescent="0.2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</row>
    <row r="970" spans="1:16" ht="15.75" customHeight="1" x14ac:dyDescent="0.2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</row>
    <row r="971" spans="1:16" ht="15.75" customHeight="1" x14ac:dyDescent="0.2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</row>
    <row r="972" spans="1:16" ht="15.75" customHeight="1" x14ac:dyDescent="0.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</row>
    <row r="973" spans="1:16" ht="15.75" customHeight="1" x14ac:dyDescent="0.2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</row>
    <row r="974" spans="1:16" ht="15.75" customHeight="1" x14ac:dyDescent="0.2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</row>
    <row r="975" spans="1:16" ht="15.75" customHeight="1" x14ac:dyDescent="0.2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</row>
    <row r="976" spans="1:16" ht="15.75" customHeight="1" x14ac:dyDescent="0.2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</row>
    <row r="977" spans="1:16" ht="15.75" customHeight="1" x14ac:dyDescent="0.2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</row>
    <row r="978" spans="1:16" ht="15.75" customHeight="1" x14ac:dyDescent="0.2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</row>
    <row r="979" spans="1:16" ht="15.75" customHeight="1" x14ac:dyDescent="0.2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</row>
    <row r="980" spans="1:16" ht="15.75" customHeight="1" x14ac:dyDescent="0.2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</row>
    <row r="981" spans="1:16" ht="15.75" customHeight="1" x14ac:dyDescent="0.2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</row>
    <row r="982" spans="1:16" ht="15.75" customHeight="1" x14ac:dyDescent="0.2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</row>
    <row r="983" spans="1:16" ht="15.75" customHeight="1" x14ac:dyDescent="0.2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</row>
    <row r="984" spans="1:16" ht="15.75" customHeight="1" x14ac:dyDescent="0.2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</row>
  </sheetData>
  <mergeCells count="6">
    <mergeCell ref="A4:A5"/>
    <mergeCell ref="B4:B5"/>
    <mergeCell ref="C4:P4"/>
    <mergeCell ref="A28:A29"/>
    <mergeCell ref="B28:B29"/>
    <mergeCell ref="C28:P28"/>
  </mergeCells>
  <pageMargins left="0.59055118110236227" right="0.19685039370078741" top="0.51181102362204722" bottom="0.19685039370078741" header="0" footer="0"/>
  <pageSetup paperSize="9" scale="61" orientation="landscape" r:id="rId1"/>
  <rowBreaks count="6" manualBreakCount="6">
    <brk id="24" max="16383" man="1"/>
    <brk id="24" man="1"/>
    <brk id="48" max="16383" man="1"/>
    <brk id="67" max="16383" man="1"/>
    <brk id="86" max="16383" man="1"/>
    <brk id="10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2C75-57A8-4570-A8C2-F8BE7FACB292}">
  <dimension ref="A1:AN276"/>
  <sheetViews>
    <sheetView zoomScale="90" zoomScaleNormal="90" zoomScaleSheetLayoutView="90" workbookViewId="0">
      <selection activeCell="B225" sqref="B225:P225"/>
    </sheetView>
  </sheetViews>
  <sheetFormatPr defaultColWidth="9.140625" defaultRowHeight="14.25" x14ac:dyDescent="0.2"/>
  <cols>
    <col min="1" max="1" width="35.7109375" style="6" customWidth="1"/>
    <col min="2" max="2" width="14.7109375" style="3" customWidth="1"/>
    <col min="3" max="3" width="15.7109375" style="3" customWidth="1"/>
    <col min="4" max="4" width="9.7109375" style="3" customWidth="1"/>
    <col min="5" max="5" width="15.7109375" style="3" customWidth="1"/>
    <col min="6" max="6" width="9.7109375" style="3" customWidth="1"/>
    <col min="7" max="7" width="15.7109375" style="3" customWidth="1"/>
    <col min="8" max="8" width="9.7109375" style="3" customWidth="1"/>
    <col min="9" max="9" width="14.7109375" style="3" customWidth="1"/>
    <col min="10" max="10" width="9.7109375" style="3" customWidth="1"/>
    <col min="11" max="11" width="14.7109375" style="3" customWidth="1"/>
    <col min="12" max="12" width="9.7109375" style="3" customWidth="1"/>
    <col min="13" max="13" width="14.7109375" style="3" customWidth="1"/>
    <col min="14" max="14" width="9.7109375" style="3" customWidth="1"/>
    <col min="15" max="15" width="14.7109375" style="3" customWidth="1"/>
    <col min="16" max="16" width="9.7109375" style="3" customWidth="1"/>
    <col min="17" max="16384" width="9.140625" style="3"/>
  </cols>
  <sheetData>
    <row r="1" spans="1:17" ht="15.95" customHeight="1" x14ac:dyDescent="0.2">
      <c r="A1" s="1" t="s">
        <v>198</v>
      </c>
      <c r="B1" s="1"/>
      <c r="C1" s="1"/>
      <c r="D1" s="1"/>
      <c r="E1" s="1"/>
      <c r="F1" s="1"/>
      <c r="G1" s="1"/>
      <c r="H1" s="1"/>
      <c r="I1" s="1"/>
      <c r="J1" s="96"/>
      <c r="K1" s="2"/>
      <c r="L1" s="2"/>
      <c r="M1" s="2"/>
      <c r="N1" s="2"/>
      <c r="O1" s="2"/>
      <c r="P1" s="2"/>
    </row>
    <row r="2" spans="1:17" ht="15.95" customHeight="1" x14ac:dyDescent="0.2">
      <c r="A2" s="4" t="s">
        <v>202</v>
      </c>
      <c r="B2" s="4"/>
      <c r="C2" s="4"/>
      <c r="D2" s="4"/>
      <c r="E2" s="4"/>
      <c r="F2" s="4"/>
      <c r="G2" s="4"/>
      <c r="H2" s="4"/>
      <c r="I2" s="4"/>
      <c r="J2" s="97"/>
      <c r="K2" s="5"/>
      <c r="L2" s="5"/>
      <c r="M2" s="5"/>
      <c r="N2" s="5"/>
      <c r="O2" s="5"/>
      <c r="P2" s="5"/>
    </row>
    <row r="3" spans="1:17" ht="15.95" customHeight="1" thickBot="1" x14ac:dyDescent="0.25">
      <c r="B3" s="7"/>
      <c r="C3" s="8"/>
      <c r="D3" s="8"/>
      <c r="E3" s="9"/>
      <c r="F3" s="9"/>
    </row>
    <row r="4" spans="1:17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7" s="14" customFormat="1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7" ht="35.1" customHeight="1" thickTop="1" x14ac:dyDescent="0.2">
      <c r="A6" s="92" t="s">
        <v>9</v>
      </c>
      <c r="B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7" ht="39.950000000000003" customHeight="1" x14ac:dyDescent="0.2">
      <c r="A7" s="16" t="s">
        <v>185</v>
      </c>
      <c r="B7" s="15">
        <f>SUM(B8:B19)</f>
        <v>195525</v>
      </c>
      <c r="C7" s="15">
        <f>SUM(C8:C19)</f>
        <v>57811</v>
      </c>
      <c r="D7" s="17">
        <f>C7/B7*100</f>
        <v>29.567063035417469</v>
      </c>
      <c r="E7" s="15">
        <f>SUM(E8:E19)</f>
        <v>6350</v>
      </c>
      <c r="F7" s="17">
        <f>E7/B7*100</f>
        <v>3.2476665388057797</v>
      </c>
      <c r="G7" s="15">
        <f>SUM(G8:G19)</f>
        <v>58901</v>
      </c>
      <c r="H7" s="17">
        <f>G7/B7*100</f>
        <v>30.124536504283338</v>
      </c>
      <c r="I7" s="15">
        <f>SUM(I8:I19)</f>
        <v>3567</v>
      </c>
      <c r="J7" s="17">
        <f>I7/B7*100</f>
        <v>1.8243191407748369</v>
      </c>
      <c r="K7" s="15">
        <f>SUM(K8:K19)</f>
        <v>3003</v>
      </c>
      <c r="L7" s="17">
        <f>K7/B7*100</f>
        <v>1.5358649789029537</v>
      </c>
      <c r="M7" s="15">
        <f>SUM(M8:M19)</f>
        <v>4937</v>
      </c>
      <c r="N7" s="17">
        <f>M7/B7*100</f>
        <v>2.5249968034778161</v>
      </c>
      <c r="O7" s="15">
        <f>SUM(O8:O19)</f>
        <v>60945</v>
      </c>
      <c r="P7" s="17">
        <f>O7/B7*100</f>
        <v>31.169927119294211</v>
      </c>
    </row>
    <row r="8" spans="1:17" ht="39.950000000000003" customHeight="1" x14ac:dyDescent="0.2">
      <c r="A8" s="19" t="s">
        <v>186</v>
      </c>
      <c r="B8" s="20">
        <f t="shared" ref="B8:C19" si="0">B32+B51+B70+B89+B108+B127+B146+B165+B184+B203+B222+B241+B260</f>
        <v>59007</v>
      </c>
      <c r="C8" s="20">
        <f t="shared" si="0"/>
        <v>9505</v>
      </c>
      <c r="D8" s="21">
        <f t="shared" ref="D8:D19" si="1">C8/B8*100</f>
        <v>16.108258342230585</v>
      </c>
      <c r="E8" s="20">
        <f t="shared" ref="E8:E19" si="2">E32+E51+E70+E89+E108+E127+E146+E165+E184+E203+E222+E241+E260</f>
        <v>2392</v>
      </c>
      <c r="F8" s="21">
        <f t="shared" ref="F8:F19" si="3">E8/B8*100</f>
        <v>4.0537563339942722</v>
      </c>
      <c r="G8" s="20">
        <f t="shared" ref="G8:G19" si="4">G32+G51+G70+G89+G108+G127+G146+G165+G184+G203+G222+G241+G260</f>
        <v>24015</v>
      </c>
      <c r="H8" s="21">
        <f t="shared" ref="H8:H19" si="5">G8/B8*100</f>
        <v>40.698561187655699</v>
      </c>
      <c r="I8" s="20">
        <f t="shared" ref="I8:I19" si="6">I32+I51+I70+I89+I108+I127+I146+I165+I184+I203+I222+I241+I260</f>
        <v>947</v>
      </c>
      <c r="J8" s="21">
        <f t="shared" ref="J8:J19" si="7">I8/B8*100</f>
        <v>1.6048943345704745</v>
      </c>
      <c r="K8" s="20">
        <f t="shared" ref="K8:K19" si="8">K32+K51+K70+K89+K108+K127+K146+K165+K184+K203+K222+K241+K260</f>
        <v>792</v>
      </c>
      <c r="L8" s="21">
        <f t="shared" ref="L8:L19" si="9">K8/B8*100</f>
        <v>1.3422136356703442</v>
      </c>
      <c r="M8" s="20">
        <f t="shared" ref="M8:M19" si="10">M32+M51+M70+M89+M108+M127+M146+M165+M184+M203+M222+M241+M260</f>
        <v>3429</v>
      </c>
      <c r="N8" s="21">
        <f t="shared" ref="N8:N19" si="11">M8/B8*100</f>
        <v>5.8111749453454671</v>
      </c>
      <c r="O8" s="20">
        <f t="shared" ref="O8:O19" si="12">O32+O51+O70+O89+O108+O127+O146+O165+O184+O203+O222+O241+O260</f>
        <v>17927</v>
      </c>
      <c r="P8" s="21">
        <f t="shared" ref="P8:P19" si="13">O8/B8*100</f>
        <v>30.381141220533159</v>
      </c>
    </row>
    <row r="9" spans="1:17" ht="39.950000000000003" customHeight="1" x14ac:dyDescent="0.2">
      <c r="A9" s="19" t="s">
        <v>187</v>
      </c>
      <c r="B9" s="20">
        <f t="shared" si="0"/>
        <v>14559</v>
      </c>
      <c r="C9" s="20">
        <f t="shared" si="0"/>
        <v>4561</v>
      </c>
      <c r="D9" s="21">
        <f t="shared" si="1"/>
        <v>31.327701078370769</v>
      </c>
      <c r="E9" s="20">
        <f t="shared" si="2"/>
        <v>501</v>
      </c>
      <c r="F9" s="21">
        <f t="shared" si="3"/>
        <v>3.4411704100556357</v>
      </c>
      <c r="G9" s="20">
        <f t="shared" si="4"/>
        <v>3969</v>
      </c>
      <c r="H9" s="21">
        <f t="shared" si="5"/>
        <v>27.261487739542549</v>
      </c>
      <c r="I9" s="20">
        <f t="shared" si="6"/>
        <v>373</v>
      </c>
      <c r="J9" s="21">
        <f t="shared" si="7"/>
        <v>2.5619891476062917</v>
      </c>
      <c r="K9" s="20">
        <f t="shared" si="8"/>
        <v>817</v>
      </c>
      <c r="L9" s="21">
        <f t="shared" si="9"/>
        <v>5.6116491517274536</v>
      </c>
      <c r="M9" s="20">
        <f t="shared" si="10"/>
        <v>240</v>
      </c>
      <c r="N9" s="21">
        <f t="shared" si="11"/>
        <v>1.6484648670925202</v>
      </c>
      <c r="O9" s="20">
        <f t="shared" si="12"/>
        <v>4098</v>
      </c>
      <c r="P9" s="21">
        <f t="shared" si="13"/>
        <v>28.147537605604782</v>
      </c>
    </row>
    <row r="10" spans="1:17" ht="39.950000000000003" customHeight="1" x14ac:dyDescent="0.2">
      <c r="A10" s="125" t="s">
        <v>199</v>
      </c>
      <c r="B10" s="20">
        <f t="shared" si="0"/>
        <v>83696</v>
      </c>
      <c r="C10" s="20">
        <f t="shared" si="0"/>
        <v>30785</v>
      </c>
      <c r="D10" s="21">
        <f t="shared" si="1"/>
        <v>36.781925062129609</v>
      </c>
      <c r="E10" s="20">
        <f t="shared" si="2"/>
        <v>2190</v>
      </c>
      <c r="F10" s="21">
        <f t="shared" si="3"/>
        <v>2.6166125023896005</v>
      </c>
      <c r="G10" s="20">
        <f t="shared" si="4"/>
        <v>26157</v>
      </c>
      <c r="H10" s="21">
        <f t="shared" si="5"/>
        <v>31.252389600458802</v>
      </c>
      <c r="I10" s="20">
        <f t="shared" si="6"/>
        <v>1810</v>
      </c>
      <c r="J10" s="21">
        <f t="shared" si="7"/>
        <v>2.1625884152169759</v>
      </c>
      <c r="K10" s="20">
        <f t="shared" si="8"/>
        <v>943</v>
      </c>
      <c r="L10" s="21">
        <f t="shared" si="9"/>
        <v>1.1266966163257504</v>
      </c>
      <c r="M10" s="20">
        <f t="shared" si="10"/>
        <v>691</v>
      </c>
      <c r="N10" s="21">
        <f t="shared" si="11"/>
        <v>0.82560695851653598</v>
      </c>
      <c r="O10" s="20">
        <f t="shared" si="12"/>
        <v>21120</v>
      </c>
      <c r="P10" s="21">
        <f t="shared" si="13"/>
        <v>25.234180844962722</v>
      </c>
    </row>
    <row r="11" spans="1:17" ht="39.950000000000003" customHeight="1" x14ac:dyDescent="0.2">
      <c r="A11" s="19" t="s">
        <v>188</v>
      </c>
      <c r="B11" s="20">
        <f t="shared" si="0"/>
        <v>1292</v>
      </c>
      <c r="C11" s="20">
        <f t="shared" si="0"/>
        <v>175</v>
      </c>
      <c r="D11" s="21">
        <f t="shared" si="1"/>
        <v>13.544891640866874</v>
      </c>
      <c r="E11" s="20">
        <f t="shared" si="2"/>
        <v>10</v>
      </c>
      <c r="F11" s="21">
        <f t="shared" si="3"/>
        <v>0.77399380804953566</v>
      </c>
      <c r="G11" s="20">
        <f t="shared" si="4"/>
        <v>234</v>
      </c>
      <c r="H11" s="21">
        <f t="shared" si="5"/>
        <v>18.111455108359134</v>
      </c>
      <c r="I11" s="20">
        <f t="shared" si="6"/>
        <v>13</v>
      </c>
      <c r="J11" s="21">
        <f t="shared" si="7"/>
        <v>1.0061919504643964</v>
      </c>
      <c r="K11" s="20">
        <f t="shared" si="8"/>
        <v>10</v>
      </c>
      <c r="L11" s="21">
        <f t="shared" si="9"/>
        <v>0.77399380804953566</v>
      </c>
      <c r="M11" s="127">
        <v>0</v>
      </c>
      <c r="N11" s="127">
        <v>0</v>
      </c>
      <c r="O11" s="20">
        <f t="shared" si="12"/>
        <v>850</v>
      </c>
      <c r="P11" s="21">
        <f t="shared" si="13"/>
        <v>65.789473684210535</v>
      </c>
    </row>
    <row r="12" spans="1:17" ht="54.95" customHeight="1" x14ac:dyDescent="0.2">
      <c r="A12" s="19" t="s">
        <v>189</v>
      </c>
      <c r="B12" s="20">
        <f t="shared" si="0"/>
        <v>24894</v>
      </c>
      <c r="C12" s="20">
        <f t="shared" si="0"/>
        <v>8535</v>
      </c>
      <c r="D12" s="21">
        <f t="shared" si="1"/>
        <v>34.285369968667148</v>
      </c>
      <c r="E12" s="20">
        <f t="shared" si="2"/>
        <v>967</v>
      </c>
      <c r="F12" s="21">
        <f t="shared" si="3"/>
        <v>3.8844701534506312</v>
      </c>
      <c r="G12" s="20">
        <f t="shared" si="4"/>
        <v>3080</v>
      </c>
      <c r="H12" s="21">
        <f t="shared" si="5"/>
        <v>12.372459227123002</v>
      </c>
      <c r="I12" s="20">
        <f t="shared" si="6"/>
        <v>332</v>
      </c>
      <c r="J12" s="21">
        <f t="shared" si="7"/>
        <v>1.3336546959106612</v>
      </c>
      <c r="K12" s="20">
        <f t="shared" si="8"/>
        <v>109</v>
      </c>
      <c r="L12" s="21">
        <f t="shared" si="9"/>
        <v>0.43785651160922312</v>
      </c>
      <c r="M12" s="20">
        <f t="shared" si="10"/>
        <v>528</v>
      </c>
      <c r="N12" s="21">
        <f t="shared" si="11"/>
        <v>2.1209930103639434</v>
      </c>
      <c r="O12" s="20">
        <f t="shared" si="12"/>
        <v>11343</v>
      </c>
      <c r="P12" s="21">
        <f t="shared" si="13"/>
        <v>45.565196432875396</v>
      </c>
    </row>
    <row r="13" spans="1:17" ht="120" customHeight="1" x14ac:dyDescent="0.2">
      <c r="A13" s="19" t="s">
        <v>200</v>
      </c>
      <c r="B13" s="20">
        <f t="shared" si="0"/>
        <v>1053</v>
      </c>
      <c r="C13" s="20">
        <f t="shared" si="0"/>
        <v>71</v>
      </c>
      <c r="D13" s="21">
        <f t="shared" si="1"/>
        <v>6.7426400759734095</v>
      </c>
      <c r="E13" s="20">
        <f t="shared" si="2"/>
        <v>5</v>
      </c>
      <c r="F13" s="21">
        <f t="shared" si="3"/>
        <v>0.47483380816714149</v>
      </c>
      <c r="G13" s="20">
        <f t="shared" si="4"/>
        <v>583</v>
      </c>
      <c r="H13" s="21">
        <f t="shared" si="5"/>
        <v>55.365622032288698</v>
      </c>
      <c r="I13" s="20">
        <f t="shared" si="6"/>
        <v>4</v>
      </c>
      <c r="J13" s="21">
        <f t="shared" si="7"/>
        <v>0.37986704653371323</v>
      </c>
      <c r="K13" s="20">
        <f t="shared" si="8"/>
        <v>1</v>
      </c>
      <c r="L13" s="21">
        <f t="shared" si="9"/>
        <v>9.4966761633428307E-2</v>
      </c>
      <c r="M13" s="20">
        <f t="shared" si="10"/>
        <v>5</v>
      </c>
      <c r="N13" s="21">
        <f t="shared" si="11"/>
        <v>0.47483380816714149</v>
      </c>
      <c r="O13" s="20">
        <f t="shared" si="12"/>
        <v>384</v>
      </c>
      <c r="P13" s="21">
        <f t="shared" si="13"/>
        <v>36.467236467236468</v>
      </c>
      <c r="Q13" s="17"/>
    </row>
    <row r="14" spans="1:17" ht="39.950000000000003" customHeight="1" x14ac:dyDescent="0.2">
      <c r="A14" s="19" t="s">
        <v>190</v>
      </c>
      <c r="B14" s="20">
        <f t="shared" si="0"/>
        <v>7341</v>
      </c>
      <c r="C14" s="20">
        <f t="shared" si="0"/>
        <v>3115</v>
      </c>
      <c r="D14" s="21">
        <f t="shared" si="1"/>
        <v>42.432911047541204</v>
      </c>
      <c r="E14" s="20">
        <f t="shared" si="2"/>
        <v>175</v>
      </c>
      <c r="F14" s="21">
        <f t="shared" si="3"/>
        <v>2.3838714071652367</v>
      </c>
      <c r="G14" s="20">
        <f t="shared" si="4"/>
        <v>711</v>
      </c>
      <c r="H14" s="21">
        <f t="shared" si="5"/>
        <v>9.6853289742541886</v>
      </c>
      <c r="I14" s="20">
        <f t="shared" si="6"/>
        <v>32</v>
      </c>
      <c r="J14" s="21">
        <f t="shared" si="7"/>
        <v>0.43590791445307181</v>
      </c>
      <c r="K14" s="20">
        <f t="shared" si="8"/>
        <v>289</v>
      </c>
      <c r="L14" s="21">
        <f t="shared" si="9"/>
        <v>3.9367933524043046</v>
      </c>
      <c r="M14" s="20">
        <f t="shared" si="10"/>
        <v>21</v>
      </c>
      <c r="N14" s="21">
        <f t="shared" si="11"/>
        <v>0.28606456885982834</v>
      </c>
      <c r="O14" s="20">
        <f t="shared" si="12"/>
        <v>2987</v>
      </c>
      <c r="P14" s="21">
        <f t="shared" si="13"/>
        <v>40.689279389728924</v>
      </c>
    </row>
    <row r="15" spans="1:17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</row>
    <row r="16" spans="1:17" ht="39.950000000000003" customHeight="1" x14ac:dyDescent="0.2">
      <c r="A16" s="19" t="s">
        <v>192</v>
      </c>
      <c r="B16" s="20">
        <f t="shared" si="0"/>
        <v>71</v>
      </c>
      <c r="C16" s="20">
        <f t="shared" si="0"/>
        <v>2</v>
      </c>
      <c r="D16" s="21">
        <f t="shared" si="1"/>
        <v>2.8169014084507045</v>
      </c>
      <c r="E16" s="20">
        <f t="shared" si="2"/>
        <v>13</v>
      </c>
      <c r="F16" s="21">
        <f t="shared" si="3"/>
        <v>18.30985915492958</v>
      </c>
      <c r="G16" s="20">
        <f t="shared" si="4"/>
        <v>9</v>
      </c>
      <c r="H16" s="21">
        <f t="shared" si="5"/>
        <v>12.676056338028168</v>
      </c>
      <c r="I16" s="20">
        <f t="shared" si="6"/>
        <v>1</v>
      </c>
      <c r="J16" s="21">
        <f t="shared" si="7"/>
        <v>1.4084507042253522</v>
      </c>
      <c r="K16" s="20">
        <f t="shared" si="8"/>
        <v>6</v>
      </c>
      <c r="L16" s="21">
        <f t="shared" si="9"/>
        <v>8.4507042253521121</v>
      </c>
      <c r="M16" s="20">
        <f t="shared" si="10"/>
        <v>6</v>
      </c>
      <c r="N16" s="21">
        <f t="shared" si="11"/>
        <v>8.4507042253521121</v>
      </c>
      <c r="O16" s="20">
        <f t="shared" si="12"/>
        <v>34</v>
      </c>
      <c r="P16" s="21">
        <f t="shared" si="13"/>
        <v>47.887323943661968</v>
      </c>
    </row>
    <row r="17" spans="1:16" ht="39.950000000000003" customHeight="1" x14ac:dyDescent="0.2">
      <c r="A17" s="19" t="s">
        <v>193</v>
      </c>
      <c r="B17" s="20">
        <f t="shared" si="0"/>
        <v>2079</v>
      </c>
      <c r="C17" s="20">
        <f t="shared" si="0"/>
        <v>896</v>
      </c>
      <c r="D17" s="21">
        <f t="shared" si="1"/>
        <v>43.097643097643093</v>
      </c>
      <c r="E17" s="20">
        <f t="shared" si="2"/>
        <v>2</v>
      </c>
      <c r="F17" s="21">
        <f t="shared" si="3"/>
        <v>9.6200096200096202E-2</v>
      </c>
      <c r="G17" s="20">
        <f t="shared" si="4"/>
        <v>9</v>
      </c>
      <c r="H17" s="21">
        <f t="shared" si="5"/>
        <v>0.4329004329004329</v>
      </c>
      <c r="I17" s="20">
        <f t="shared" si="6"/>
        <v>47</v>
      </c>
      <c r="J17" s="21">
        <f t="shared" si="7"/>
        <v>2.2607022607022609</v>
      </c>
      <c r="K17" s="20">
        <f t="shared" si="8"/>
        <v>6</v>
      </c>
      <c r="L17" s="21">
        <f t="shared" si="9"/>
        <v>0.28860028860028858</v>
      </c>
      <c r="M17" s="127">
        <v>0</v>
      </c>
      <c r="N17" s="127">
        <v>0</v>
      </c>
      <c r="O17" s="20">
        <f t="shared" si="12"/>
        <v>1119</v>
      </c>
      <c r="P17" s="21">
        <f t="shared" si="13"/>
        <v>53.823953823953815</v>
      </c>
    </row>
    <row r="18" spans="1:16" ht="39.950000000000003" customHeight="1" x14ac:dyDescent="0.2">
      <c r="A18" s="19" t="s">
        <v>194</v>
      </c>
      <c r="B18" s="20">
        <f t="shared" si="0"/>
        <v>56</v>
      </c>
      <c r="C18" s="127">
        <v>0</v>
      </c>
      <c r="D18" s="127">
        <v>0</v>
      </c>
      <c r="E18" s="20">
        <f t="shared" si="2"/>
        <v>1</v>
      </c>
      <c r="F18" s="21">
        <f t="shared" si="3"/>
        <v>1.7857142857142856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20">
        <f t="shared" si="10"/>
        <v>7</v>
      </c>
      <c r="N18" s="21">
        <f t="shared" si="11"/>
        <v>12.5</v>
      </c>
      <c r="O18" s="20">
        <f t="shared" si="12"/>
        <v>48</v>
      </c>
      <c r="P18" s="21">
        <f t="shared" si="13"/>
        <v>85.714285714285708</v>
      </c>
    </row>
    <row r="19" spans="1:16" ht="39.950000000000003" customHeight="1" x14ac:dyDescent="0.2">
      <c r="A19" s="19" t="s">
        <v>195</v>
      </c>
      <c r="B19" s="20">
        <f t="shared" si="0"/>
        <v>1477</v>
      </c>
      <c r="C19" s="20">
        <f t="shared" si="0"/>
        <v>166</v>
      </c>
      <c r="D19" s="21">
        <f t="shared" si="1"/>
        <v>11.23899796885579</v>
      </c>
      <c r="E19" s="20">
        <f t="shared" si="2"/>
        <v>94</v>
      </c>
      <c r="F19" s="21">
        <f t="shared" si="3"/>
        <v>6.3642518618821935</v>
      </c>
      <c r="G19" s="20">
        <f t="shared" si="4"/>
        <v>134</v>
      </c>
      <c r="H19" s="21">
        <f t="shared" si="5"/>
        <v>9.0724441435341898</v>
      </c>
      <c r="I19" s="20">
        <f t="shared" si="6"/>
        <v>8</v>
      </c>
      <c r="J19" s="21">
        <f t="shared" si="7"/>
        <v>0.54163845633039942</v>
      </c>
      <c r="K19" s="20">
        <f t="shared" si="8"/>
        <v>30</v>
      </c>
      <c r="L19" s="21">
        <f t="shared" si="9"/>
        <v>2.0311442112389977</v>
      </c>
      <c r="M19" s="20">
        <f t="shared" si="10"/>
        <v>10</v>
      </c>
      <c r="N19" s="21">
        <f t="shared" si="11"/>
        <v>0.67704807041299941</v>
      </c>
      <c r="O19" s="20">
        <f t="shared" si="12"/>
        <v>1035</v>
      </c>
      <c r="P19" s="21">
        <f t="shared" si="13"/>
        <v>70.074475287745429</v>
      </c>
    </row>
    <row r="20" spans="1:16" ht="15.95" customHeight="1" x14ac:dyDescent="0.2">
      <c r="A20" s="53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ht="15.95" customHeight="1" thickBot="1" x14ac:dyDescent="0.25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ht="18" customHeight="1" x14ac:dyDescent="0.25">
      <c r="A23" s="30" t="s">
        <v>19</v>
      </c>
    </row>
    <row r="24" spans="1:16" ht="15.95" customHeight="1" x14ac:dyDescent="0.2">
      <c r="A24" s="31" t="s">
        <v>20</v>
      </c>
    </row>
    <row r="25" spans="1:16" ht="15.95" customHeight="1" x14ac:dyDescent="0.2">
      <c r="A25" s="1" t="s">
        <v>198</v>
      </c>
      <c r="B25" s="1"/>
      <c r="C25" s="1"/>
      <c r="D25" s="1"/>
      <c r="E25" s="1"/>
      <c r="F25" s="1"/>
      <c r="G25" s="1"/>
      <c r="H25" s="1"/>
      <c r="I25" s="1"/>
      <c r="J25" s="96"/>
      <c r="K25" s="2"/>
      <c r="L25" s="2"/>
      <c r="M25" s="2"/>
      <c r="N25" s="2"/>
      <c r="O25" s="2"/>
      <c r="P25" s="2"/>
    </row>
    <row r="26" spans="1:16" ht="15.95" customHeight="1" x14ac:dyDescent="0.2">
      <c r="A26" s="4" t="s">
        <v>202</v>
      </c>
      <c r="B26" s="4"/>
      <c r="C26" s="4"/>
      <c r="D26" s="4"/>
      <c r="E26" s="4"/>
      <c r="F26" s="4"/>
      <c r="G26" s="4"/>
      <c r="H26" s="4"/>
      <c r="I26" s="4"/>
      <c r="J26" s="97"/>
      <c r="K26" s="5"/>
      <c r="L26" s="5"/>
      <c r="M26" s="5"/>
      <c r="N26" s="5"/>
      <c r="O26" s="5"/>
      <c r="P26" s="5"/>
    </row>
    <row r="27" spans="1:16" ht="15.95" customHeight="1" thickBot="1" x14ac:dyDescent="0.25">
      <c r="B27" s="7"/>
      <c r="C27" s="8"/>
      <c r="D27" s="8"/>
      <c r="E27" s="9"/>
      <c r="F27" s="9"/>
    </row>
    <row r="28" spans="1:1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s="14" customFormat="1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</row>
    <row r="30" spans="1:16" ht="35.1" customHeight="1" thickTop="1" x14ac:dyDescent="0.2">
      <c r="A30" s="92" t="s">
        <v>80</v>
      </c>
      <c r="B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39.950000000000003" customHeight="1" x14ac:dyDescent="0.2">
      <c r="A31" s="16" t="s">
        <v>185</v>
      </c>
      <c r="B31" s="15">
        <f>SUM(B32:B43)</f>
        <v>8918</v>
      </c>
      <c r="C31" s="15">
        <f>SUM(C32:C43)</f>
        <v>838</v>
      </c>
      <c r="D31" s="17">
        <f>C31/B31*100</f>
        <v>9.3967257232563348</v>
      </c>
      <c r="E31" s="15">
        <f>SUM(E32:E43)</f>
        <v>242</v>
      </c>
      <c r="F31" s="17">
        <f>E31/B31*100</f>
        <v>2.71361291769455</v>
      </c>
      <c r="G31" s="15">
        <f>SUM(G32:G43)</f>
        <v>3493</v>
      </c>
      <c r="H31" s="17">
        <f>G31/B31*100</f>
        <v>39.167974882260594</v>
      </c>
      <c r="I31" s="15">
        <f>SUM(I32:I43)</f>
        <v>142</v>
      </c>
      <c r="J31" s="17">
        <f>I31/B31*100</f>
        <v>1.5922852657546536</v>
      </c>
      <c r="K31" s="15">
        <f>SUM(K32:K43)</f>
        <v>219</v>
      </c>
      <c r="L31" s="17">
        <f>K31/B31*100</f>
        <v>2.455707557748374</v>
      </c>
      <c r="M31" s="15">
        <f>SUM(M32:M43)</f>
        <v>170</v>
      </c>
      <c r="N31" s="17">
        <f>M31/B31*100</f>
        <v>1.9062570082978247</v>
      </c>
      <c r="O31" s="15">
        <f>SUM(O32:O43)</f>
        <v>3814</v>
      </c>
      <c r="P31" s="17">
        <f>O31/B31*100</f>
        <v>42.767436644987669</v>
      </c>
    </row>
    <row r="32" spans="1:16" ht="39.950000000000003" customHeight="1" x14ac:dyDescent="0.2">
      <c r="A32" s="19" t="s">
        <v>186</v>
      </c>
      <c r="B32" s="20">
        <v>3814</v>
      </c>
      <c r="C32" s="20">
        <v>200</v>
      </c>
      <c r="D32" s="21">
        <f t="shared" ref="D32:D38" si="14">C32/B32*100</f>
        <v>5.2438384897745145</v>
      </c>
      <c r="E32" s="20">
        <v>73</v>
      </c>
      <c r="F32" s="21">
        <f t="shared" ref="F32:F38" si="15">E32/B32*100</f>
        <v>1.9140010487676982</v>
      </c>
      <c r="G32" s="20">
        <v>1663</v>
      </c>
      <c r="H32" s="21">
        <f t="shared" ref="H32:H41" si="16">G32/B32*100</f>
        <v>43.602517042475093</v>
      </c>
      <c r="I32" s="20">
        <v>68</v>
      </c>
      <c r="J32" s="21">
        <f t="shared" ref="J32:J41" si="17">I32/B32*100</f>
        <v>1.7829050865233349</v>
      </c>
      <c r="K32" s="20">
        <v>109</v>
      </c>
      <c r="L32" s="21">
        <f t="shared" ref="L32:L41" si="18">K32/B32*100</f>
        <v>2.8578919769271107</v>
      </c>
      <c r="M32" s="20">
        <v>129</v>
      </c>
      <c r="N32" s="21">
        <f t="shared" ref="N32:N40" si="19">M32/B32*100</f>
        <v>3.382275825904562</v>
      </c>
      <c r="O32" s="20">
        <v>1572</v>
      </c>
      <c r="P32" s="21">
        <f t="shared" ref="P32:P38" si="20">O32/B32*100</f>
        <v>41.216570529627688</v>
      </c>
    </row>
    <row r="33" spans="1:16" ht="39.950000000000003" customHeight="1" x14ac:dyDescent="0.2">
      <c r="A33" s="19" t="s">
        <v>187</v>
      </c>
      <c r="B33" s="20">
        <v>640</v>
      </c>
      <c r="C33" s="20">
        <v>32</v>
      </c>
      <c r="D33" s="21">
        <f t="shared" si="14"/>
        <v>5</v>
      </c>
      <c r="E33" s="20">
        <v>19</v>
      </c>
      <c r="F33" s="21">
        <f t="shared" si="15"/>
        <v>2.96875</v>
      </c>
      <c r="G33" s="20">
        <v>218</v>
      </c>
      <c r="H33" s="21">
        <f t="shared" si="16"/>
        <v>34.0625</v>
      </c>
      <c r="I33" s="20">
        <v>12</v>
      </c>
      <c r="J33" s="21">
        <f t="shared" si="17"/>
        <v>1.875</v>
      </c>
      <c r="K33" s="20">
        <v>66</v>
      </c>
      <c r="L33" s="21">
        <f t="shared" si="18"/>
        <v>10.3125</v>
      </c>
      <c r="M33" s="20">
        <v>23</v>
      </c>
      <c r="N33" s="21">
        <f t="shared" si="19"/>
        <v>3.5937499999999996</v>
      </c>
      <c r="O33" s="20">
        <v>270</v>
      </c>
      <c r="P33" s="21">
        <f t="shared" si="20"/>
        <v>42.1875</v>
      </c>
    </row>
    <row r="34" spans="1:16" ht="39.950000000000003" customHeight="1" x14ac:dyDescent="0.2">
      <c r="A34" s="125" t="s">
        <v>199</v>
      </c>
      <c r="B34" s="20">
        <v>3237</v>
      </c>
      <c r="C34" s="20">
        <v>546</v>
      </c>
      <c r="D34" s="21">
        <f t="shared" si="14"/>
        <v>16.867469879518072</v>
      </c>
      <c r="E34" s="20">
        <v>106</v>
      </c>
      <c r="F34" s="21">
        <f t="shared" si="15"/>
        <v>3.274637009576769</v>
      </c>
      <c r="G34" s="20">
        <v>1396</v>
      </c>
      <c r="H34" s="21">
        <f t="shared" si="16"/>
        <v>43.126351560086498</v>
      </c>
      <c r="I34" s="20">
        <v>60</v>
      </c>
      <c r="J34" s="21">
        <f t="shared" si="17"/>
        <v>1.8535681186283595</v>
      </c>
      <c r="K34" s="20">
        <v>26</v>
      </c>
      <c r="L34" s="21">
        <f t="shared" si="18"/>
        <v>0.80321285140562237</v>
      </c>
      <c r="M34" s="20">
        <v>14</v>
      </c>
      <c r="N34" s="21">
        <f t="shared" si="19"/>
        <v>0.43249922767995058</v>
      </c>
      <c r="O34" s="20">
        <v>1089</v>
      </c>
      <c r="P34" s="21">
        <f t="shared" si="20"/>
        <v>33.642261353104722</v>
      </c>
    </row>
    <row r="35" spans="1:16" ht="39.950000000000003" customHeight="1" x14ac:dyDescent="0.2">
      <c r="A35" s="19" t="s">
        <v>188</v>
      </c>
      <c r="B35" s="20">
        <v>426</v>
      </c>
      <c r="C35" s="20">
        <v>11</v>
      </c>
      <c r="D35" s="21">
        <f t="shared" si="14"/>
        <v>2.5821596244131455</v>
      </c>
      <c r="E35" s="20">
        <v>3</v>
      </c>
      <c r="F35" s="21">
        <f t="shared" si="15"/>
        <v>0.70422535211267612</v>
      </c>
      <c r="G35" s="20">
        <v>86</v>
      </c>
      <c r="H35" s="21">
        <f t="shared" si="16"/>
        <v>20.187793427230048</v>
      </c>
      <c r="I35" s="127">
        <v>0</v>
      </c>
      <c r="J35" s="127">
        <v>0</v>
      </c>
      <c r="K35" s="127">
        <v>0</v>
      </c>
      <c r="L35" s="127">
        <v>0</v>
      </c>
      <c r="M35" s="127">
        <v>0</v>
      </c>
      <c r="N35" s="127">
        <v>0</v>
      </c>
      <c r="O35" s="20">
        <v>326</v>
      </c>
      <c r="P35" s="21">
        <f t="shared" si="20"/>
        <v>76.525821596244143</v>
      </c>
    </row>
    <row r="36" spans="1:16" ht="54.95" customHeight="1" x14ac:dyDescent="0.2">
      <c r="A36" s="19" t="s">
        <v>189</v>
      </c>
      <c r="B36" s="20">
        <v>529</v>
      </c>
      <c r="C36" s="20">
        <v>33</v>
      </c>
      <c r="D36" s="21">
        <f t="shared" si="14"/>
        <v>6.2381852551984878</v>
      </c>
      <c r="E36" s="20">
        <v>39</v>
      </c>
      <c r="F36" s="21">
        <f t="shared" si="15"/>
        <v>7.3724007561436666</v>
      </c>
      <c r="G36" s="20">
        <v>84</v>
      </c>
      <c r="H36" s="21">
        <f t="shared" si="16"/>
        <v>15.879017013232513</v>
      </c>
      <c r="I36" s="20">
        <v>1</v>
      </c>
      <c r="J36" s="21">
        <f t="shared" si="17"/>
        <v>0.1890359168241966</v>
      </c>
      <c r="K36" s="20">
        <v>1</v>
      </c>
      <c r="L36" s="21">
        <f t="shared" si="18"/>
        <v>0.1890359168241966</v>
      </c>
      <c r="M36" s="127">
        <v>0</v>
      </c>
      <c r="N36" s="127">
        <v>0</v>
      </c>
      <c r="O36" s="20">
        <v>371</v>
      </c>
      <c r="P36" s="21">
        <f t="shared" si="20"/>
        <v>70.132325141776946</v>
      </c>
    </row>
    <row r="37" spans="1:16" ht="120" customHeight="1" x14ac:dyDescent="0.2">
      <c r="A37" s="19" t="s">
        <v>200</v>
      </c>
      <c r="B37" s="127">
        <v>0</v>
      </c>
      <c r="C37" s="127">
        <v>0</v>
      </c>
      <c r="D37" s="127">
        <v>0</v>
      </c>
      <c r="E37" s="127">
        <v>0</v>
      </c>
      <c r="F37" s="127">
        <v>0</v>
      </c>
      <c r="G37" s="127">
        <v>0</v>
      </c>
      <c r="H37" s="127">
        <v>0</v>
      </c>
      <c r="I37" s="127">
        <v>0</v>
      </c>
      <c r="J37" s="127">
        <v>0</v>
      </c>
      <c r="K37" s="127">
        <v>0</v>
      </c>
      <c r="L37" s="127">
        <v>0</v>
      </c>
      <c r="M37" s="127">
        <v>0</v>
      </c>
      <c r="N37" s="127">
        <v>0</v>
      </c>
      <c r="O37" s="127">
        <v>0</v>
      </c>
      <c r="P37" s="127">
        <v>0</v>
      </c>
    </row>
    <row r="38" spans="1:16" ht="39.950000000000003" customHeight="1" x14ac:dyDescent="0.2">
      <c r="A38" s="19" t="s">
        <v>190</v>
      </c>
      <c r="B38" s="20">
        <v>216</v>
      </c>
      <c r="C38" s="20">
        <v>15</v>
      </c>
      <c r="D38" s="21">
        <f t="shared" si="14"/>
        <v>6.9444444444444446</v>
      </c>
      <c r="E38" s="20">
        <v>1</v>
      </c>
      <c r="F38" s="21">
        <f t="shared" si="15"/>
        <v>0.46296296296296291</v>
      </c>
      <c r="G38" s="20">
        <v>36</v>
      </c>
      <c r="H38" s="21">
        <f t="shared" si="16"/>
        <v>16.666666666666664</v>
      </c>
      <c r="I38" s="127">
        <v>0</v>
      </c>
      <c r="J38" s="127">
        <v>0</v>
      </c>
      <c r="K38" s="20">
        <v>13</v>
      </c>
      <c r="L38" s="21">
        <f t="shared" si="18"/>
        <v>6.0185185185185182</v>
      </c>
      <c r="M38" s="127">
        <v>0</v>
      </c>
      <c r="N38" s="127">
        <v>0</v>
      </c>
      <c r="O38" s="20">
        <v>151</v>
      </c>
      <c r="P38" s="21">
        <f t="shared" si="20"/>
        <v>69.907407407407405</v>
      </c>
    </row>
    <row r="39" spans="1:16" ht="39.950000000000003" customHeight="1" x14ac:dyDescent="0.2">
      <c r="A39" s="19" t="s">
        <v>191</v>
      </c>
      <c r="B39" s="127">
        <v>0</v>
      </c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</row>
    <row r="40" spans="1:16" ht="39.950000000000003" customHeight="1" x14ac:dyDescent="0.2">
      <c r="A40" s="19" t="s">
        <v>192</v>
      </c>
      <c r="B40" s="20">
        <v>3</v>
      </c>
      <c r="C40" s="127">
        <v>0</v>
      </c>
      <c r="D40" s="127">
        <v>0</v>
      </c>
      <c r="E40" s="127">
        <v>0</v>
      </c>
      <c r="F40" s="127">
        <v>0</v>
      </c>
      <c r="G40" s="20">
        <v>2</v>
      </c>
      <c r="H40" s="21">
        <f t="shared" si="16"/>
        <v>66.666666666666657</v>
      </c>
      <c r="I40" s="127">
        <v>0</v>
      </c>
      <c r="J40" s="127">
        <v>0</v>
      </c>
      <c r="K40" s="127">
        <v>0</v>
      </c>
      <c r="L40" s="127">
        <v>0</v>
      </c>
      <c r="M40" s="20">
        <v>1</v>
      </c>
      <c r="N40" s="21">
        <f t="shared" si="19"/>
        <v>33.333333333333329</v>
      </c>
      <c r="O40" s="127">
        <v>0</v>
      </c>
      <c r="P40" s="127">
        <v>0</v>
      </c>
    </row>
    <row r="41" spans="1:16" ht="39.950000000000003" customHeight="1" x14ac:dyDescent="0.2">
      <c r="A41" s="19" t="s">
        <v>193</v>
      </c>
      <c r="B41" s="20">
        <v>3</v>
      </c>
      <c r="C41" s="127">
        <v>0</v>
      </c>
      <c r="D41" s="127">
        <v>0</v>
      </c>
      <c r="E41" s="127">
        <v>0</v>
      </c>
      <c r="F41" s="127">
        <v>0</v>
      </c>
      <c r="G41" s="20">
        <v>1</v>
      </c>
      <c r="H41" s="21">
        <f t="shared" si="16"/>
        <v>33.333333333333329</v>
      </c>
      <c r="I41" s="20">
        <v>1</v>
      </c>
      <c r="J41" s="21">
        <f t="shared" si="17"/>
        <v>33.333333333333329</v>
      </c>
      <c r="K41" s="20">
        <v>1</v>
      </c>
      <c r="L41" s="21">
        <f t="shared" si="18"/>
        <v>33.333333333333329</v>
      </c>
      <c r="M41" s="127">
        <v>0</v>
      </c>
      <c r="N41" s="127">
        <v>0</v>
      </c>
      <c r="O41" s="127">
        <v>0</v>
      </c>
      <c r="P41" s="127">
        <v>0</v>
      </c>
    </row>
    <row r="42" spans="1:16" ht="39.950000000000003" customHeight="1" x14ac:dyDescent="0.2">
      <c r="A42" s="19" t="s">
        <v>194</v>
      </c>
      <c r="B42" s="127">
        <v>0</v>
      </c>
      <c r="C42" s="127">
        <v>0</v>
      </c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127">
        <v>0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</row>
    <row r="43" spans="1:16" ht="39.950000000000003" customHeight="1" x14ac:dyDescent="0.2">
      <c r="A43" s="19" t="s">
        <v>195</v>
      </c>
      <c r="B43" s="20">
        <v>50</v>
      </c>
      <c r="C43" s="20">
        <v>1</v>
      </c>
      <c r="D43" s="21">
        <f t="shared" ref="D43" si="21">C43/B43*100</f>
        <v>2</v>
      </c>
      <c r="E43" s="20">
        <v>1</v>
      </c>
      <c r="F43" s="21">
        <f t="shared" ref="F43" si="22">E43/B43*100</f>
        <v>2</v>
      </c>
      <c r="G43" s="20">
        <v>7</v>
      </c>
      <c r="H43" s="21">
        <f t="shared" ref="H43" si="23">G43/B43*100</f>
        <v>14.000000000000002</v>
      </c>
      <c r="I43" s="127">
        <v>0</v>
      </c>
      <c r="J43" s="127">
        <v>0</v>
      </c>
      <c r="K43" s="20">
        <v>3</v>
      </c>
      <c r="L43" s="21">
        <f t="shared" ref="L43" si="24">K43/B43*100</f>
        <v>6</v>
      </c>
      <c r="M43" s="20">
        <v>3</v>
      </c>
      <c r="N43" s="21">
        <f t="shared" ref="N43" si="25">M43/B43*100</f>
        <v>6</v>
      </c>
      <c r="O43" s="20">
        <v>35</v>
      </c>
      <c r="P43" s="21">
        <f t="shared" ref="P43" si="26">O43/B43*100</f>
        <v>70</v>
      </c>
    </row>
    <row r="44" spans="1:16" ht="15.95" customHeight="1" x14ac:dyDescent="0.2">
      <c r="A44" s="53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ht="15.95" customHeight="1" thickBot="1" x14ac:dyDescent="0.25">
      <c r="A45" s="57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</row>
    <row r="46" spans="1:16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16" ht="18" customHeight="1" x14ac:dyDescent="0.25">
      <c r="A47" s="30" t="s">
        <v>19</v>
      </c>
    </row>
    <row r="48" spans="1:16" ht="15.95" customHeight="1" x14ac:dyDescent="0.2">
      <c r="A48" s="31" t="s">
        <v>20</v>
      </c>
    </row>
    <row r="49" spans="1:16" ht="35.1" customHeight="1" x14ac:dyDescent="0.2">
      <c r="A49" s="92" t="s">
        <v>81</v>
      </c>
      <c r="B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35.1" customHeight="1" x14ac:dyDescent="0.2">
      <c r="A50" s="16" t="s">
        <v>185</v>
      </c>
      <c r="B50" s="15">
        <f>SUM(B51:B62)</f>
        <v>27938</v>
      </c>
      <c r="C50" s="15">
        <f>SUM(C51:C62)</f>
        <v>10383</v>
      </c>
      <c r="D50" s="17">
        <f>C50/B50*100</f>
        <v>37.164435535829341</v>
      </c>
      <c r="E50" s="15">
        <f>SUM(E51:E62)</f>
        <v>885</v>
      </c>
      <c r="F50" s="17">
        <f>E50/B50*100</f>
        <v>3.1677285417710643</v>
      </c>
      <c r="G50" s="15">
        <f>SUM(G51:G62)</f>
        <v>5651</v>
      </c>
      <c r="H50" s="17">
        <f>G50/B50*100</f>
        <v>20.226931061636481</v>
      </c>
      <c r="I50" s="15">
        <f>SUM(I51:I62)</f>
        <v>631</v>
      </c>
      <c r="J50" s="17">
        <f>I50/B50*100</f>
        <v>2.2585725535113466</v>
      </c>
      <c r="K50" s="15">
        <f>SUM(K51:K62)</f>
        <v>497</v>
      </c>
      <c r="L50" s="17">
        <f>K50/B50*100</f>
        <v>1.7789390793900781</v>
      </c>
      <c r="M50" s="15">
        <f>SUM(M51:M62)</f>
        <v>548</v>
      </c>
      <c r="N50" s="17">
        <f>M50/B50*100</f>
        <v>1.961486147898919</v>
      </c>
      <c r="O50" s="15">
        <f>SUM(O51:O62)</f>
        <v>9343</v>
      </c>
      <c r="P50" s="17">
        <f>O50/B50*100</f>
        <v>33.441907079962775</v>
      </c>
    </row>
    <row r="51" spans="1:16" ht="39.950000000000003" customHeight="1" x14ac:dyDescent="0.2">
      <c r="A51" s="19" t="s">
        <v>186</v>
      </c>
      <c r="B51" s="20">
        <v>5617</v>
      </c>
      <c r="C51" s="20">
        <v>1130</v>
      </c>
      <c r="D51" s="21">
        <f t="shared" ref="D51:D60" si="27">C51/B51*100</f>
        <v>20.117500445077443</v>
      </c>
      <c r="E51" s="20">
        <v>255</v>
      </c>
      <c r="F51" s="21">
        <f t="shared" ref="F51:F59" si="28">E51/B51*100</f>
        <v>4.5397899234466799</v>
      </c>
      <c r="G51" s="20">
        <v>1956</v>
      </c>
      <c r="H51" s="21">
        <f t="shared" ref="H51:H59" si="29">G51/B51*100</f>
        <v>34.822859177496888</v>
      </c>
      <c r="I51" s="20">
        <v>144</v>
      </c>
      <c r="J51" s="21">
        <f t="shared" ref="J51:J60" si="30">I51/B51*100</f>
        <v>2.5636460744169485</v>
      </c>
      <c r="K51" s="20">
        <v>123</v>
      </c>
      <c r="L51" s="21">
        <f t="shared" ref="L51:L59" si="31">K51/B51*100</f>
        <v>2.1897810218978102</v>
      </c>
      <c r="M51" s="20">
        <v>295</v>
      </c>
      <c r="N51" s="21">
        <f t="shared" ref="N51:N57" si="32">M51/B51*100</f>
        <v>5.2519138330069426</v>
      </c>
      <c r="O51" s="20">
        <v>1714</v>
      </c>
      <c r="P51" s="21">
        <f t="shared" ref="P51:P60" si="33">O51/B51*100</f>
        <v>30.514509524657292</v>
      </c>
    </row>
    <row r="52" spans="1:16" ht="39.950000000000003" customHeight="1" x14ac:dyDescent="0.2">
      <c r="A52" s="19" t="s">
        <v>187</v>
      </c>
      <c r="B52" s="20">
        <v>3390</v>
      </c>
      <c r="C52" s="20">
        <v>1755</v>
      </c>
      <c r="D52" s="21">
        <f t="shared" si="27"/>
        <v>51.769911504424783</v>
      </c>
      <c r="E52" s="20">
        <v>48</v>
      </c>
      <c r="F52" s="21">
        <f t="shared" si="28"/>
        <v>1.415929203539823</v>
      </c>
      <c r="G52" s="20">
        <v>652</v>
      </c>
      <c r="H52" s="21">
        <f t="shared" si="29"/>
        <v>19.233038348082594</v>
      </c>
      <c r="I52" s="20">
        <v>52</v>
      </c>
      <c r="J52" s="21">
        <f t="shared" si="30"/>
        <v>1.5339233038348081</v>
      </c>
      <c r="K52" s="20">
        <v>78</v>
      </c>
      <c r="L52" s="21">
        <f t="shared" si="31"/>
        <v>2.3008849557522124</v>
      </c>
      <c r="M52" s="20">
        <v>43</v>
      </c>
      <c r="N52" s="21">
        <f t="shared" si="32"/>
        <v>1.2684365781710913</v>
      </c>
      <c r="O52" s="20">
        <v>762</v>
      </c>
      <c r="P52" s="21">
        <f t="shared" si="33"/>
        <v>22.477876106194692</v>
      </c>
    </row>
    <row r="53" spans="1:16" ht="39.950000000000003" customHeight="1" x14ac:dyDescent="0.2">
      <c r="A53" s="125" t="s">
        <v>199</v>
      </c>
      <c r="B53" s="20">
        <v>12267</v>
      </c>
      <c r="C53" s="20">
        <v>5883</v>
      </c>
      <c r="D53" s="21">
        <f t="shared" si="27"/>
        <v>47.957935925654191</v>
      </c>
      <c r="E53" s="20">
        <v>263</v>
      </c>
      <c r="F53" s="21">
        <f t="shared" si="28"/>
        <v>2.1439634792532813</v>
      </c>
      <c r="G53" s="20">
        <v>2519</v>
      </c>
      <c r="H53" s="21">
        <f t="shared" si="29"/>
        <v>20.534768076954428</v>
      </c>
      <c r="I53" s="20">
        <v>349</v>
      </c>
      <c r="J53" s="21">
        <f t="shared" si="30"/>
        <v>2.8450313850167115</v>
      </c>
      <c r="K53" s="20">
        <v>244</v>
      </c>
      <c r="L53" s="21">
        <f t="shared" si="31"/>
        <v>1.9890763837939185</v>
      </c>
      <c r="M53" s="20">
        <v>148</v>
      </c>
      <c r="N53" s="21">
        <f t="shared" si="32"/>
        <v>1.2064889541045081</v>
      </c>
      <c r="O53" s="20">
        <v>2861</v>
      </c>
      <c r="P53" s="21">
        <f t="shared" si="33"/>
        <v>23.322735795222957</v>
      </c>
    </row>
    <row r="54" spans="1:16" ht="39.950000000000003" customHeight="1" x14ac:dyDescent="0.2">
      <c r="A54" s="19" t="s">
        <v>188</v>
      </c>
      <c r="B54" s="20">
        <v>106</v>
      </c>
      <c r="C54" s="20">
        <v>72</v>
      </c>
      <c r="D54" s="21">
        <f t="shared" si="27"/>
        <v>67.924528301886795</v>
      </c>
      <c r="E54" s="127">
        <v>0</v>
      </c>
      <c r="F54" s="127">
        <v>0</v>
      </c>
      <c r="G54" s="20">
        <v>22</v>
      </c>
      <c r="H54" s="21">
        <f t="shared" si="29"/>
        <v>20.754716981132077</v>
      </c>
      <c r="I54" s="20">
        <v>6</v>
      </c>
      <c r="J54" s="21">
        <f t="shared" si="30"/>
        <v>5.6603773584905666</v>
      </c>
      <c r="K54" s="20">
        <v>1</v>
      </c>
      <c r="L54" s="21">
        <f t="shared" si="31"/>
        <v>0.94339622641509435</v>
      </c>
      <c r="M54" s="127">
        <v>0</v>
      </c>
      <c r="N54" s="127">
        <v>0</v>
      </c>
      <c r="O54" s="20">
        <v>5</v>
      </c>
      <c r="P54" s="21">
        <f t="shared" si="33"/>
        <v>4.716981132075472</v>
      </c>
    </row>
    <row r="55" spans="1:16" ht="54.95" customHeight="1" x14ac:dyDescent="0.2">
      <c r="A55" s="19" t="s">
        <v>189</v>
      </c>
      <c r="B55" s="20">
        <v>5343</v>
      </c>
      <c r="C55" s="20">
        <v>1128</v>
      </c>
      <c r="D55" s="21">
        <f t="shared" si="27"/>
        <v>21.111734980348118</v>
      </c>
      <c r="E55" s="20">
        <v>285</v>
      </c>
      <c r="F55" s="21">
        <f t="shared" si="28"/>
        <v>5.3340819764177425</v>
      </c>
      <c r="G55" s="20">
        <v>439</v>
      </c>
      <c r="H55" s="21">
        <f t="shared" si="29"/>
        <v>8.2163578513943474</v>
      </c>
      <c r="I55" s="20">
        <v>72</v>
      </c>
      <c r="J55" s="21">
        <f t="shared" si="30"/>
        <v>1.3475575519371139</v>
      </c>
      <c r="K55" s="20">
        <v>11</v>
      </c>
      <c r="L55" s="21">
        <f t="shared" si="31"/>
        <v>0.20587684821261462</v>
      </c>
      <c r="M55" s="20">
        <v>45</v>
      </c>
      <c r="N55" s="21">
        <f t="shared" si="32"/>
        <v>0.84222346996069619</v>
      </c>
      <c r="O55" s="20">
        <v>3363</v>
      </c>
      <c r="P55" s="21">
        <f t="shared" si="33"/>
        <v>62.942167321729372</v>
      </c>
    </row>
    <row r="56" spans="1:16" ht="120" customHeight="1" x14ac:dyDescent="0.2">
      <c r="A56" s="19" t="s">
        <v>200</v>
      </c>
      <c r="B56" s="127">
        <v>0</v>
      </c>
      <c r="C56" s="127">
        <v>0</v>
      </c>
      <c r="D56" s="127">
        <v>0</v>
      </c>
      <c r="E56" s="127">
        <v>0</v>
      </c>
      <c r="F56" s="127">
        <v>0</v>
      </c>
      <c r="G56" s="127">
        <v>0</v>
      </c>
      <c r="H56" s="127">
        <v>0</v>
      </c>
      <c r="I56" s="127">
        <v>0</v>
      </c>
      <c r="J56" s="127">
        <v>0</v>
      </c>
      <c r="K56" s="127">
        <v>0</v>
      </c>
      <c r="L56" s="127">
        <v>0</v>
      </c>
      <c r="M56" s="127">
        <v>0</v>
      </c>
      <c r="N56" s="127">
        <v>0</v>
      </c>
      <c r="O56" s="127">
        <v>0</v>
      </c>
      <c r="P56" s="127">
        <v>0</v>
      </c>
    </row>
    <row r="57" spans="1:16" ht="39.950000000000003" customHeight="1" x14ac:dyDescent="0.2">
      <c r="A57" s="19" t="s">
        <v>190</v>
      </c>
      <c r="B57" s="20">
        <v>956</v>
      </c>
      <c r="C57" s="20">
        <v>370</v>
      </c>
      <c r="D57" s="21">
        <f t="shared" si="27"/>
        <v>38.702928870292887</v>
      </c>
      <c r="E57" s="20">
        <v>18</v>
      </c>
      <c r="F57" s="21">
        <f t="shared" si="28"/>
        <v>1.882845188284519</v>
      </c>
      <c r="G57" s="20">
        <v>43</v>
      </c>
      <c r="H57" s="21">
        <f t="shared" si="29"/>
        <v>4.497907949790795</v>
      </c>
      <c r="I57" s="20">
        <v>3</v>
      </c>
      <c r="J57" s="21">
        <f t="shared" si="30"/>
        <v>0.31380753138075312</v>
      </c>
      <c r="K57" s="20">
        <v>30</v>
      </c>
      <c r="L57" s="21">
        <f t="shared" si="31"/>
        <v>3.1380753138075312</v>
      </c>
      <c r="M57" s="20">
        <v>12</v>
      </c>
      <c r="N57" s="21">
        <f t="shared" si="32"/>
        <v>1.2552301255230125</v>
      </c>
      <c r="O57" s="20">
        <v>480</v>
      </c>
      <c r="P57" s="21">
        <f t="shared" si="33"/>
        <v>50.2092050209205</v>
      </c>
    </row>
    <row r="58" spans="1:16" ht="39.950000000000003" customHeight="1" x14ac:dyDescent="0.2">
      <c r="A58" s="19" t="s">
        <v>191</v>
      </c>
      <c r="B58" s="127">
        <v>0</v>
      </c>
      <c r="C58" s="127">
        <v>0</v>
      </c>
      <c r="D58" s="127">
        <v>0</v>
      </c>
      <c r="E58" s="127">
        <v>0</v>
      </c>
      <c r="F58" s="127">
        <v>0</v>
      </c>
      <c r="G58" s="127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</row>
    <row r="59" spans="1:16" ht="39.950000000000003" customHeight="1" x14ac:dyDescent="0.2">
      <c r="A59" s="19" t="s">
        <v>192</v>
      </c>
      <c r="B59" s="20">
        <v>18</v>
      </c>
      <c r="C59" s="127">
        <v>0</v>
      </c>
      <c r="D59" s="127">
        <v>0</v>
      </c>
      <c r="E59" s="20">
        <v>13</v>
      </c>
      <c r="F59" s="21">
        <f t="shared" si="28"/>
        <v>72.222222222222214</v>
      </c>
      <c r="G59" s="20">
        <v>1</v>
      </c>
      <c r="H59" s="21">
        <f t="shared" si="29"/>
        <v>5.5555555555555554</v>
      </c>
      <c r="I59" s="127">
        <v>0</v>
      </c>
      <c r="J59" s="127">
        <v>0</v>
      </c>
      <c r="K59" s="20">
        <v>2</v>
      </c>
      <c r="L59" s="21">
        <f t="shared" si="31"/>
        <v>11.111111111111111</v>
      </c>
      <c r="M59" s="127">
        <v>0</v>
      </c>
      <c r="N59" s="127">
        <v>0</v>
      </c>
      <c r="O59" s="20">
        <v>2</v>
      </c>
      <c r="P59" s="21">
        <f t="shared" si="33"/>
        <v>11.111111111111111</v>
      </c>
    </row>
    <row r="60" spans="1:16" ht="39.950000000000003" customHeight="1" x14ac:dyDescent="0.2">
      <c r="A60" s="19" t="s">
        <v>193</v>
      </c>
      <c r="B60" s="20">
        <v>27</v>
      </c>
      <c r="C60" s="20">
        <v>25</v>
      </c>
      <c r="D60" s="21">
        <f t="shared" si="27"/>
        <v>92.592592592592595</v>
      </c>
      <c r="E60" s="127">
        <v>0</v>
      </c>
      <c r="F60" s="127">
        <v>0</v>
      </c>
      <c r="G60" s="127">
        <v>0</v>
      </c>
      <c r="H60" s="127">
        <v>0</v>
      </c>
      <c r="I60" s="20">
        <v>1</v>
      </c>
      <c r="J60" s="21">
        <f t="shared" si="30"/>
        <v>3.7037037037037033</v>
      </c>
      <c r="K60" s="127">
        <v>0</v>
      </c>
      <c r="L60" s="127">
        <v>0</v>
      </c>
      <c r="M60" s="127">
        <v>0</v>
      </c>
      <c r="N60" s="127">
        <v>0</v>
      </c>
      <c r="O60" s="20">
        <v>1</v>
      </c>
      <c r="P60" s="21">
        <f t="shared" si="33"/>
        <v>3.7037037037037033</v>
      </c>
    </row>
    <row r="61" spans="1:16" ht="39.950000000000003" customHeight="1" x14ac:dyDescent="0.2">
      <c r="A61" s="19" t="s">
        <v>194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</row>
    <row r="62" spans="1:16" ht="39.950000000000003" customHeight="1" x14ac:dyDescent="0.2">
      <c r="A62" s="19" t="s">
        <v>195</v>
      </c>
      <c r="B62" s="20">
        <v>214</v>
      </c>
      <c r="C62" s="20">
        <v>20</v>
      </c>
      <c r="D62" s="21">
        <f t="shared" ref="D62" si="34">C62/B62*100</f>
        <v>9.3457943925233646</v>
      </c>
      <c r="E62" s="20">
        <v>3</v>
      </c>
      <c r="F62" s="21">
        <f t="shared" ref="F62" si="35">E62/B62*100</f>
        <v>1.4018691588785046</v>
      </c>
      <c r="G62" s="20">
        <v>19</v>
      </c>
      <c r="H62" s="21">
        <f t="shared" ref="H62" si="36">G62/B62*100</f>
        <v>8.8785046728971952</v>
      </c>
      <c r="I62" s="20">
        <v>4</v>
      </c>
      <c r="J62" s="21">
        <f t="shared" ref="J62" si="37">I62/B62*100</f>
        <v>1.8691588785046727</v>
      </c>
      <c r="K62" s="20">
        <v>8</v>
      </c>
      <c r="L62" s="21">
        <f t="shared" ref="L62" si="38">K62/B62*100</f>
        <v>3.7383177570093453</v>
      </c>
      <c r="M62" s="20">
        <v>5</v>
      </c>
      <c r="N62" s="21">
        <f t="shared" ref="N62" si="39">M62/B62*100</f>
        <v>2.3364485981308412</v>
      </c>
      <c r="O62" s="20">
        <v>155</v>
      </c>
      <c r="P62" s="21">
        <f t="shared" ref="P62" si="40">O62/B62*100</f>
        <v>72.429906542056074</v>
      </c>
    </row>
    <row r="63" spans="1:16" ht="15.95" customHeight="1" x14ac:dyDescent="0.2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</row>
    <row r="64" spans="1:16" ht="15.95" customHeight="1" thickBot="1" x14ac:dyDescent="0.25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</row>
    <row r="65" spans="1:16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16" ht="18" customHeight="1" x14ac:dyDescent="0.25">
      <c r="A66" s="30" t="s">
        <v>19</v>
      </c>
    </row>
    <row r="67" spans="1:16" ht="15.95" customHeight="1" x14ac:dyDescent="0.2">
      <c r="A67" s="31" t="s">
        <v>20</v>
      </c>
    </row>
    <row r="68" spans="1:16" ht="35.1" customHeight="1" x14ac:dyDescent="0.2">
      <c r="A68" s="92" t="s">
        <v>82</v>
      </c>
      <c r="B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39.950000000000003" customHeight="1" x14ac:dyDescent="0.2">
      <c r="A69" s="16" t="s">
        <v>185</v>
      </c>
      <c r="B69" s="15">
        <f>SUM(B70:B81)</f>
        <v>64017</v>
      </c>
      <c r="C69" s="15">
        <f>SUM(C70:C81)</f>
        <v>22421</v>
      </c>
      <c r="D69" s="17">
        <f>C69/B69*100</f>
        <v>35.023509380320853</v>
      </c>
      <c r="E69" s="15">
        <f>SUM(E70:E81)</f>
        <v>2152</v>
      </c>
      <c r="F69" s="17">
        <f>E69/B69*100</f>
        <v>3.3616070731212018</v>
      </c>
      <c r="G69" s="15">
        <f>SUM(G70:G81)</f>
        <v>18484</v>
      </c>
      <c r="H69" s="17">
        <f>G69/B69*100</f>
        <v>28.87358045519159</v>
      </c>
      <c r="I69" s="15">
        <f>SUM(I70:I81)</f>
        <v>1021</v>
      </c>
      <c r="J69" s="17">
        <f>I69/B69*100</f>
        <v>1.5948888576471876</v>
      </c>
      <c r="K69" s="15">
        <f>SUM(K70:K81)</f>
        <v>501</v>
      </c>
      <c r="L69" s="17">
        <f>K69/B69*100</f>
        <v>0.78260462064764047</v>
      </c>
      <c r="M69" s="15">
        <f>SUM(M70:M81)</f>
        <v>1202</v>
      </c>
      <c r="N69" s="17">
        <f>M69/B69*100</f>
        <v>1.877626255525876</v>
      </c>
      <c r="O69" s="15">
        <f>SUM(O70:O81)</f>
        <v>18236</v>
      </c>
      <c r="P69" s="17">
        <f>O69/B69*100</f>
        <v>28.486183357545652</v>
      </c>
    </row>
    <row r="70" spans="1:16" ht="39.950000000000003" customHeight="1" x14ac:dyDescent="0.2">
      <c r="A70" s="19" t="s">
        <v>186</v>
      </c>
      <c r="B70" s="20">
        <v>9579</v>
      </c>
      <c r="C70" s="20">
        <v>1928</v>
      </c>
      <c r="D70" s="21">
        <f t="shared" ref="D70:D78" si="41">C70/B70*100</f>
        <v>20.127361937571774</v>
      </c>
      <c r="E70" s="20">
        <v>470</v>
      </c>
      <c r="F70" s="21">
        <f t="shared" ref="F70:F76" si="42">E70/B70*100</f>
        <v>4.9065664474371014</v>
      </c>
      <c r="G70" s="20">
        <v>3209</v>
      </c>
      <c r="H70" s="21">
        <f t="shared" ref="H70:H79" si="43">G70/B70*100</f>
        <v>33.500365382607789</v>
      </c>
      <c r="I70" s="20">
        <v>130</v>
      </c>
      <c r="J70" s="21">
        <f t="shared" ref="J70:J79" si="44">I70/B70*100</f>
        <v>1.357135400354943</v>
      </c>
      <c r="K70" s="20">
        <v>58</v>
      </c>
      <c r="L70" s="21">
        <f t="shared" ref="L70:L79" si="45">K70/B70*100</f>
        <v>0.60549117861989776</v>
      </c>
      <c r="M70" s="20">
        <v>517</v>
      </c>
      <c r="N70" s="21">
        <f t="shared" ref="N70:N76" si="46">M70/B70*100</f>
        <v>5.3972230921808118</v>
      </c>
      <c r="O70" s="20">
        <v>3267</v>
      </c>
      <c r="P70" s="21">
        <f t="shared" ref="P70:P79" si="47">O70/B70*100</f>
        <v>34.105856561227689</v>
      </c>
    </row>
    <row r="71" spans="1:16" ht="39.950000000000003" customHeight="1" x14ac:dyDescent="0.2">
      <c r="A71" s="19" t="s">
        <v>187</v>
      </c>
      <c r="B71" s="20">
        <v>2693</v>
      </c>
      <c r="C71" s="20">
        <v>848</v>
      </c>
      <c r="D71" s="21">
        <f t="shared" si="41"/>
        <v>31.489045673969549</v>
      </c>
      <c r="E71" s="20">
        <v>98</v>
      </c>
      <c r="F71" s="21">
        <f t="shared" si="42"/>
        <v>3.6390642406238398</v>
      </c>
      <c r="G71" s="20">
        <v>771</v>
      </c>
      <c r="H71" s="21">
        <f t="shared" si="43"/>
        <v>28.62978091347939</v>
      </c>
      <c r="I71" s="20">
        <v>43</v>
      </c>
      <c r="J71" s="21">
        <f t="shared" si="44"/>
        <v>1.5967322688451542</v>
      </c>
      <c r="K71" s="20">
        <v>12</v>
      </c>
      <c r="L71" s="21">
        <f t="shared" si="45"/>
        <v>0.44559970293353135</v>
      </c>
      <c r="M71" s="20">
        <v>38</v>
      </c>
      <c r="N71" s="21">
        <f t="shared" si="46"/>
        <v>1.4110657259561827</v>
      </c>
      <c r="O71" s="20">
        <v>883</v>
      </c>
      <c r="P71" s="21">
        <f t="shared" si="47"/>
        <v>32.788711474192347</v>
      </c>
    </row>
    <row r="72" spans="1:16" ht="39.950000000000003" customHeight="1" x14ac:dyDescent="0.2">
      <c r="A72" s="125" t="s">
        <v>199</v>
      </c>
      <c r="B72" s="20">
        <v>36151</v>
      </c>
      <c r="C72" s="20">
        <v>13156</v>
      </c>
      <c r="D72" s="21">
        <f t="shared" si="41"/>
        <v>36.391801056678929</v>
      </c>
      <c r="E72" s="20">
        <v>1022</v>
      </c>
      <c r="F72" s="21">
        <f t="shared" si="42"/>
        <v>2.8270310641476031</v>
      </c>
      <c r="G72" s="20">
        <v>12266</v>
      </c>
      <c r="H72" s="21">
        <f t="shared" si="43"/>
        <v>33.929905120190313</v>
      </c>
      <c r="I72" s="20">
        <v>629</v>
      </c>
      <c r="J72" s="21">
        <f t="shared" si="44"/>
        <v>1.7399242067992586</v>
      </c>
      <c r="K72" s="20">
        <v>165</v>
      </c>
      <c r="L72" s="21">
        <f t="shared" si="45"/>
        <v>0.45641890957373243</v>
      </c>
      <c r="M72" s="20">
        <v>207</v>
      </c>
      <c r="N72" s="21">
        <f t="shared" si="46"/>
        <v>0.57259826837431882</v>
      </c>
      <c r="O72" s="20">
        <v>8706</v>
      </c>
      <c r="P72" s="21">
        <f t="shared" si="47"/>
        <v>24.082321374235843</v>
      </c>
    </row>
    <row r="73" spans="1:16" ht="39.950000000000003" customHeight="1" x14ac:dyDescent="0.2">
      <c r="A73" s="19" t="s">
        <v>188</v>
      </c>
      <c r="B73" s="20">
        <v>436</v>
      </c>
      <c r="C73" s="20">
        <v>43</v>
      </c>
      <c r="D73" s="21">
        <f t="shared" si="41"/>
        <v>9.862385321100918</v>
      </c>
      <c r="E73" s="20">
        <v>5</v>
      </c>
      <c r="F73" s="21">
        <f t="shared" si="42"/>
        <v>1.1467889908256881</v>
      </c>
      <c r="G73" s="20">
        <v>120</v>
      </c>
      <c r="H73" s="21">
        <f t="shared" si="43"/>
        <v>27.522935779816514</v>
      </c>
      <c r="I73" s="20">
        <v>7</v>
      </c>
      <c r="J73" s="21">
        <f t="shared" si="44"/>
        <v>1.6055045871559634</v>
      </c>
      <c r="K73" s="20">
        <v>9</v>
      </c>
      <c r="L73" s="21">
        <f t="shared" si="45"/>
        <v>2.0642201834862388</v>
      </c>
      <c r="M73" s="127">
        <v>0</v>
      </c>
      <c r="N73" s="127">
        <v>0</v>
      </c>
      <c r="O73" s="20">
        <v>252</v>
      </c>
      <c r="P73" s="21">
        <f t="shared" si="47"/>
        <v>57.798165137614674</v>
      </c>
    </row>
    <row r="74" spans="1:16" ht="54.95" customHeight="1" x14ac:dyDescent="0.2">
      <c r="A74" s="19" t="s">
        <v>189</v>
      </c>
      <c r="B74" s="20">
        <v>12553</v>
      </c>
      <c r="C74" s="20">
        <v>5711</v>
      </c>
      <c r="D74" s="21">
        <f t="shared" si="41"/>
        <v>45.495100772723653</v>
      </c>
      <c r="E74" s="20">
        <v>426</v>
      </c>
      <c r="F74" s="21">
        <f t="shared" si="42"/>
        <v>3.3936110889827136</v>
      </c>
      <c r="G74" s="20">
        <v>1850</v>
      </c>
      <c r="H74" s="21">
        <f t="shared" si="43"/>
        <v>14.737512945112721</v>
      </c>
      <c r="I74" s="20">
        <v>206</v>
      </c>
      <c r="J74" s="21">
        <f t="shared" si="44"/>
        <v>1.6410419819963358</v>
      </c>
      <c r="K74" s="20">
        <v>62</v>
      </c>
      <c r="L74" s="21">
        <f t="shared" si="45"/>
        <v>0.49390583924161557</v>
      </c>
      <c r="M74" s="20">
        <v>435</v>
      </c>
      <c r="N74" s="21">
        <f t="shared" si="46"/>
        <v>3.4653070979048834</v>
      </c>
      <c r="O74" s="20">
        <v>3863</v>
      </c>
      <c r="P74" s="21">
        <f t="shared" si="47"/>
        <v>30.773520274038081</v>
      </c>
    </row>
    <row r="75" spans="1:16" ht="120" customHeight="1" x14ac:dyDescent="0.2">
      <c r="A75" s="19" t="s">
        <v>200</v>
      </c>
      <c r="B75" s="20">
        <v>82</v>
      </c>
      <c r="C75" s="20">
        <v>5</v>
      </c>
      <c r="D75" s="21">
        <f t="shared" si="41"/>
        <v>6.0975609756097562</v>
      </c>
      <c r="E75" s="20">
        <v>2</v>
      </c>
      <c r="F75" s="21">
        <f t="shared" si="42"/>
        <v>2.4390243902439024</v>
      </c>
      <c r="G75" s="20">
        <v>3</v>
      </c>
      <c r="H75" s="21">
        <f t="shared" si="43"/>
        <v>3.6585365853658534</v>
      </c>
      <c r="I75" s="127">
        <v>0</v>
      </c>
      <c r="J75" s="127">
        <v>0</v>
      </c>
      <c r="K75" s="127">
        <v>0</v>
      </c>
      <c r="L75" s="127">
        <v>0</v>
      </c>
      <c r="M75" s="20">
        <v>4</v>
      </c>
      <c r="N75" s="21">
        <f t="shared" si="46"/>
        <v>4.8780487804878048</v>
      </c>
      <c r="O75" s="20">
        <v>68</v>
      </c>
      <c r="P75" s="21">
        <f t="shared" si="47"/>
        <v>82.926829268292678</v>
      </c>
    </row>
    <row r="76" spans="1:16" ht="39.950000000000003" customHeight="1" x14ac:dyDescent="0.2">
      <c r="A76" s="19" t="s">
        <v>190</v>
      </c>
      <c r="B76" s="20">
        <v>2004</v>
      </c>
      <c r="C76" s="20">
        <v>669</v>
      </c>
      <c r="D76" s="21">
        <f t="shared" si="41"/>
        <v>33.383233532934128</v>
      </c>
      <c r="E76" s="20">
        <v>127</v>
      </c>
      <c r="F76" s="21">
        <f t="shared" si="42"/>
        <v>6.3373253493013966</v>
      </c>
      <c r="G76" s="20">
        <v>213</v>
      </c>
      <c r="H76" s="21">
        <f t="shared" si="43"/>
        <v>10.62874251497006</v>
      </c>
      <c r="I76" s="20">
        <v>1</v>
      </c>
      <c r="J76" s="21">
        <f t="shared" si="44"/>
        <v>4.9900199600798396E-2</v>
      </c>
      <c r="K76" s="20">
        <v>187</v>
      </c>
      <c r="L76" s="21">
        <f t="shared" si="45"/>
        <v>9.3313373253493008</v>
      </c>
      <c r="M76" s="20">
        <v>1</v>
      </c>
      <c r="N76" s="21">
        <f t="shared" si="46"/>
        <v>4.9900199600798396E-2</v>
      </c>
      <c r="O76" s="20">
        <v>806</v>
      </c>
      <c r="P76" s="21">
        <f t="shared" si="47"/>
        <v>40.219560878243513</v>
      </c>
    </row>
    <row r="77" spans="1:16" ht="39.950000000000003" customHeight="1" x14ac:dyDescent="0.2">
      <c r="A77" s="19" t="s">
        <v>191</v>
      </c>
      <c r="B77" s="127">
        <v>0</v>
      </c>
      <c r="C77" s="127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127">
        <v>0</v>
      </c>
      <c r="N77" s="127">
        <v>0</v>
      </c>
      <c r="O77" s="127">
        <v>0</v>
      </c>
      <c r="P77" s="127">
        <v>0</v>
      </c>
    </row>
    <row r="78" spans="1:16" ht="39.950000000000003" customHeight="1" x14ac:dyDescent="0.2">
      <c r="A78" s="19" t="s">
        <v>192</v>
      </c>
      <c r="B78" s="20">
        <v>6</v>
      </c>
      <c r="C78" s="20">
        <v>1</v>
      </c>
      <c r="D78" s="21">
        <f t="shared" si="41"/>
        <v>16.666666666666664</v>
      </c>
      <c r="E78" s="127">
        <v>0</v>
      </c>
      <c r="F78" s="127">
        <v>0</v>
      </c>
      <c r="G78" s="127">
        <v>0</v>
      </c>
      <c r="H78" s="127">
        <v>0</v>
      </c>
      <c r="I78" s="127">
        <v>0</v>
      </c>
      <c r="J78" s="127">
        <v>0</v>
      </c>
      <c r="K78" s="20">
        <v>1</v>
      </c>
      <c r="L78" s="21">
        <f t="shared" si="45"/>
        <v>16.666666666666664</v>
      </c>
      <c r="M78" s="127">
        <v>0</v>
      </c>
      <c r="N78" s="127">
        <v>0</v>
      </c>
      <c r="O78" s="20">
        <v>4</v>
      </c>
      <c r="P78" s="21">
        <f t="shared" si="47"/>
        <v>66.666666666666657</v>
      </c>
    </row>
    <row r="79" spans="1:16" ht="39.950000000000003" customHeight="1" x14ac:dyDescent="0.2">
      <c r="A79" s="19" t="s">
        <v>193</v>
      </c>
      <c r="B79" s="20">
        <v>30</v>
      </c>
      <c r="C79" s="127">
        <v>0</v>
      </c>
      <c r="D79" s="127">
        <v>0</v>
      </c>
      <c r="E79" s="127">
        <v>0</v>
      </c>
      <c r="F79" s="127">
        <v>0</v>
      </c>
      <c r="G79" s="20">
        <v>1</v>
      </c>
      <c r="H79" s="21">
        <f t="shared" si="43"/>
        <v>3.3333333333333335</v>
      </c>
      <c r="I79" s="20">
        <v>2</v>
      </c>
      <c r="J79" s="21">
        <f t="shared" si="44"/>
        <v>6.666666666666667</v>
      </c>
      <c r="K79" s="20">
        <v>4</v>
      </c>
      <c r="L79" s="21">
        <f t="shared" si="45"/>
        <v>13.333333333333334</v>
      </c>
      <c r="M79" s="127">
        <v>0</v>
      </c>
      <c r="N79" s="127">
        <v>0</v>
      </c>
      <c r="O79" s="20">
        <v>23</v>
      </c>
      <c r="P79" s="21">
        <f t="shared" si="47"/>
        <v>76.666666666666671</v>
      </c>
    </row>
    <row r="80" spans="1:16" ht="39.950000000000003" customHeight="1" x14ac:dyDescent="0.2">
      <c r="A80" s="19" t="s">
        <v>194</v>
      </c>
      <c r="B80" s="127">
        <v>0</v>
      </c>
      <c r="C80" s="127">
        <v>0</v>
      </c>
      <c r="D80" s="127">
        <v>0</v>
      </c>
      <c r="E80" s="127">
        <v>0</v>
      </c>
      <c r="F80" s="127">
        <v>0</v>
      </c>
      <c r="G80" s="127">
        <v>0</v>
      </c>
      <c r="H80" s="127">
        <v>0</v>
      </c>
      <c r="I80" s="127">
        <v>0</v>
      </c>
      <c r="J80" s="127">
        <v>0</v>
      </c>
      <c r="K80" s="127">
        <v>0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</row>
    <row r="81" spans="1:16" ht="39.950000000000003" customHeight="1" x14ac:dyDescent="0.2">
      <c r="A81" s="19" t="s">
        <v>195</v>
      </c>
      <c r="B81" s="20">
        <v>483</v>
      </c>
      <c r="C81" s="20">
        <v>60</v>
      </c>
      <c r="D81" s="21">
        <f t="shared" ref="D81" si="48">C81/B81*100</f>
        <v>12.422360248447205</v>
      </c>
      <c r="E81" s="20">
        <v>2</v>
      </c>
      <c r="F81" s="21">
        <f t="shared" ref="F81" si="49">E81/B81*100</f>
        <v>0.41407867494824019</v>
      </c>
      <c r="G81" s="20">
        <v>51</v>
      </c>
      <c r="H81" s="21">
        <f t="shared" ref="H81" si="50">G81/B81*100</f>
        <v>10.559006211180124</v>
      </c>
      <c r="I81" s="20">
        <v>3</v>
      </c>
      <c r="J81" s="21">
        <f t="shared" ref="J81" si="51">I81/B81*100</f>
        <v>0.6211180124223602</v>
      </c>
      <c r="K81" s="20">
        <v>3</v>
      </c>
      <c r="L81" s="21">
        <f t="shared" ref="L81" si="52">K81/B81*100</f>
        <v>0.6211180124223602</v>
      </c>
      <c r="M81" s="127">
        <v>0</v>
      </c>
      <c r="N81" s="127">
        <v>0</v>
      </c>
      <c r="O81" s="20">
        <v>364</v>
      </c>
      <c r="P81" s="21">
        <f t="shared" ref="P81" si="53">O81/B81*100</f>
        <v>75.362318840579718</v>
      </c>
    </row>
    <row r="82" spans="1:16" ht="15.95" customHeight="1" x14ac:dyDescent="0.2"/>
    <row r="83" spans="1:16" ht="15.95" customHeight="1" thickBot="1" x14ac:dyDescent="0.25">
      <c r="A83" s="68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</row>
    <row r="84" spans="1:16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16" ht="18" customHeight="1" x14ac:dyDescent="0.25">
      <c r="A85" s="30" t="s">
        <v>19</v>
      </c>
    </row>
    <row r="86" spans="1:16" ht="15.95" customHeight="1" x14ac:dyDescent="0.2">
      <c r="A86" s="31" t="s">
        <v>20</v>
      </c>
    </row>
    <row r="87" spans="1:16" ht="35.1" customHeight="1" x14ac:dyDescent="0.2">
      <c r="A87" s="92" t="s">
        <v>83</v>
      </c>
      <c r="B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 spans="1:16" ht="39.950000000000003" customHeight="1" x14ac:dyDescent="0.2">
      <c r="A88" s="16" t="s">
        <v>185</v>
      </c>
      <c r="B88" s="15">
        <f>SUM(B89:B100)</f>
        <v>10345</v>
      </c>
      <c r="C88" s="15">
        <f>SUM(C89:C100)</f>
        <v>2123</v>
      </c>
      <c r="D88" s="17">
        <f>C88/B88*100</f>
        <v>20.521991300144997</v>
      </c>
      <c r="E88" s="15">
        <f>SUM(E89:E100)</f>
        <v>378</v>
      </c>
      <c r="F88" s="17">
        <f>E88/B88*100</f>
        <v>3.6539391010149829</v>
      </c>
      <c r="G88" s="15">
        <f>SUM(G89:G100)</f>
        <v>2557</v>
      </c>
      <c r="H88" s="17">
        <f>G88/B88*100</f>
        <v>24.717254712421461</v>
      </c>
      <c r="I88" s="15">
        <f>SUM(I89:I100)</f>
        <v>229</v>
      </c>
      <c r="J88" s="17">
        <f>I88/B88*100</f>
        <v>2.2136297728371193</v>
      </c>
      <c r="K88" s="15">
        <f>SUM(K89:K100)</f>
        <v>202</v>
      </c>
      <c r="L88" s="17">
        <f>K88/B88*100</f>
        <v>1.9526341227646207</v>
      </c>
      <c r="M88" s="15">
        <f>SUM(M89:M100)</f>
        <v>317</v>
      </c>
      <c r="N88" s="17">
        <f>M88/B88*100</f>
        <v>3.0642822619623007</v>
      </c>
      <c r="O88" s="15">
        <f>SUM(O89:O100)</f>
        <v>4539</v>
      </c>
      <c r="P88" s="17">
        <f>O88/B88*100</f>
        <v>43.876268728854519</v>
      </c>
    </row>
    <row r="89" spans="1:16" ht="39.950000000000003" customHeight="1" x14ac:dyDescent="0.2">
      <c r="A89" s="19" t="s">
        <v>186</v>
      </c>
      <c r="B89" s="20">
        <v>3844</v>
      </c>
      <c r="C89" s="20">
        <v>475</v>
      </c>
      <c r="D89" s="21">
        <f t="shared" ref="D89:D95" si="54">C89/B89*100</f>
        <v>12.356919875130073</v>
      </c>
      <c r="E89" s="20">
        <v>158</v>
      </c>
      <c r="F89" s="21">
        <f t="shared" ref="F89:F95" si="55">E89/B89*100</f>
        <v>4.1103017689906345</v>
      </c>
      <c r="G89" s="20">
        <v>1242</v>
      </c>
      <c r="H89" s="21">
        <f t="shared" ref="H89:H98" si="56">G89/B89*100</f>
        <v>32.310093652445374</v>
      </c>
      <c r="I89" s="20">
        <v>63</v>
      </c>
      <c r="J89" s="21">
        <f t="shared" ref="J89:J97" si="57">I89/B89*100</f>
        <v>1.6389177939646202</v>
      </c>
      <c r="K89" s="20">
        <v>50</v>
      </c>
      <c r="L89" s="21">
        <f t="shared" ref="L89:L98" si="58">K89/B89*100</f>
        <v>1.3007284079084287</v>
      </c>
      <c r="M89" s="20">
        <v>265</v>
      </c>
      <c r="N89" s="21">
        <f t="shared" ref="N89:N91" si="59">M89/B89*100</f>
        <v>6.8938605619146722</v>
      </c>
      <c r="O89" s="20">
        <v>1591</v>
      </c>
      <c r="P89" s="21">
        <f t="shared" ref="P89:P97" si="60">O89/B89*100</f>
        <v>41.389177939646203</v>
      </c>
    </row>
    <row r="90" spans="1:16" ht="39.950000000000003" customHeight="1" x14ac:dyDescent="0.2">
      <c r="A90" s="19" t="s">
        <v>187</v>
      </c>
      <c r="B90" s="20">
        <v>1314</v>
      </c>
      <c r="C90" s="20">
        <v>249</v>
      </c>
      <c r="D90" s="21">
        <f t="shared" si="54"/>
        <v>18.949771689497716</v>
      </c>
      <c r="E90" s="20">
        <v>45</v>
      </c>
      <c r="F90" s="21">
        <f t="shared" si="55"/>
        <v>3.4246575342465753</v>
      </c>
      <c r="G90" s="20">
        <v>354</v>
      </c>
      <c r="H90" s="21">
        <f t="shared" si="56"/>
        <v>26.94063926940639</v>
      </c>
      <c r="I90" s="20">
        <v>61</v>
      </c>
      <c r="J90" s="21">
        <f t="shared" si="57"/>
        <v>4.6423135464231349</v>
      </c>
      <c r="K90" s="20">
        <v>54</v>
      </c>
      <c r="L90" s="21">
        <f t="shared" si="58"/>
        <v>4.10958904109589</v>
      </c>
      <c r="M90" s="20">
        <v>23</v>
      </c>
      <c r="N90" s="21">
        <f t="shared" si="59"/>
        <v>1.750380517503805</v>
      </c>
      <c r="O90" s="20">
        <v>528</v>
      </c>
      <c r="P90" s="21">
        <f t="shared" si="60"/>
        <v>40.182648401826484</v>
      </c>
    </row>
    <row r="91" spans="1:16" ht="39.950000000000003" customHeight="1" x14ac:dyDescent="0.2">
      <c r="A91" s="125" t="s">
        <v>199</v>
      </c>
      <c r="B91" s="20">
        <v>3729</v>
      </c>
      <c r="C91" s="20">
        <v>1195</v>
      </c>
      <c r="D91" s="21">
        <f t="shared" si="54"/>
        <v>32.046124966478949</v>
      </c>
      <c r="E91" s="20">
        <v>98</v>
      </c>
      <c r="F91" s="21">
        <f t="shared" si="55"/>
        <v>2.6280504156610354</v>
      </c>
      <c r="G91" s="20">
        <v>810</v>
      </c>
      <c r="H91" s="21">
        <f t="shared" si="56"/>
        <v>21.721641190667739</v>
      </c>
      <c r="I91" s="20">
        <v>91</v>
      </c>
      <c r="J91" s="21">
        <f t="shared" si="57"/>
        <v>2.4403325288281041</v>
      </c>
      <c r="K91" s="20">
        <v>88</v>
      </c>
      <c r="L91" s="21">
        <f t="shared" si="58"/>
        <v>2.359882005899705</v>
      </c>
      <c r="M91" s="20">
        <v>29</v>
      </c>
      <c r="N91" s="21">
        <f t="shared" si="59"/>
        <v>0.77768838830785725</v>
      </c>
      <c r="O91" s="20">
        <v>1418</v>
      </c>
      <c r="P91" s="21">
        <f t="shared" si="60"/>
        <v>38.02628050415661</v>
      </c>
    </row>
    <row r="92" spans="1:16" ht="39.950000000000003" customHeight="1" x14ac:dyDescent="0.2">
      <c r="A92" s="19" t="s">
        <v>188</v>
      </c>
      <c r="B92" s="127">
        <v>0</v>
      </c>
      <c r="C92" s="127">
        <v>0</v>
      </c>
      <c r="D92" s="127">
        <v>0</v>
      </c>
      <c r="E92" s="127">
        <v>0</v>
      </c>
      <c r="F92" s="127">
        <v>0</v>
      </c>
      <c r="G92" s="127">
        <v>0</v>
      </c>
      <c r="H92" s="127">
        <v>0</v>
      </c>
      <c r="I92" s="127">
        <v>0</v>
      </c>
      <c r="J92" s="127">
        <v>0</v>
      </c>
      <c r="K92" s="127">
        <v>0</v>
      </c>
      <c r="L92" s="127">
        <v>0</v>
      </c>
      <c r="M92" s="127">
        <v>0</v>
      </c>
      <c r="N92" s="127">
        <v>0</v>
      </c>
      <c r="O92" s="127">
        <v>0</v>
      </c>
      <c r="P92" s="127">
        <v>0</v>
      </c>
    </row>
    <row r="93" spans="1:16" ht="54.95" customHeight="1" x14ac:dyDescent="0.2">
      <c r="A93" s="19" t="s">
        <v>189</v>
      </c>
      <c r="B93" s="20">
        <v>989</v>
      </c>
      <c r="C93" s="20">
        <v>93</v>
      </c>
      <c r="D93" s="21">
        <f t="shared" si="54"/>
        <v>9.4034378159757335</v>
      </c>
      <c r="E93" s="20">
        <v>67</v>
      </c>
      <c r="F93" s="21">
        <f t="shared" si="55"/>
        <v>6.7745197168857434</v>
      </c>
      <c r="G93" s="20">
        <v>81</v>
      </c>
      <c r="H93" s="21">
        <f t="shared" si="56"/>
        <v>8.1900910010111225</v>
      </c>
      <c r="I93" s="20">
        <v>11</v>
      </c>
      <c r="J93" s="21">
        <f t="shared" si="57"/>
        <v>1.1122345803842264</v>
      </c>
      <c r="K93" s="20">
        <v>4</v>
      </c>
      <c r="L93" s="21">
        <f t="shared" si="58"/>
        <v>0.40444893832153694</v>
      </c>
      <c r="M93" s="127">
        <v>0</v>
      </c>
      <c r="N93" s="127">
        <v>0</v>
      </c>
      <c r="O93" s="20">
        <v>733</v>
      </c>
      <c r="P93" s="21">
        <f t="shared" si="60"/>
        <v>74.115267947421643</v>
      </c>
    </row>
    <row r="94" spans="1:16" ht="120" customHeight="1" x14ac:dyDescent="0.2">
      <c r="A94" s="19" t="s">
        <v>200</v>
      </c>
      <c r="B94" s="127">
        <v>0</v>
      </c>
      <c r="C94" s="127">
        <v>0</v>
      </c>
      <c r="D94" s="127">
        <v>0</v>
      </c>
      <c r="E94" s="127">
        <v>0</v>
      </c>
      <c r="F94" s="127">
        <v>0</v>
      </c>
      <c r="G94" s="127">
        <v>0</v>
      </c>
      <c r="H94" s="127">
        <v>0</v>
      </c>
      <c r="I94" s="127">
        <v>0</v>
      </c>
      <c r="J94" s="127">
        <v>0</v>
      </c>
      <c r="K94" s="127">
        <v>0</v>
      </c>
      <c r="L94" s="127">
        <v>0</v>
      </c>
      <c r="M94" s="127">
        <v>0</v>
      </c>
      <c r="N94" s="127">
        <v>0</v>
      </c>
      <c r="O94" s="127">
        <v>0</v>
      </c>
      <c r="P94" s="127">
        <v>0</v>
      </c>
    </row>
    <row r="95" spans="1:16" ht="39.950000000000003" customHeight="1" x14ac:dyDescent="0.2">
      <c r="A95" s="19" t="s">
        <v>190</v>
      </c>
      <c r="B95" s="20">
        <v>422</v>
      </c>
      <c r="C95" s="20">
        <v>110</v>
      </c>
      <c r="D95" s="21">
        <f t="shared" si="54"/>
        <v>26.066350710900476</v>
      </c>
      <c r="E95" s="20">
        <v>8</v>
      </c>
      <c r="F95" s="21">
        <f t="shared" si="55"/>
        <v>1.8957345971563981</v>
      </c>
      <c r="G95" s="20">
        <v>68</v>
      </c>
      <c r="H95" s="21">
        <f t="shared" si="56"/>
        <v>16.113744075829384</v>
      </c>
      <c r="I95" s="20">
        <v>2</v>
      </c>
      <c r="J95" s="21">
        <f t="shared" si="57"/>
        <v>0.47393364928909953</v>
      </c>
      <c r="K95" s="20">
        <v>5</v>
      </c>
      <c r="L95" s="21">
        <f t="shared" si="58"/>
        <v>1.1848341232227488</v>
      </c>
      <c r="M95" s="127">
        <v>0</v>
      </c>
      <c r="N95" s="127">
        <v>0</v>
      </c>
      <c r="O95" s="20">
        <v>229</v>
      </c>
      <c r="P95" s="21">
        <f t="shared" si="60"/>
        <v>54.265402843601898</v>
      </c>
    </row>
    <row r="96" spans="1:16" ht="39.950000000000003" customHeight="1" x14ac:dyDescent="0.2">
      <c r="A96" s="19" t="s">
        <v>191</v>
      </c>
      <c r="B96" s="127">
        <v>0</v>
      </c>
      <c r="C96" s="127">
        <v>0</v>
      </c>
      <c r="D96" s="127">
        <v>0</v>
      </c>
      <c r="E96" s="127">
        <v>0</v>
      </c>
      <c r="F96" s="127">
        <v>0</v>
      </c>
      <c r="G96" s="127">
        <v>0</v>
      </c>
      <c r="H96" s="127">
        <v>0</v>
      </c>
      <c r="I96" s="127">
        <v>0</v>
      </c>
      <c r="J96" s="127">
        <v>0</v>
      </c>
      <c r="K96" s="127">
        <v>0</v>
      </c>
      <c r="L96" s="127">
        <v>0</v>
      </c>
      <c r="M96" s="127">
        <v>0</v>
      </c>
      <c r="N96" s="127">
        <v>0</v>
      </c>
      <c r="O96" s="127">
        <v>0</v>
      </c>
      <c r="P96" s="127">
        <v>0</v>
      </c>
    </row>
    <row r="97" spans="1:16" ht="39.950000000000003" customHeight="1" x14ac:dyDescent="0.2">
      <c r="A97" s="19" t="s">
        <v>192</v>
      </c>
      <c r="B97" s="20">
        <v>2</v>
      </c>
      <c r="C97" s="127">
        <v>0</v>
      </c>
      <c r="D97" s="127">
        <v>0</v>
      </c>
      <c r="E97" s="127">
        <v>0</v>
      </c>
      <c r="F97" s="127">
        <v>0</v>
      </c>
      <c r="G97" s="127">
        <v>0</v>
      </c>
      <c r="H97" s="127">
        <v>0</v>
      </c>
      <c r="I97" s="20">
        <v>1</v>
      </c>
      <c r="J97" s="21">
        <f t="shared" si="57"/>
        <v>50</v>
      </c>
      <c r="K97" s="127">
        <v>0</v>
      </c>
      <c r="L97" s="127">
        <v>0</v>
      </c>
      <c r="M97" s="127">
        <v>0</v>
      </c>
      <c r="N97" s="127">
        <v>0</v>
      </c>
      <c r="O97" s="20">
        <v>1</v>
      </c>
      <c r="P97" s="21">
        <f t="shared" si="60"/>
        <v>50</v>
      </c>
    </row>
    <row r="98" spans="1:16" ht="39.950000000000003" customHeight="1" x14ac:dyDescent="0.2">
      <c r="A98" s="19" t="s">
        <v>193</v>
      </c>
      <c r="B98" s="20">
        <v>2</v>
      </c>
      <c r="C98" s="127">
        <v>0</v>
      </c>
      <c r="D98" s="127">
        <v>0</v>
      </c>
      <c r="E98" s="127">
        <v>0</v>
      </c>
      <c r="F98" s="127">
        <v>0</v>
      </c>
      <c r="G98" s="20">
        <v>1</v>
      </c>
      <c r="H98" s="21">
        <f t="shared" si="56"/>
        <v>50</v>
      </c>
      <c r="I98" s="127">
        <v>0</v>
      </c>
      <c r="J98" s="127">
        <v>0</v>
      </c>
      <c r="K98" s="20">
        <v>1</v>
      </c>
      <c r="L98" s="21">
        <f t="shared" si="58"/>
        <v>50</v>
      </c>
      <c r="M98" s="127">
        <v>0</v>
      </c>
      <c r="N98" s="127">
        <v>0</v>
      </c>
      <c r="O98" s="127">
        <v>0</v>
      </c>
      <c r="P98" s="127">
        <v>0</v>
      </c>
    </row>
    <row r="99" spans="1:16" ht="39.950000000000003" customHeight="1" x14ac:dyDescent="0.2">
      <c r="A99" s="19" t="s">
        <v>194</v>
      </c>
      <c r="B99" s="127">
        <v>0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</row>
    <row r="100" spans="1:16" ht="39.950000000000003" customHeight="1" x14ac:dyDescent="0.2">
      <c r="A100" s="19" t="s">
        <v>195</v>
      </c>
      <c r="B100" s="20">
        <v>43</v>
      </c>
      <c r="C100" s="20">
        <v>1</v>
      </c>
      <c r="D100" s="21">
        <f t="shared" ref="D100" si="61">C100/B100*100</f>
        <v>2.3255813953488373</v>
      </c>
      <c r="E100" s="20">
        <v>2</v>
      </c>
      <c r="F100" s="21">
        <f t="shared" ref="F100" si="62">E100/B100*100</f>
        <v>4.6511627906976747</v>
      </c>
      <c r="G100" s="20">
        <v>1</v>
      </c>
      <c r="H100" s="21">
        <f t="shared" ref="H100" si="63">G100/B100*100</f>
        <v>2.3255813953488373</v>
      </c>
      <c r="I100" s="127">
        <v>0</v>
      </c>
      <c r="J100" s="127">
        <v>0</v>
      </c>
      <c r="K100" s="127">
        <v>0</v>
      </c>
      <c r="L100" s="127">
        <v>0</v>
      </c>
      <c r="M100" s="127">
        <v>0</v>
      </c>
      <c r="N100" s="127">
        <v>0</v>
      </c>
      <c r="O100" s="20">
        <v>39</v>
      </c>
      <c r="P100" s="21">
        <f t="shared" ref="P100" si="64">O100/B100*100</f>
        <v>90.697674418604649</v>
      </c>
    </row>
    <row r="101" spans="1:16" ht="15.95" customHeight="1" x14ac:dyDescent="0.2"/>
    <row r="102" spans="1:16" ht="15.95" customHeight="1" thickBot="1" x14ac:dyDescent="0.25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1:16" ht="18" customHeight="1" x14ac:dyDescent="0.2">
      <c r="A103" s="29" t="s">
        <v>196</v>
      </c>
      <c r="B103" s="20"/>
      <c r="C103" s="20"/>
      <c r="D103" s="21"/>
      <c r="E103" s="20"/>
      <c r="F103" s="21"/>
      <c r="G103" s="20"/>
      <c r="H103" s="21"/>
      <c r="I103" s="20"/>
      <c r="J103" s="21"/>
      <c r="K103" s="20"/>
      <c r="L103" s="21"/>
      <c r="M103" s="20"/>
      <c r="N103" s="21"/>
      <c r="O103" s="20"/>
      <c r="P103" s="22"/>
    </row>
    <row r="104" spans="1:16" ht="18" customHeight="1" x14ac:dyDescent="0.25">
      <c r="A104" s="30" t="s">
        <v>19</v>
      </c>
    </row>
    <row r="105" spans="1:16" ht="15.95" customHeight="1" x14ac:dyDescent="0.2">
      <c r="A105" s="31" t="s">
        <v>20</v>
      </c>
    </row>
    <row r="106" spans="1:16" ht="35.1" customHeight="1" x14ac:dyDescent="0.2">
      <c r="A106" s="92" t="s">
        <v>84</v>
      </c>
      <c r="B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</row>
    <row r="107" spans="1:16" ht="39.950000000000003" customHeight="1" x14ac:dyDescent="0.2">
      <c r="A107" s="16" t="s">
        <v>185</v>
      </c>
      <c r="B107" s="15">
        <f>SUM(B108:B119)</f>
        <v>13953</v>
      </c>
      <c r="C107" s="15">
        <f>SUM(C108:C119)</f>
        <v>4533</v>
      </c>
      <c r="D107" s="17">
        <f>C107/B107*100</f>
        <v>32.487637067297356</v>
      </c>
      <c r="E107" s="15">
        <f>SUM(E108:E119)</f>
        <v>446</v>
      </c>
      <c r="F107" s="17">
        <f>E107/B107*100</f>
        <v>3.196445208915645</v>
      </c>
      <c r="G107" s="15">
        <f>SUM(G108:G119)</f>
        <v>5529</v>
      </c>
      <c r="H107" s="17">
        <f>G107/B107*100</f>
        <v>39.625886906041714</v>
      </c>
      <c r="I107" s="15">
        <f>SUM(I108:I119)</f>
        <v>246</v>
      </c>
      <c r="J107" s="17">
        <f>I107/B107*100</f>
        <v>1.7630617071597507</v>
      </c>
      <c r="K107" s="15">
        <f>SUM(K108:K119)</f>
        <v>230</v>
      </c>
      <c r="L107" s="17">
        <f>K107/B107*100</f>
        <v>1.648391027019279</v>
      </c>
      <c r="M107" s="15">
        <f>SUM(M108:M119)</f>
        <v>490</v>
      </c>
      <c r="N107" s="17">
        <f>M107/B107*100</f>
        <v>3.5117895793019422</v>
      </c>
      <c r="O107" s="15">
        <f>SUM(O108:O119)</f>
        <v>2479</v>
      </c>
      <c r="P107" s="17">
        <f>O107/B107*100</f>
        <v>17.766788504264316</v>
      </c>
    </row>
    <row r="108" spans="1:16" ht="39.950000000000003" customHeight="1" x14ac:dyDescent="0.2">
      <c r="A108" s="19" t="s">
        <v>186</v>
      </c>
      <c r="B108" s="20">
        <v>6913</v>
      </c>
      <c r="C108" s="20">
        <v>1214</v>
      </c>
      <c r="D108" s="21">
        <f t="shared" ref="D108:D117" si="65">C108/B108*100</f>
        <v>17.561116736583248</v>
      </c>
      <c r="E108" s="20">
        <v>263</v>
      </c>
      <c r="F108" s="21">
        <f t="shared" ref="F108:F114" si="66">E108/B108*100</f>
        <v>3.8044264429336034</v>
      </c>
      <c r="G108" s="20">
        <v>3329</v>
      </c>
      <c r="H108" s="21">
        <f t="shared" ref="H108:H114" si="67">G108/B108*100</f>
        <v>48.155648777665263</v>
      </c>
      <c r="I108" s="20">
        <v>130</v>
      </c>
      <c r="J108" s="21">
        <f t="shared" ref="J108:J112" si="68">I108/B108*100</f>
        <v>1.8805149717922753</v>
      </c>
      <c r="K108" s="20">
        <v>105</v>
      </c>
      <c r="L108" s="21">
        <f t="shared" ref="L108:L112" si="69">K108/B108*100</f>
        <v>1.5188774772168379</v>
      </c>
      <c r="M108" s="20">
        <v>434</v>
      </c>
      <c r="N108" s="21">
        <f t="shared" ref="N108:N116" si="70">M108/B108*100</f>
        <v>6.2780269058295968</v>
      </c>
      <c r="O108" s="20">
        <v>1438</v>
      </c>
      <c r="P108" s="21">
        <f t="shared" ref="P108:P117" si="71">O108/B108*100</f>
        <v>20.80138868797917</v>
      </c>
    </row>
    <row r="109" spans="1:16" ht="39.950000000000003" customHeight="1" x14ac:dyDescent="0.2">
      <c r="A109" s="19" t="s">
        <v>187</v>
      </c>
      <c r="B109" s="20">
        <v>826</v>
      </c>
      <c r="C109" s="20">
        <v>245</v>
      </c>
      <c r="D109" s="21">
        <f t="shared" si="65"/>
        <v>29.66101694915254</v>
      </c>
      <c r="E109" s="20">
        <v>53</v>
      </c>
      <c r="F109" s="21">
        <f t="shared" si="66"/>
        <v>6.4164648910411621</v>
      </c>
      <c r="G109" s="20">
        <v>251</v>
      </c>
      <c r="H109" s="21">
        <f t="shared" si="67"/>
        <v>30.387409200968523</v>
      </c>
      <c r="I109" s="20">
        <v>20</v>
      </c>
      <c r="J109" s="21">
        <f t="shared" si="68"/>
        <v>2.4213075060532687</v>
      </c>
      <c r="K109" s="20">
        <v>64</v>
      </c>
      <c r="L109" s="21">
        <f t="shared" si="69"/>
        <v>7.7481840193704601</v>
      </c>
      <c r="M109" s="20">
        <v>23</v>
      </c>
      <c r="N109" s="21">
        <f t="shared" si="70"/>
        <v>2.7845036319612588</v>
      </c>
      <c r="O109" s="20">
        <v>170</v>
      </c>
      <c r="P109" s="21">
        <f t="shared" si="71"/>
        <v>20.581113801452787</v>
      </c>
    </row>
    <row r="110" spans="1:16" ht="39.950000000000003" customHeight="1" x14ac:dyDescent="0.2">
      <c r="A110" s="125" t="s">
        <v>199</v>
      </c>
      <c r="B110" s="20">
        <v>5654</v>
      </c>
      <c r="C110" s="20">
        <v>2721</v>
      </c>
      <c r="D110" s="21">
        <f t="shared" si="65"/>
        <v>48.125221082419529</v>
      </c>
      <c r="E110" s="20">
        <v>91</v>
      </c>
      <c r="F110" s="21">
        <f t="shared" si="66"/>
        <v>1.6094800141492747</v>
      </c>
      <c r="G110" s="20">
        <v>1884</v>
      </c>
      <c r="H110" s="21">
        <f t="shared" si="67"/>
        <v>33.321542270958616</v>
      </c>
      <c r="I110" s="20">
        <v>91</v>
      </c>
      <c r="J110" s="21">
        <f t="shared" si="68"/>
        <v>1.6094800141492747</v>
      </c>
      <c r="K110" s="20">
        <v>51</v>
      </c>
      <c r="L110" s="21">
        <f t="shared" si="69"/>
        <v>0.90201627166607712</v>
      </c>
      <c r="M110" s="20">
        <v>30</v>
      </c>
      <c r="N110" s="21">
        <f t="shared" si="70"/>
        <v>0.53059780686239821</v>
      </c>
      <c r="O110" s="20">
        <v>786</v>
      </c>
      <c r="P110" s="21">
        <f t="shared" si="71"/>
        <v>13.901662539794835</v>
      </c>
    </row>
    <row r="111" spans="1:16" ht="39.950000000000003" customHeight="1" x14ac:dyDescent="0.2">
      <c r="A111" s="19" t="s">
        <v>188</v>
      </c>
      <c r="B111" s="20">
        <v>9</v>
      </c>
      <c r="C111" s="20">
        <v>4</v>
      </c>
      <c r="D111" s="21">
        <f t="shared" si="65"/>
        <v>44.444444444444443</v>
      </c>
      <c r="E111" s="127">
        <v>0</v>
      </c>
      <c r="F111" s="127">
        <v>0</v>
      </c>
      <c r="G111" s="20">
        <v>1</v>
      </c>
      <c r="H111" s="21">
        <f t="shared" si="67"/>
        <v>11.111111111111111</v>
      </c>
      <c r="I111" s="127">
        <v>0</v>
      </c>
      <c r="J111" s="127">
        <v>0</v>
      </c>
      <c r="K111" s="127">
        <v>0</v>
      </c>
      <c r="L111" s="127">
        <v>0</v>
      </c>
      <c r="M111" s="127">
        <v>0</v>
      </c>
      <c r="N111" s="127">
        <v>0</v>
      </c>
      <c r="O111" s="20">
        <v>4</v>
      </c>
      <c r="P111" s="21">
        <f t="shared" si="71"/>
        <v>44.444444444444443</v>
      </c>
    </row>
    <row r="112" spans="1:16" ht="54.95" customHeight="1" x14ac:dyDescent="0.2">
      <c r="A112" s="19" t="s">
        <v>189</v>
      </c>
      <c r="B112" s="20">
        <v>196</v>
      </c>
      <c r="C112" s="20">
        <v>113</v>
      </c>
      <c r="D112" s="21">
        <f t="shared" si="65"/>
        <v>57.653061224489797</v>
      </c>
      <c r="E112" s="20">
        <v>2</v>
      </c>
      <c r="F112" s="21">
        <f t="shared" si="66"/>
        <v>1.0204081632653061</v>
      </c>
      <c r="G112" s="20">
        <v>17</v>
      </c>
      <c r="H112" s="21">
        <f t="shared" si="67"/>
        <v>8.6734693877551017</v>
      </c>
      <c r="I112" s="20">
        <v>5</v>
      </c>
      <c r="J112" s="21">
        <f t="shared" si="68"/>
        <v>2.5510204081632653</v>
      </c>
      <c r="K112" s="20">
        <v>9</v>
      </c>
      <c r="L112" s="21">
        <f t="shared" si="69"/>
        <v>4.591836734693878</v>
      </c>
      <c r="M112" s="127">
        <v>0</v>
      </c>
      <c r="N112" s="127">
        <v>0</v>
      </c>
      <c r="O112" s="20">
        <v>50</v>
      </c>
      <c r="P112" s="21">
        <f t="shared" si="71"/>
        <v>25.510204081632654</v>
      </c>
    </row>
    <row r="113" spans="1:16" ht="120" customHeight="1" x14ac:dyDescent="0.2">
      <c r="A113" s="19" t="s">
        <v>200</v>
      </c>
      <c r="B113" s="127">
        <v>0</v>
      </c>
      <c r="C113" s="127">
        <v>0</v>
      </c>
      <c r="D113" s="127">
        <v>0</v>
      </c>
      <c r="E113" s="127">
        <v>0</v>
      </c>
      <c r="F113" s="127">
        <v>0</v>
      </c>
      <c r="G113" s="127">
        <v>0</v>
      </c>
      <c r="H113" s="127">
        <v>0</v>
      </c>
      <c r="I113" s="127">
        <v>0</v>
      </c>
      <c r="J113" s="127">
        <v>0</v>
      </c>
      <c r="K113" s="127">
        <v>0</v>
      </c>
      <c r="L113" s="127">
        <v>0</v>
      </c>
      <c r="M113" s="127">
        <v>0</v>
      </c>
      <c r="N113" s="127">
        <v>0</v>
      </c>
      <c r="O113" s="127">
        <v>0</v>
      </c>
      <c r="P113" s="127">
        <v>0</v>
      </c>
    </row>
    <row r="114" spans="1:16" ht="39.950000000000003" customHeight="1" x14ac:dyDescent="0.2">
      <c r="A114" s="19" t="s">
        <v>190</v>
      </c>
      <c r="B114" s="20">
        <v>305</v>
      </c>
      <c r="C114" s="20">
        <v>232</v>
      </c>
      <c r="D114" s="21">
        <f t="shared" si="65"/>
        <v>76.065573770491795</v>
      </c>
      <c r="E114" s="20">
        <v>8</v>
      </c>
      <c r="F114" s="21">
        <f t="shared" si="66"/>
        <v>2.622950819672131</v>
      </c>
      <c r="G114" s="20">
        <v>46</v>
      </c>
      <c r="H114" s="21">
        <f t="shared" si="67"/>
        <v>15.081967213114755</v>
      </c>
      <c r="I114" s="127">
        <v>0</v>
      </c>
      <c r="J114" s="127">
        <v>0</v>
      </c>
      <c r="K114" s="127">
        <v>0</v>
      </c>
      <c r="L114" s="127">
        <v>0</v>
      </c>
      <c r="M114" s="20">
        <v>2</v>
      </c>
      <c r="N114" s="21">
        <f t="shared" si="70"/>
        <v>0.65573770491803274</v>
      </c>
      <c r="O114" s="20">
        <v>17</v>
      </c>
      <c r="P114" s="21">
        <f t="shared" si="71"/>
        <v>5.5737704918032787</v>
      </c>
    </row>
    <row r="115" spans="1:16" ht="39.950000000000003" customHeight="1" x14ac:dyDescent="0.2">
      <c r="A115" s="19" t="s">
        <v>191</v>
      </c>
      <c r="B115" s="127">
        <v>0</v>
      </c>
      <c r="C115" s="127">
        <v>0</v>
      </c>
      <c r="D115" s="127">
        <v>0</v>
      </c>
      <c r="E115" s="127">
        <v>0</v>
      </c>
      <c r="F115" s="127">
        <v>0</v>
      </c>
      <c r="G115" s="127">
        <v>0</v>
      </c>
      <c r="H115" s="127">
        <v>0</v>
      </c>
      <c r="I115" s="127">
        <v>0</v>
      </c>
      <c r="J115" s="127">
        <v>0</v>
      </c>
      <c r="K115" s="127">
        <v>0</v>
      </c>
      <c r="L115" s="127">
        <v>0</v>
      </c>
      <c r="M115" s="127">
        <v>0</v>
      </c>
      <c r="N115" s="127">
        <v>0</v>
      </c>
      <c r="O115" s="127">
        <v>0</v>
      </c>
      <c r="P115" s="127">
        <v>0</v>
      </c>
    </row>
    <row r="116" spans="1:16" ht="39.950000000000003" customHeight="1" x14ac:dyDescent="0.2">
      <c r="A116" s="19" t="s">
        <v>192</v>
      </c>
      <c r="B116" s="20">
        <v>1</v>
      </c>
      <c r="C116" s="127">
        <v>0</v>
      </c>
      <c r="D116" s="127">
        <v>0</v>
      </c>
      <c r="E116" s="127">
        <v>0</v>
      </c>
      <c r="F116" s="127">
        <v>0</v>
      </c>
      <c r="G116" s="127">
        <v>0</v>
      </c>
      <c r="H116" s="127">
        <v>0</v>
      </c>
      <c r="I116" s="127">
        <v>0</v>
      </c>
      <c r="J116" s="127">
        <v>0</v>
      </c>
      <c r="K116" s="127">
        <v>0</v>
      </c>
      <c r="L116" s="127">
        <v>0</v>
      </c>
      <c r="M116" s="20">
        <v>1</v>
      </c>
      <c r="N116" s="21">
        <f t="shared" si="70"/>
        <v>100</v>
      </c>
      <c r="O116" s="127">
        <v>0</v>
      </c>
      <c r="P116" s="127">
        <v>0</v>
      </c>
    </row>
    <row r="117" spans="1:16" ht="39.950000000000003" customHeight="1" x14ac:dyDescent="0.2">
      <c r="A117" s="19" t="s">
        <v>193</v>
      </c>
      <c r="B117" s="20">
        <v>3</v>
      </c>
      <c r="C117" s="20">
        <v>2</v>
      </c>
      <c r="D117" s="21">
        <f t="shared" si="65"/>
        <v>66.666666666666657</v>
      </c>
      <c r="E117" s="127">
        <v>0</v>
      </c>
      <c r="F117" s="127">
        <v>0</v>
      </c>
      <c r="G117" s="127">
        <v>0</v>
      </c>
      <c r="H117" s="127">
        <v>0</v>
      </c>
      <c r="I117" s="127">
        <v>0</v>
      </c>
      <c r="J117" s="127">
        <v>0</v>
      </c>
      <c r="K117" s="127">
        <v>0</v>
      </c>
      <c r="L117" s="127">
        <v>0</v>
      </c>
      <c r="M117" s="127">
        <v>0</v>
      </c>
      <c r="N117" s="127">
        <v>0</v>
      </c>
      <c r="O117" s="20">
        <v>1</v>
      </c>
      <c r="P117" s="21">
        <f t="shared" si="71"/>
        <v>33.333333333333329</v>
      </c>
    </row>
    <row r="118" spans="1:16" ht="39.950000000000003" customHeight="1" x14ac:dyDescent="0.2">
      <c r="A118" s="19" t="s">
        <v>194</v>
      </c>
      <c r="B118" s="127">
        <v>0</v>
      </c>
      <c r="C118" s="127">
        <v>0</v>
      </c>
      <c r="D118" s="127">
        <v>0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127">
        <v>0</v>
      </c>
      <c r="L118" s="127">
        <v>0</v>
      </c>
      <c r="M118" s="127">
        <v>0</v>
      </c>
      <c r="N118" s="127">
        <v>0</v>
      </c>
      <c r="O118" s="127">
        <v>0</v>
      </c>
      <c r="P118" s="127">
        <v>0</v>
      </c>
    </row>
    <row r="119" spans="1:16" ht="39.950000000000003" customHeight="1" x14ac:dyDescent="0.2">
      <c r="A119" s="19" t="s">
        <v>195</v>
      </c>
      <c r="B119" s="20">
        <v>46</v>
      </c>
      <c r="C119" s="20">
        <v>2</v>
      </c>
      <c r="D119" s="21">
        <f t="shared" ref="D119" si="72">C119/B119*100</f>
        <v>4.3478260869565215</v>
      </c>
      <c r="E119" s="20">
        <v>29</v>
      </c>
      <c r="F119" s="21">
        <f t="shared" ref="F119" si="73">E119/B119*100</f>
        <v>63.04347826086957</v>
      </c>
      <c r="G119" s="20">
        <v>1</v>
      </c>
      <c r="H119" s="21">
        <f t="shared" ref="H119" si="74">G119/B119*100</f>
        <v>2.1739130434782608</v>
      </c>
      <c r="I119" s="127">
        <v>0</v>
      </c>
      <c r="J119" s="127">
        <v>0</v>
      </c>
      <c r="K119" s="20">
        <v>1</v>
      </c>
      <c r="L119" s="21">
        <f t="shared" ref="L119" si="75">K119/B119*100</f>
        <v>2.1739130434782608</v>
      </c>
      <c r="M119" s="127">
        <v>0</v>
      </c>
      <c r="N119" s="127">
        <v>0</v>
      </c>
      <c r="O119" s="20">
        <v>13</v>
      </c>
      <c r="P119" s="21">
        <f t="shared" ref="P119" si="76">O119/B119*100</f>
        <v>28.260869565217391</v>
      </c>
    </row>
    <row r="120" spans="1:16" ht="15.95" customHeight="1" x14ac:dyDescent="0.2"/>
    <row r="121" spans="1:16" ht="15.95" customHeight="1" thickBot="1" x14ac:dyDescent="0.25">
      <c r="A121" s="68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</row>
    <row r="122" spans="1:16" ht="18" customHeight="1" x14ac:dyDescent="0.2">
      <c r="A122" s="29" t="s">
        <v>196</v>
      </c>
      <c r="B122" s="20"/>
      <c r="C122" s="20"/>
      <c r="D122" s="21"/>
      <c r="E122" s="20"/>
      <c r="F122" s="21"/>
      <c r="G122" s="20"/>
      <c r="H122" s="21"/>
      <c r="I122" s="20"/>
      <c r="J122" s="21"/>
      <c r="K122" s="20"/>
      <c r="L122" s="21"/>
      <c r="M122" s="20"/>
      <c r="N122" s="21"/>
      <c r="O122" s="20"/>
      <c r="P122" s="22"/>
    </row>
    <row r="123" spans="1:16" ht="18" customHeight="1" x14ac:dyDescent="0.25">
      <c r="A123" s="30" t="s">
        <v>19</v>
      </c>
    </row>
    <row r="124" spans="1:16" ht="15.95" customHeight="1" x14ac:dyDescent="0.2">
      <c r="A124" s="31" t="s">
        <v>20</v>
      </c>
    </row>
    <row r="125" spans="1:16" ht="35.1" customHeight="1" x14ac:dyDescent="0.2">
      <c r="A125" s="92" t="s">
        <v>85</v>
      </c>
      <c r="B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ht="39.950000000000003" customHeight="1" x14ac:dyDescent="0.2">
      <c r="A126" s="16" t="s">
        <v>185</v>
      </c>
      <c r="B126" s="15">
        <f>SUM(B127:B138)</f>
        <v>16459</v>
      </c>
      <c r="C126" s="15">
        <f>SUM(C127:C138)</f>
        <v>3435</v>
      </c>
      <c r="D126" s="17">
        <f>C126/B126*100</f>
        <v>20.87004070721186</v>
      </c>
      <c r="E126" s="15">
        <f>SUM(E127:E138)</f>
        <v>609</v>
      </c>
      <c r="F126" s="17">
        <f>E126/B126*100</f>
        <v>3.7001032869554655</v>
      </c>
      <c r="G126" s="15">
        <f>SUM(G127:G138)</f>
        <v>5811</v>
      </c>
      <c r="H126" s="17">
        <f>G126/B126*100</f>
        <v>35.305911659274564</v>
      </c>
      <c r="I126" s="15">
        <f>SUM(I127:I138)</f>
        <v>377</v>
      </c>
      <c r="J126" s="17">
        <f>I126/B126*100</f>
        <v>2.2905401300200499</v>
      </c>
      <c r="K126" s="15">
        <f>SUM(K127:K138)</f>
        <v>246</v>
      </c>
      <c r="L126" s="17">
        <f>K126/B126*100</f>
        <v>1.4946230026125522</v>
      </c>
      <c r="M126" s="15">
        <f>SUM(M127:M138)</f>
        <v>584</v>
      </c>
      <c r="N126" s="17">
        <f>M126/B126*100</f>
        <v>3.548210705389149</v>
      </c>
      <c r="O126" s="15">
        <f>SUM(O127:O138)</f>
        <v>5397</v>
      </c>
      <c r="P126" s="17">
        <f>O126/B126*100</f>
        <v>32.790570508536362</v>
      </c>
    </row>
    <row r="127" spans="1:16" ht="39.950000000000003" customHeight="1" x14ac:dyDescent="0.2">
      <c r="A127" s="19" t="s">
        <v>186</v>
      </c>
      <c r="B127" s="20">
        <v>5749</v>
      </c>
      <c r="C127" s="20">
        <v>578</v>
      </c>
      <c r="D127" s="21">
        <f t="shared" ref="D127:D133" si="77">C127/B127*100</f>
        <v>10.053922421290659</v>
      </c>
      <c r="E127" s="20">
        <v>275</v>
      </c>
      <c r="F127" s="21">
        <f t="shared" ref="F127:F138" si="78">E127/B127*100</f>
        <v>4.7834405983649333</v>
      </c>
      <c r="G127" s="20">
        <v>2578</v>
      </c>
      <c r="H127" s="21">
        <f t="shared" ref="H127:H138" si="79">G127/B127*100</f>
        <v>44.842581318490168</v>
      </c>
      <c r="I127" s="20">
        <v>100</v>
      </c>
      <c r="J127" s="21">
        <f t="shared" ref="J127:J133" si="80">I127/B127*100</f>
        <v>1.7394329448599759</v>
      </c>
      <c r="K127" s="20">
        <v>68</v>
      </c>
      <c r="L127" s="21">
        <f t="shared" ref="L127:L138" si="81">K127/B127*100</f>
        <v>1.1828144025047833</v>
      </c>
      <c r="M127" s="20">
        <v>452</v>
      </c>
      <c r="N127" s="21">
        <f t="shared" ref="N127:N137" si="82">M127/B127*100</f>
        <v>7.8622369107670895</v>
      </c>
      <c r="O127" s="20">
        <v>1698</v>
      </c>
      <c r="P127" s="21">
        <f t="shared" ref="P127:P138" si="83">O127/B127*100</f>
        <v>29.53557140372239</v>
      </c>
    </row>
    <row r="128" spans="1:16" ht="39.950000000000003" customHeight="1" x14ac:dyDescent="0.2">
      <c r="A128" s="19" t="s">
        <v>187</v>
      </c>
      <c r="B128" s="20">
        <v>1008</v>
      </c>
      <c r="C128" s="20">
        <v>176</v>
      </c>
      <c r="D128" s="21">
        <f t="shared" si="77"/>
        <v>17.460317460317459</v>
      </c>
      <c r="E128" s="20">
        <v>31</v>
      </c>
      <c r="F128" s="21">
        <f t="shared" si="78"/>
        <v>3.0753968253968251</v>
      </c>
      <c r="G128" s="20">
        <v>268</v>
      </c>
      <c r="H128" s="21">
        <f t="shared" si="79"/>
        <v>26.587301587301589</v>
      </c>
      <c r="I128" s="20">
        <v>26</v>
      </c>
      <c r="J128" s="21">
        <f t="shared" si="80"/>
        <v>2.5793650793650791</v>
      </c>
      <c r="K128" s="20">
        <v>70</v>
      </c>
      <c r="L128" s="21">
        <f t="shared" si="81"/>
        <v>6.9444444444444446</v>
      </c>
      <c r="M128" s="20">
        <v>30</v>
      </c>
      <c r="N128" s="21">
        <f t="shared" si="82"/>
        <v>2.9761904761904758</v>
      </c>
      <c r="O128" s="20">
        <v>407</v>
      </c>
      <c r="P128" s="21">
        <f t="shared" si="83"/>
        <v>40.376984126984127</v>
      </c>
    </row>
    <row r="129" spans="1:16" ht="39.950000000000003" customHeight="1" x14ac:dyDescent="0.2">
      <c r="A129" s="125" t="s">
        <v>199</v>
      </c>
      <c r="B129" s="20">
        <v>6929</v>
      </c>
      <c r="C129" s="20">
        <v>1881</v>
      </c>
      <c r="D129" s="21">
        <f t="shared" si="77"/>
        <v>27.146774426324143</v>
      </c>
      <c r="E129" s="20">
        <v>224</v>
      </c>
      <c r="F129" s="21">
        <f t="shared" si="78"/>
        <v>3.2327897243469477</v>
      </c>
      <c r="G129" s="20">
        <v>2499</v>
      </c>
      <c r="H129" s="21">
        <f t="shared" si="79"/>
        <v>36.065810362245628</v>
      </c>
      <c r="I129" s="20">
        <v>205</v>
      </c>
      <c r="J129" s="21">
        <f t="shared" si="80"/>
        <v>2.9585798816568047</v>
      </c>
      <c r="K129" s="20">
        <v>57</v>
      </c>
      <c r="L129" s="21">
        <f t="shared" si="81"/>
        <v>0.82262952807042855</v>
      </c>
      <c r="M129" s="20">
        <v>60</v>
      </c>
      <c r="N129" s="21">
        <f t="shared" si="82"/>
        <v>0.86592581902150378</v>
      </c>
      <c r="O129" s="20">
        <v>2003</v>
      </c>
      <c r="P129" s="21">
        <f t="shared" si="83"/>
        <v>28.907490258334533</v>
      </c>
    </row>
    <row r="130" spans="1:16" ht="39.950000000000003" customHeight="1" x14ac:dyDescent="0.2">
      <c r="A130" s="19" t="s">
        <v>188</v>
      </c>
      <c r="B130" s="20">
        <v>6</v>
      </c>
      <c r="C130" s="127">
        <v>0</v>
      </c>
      <c r="D130" s="127">
        <v>0</v>
      </c>
      <c r="E130" s="20">
        <v>1</v>
      </c>
      <c r="F130" s="21">
        <f t="shared" si="78"/>
        <v>16.666666666666664</v>
      </c>
      <c r="G130" s="20">
        <v>4</v>
      </c>
      <c r="H130" s="21">
        <f t="shared" si="79"/>
        <v>66.666666666666657</v>
      </c>
      <c r="I130" s="127">
        <v>0</v>
      </c>
      <c r="J130" s="127">
        <v>0</v>
      </c>
      <c r="K130" s="127">
        <v>0</v>
      </c>
      <c r="L130" s="127">
        <v>0</v>
      </c>
      <c r="M130" s="127">
        <v>0</v>
      </c>
      <c r="N130" s="127">
        <v>0</v>
      </c>
      <c r="O130" s="20">
        <v>1</v>
      </c>
      <c r="P130" s="21">
        <f t="shared" si="83"/>
        <v>16.666666666666664</v>
      </c>
    </row>
    <row r="131" spans="1:16" ht="54.95" customHeight="1" x14ac:dyDescent="0.2">
      <c r="A131" s="19" t="s">
        <v>189</v>
      </c>
      <c r="B131" s="20">
        <v>1185</v>
      </c>
      <c r="C131" s="20">
        <v>440</v>
      </c>
      <c r="D131" s="21">
        <f t="shared" si="77"/>
        <v>37.130801687763714</v>
      </c>
      <c r="E131" s="20">
        <v>18</v>
      </c>
      <c r="F131" s="21">
        <f t="shared" si="78"/>
        <v>1.5189873417721518</v>
      </c>
      <c r="G131" s="20">
        <v>314</v>
      </c>
      <c r="H131" s="21">
        <f t="shared" si="79"/>
        <v>26.497890295358651</v>
      </c>
      <c r="I131" s="20">
        <v>34</v>
      </c>
      <c r="J131" s="21">
        <f t="shared" si="80"/>
        <v>2.869198312236287</v>
      </c>
      <c r="K131" s="127">
        <v>0</v>
      </c>
      <c r="L131" s="127">
        <v>0</v>
      </c>
      <c r="M131" s="20">
        <v>30</v>
      </c>
      <c r="N131" s="21">
        <f t="shared" si="82"/>
        <v>2.5316455696202533</v>
      </c>
      <c r="O131" s="20">
        <v>349</v>
      </c>
      <c r="P131" s="21">
        <f t="shared" si="83"/>
        <v>29.451476793248943</v>
      </c>
    </row>
    <row r="132" spans="1:16" ht="120" customHeight="1" x14ac:dyDescent="0.2">
      <c r="A132" s="19" t="s">
        <v>200</v>
      </c>
      <c r="B132" s="20">
        <v>380</v>
      </c>
      <c r="C132" s="20">
        <v>22</v>
      </c>
      <c r="D132" s="21">
        <f t="shared" si="77"/>
        <v>5.7894736842105265</v>
      </c>
      <c r="E132" s="20">
        <v>2</v>
      </c>
      <c r="F132" s="21">
        <f t="shared" si="78"/>
        <v>0.52631578947368418</v>
      </c>
      <c r="G132" s="20">
        <v>50</v>
      </c>
      <c r="H132" s="21">
        <f t="shared" si="79"/>
        <v>13.157894736842104</v>
      </c>
      <c r="I132" s="20">
        <v>2</v>
      </c>
      <c r="J132" s="21">
        <f t="shared" si="80"/>
        <v>0.52631578947368418</v>
      </c>
      <c r="K132" s="20">
        <v>1</v>
      </c>
      <c r="L132" s="21">
        <f t="shared" si="81"/>
        <v>0.26315789473684209</v>
      </c>
      <c r="M132" s="20">
        <v>1</v>
      </c>
      <c r="N132" s="21">
        <f t="shared" si="82"/>
        <v>0.26315789473684209</v>
      </c>
      <c r="O132" s="20">
        <v>302</v>
      </c>
      <c r="P132" s="21">
        <f t="shared" si="83"/>
        <v>79.473684210526315</v>
      </c>
    </row>
    <row r="133" spans="1:16" ht="39.950000000000003" customHeight="1" x14ac:dyDescent="0.2">
      <c r="A133" s="19" t="s">
        <v>190</v>
      </c>
      <c r="B133" s="20">
        <v>1013</v>
      </c>
      <c r="C133" s="20">
        <v>338</v>
      </c>
      <c r="D133" s="21">
        <f t="shared" si="77"/>
        <v>33.366238894373154</v>
      </c>
      <c r="E133" s="20">
        <v>3</v>
      </c>
      <c r="F133" s="21">
        <f t="shared" si="78"/>
        <v>0.29615004935834155</v>
      </c>
      <c r="G133" s="20">
        <v>67</v>
      </c>
      <c r="H133" s="21">
        <f t="shared" si="79"/>
        <v>6.6140177690029613</v>
      </c>
      <c r="I133" s="20">
        <v>10</v>
      </c>
      <c r="J133" s="21">
        <f t="shared" si="80"/>
        <v>0.98716683119447179</v>
      </c>
      <c r="K133" s="20">
        <v>48</v>
      </c>
      <c r="L133" s="21">
        <f t="shared" si="81"/>
        <v>4.7384007897334648</v>
      </c>
      <c r="M133" s="20">
        <v>1</v>
      </c>
      <c r="N133" s="21">
        <f t="shared" si="82"/>
        <v>9.8716683119447174E-2</v>
      </c>
      <c r="O133" s="20">
        <v>546</v>
      </c>
      <c r="P133" s="21">
        <f t="shared" si="83"/>
        <v>53.899308983218162</v>
      </c>
    </row>
    <row r="134" spans="1:16" ht="39.950000000000003" customHeight="1" x14ac:dyDescent="0.2">
      <c r="A134" s="19" t="s">
        <v>191</v>
      </c>
      <c r="B134" s="127">
        <v>0</v>
      </c>
      <c r="C134" s="127">
        <v>0</v>
      </c>
      <c r="D134" s="127">
        <v>0</v>
      </c>
      <c r="E134" s="127">
        <v>0</v>
      </c>
      <c r="F134" s="127">
        <v>0</v>
      </c>
      <c r="G134" s="127">
        <v>0</v>
      </c>
      <c r="H134" s="127">
        <v>0</v>
      </c>
      <c r="I134" s="127">
        <v>0</v>
      </c>
      <c r="J134" s="127">
        <v>0</v>
      </c>
      <c r="K134" s="127">
        <v>0</v>
      </c>
      <c r="L134" s="127">
        <v>0</v>
      </c>
      <c r="M134" s="127">
        <v>0</v>
      </c>
      <c r="N134" s="127">
        <v>0</v>
      </c>
      <c r="O134" s="127">
        <v>0</v>
      </c>
      <c r="P134" s="127">
        <v>0</v>
      </c>
    </row>
    <row r="135" spans="1:16" ht="39.950000000000003" customHeight="1" x14ac:dyDescent="0.2">
      <c r="A135" s="19" t="s">
        <v>192</v>
      </c>
      <c r="B135" s="20">
        <v>6</v>
      </c>
      <c r="C135" s="127">
        <v>0</v>
      </c>
      <c r="D135" s="127">
        <v>0</v>
      </c>
      <c r="E135" s="127">
        <v>0</v>
      </c>
      <c r="F135" s="127">
        <v>0</v>
      </c>
      <c r="G135" s="20">
        <v>1</v>
      </c>
      <c r="H135" s="21">
        <f t="shared" si="79"/>
        <v>16.666666666666664</v>
      </c>
      <c r="I135" s="127">
        <v>0</v>
      </c>
      <c r="J135" s="127">
        <v>0</v>
      </c>
      <c r="K135" s="20">
        <v>1</v>
      </c>
      <c r="L135" s="21">
        <f t="shared" si="81"/>
        <v>16.666666666666664</v>
      </c>
      <c r="M135" s="20">
        <v>3</v>
      </c>
      <c r="N135" s="21">
        <f t="shared" si="82"/>
        <v>50</v>
      </c>
      <c r="O135" s="20">
        <v>1</v>
      </c>
      <c r="P135" s="21">
        <f t="shared" si="83"/>
        <v>16.666666666666664</v>
      </c>
    </row>
    <row r="136" spans="1:16" ht="39.950000000000003" customHeight="1" x14ac:dyDescent="0.2">
      <c r="A136" s="19" t="s">
        <v>193</v>
      </c>
      <c r="B136" s="20">
        <v>4</v>
      </c>
      <c r="C136" s="127">
        <v>0</v>
      </c>
      <c r="D136" s="127">
        <v>0</v>
      </c>
      <c r="E136" s="127">
        <v>0</v>
      </c>
      <c r="F136" s="127">
        <v>0</v>
      </c>
      <c r="G136" s="20">
        <v>3</v>
      </c>
      <c r="H136" s="21">
        <f t="shared" si="79"/>
        <v>75</v>
      </c>
      <c r="I136" s="127">
        <v>0</v>
      </c>
      <c r="J136" s="127">
        <v>0</v>
      </c>
      <c r="K136" s="127">
        <v>0</v>
      </c>
      <c r="L136" s="127">
        <v>0</v>
      </c>
      <c r="M136" s="127">
        <v>0</v>
      </c>
      <c r="N136" s="127">
        <v>0</v>
      </c>
      <c r="O136" s="20">
        <v>1</v>
      </c>
      <c r="P136" s="21">
        <f t="shared" si="83"/>
        <v>25</v>
      </c>
    </row>
    <row r="137" spans="1:16" ht="39.950000000000003" customHeight="1" x14ac:dyDescent="0.2">
      <c r="A137" s="19" t="s">
        <v>194</v>
      </c>
      <c r="B137" s="20">
        <v>56</v>
      </c>
      <c r="C137" s="127">
        <v>0</v>
      </c>
      <c r="D137" s="127">
        <v>0</v>
      </c>
      <c r="E137" s="20">
        <v>1</v>
      </c>
      <c r="F137" s="21">
        <f t="shared" si="78"/>
        <v>1.7857142857142856</v>
      </c>
      <c r="G137" s="127">
        <v>0</v>
      </c>
      <c r="H137" s="127">
        <v>0</v>
      </c>
      <c r="I137" s="127">
        <v>0</v>
      </c>
      <c r="J137" s="127">
        <v>0</v>
      </c>
      <c r="K137" s="127">
        <v>0</v>
      </c>
      <c r="L137" s="127">
        <v>0</v>
      </c>
      <c r="M137" s="20">
        <v>7</v>
      </c>
      <c r="N137" s="21">
        <f t="shared" si="82"/>
        <v>12.5</v>
      </c>
      <c r="O137" s="20">
        <v>48</v>
      </c>
      <c r="P137" s="21">
        <f t="shared" si="83"/>
        <v>85.714285714285708</v>
      </c>
    </row>
    <row r="138" spans="1:16" ht="39.950000000000003" customHeight="1" x14ac:dyDescent="0.2">
      <c r="A138" s="19" t="s">
        <v>195</v>
      </c>
      <c r="B138" s="20">
        <v>123</v>
      </c>
      <c r="C138" s="127">
        <v>0</v>
      </c>
      <c r="D138" s="127">
        <v>0</v>
      </c>
      <c r="E138" s="20">
        <v>54</v>
      </c>
      <c r="F138" s="21">
        <f t="shared" si="78"/>
        <v>43.902439024390247</v>
      </c>
      <c r="G138" s="20">
        <v>27</v>
      </c>
      <c r="H138" s="21">
        <f t="shared" si="79"/>
        <v>21.951219512195124</v>
      </c>
      <c r="I138" s="127">
        <v>0</v>
      </c>
      <c r="J138" s="127">
        <v>0</v>
      </c>
      <c r="K138" s="20">
        <v>1</v>
      </c>
      <c r="L138" s="21">
        <f t="shared" si="81"/>
        <v>0.81300813008130091</v>
      </c>
      <c r="M138" s="127">
        <v>0</v>
      </c>
      <c r="N138" s="127">
        <v>0</v>
      </c>
      <c r="O138" s="20">
        <v>41</v>
      </c>
      <c r="P138" s="21">
        <f t="shared" si="83"/>
        <v>33.333333333333329</v>
      </c>
    </row>
    <row r="139" spans="1:16" ht="15.95" customHeight="1" x14ac:dyDescent="0.2"/>
    <row r="140" spans="1:16" ht="15.95" customHeight="1" thickBot="1" x14ac:dyDescent="0.25">
      <c r="A140" s="68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</row>
    <row r="141" spans="1:16" ht="18" customHeight="1" x14ac:dyDescent="0.2">
      <c r="A141" s="29" t="s">
        <v>196</v>
      </c>
      <c r="B141" s="20"/>
      <c r="C141" s="20"/>
      <c r="D141" s="21"/>
      <c r="E141" s="20"/>
      <c r="F141" s="21"/>
      <c r="G141" s="20"/>
      <c r="H141" s="21"/>
      <c r="I141" s="20"/>
      <c r="J141" s="21"/>
      <c r="K141" s="20"/>
      <c r="L141" s="21"/>
      <c r="M141" s="20"/>
      <c r="N141" s="21"/>
      <c r="O141" s="20"/>
      <c r="P141" s="22"/>
    </row>
    <row r="142" spans="1:16" ht="18" customHeight="1" x14ac:dyDescent="0.25">
      <c r="A142" s="30" t="s">
        <v>19</v>
      </c>
    </row>
    <row r="143" spans="1:16" ht="15.95" customHeight="1" x14ac:dyDescent="0.2">
      <c r="A143" s="31" t="s">
        <v>20</v>
      </c>
    </row>
    <row r="144" spans="1:16" ht="35.1" customHeight="1" x14ac:dyDescent="0.2">
      <c r="A144" s="92" t="s">
        <v>86</v>
      </c>
      <c r="B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ht="39.950000000000003" customHeight="1" x14ac:dyDescent="0.2">
      <c r="A145" s="16" t="s">
        <v>185</v>
      </c>
      <c r="B145" s="15">
        <f>SUM(B146:B157)</f>
        <v>10315</v>
      </c>
      <c r="C145" s="15">
        <f>SUM(C146:C157)</f>
        <v>3998</v>
      </c>
      <c r="D145" s="17">
        <f>C145/B145*100</f>
        <v>38.759088705768299</v>
      </c>
      <c r="E145" s="15">
        <f>SUM(E146:E157)</f>
        <v>295</v>
      </c>
      <c r="F145" s="17">
        <f>E145/B145*100</f>
        <v>2.8599127484246241</v>
      </c>
      <c r="G145" s="15">
        <f>SUM(G146:G157)</f>
        <v>4338</v>
      </c>
      <c r="H145" s="17">
        <f>G145/B145*100</f>
        <v>42.055259331071255</v>
      </c>
      <c r="I145" s="15">
        <f>SUM(I146:I157)</f>
        <v>170</v>
      </c>
      <c r="J145" s="17">
        <f>I145/B145*100</f>
        <v>1.6480853126514785</v>
      </c>
      <c r="K145" s="15">
        <f>SUM(K146:K157)</f>
        <v>420</v>
      </c>
      <c r="L145" s="17">
        <f>K145/B145*100</f>
        <v>4.0717401841977701</v>
      </c>
      <c r="M145" s="15">
        <f>SUM(M146:M157)</f>
        <v>205</v>
      </c>
      <c r="N145" s="17">
        <f>M145/B145*100</f>
        <v>1.9873969946679595</v>
      </c>
      <c r="O145" s="15">
        <f>SUM(O146:O157)</f>
        <v>889</v>
      </c>
      <c r="P145" s="17">
        <f>O145/B145*100</f>
        <v>8.6185167232186135</v>
      </c>
    </row>
    <row r="146" spans="1:16" ht="39.950000000000003" customHeight="1" x14ac:dyDescent="0.2">
      <c r="A146" s="19" t="s">
        <v>186</v>
      </c>
      <c r="B146" s="20">
        <v>4110</v>
      </c>
      <c r="C146" s="20">
        <v>1363</v>
      </c>
      <c r="D146" s="21">
        <f t="shared" ref="D146:D155" si="84">C146/B146*100</f>
        <v>33.163017031630169</v>
      </c>
      <c r="E146" s="20">
        <v>125</v>
      </c>
      <c r="F146" s="21">
        <f t="shared" ref="F146:F152" si="85">E146/B146*100</f>
        <v>3.0413625304136254</v>
      </c>
      <c r="G146" s="20">
        <v>1935</v>
      </c>
      <c r="H146" s="21">
        <f t="shared" ref="H146:H152" si="86">G146/B146*100</f>
        <v>47.080291970802918</v>
      </c>
      <c r="I146" s="20">
        <v>35</v>
      </c>
      <c r="J146" s="21">
        <f t="shared" ref="J146:J148" si="87">I146/B146*100</f>
        <v>0.85158150851581504</v>
      </c>
      <c r="K146" s="20">
        <v>76</v>
      </c>
      <c r="L146" s="21">
        <f t="shared" ref="L146:L152" si="88">K146/B146*100</f>
        <v>1.8491484184914844</v>
      </c>
      <c r="M146" s="20">
        <v>171</v>
      </c>
      <c r="N146" s="21">
        <f t="shared" ref="N146:N148" si="89">M146/B146*100</f>
        <v>4.1605839416058394</v>
      </c>
      <c r="O146" s="20">
        <v>405</v>
      </c>
      <c r="P146" s="21">
        <f t="shared" ref="P146:P152" si="90">O146/B146*100</f>
        <v>9.8540145985401466</v>
      </c>
    </row>
    <row r="147" spans="1:16" ht="39.950000000000003" customHeight="1" x14ac:dyDescent="0.2">
      <c r="A147" s="19" t="s">
        <v>187</v>
      </c>
      <c r="B147" s="20">
        <v>1602</v>
      </c>
      <c r="C147" s="20">
        <v>508</v>
      </c>
      <c r="D147" s="21">
        <f t="shared" si="84"/>
        <v>31.7103620474407</v>
      </c>
      <c r="E147" s="20">
        <v>46</v>
      </c>
      <c r="F147" s="21">
        <f t="shared" si="85"/>
        <v>2.8714107365792758</v>
      </c>
      <c r="G147" s="20">
        <v>683</v>
      </c>
      <c r="H147" s="21">
        <f t="shared" si="86"/>
        <v>42.634207240948811</v>
      </c>
      <c r="I147" s="20">
        <v>54</v>
      </c>
      <c r="J147" s="21">
        <f t="shared" si="87"/>
        <v>3.3707865168539324</v>
      </c>
      <c r="K147" s="20">
        <v>170</v>
      </c>
      <c r="L147" s="21">
        <f t="shared" si="88"/>
        <v>10.611735330836455</v>
      </c>
      <c r="M147" s="20">
        <v>15</v>
      </c>
      <c r="N147" s="21">
        <f t="shared" si="89"/>
        <v>0.93632958801498134</v>
      </c>
      <c r="O147" s="20">
        <v>126</v>
      </c>
      <c r="P147" s="21">
        <f t="shared" si="90"/>
        <v>7.8651685393258424</v>
      </c>
    </row>
    <row r="148" spans="1:16" ht="39.950000000000003" customHeight="1" x14ac:dyDescent="0.2">
      <c r="A148" s="125" t="s">
        <v>199</v>
      </c>
      <c r="B148" s="20">
        <v>3766</v>
      </c>
      <c r="C148" s="20">
        <v>1585</v>
      </c>
      <c r="D148" s="21">
        <f t="shared" si="84"/>
        <v>42.087095061072752</v>
      </c>
      <c r="E148" s="20">
        <v>93</v>
      </c>
      <c r="F148" s="21">
        <f t="shared" si="85"/>
        <v>2.4694636218799788</v>
      </c>
      <c r="G148" s="20">
        <v>1574</v>
      </c>
      <c r="H148" s="21">
        <f t="shared" si="86"/>
        <v>41.795007966011681</v>
      </c>
      <c r="I148" s="20">
        <v>81</v>
      </c>
      <c r="J148" s="21">
        <f t="shared" si="87"/>
        <v>2.1508231545406269</v>
      </c>
      <c r="K148" s="20">
        <v>154</v>
      </c>
      <c r="L148" s="21">
        <f t="shared" si="88"/>
        <v>4.0892193308550189</v>
      </c>
      <c r="M148" s="20">
        <v>18</v>
      </c>
      <c r="N148" s="21">
        <f t="shared" si="89"/>
        <v>0.47796070100902821</v>
      </c>
      <c r="O148" s="20">
        <v>261</v>
      </c>
      <c r="P148" s="21">
        <f t="shared" si="90"/>
        <v>6.9304301646309074</v>
      </c>
    </row>
    <row r="149" spans="1:16" ht="39.950000000000003" customHeight="1" x14ac:dyDescent="0.2">
      <c r="A149" s="19" t="s">
        <v>188</v>
      </c>
      <c r="B149" s="127">
        <v>0</v>
      </c>
      <c r="C149" s="127">
        <v>0</v>
      </c>
      <c r="D149" s="127">
        <v>0</v>
      </c>
      <c r="E149" s="127">
        <v>0</v>
      </c>
      <c r="F149" s="127">
        <v>0</v>
      </c>
      <c r="G149" s="127">
        <v>0</v>
      </c>
      <c r="H149" s="127">
        <v>0</v>
      </c>
      <c r="I149" s="127">
        <v>0</v>
      </c>
      <c r="J149" s="127">
        <v>0</v>
      </c>
      <c r="K149" s="127">
        <v>0</v>
      </c>
      <c r="L149" s="127">
        <v>0</v>
      </c>
      <c r="M149" s="127">
        <v>0</v>
      </c>
      <c r="N149" s="127">
        <v>0</v>
      </c>
      <c r="O149" s="127">
        <v>0</v>
      </c>
      <c r="P149" s="127">
        <v>0</v>
      </c>
    </row>
    <row r="150" spans="1:16" ht="54.95" customHeight="1" x14ac:dyDescent="0.2">
      <c r="A150" s="19" t="s">
        <v>189</v>
      </c>
      <c r="B150" s="20">
        <v>359</v>
      </c>
      <c r="C150" s="20">
        <v>173</v>
      </c>
      <c r="D150" s="21">
        <f t="shared" si="84"/>
        <v>48.18941504178273</v>
      </c>
      <c r="E150" s="20">
        <v>27</v>
      </c>
      <c r="F150" s="21">
        <f t="shared" si="85"/>
        <v>7.5208913649025071</v>
      </c>
      <c r="G150" s="20">
        <v>88</v>
      </c>
      <c r="H150" s="21">
        <f t="shared" si="86"/>
        <v>24.512534818941504</v>
      </c>
      <c r="I150" s="127">
        <v>0</v>
      </c>
      <c r="J150" s="127">
        <v>0</v>
      </c>
      <c r="K150" s="20">
        <v>12</v>
      </c>
      <c r="L150" s="21">
        <f t="shared" si="88"/>
        <v>3.3426183844011144</v>
      </c>
      <c r="M150" s="127">
        <v>0</v>
      </c>
      <c r="N150" s="127">
        <v>0</v>
      </c>
      <c r="O150" s="20">
        <v>59</v>
      </c>
      <c r="P150" s="21">
        <f t="shared" si="90"/>
        <v>16.434540389972145</v>
      </c>
    </row>
    <row r="151" spans="1:16" ht="120" customHeight="1" x14ac:dyDescent="0.2">
      <c r="A151" s="19" t="s">
        <v>200</v>
      </c>
      <c r="B151" s="127">
        <v>0</v>
      </c>
      <c r="C151" s="127">
        <v>0</v>
      </c>
      <c r="D151" s="127">
        <v>0</v>
      </c>
      <c r="E151" s="127">
        <v>0</v>
      </c>
      <c r="F151" s="127">
        <v>0</v>
      </c>
      <c r="G151" s="127">
        <v>0</v>
      </c>
      <c r="H151" s="127">
        <v>0</v>
      </c>
      <c r="I151" s="127">
        <v>0</v>
      </c>
      <c r="J151" s="127">
        <v>0</v>
      </c>
      <c r="K151" s="127">
        <v>0</v>
      </c>
      <c r="L151" s="127">
        <v>0</v>
      </c>
      <c r="M151" s="127">
        <v>0</v>
      </c>
      <c r="N151" s="127">
        <v>0</v>
      </c>
      <c r="O151" s="127">
        <v>0</v>
      </c>
      <c r="P151" s="127">
        <v>0</v>
      </c>
    </row>
    <row r="152" spans="1:16" ht="39.950000000000003" customHeight="1" x14ac:dyDescent="0.2">
      <c r="A152" s="19" t="s">
        <v>190</v>
      </c>
      <c r="B152" s="20">
        <v>396</v>
      </c>
      <c r="C152" s="20">
        <v>334</v>
      </c>
      <c r="D152" s="21">
        <f t="shared" si="84"/>
        <v>84.343434343434339</v>
      </c>
      <c r="E152" s="20">
        <v>1</v>
      </c>
      <c r="F152" s="21">
        <f t="shared" si="85"/>
        <v>0.25252525252525254</v>
      </c>
      <c r="G152" s="20">
        <v>46</v>
      </c>
      <c r="H152" s="21">
        <f t="shared" si="86"/>
        <v>11.616161616161616</v>
      </c>
      <c r="I152" s="127">
        <v>0</v>
      </c>
      <c r="J152" s="127">
        <v>0</v>
      </c>
      <c r="K152" s="20">
        <v>1</v>
      </c>
      <c r="L152" s="21">
        <f t="shared" si="88"/>
        <v>0.25252525252525254</v>
      </c>
      <c r="M152" s="127">
        <v>0</v>
      </c>
      <c r="N152" s="127">
        <v>0</v>
      </c>
      <c r="O152" s="20">
        <v>14</v>
      </c>
      <c r="P152" s="21">
        <f t="shared" si="90"/>
        <v>3.535353535353535</v>
      </c>
    </row>
    <row r="153" spans="1:16" ht="39.950000000000003" customHeight="1" x14ac:dyDescent="0.2">
      <c r="A153" s="19" t="s">
        <v>191</v>
      </c>
      <c r="B153" s="127">
        <v>0</v>
      </c>
      <c r="C153" s="127">
        <v>0</v>
      </c>
      <c r="D153" s="127">
        <v>0</v>
      </c>
      <c r="E153" s="127">
        <v>0</v>
      </c>
      <c r="F153" s="127">
        <v>0</v>
      </c>
      <c r="G153" s="127">
        <v>0</v>
      </c>
      <c r="H153" s="127">
        <v>0</v>
      </c>
      <c r="I153" s="127">
        <v>0</v>
      </c>
      <c r="J153" s="127">
        <v>0</v>
      </c>
      <c r="K153" s="127">
        <v>0</v>
      </c>
      <c r="L153" s="127">
        <v>0</v>
      </c>
      <c r="M153" s="127">
        <v>0</v>
      </c>
      <c r="N153" s="127">
        <v>0</v>
      </c>
      <c r="O153" s="127">
        <v>0</v>
      </c>
      <c r="P153" s="127">
        <v>0</v>
      </c>
    </row>
    <row r="154" spans="1:16" ht="39.950000000000003" customHeight="1" x14ac:dyDescent="0.2">
      <c r="A154" s="19" t="s">
        <v>192</v>
      </c>
      <c r="B154" s="127">
        <v>0</v>
      </c>
      <c r="C154" s="127">
        <v>0</v>
      </c>
      <c r="D154" s="127">
        <v>0</v>
      </c>
      <c r="E154" s="127">
        <v>0</v>
      </c>
      <c r="F154" s="127">
        <v>0</v>
      </c>
      <c r="G154" s="127">
        <v>0</v>
      </c>
      <c r="H154" s="127">
        <v>0</v>
      </c>
      <c r="I154" s="127">
        <v>0</v>
      </c>
      <c r="J154" s="127">
        <v>0</v>
      </c>
      <c r="K154" s="127">
        <v>0</v>
      </c>
      <c r="L154" s="127">
        <v>0</v>
      </c>
      <c r="M154" s="127">
        <v>0</v>
      </c>
      <c r="N154" s="127">
        <v>0</v>
      </c>
      <c r="O154" s="127">
        <v>0</v>
      </c>
      <c r="P154" s="127">
        <v>0</v>
      </c>
    </row>
    <row r="155" spans="1:16" ht="39.950000000000003" customHeight="1" x14ac:dyDescent="0.2">
      <c r="A155" s="19" t="s">
        <v>193</v>
      </c>
      <c r="B155" s="20">
        <v>4</v>
      </c>
      <c r="C155" s="20">
        <v>4</v>
      </c>
      <c r="D155" s="21">
        <f t="shared" si="84"/>
        <v>100</v>
      </c>
      <c r="E155" s="127">
        <v>0</v>
      </c>
      <c r="F155" s="127">
        <v>0</v>
      </c>
      <c r="G155" s="127">
        <v>0</v>
      </c>
      <c r="H155" s="127">
        <v>0</v>
      </c>
      <c r="I155" s="127">
        <v>0</v>
      </c>
      <c r="J155" s="127">
        <v>0</v>
      </c>
      <c r="K155" s="127">
        <v>0</v>
      </c>
      <c r="L155" s="127">
        <v>0</v>
      </c>
      <c r="M155" s="127">
        <v>0</v>
      </c>
      <c r="N155" s="127">
        <v>0</v>
      </c>
      <c r="O155" s="127">
        <v>0</v>
      </c>
      <c r="P155" s="127">
        <v>0</v>
      </c>
    </row>
    <row r="156" spans="1:16" ht="39.950000000000003" customHeight="1" x14ac:dyDescent="0.2">
      <c r="A156" s="19" t="s">
        <v>194</v>
      </c>
      <c r="B156" s="127">
        <v>0</v>
      </c>
      <c r="C156" s="127">
        <v>0</v>
      </c>
      <c r="D156" s="127">
        <v>0</v>
      </c>
      <c r="E156" s="127">
        <v>0</v>
      </c>
      <c r="F156" s="127">
        <v>0</v>
      </c>
      <c r="G156" s="127">
        <v>0</v>
      </c>
      <c r="H156" s="127">
        <v>0</v>
      </c>
      <c r="I156" s="127">
        <v>0</v>
      </c>
      <c r="J156" s="127">
        <v>0</v>
      </c>
      <c r="K156" s="127">
        <v>0</v>
      </c>
      <c r="L156" s="127">
        <v>0</v>
      </c>
      <c r="M156" s="127">
        <v>0</v>
      </c>
      <c r="N156" s="127">
        <v>0</v>
      </c>
      <c r="O156" s="127">
        <v>0</v>
      </c>
      <c r="P156" s="127">
        <v>0</v>
      </c>
    </row>
    <row r="157" spans="1:16" ht="39.950000000000003" customHeight="1" x14ac:dyDescent="0.2">
      <c r="A157" s="19" t="s">
        <v>195</v>
      </c>
      <c r="B157" s="20">
        <v>78</v>
      </c>
      <c r="C157" s="20">
        <v>31</v>
      </c>
      <c r="D157" s="21">
        <f t="shared" ref="D157" si="91">C157/B157*100</f>
        <v>39.743589743589745</v>
      </c>
      <c r="E157" s="20">
        <v>3</v>
      </c>
      <c r="F157" s="21">
        <f t="shared" ref="F157" si="92">E157/B157*100</f>
        <v>3.8461538461538463</v>
      </c>
      <c r="G157" s="20">
        <v>12</v>
      </c>
      <c r="H157" s="21">
        <f t="shared" ref="H157" si="93">G157/B157*100</f>
        <v>15.384615384615385</v>
      </c>
      <c r="I157" s="127">
        <v>0</v>
      </c>
      <c r="J157" s="127">
        <v>0</v>
      </c>
      <c r="K157" s="20">
        <v>7</v>
      </c>
      <c r="L157" s="21">
        <f t="shared" ref="L157" si="94">K157/B157*100</f>
        <v>8.9743589743589745</v>
      </c>
      <c r="M157" s="20">
        <v>1</v>
      </c>
      <c r="N157" s="21">
        <f t="shared" ref="N157" si="95">M157/B157*100</f>
        <v>1.2820512820512819</v>
      </c>
      <c r="O157" s="20">
        <v>24</v>
      </c>
      <c r="P157" s="21">
        <f t="shared" ref="P157" si="96">O157/B157*100</f>
        <v>30.76923076923077</v>
      </c>
    </row>
    <row r="158" spans="1:16" ht="15.95" customHeight="1" x14ac:dyDescent="0.2"/>
    <row r="159" spans="1:16" ht="15.95" customHeight="1" thickBot="1" x14ac:dyDescent="0.25">
      <c r="A159" s="68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</row>
    <row r="160" spans="1:16" ht="18" customHeight="1" x14ac:dyDescent="0.2">
      <c r="A160" s="29" t="s">
        <v>196</v>
      </c>
      <c r="B160" s="20"/>
      <c r="C160" s="20"/>
      <c r="D160" s="21"/>
      <c r="E160" s="20"/>
      <c r="F160" s="21"/>
      <c r="G160" s="20"/>
      <c r="H160" s="21"/>
      <c r="I160" s="20"/>
      <c r="J160" s="21"/>
      <c r="K160" s="20"/>
      <c r="L160" s="21"/>
      <c r="M160" s="20"/>
      <c r="N160" s="21"/>
      <c r="O160" s="20"/>
      <c r="P160" s="22"/>
    </row>
    <row r="161" spans="1:16" ht="18" customHeight="1" x14ac:dyDescent="0.25">
      <c r="A161" s="30" t="s">
        <v>19</v>
      </c>
    </row>
    <row r="162" spans="1:16" ht="15.95" customHeight="1" x14ac:dyDescent="0.2">
      <c r="A162" s="31" t="s">
        <v>20</v>
      </c>
    </row>
    <row r="163" spans="1:16" ht="35.1" customHeight="1" x14ac:dyDescent="0.2">
      <c r="A163" s="92" t="s">
        <v>87</v>
      </c>
      <c r="B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ht="39.950000000000003" customHeight="1" x14ac:dyDescent="0.2">
      <c r="A164" s="16" t="s">
        <v>185</v>
      </c>
      <c r="B164" s="15">
        <f>SUM(B165:B176)</f>
        <v>7610</v>
      </c>
      <c r="C164" s="15">
        <f>SUM(C165:C176)</f>
        <v>1898</v>
      </c>
      <c r="D164" s="17">
        <f>C164/B164*100</f>
        <v>24.940867279894874</v>
      </c>
      <c r="E164" s="15">
        <f>SUM(E165:E176)</f>
        <v>381</v>
      </c>
      <c r="F164" s="17">
        <f>E164/B164*100</f>
        <v>5.0065703022339028</v>
      </c>
      <c r="G164" s="15">
        <f>SUM(G165:G176)</f>
        <v>2073</v>
      </c>
      <c r="H164" s="17">
        <f>G164/B164*100</f>
        <v>27.240473061760838</v>
      </c>
      <c r="I164" s="15">
        <f>SUM(I165:I176)</f>
        <v>138</v>
      </c>
      <c r="J164" s="17">
        <f>I164/B164*100</f>
        <v>1.8134034165571615</v>
      </c>
      <c r="K164" s="15">
        <f>SUM(K165:K176)</f>
        <v>132</v>
      </c>
      <c r="L164" s="17">
        <f>K164/B164*100</f>
        <v>1.7345597897503284</v>
      </c>
      <c r="M164" s="15">
        <f>SUM(M165:M176)</f>
        <v>214</v>
      </c>
      <c r="N164" s="17">
        <f>M164/B164*100</f>
        <v>2.812089356110381</v>
      </c>
      <c r="O164" s="15">
        <f>SUM(O165:O176)</f>
        <v>2774</v>
      </c>
      <c r="P164" s="17">
        <f>O164/B164*100</f>
        <v>36.452036793692514</v>
      </c>
    </row>
    <row r="165" spans="1:16" ht="39.950000000000003" customHeight="1" x14ac:dyDescent="0.2">
      <c r="A165" s="19" t="s">
        <v>186</v>
      </c>
      <c r="B165" s="20">
        <v>4201</v>
      </c>
      <c r="C165" s="20">
        <v>665</v>
      </c>
      <c r="D165" s="21">
        <f t="shared" ref="D165:D176" si="97">C165/B165*100</f>
        <v>15.82956438943109</v>
      </c>
      <c r="E165" s="20">
        <v>242</v>
      </c>
      <c r="F165" s="21">
        <f t="shared" ref="F165:F174" si="98">E165/B165*100</f>
        <v>5.7605332063794332</v>
      </c>
      <c r="G165" s="20">
        <v>1459</v>
      </c>
      <c r="H165" s="21">
        <f t="shared" ref="H165:H176" si="99">G165/B165*100</f>
        <v>34.729826231849557</v>
      </c>
      <c r="I165" s="20">
        <v>52</v>
      </c>
      <c r="J165" s="21">
        <f t="shared" ref="J165:J171" si="100">I165/B165*100</f>
        <v>1.2378005236848371</v>
      </c>
      <c r="K165" s="20">
        <v>43</v>
      </c>
      <c r="L165" s="21">
        <f t="shared" ref="L165:L171" si="101">K165/B165*100</f>
        <v>1.0235658176624614</v>
      </c>
      <c r="M165" s="20">
        <v>205</v>
      </c>
      <c r="N165" s="21">
        <f t="shared" ref="N165:N171" si="102">M165/B165*100</f>
        <v>4.8797905260652223</v>
      </c>
      <c r="O165" s="20">
        <v>1535</v>
      </c>
      <c r="P165" s="21">
        <f t="shared" ref="P165:P176" si="103">O165/B165*100</f>
        <v>36.538919304927397</v>
      </c>
    </row>
    <row r="166" spans="1:16" ht="39.950000000000003" customHeight="1" x14ac:dyDescent="0.2">
      <c r="A166" s="19" t="s">
        <v>187</v>
      </c>
      <c r="B166" s="20">
        <v>564</v>
      </c>
      <c r="C166" s="20">
        <v>157</v>
      </c>
      <c r="D166" s="21">
        <f t="shared" si="97"/>
        <v>27.836879432624112</v>
      </c>
      <c r="E166" s="20">
        <v>55</v>
      </c>
      <c r="F166" s="21">
        <f t="shared" si="98"/>
        <v>9.75177304964539</v>
      </c>
      <c r="G166" s="20">
        <v>122</v>
      </c>
      <c r="H166" s="21">
        <f t="shared" si="99"/>
        <v>21.631205673758867</v>
      </c>
      <c r="I166" s="20">
        <v>22</v>
      </c>
      <c r="J166" s="21">
        <f t="shared" si="100"/>
        <v>3.9007092198581561</v>
      </c>
      <c r="K166" s="20">
        <v>26</v>
      </c>
      <c r="L166" s="21">
        <f t="shared" si="101"/>
        <v>4.6099290780141837</v>
      </c>
      <c r="M166" s="20">
        <v>6</v>
      </c>
      <c r="N166" s="21">
        <f t="shared" si="102"/>
        <v>1.0638297872340425</v>
      </c>
      <c r="O166" s="20">
        <v>176</v>
      </c>
      <c r="P166" s="21">
        <f t="shared" si="103"/>
        <v>31.205673758865249</v>
      </c>
    </row>
    <row r="167" spans="1:16" ht="39.950000000000003" customHeight="1" x14ac:dyDescent="0.2">
      <c r="A167" s="125" t="s">
        <v>199</v>
      </c>
      <c r="B167" s="20">
        <v>1714</v>
      </c>
      <c r="C167" s="20">
        <v>595</v>
      </c>
      <c r="D167" s="21">
        <f t="shared" si="97"/>
        <v>34.714119019836637</v>
      </c>
      <c r="E167" s="20">
        <v>55</v>
      </c>
      <c r="F167" s="21">
        <f t="shared" si="98"/>
        <v>3.2088681446907819</v>
      </c>
      <c r="G167" s="20">
        <v>452</v>
      </c>
      <c r="H167" s="21">
        <f t="shared" si="99"/>
        <v>26.371061843640607</v>
      </c>
      <c r="I167" s="98">
        <v>63</v>
      </c>
      <c r="J167" s="21">
        <f>I167/B167*100</f>
        <v>3.6756126021003497</v>
      </c>
      <c r="K167" s="20">
        <v>58</v>
      </c>
      <c r="L167" s="21">
        <f t="shared" si="101"/>
        <v>3.38389731621937</v>
      </c>
      <c r="M167" s="20">
        <v>2</v>
      </c>
      <c r="N167" s="21">
        <f t="shared" si="102"/>
        <v>0.11668611435239205</v>
      </c>
      <c r="O167" s="20">
        <v>489</v>
      </c>
      <c r="P167" s="21">
        <f t="shared" si="103"/>
        <v>28.52975495915986</v>
      </c>
    </row>
    <row r="168" spans="1:16" ht="39.950000000000003" customHeight="1" x14ac:dyDescent="0.2">
      <c r="A168" s="19" t="s">
        <v>188</v>
      </c>
      <c r="B168" s="127">
        <v>0</v>
      </c>
      <c r="C168" s="127">
        <v>0</v>
      </c>
      <c r="D168" s="127">
        <v>0</v>
      </c>
      <c r="E168" s="127">
        <v>0</v>
      </c>
      <c r="F168" s="127">
        <v>0</v>
      </c>
      <c r="G168" s="127">
        <v>0</v>
      </c>
      <c r="H168" s="127">
        <v>0</v>
      </c>
      <c r="I168" s="127">
        <v>0</v>
      </c>
      <c r="J168" s="127">
        <v>0</v>
      </c>
      <c r="K168" s="127">
        <v>0</v>
      </c>
      <c r="L168" s="127">
        <v>0</v>
      </c>
      <c r="M168" s="127">
        <v>0</v>
      </c>
      <c r="N168" s="127">
        <v>0</v>
      </c>
      <c r="O168" s="127">
        <v>0</v>
      </c>
      <c r="P168" s="127">
        <v>0</v>
      </c>
    </row>
    <row r="169" spans="1:16" ht="54.95" customHeight="1" x14ac:dyDescent="0.2">
      <c r="A169" s="19" t="s">
        <v>189</v>
      </c>
      <c r="B169" s="20">
        <v>793</v>
      </c>
      <c r="C169" s="20">
        <v>377</v>
      </c>
      <c r="D169" s="21">
        <f t="shared" si="97"/>
        <v>47.540983606557376</v>
      </c>
      <c r="E169" s="20">
        <v>22</v>
      </c>
      <c r="F169" s="21">
        <f t="shared" si="98"/>
        <v>2.7742749054224465</v>
      </c>
      <c r="G169" s="20">
        <v>11</v>
      </c>
      <c r="H169" s="21">
        <f t="shared" si="99"/>
        <v>1.3871374527112232</v>
      </c>
      <c r="I169" s="127">
        <v>0</v>
      </c>
      <c r="J169" s="127">
        <v>0</v>
      </c>
      <c r="K169" s="20">
        <v>2</v>
      </c>
      <c r="L169" s="21">
        <f t="shared" si="101"/>
        <v>0.25220680958385877</v>
      </c>
      <c r="M169" s="127">
        <v>0</v>
      </c>
      <c r="N169" s="127">
        <v>0</v>
      </c>
      <c r="O169" s="20">
        <v>381</v>
      </c>
      <c r="P169" s="21">
        <f t="shared" si="103"/>
        <v>48.045397225725097</v>
      </c>
    </row>
    <row r="170" spans="1:16" ht="120" customHeight="1" x14ac:dyDescent="0.2">
      <c r="A170" s="19" t="s">
        <v>200</v>
      </c>
      <c r="B170" s="127">
        <v>0</v>
      </c>
      <c r="C170" s="127">
        <v>0</v>
      </c>
      <c r="D170" s="127">
        <v>0</v>
      </c>
      <c r="E170" s="127">
        <v>0</v>
      </c>
      <c r="F170" s="127">
        <v>0</v>
      </c>
      <c r="G170" s="127">
        <v>0</v>
      </c>
      <c r="H170" s="127">
        <v>0</v>
      </c>
      <c r="I170" s="127">
        <v>0</v>
      </c>
      <c r="J170" s="127">
        <v>0</v>
      </c>
      <c r="K170" s="127">
        <v>0</v>
      </c>
      <c r="L170" s="127">
        <v>0</v>
      </c>
      <c r="M170" s="127">
        <v>0</v>
      </c>
      <c r="N170" s="127">
        <v>0</v>
      </c>
      <c r="O170" s="127">
        <v>0</v>
      </c>
      <c r="P170" s="127">
        <v>0</v>
      </c>
    </row>
    <row r="171" spans="1:16" ht="39.950000000000003" customHeight="1" x14ac:dyDescent="0.2">
      <c r="A171" s="19" t="s">
        <v>190</v>
      </c>
      <c r="B171" s="20">
        <v>297</v>
      </c>
      <c r="C171" s="20">
        <v>102</v>
      </c>
      <c r="D171" s="21">
        <f t="shared" si="97"/>
        <v>34.343434343434339</v>
      </c>
      <c r="E171" s="20">
        <v>5</v>
      </c>
      <c r="F171" s="21">
        <f t="shared" si="98"/>
        <v>1.6835016835016834</v>
      </c>
      <c r="G171" s="20">
        <v>25</v>
      </c>
      <c r="H171" s="21">
        <f t="shared" si="99"/>
        <v>8.4175084175084187</v>
      </c>
      <c r="I171" s="20">
        <v>1</v>
      </c>
      <c r="J171" s="21">
        <f t="shared" si="100"/>
        <v>0.33670033670033667</v>
      </c>
      <c r="K171" s="20">
        <v>3</v>
      </c>
      <c r="L171" s="21">
        <f t="shared" si="101"/>
        <v>1.0101010101010102</v>
      </c>
      <c r="M171" s="20">
        <v>1</v>
      </c>
      <c r="N171" s="21">
        <f t="shared" si="102"/>
        <v>0.33670033670033667</v>
      </c>
      <c r="O171" s="20">
        <v>160</v>
      </c>
      <c r="P171" s="21">
        <f t="shared" si="103"/>
        <v>53.872053872053868</v>
      </c>
    </row>
    <row r="172" spans="1:16" ht="39.950000000000003" customHeight="1" x14ac:dyDescent="0.2">
      <c r="A172" s="19" t="s">
        <v>191</v>
      </c>
      <c r="B172" s="127">
        <v>0</v>
      </c>
      <c r="C172" s="127">
        <v>0</v>
      </c>
      <c r="D172" s="127">
        <v>0</v>
      </c>
      <c r="E172" s="127">
        <v>0</v>
      </c>
      <c r="F172" s="127">
        <v>0</v>
      </c>
      <c r="G172" s="127">
        <v>0</v>
      </c>
      <c r="H172" s="127">
        <v>0</v>
      </c>
      <c r="I172" s="127">
        <v>0</v>
      </c>
      <c r="J172" s="127">
        <v>0</v>
      </c>
      <c r="K172" s="127">
        <v>0</v>
      </c>
      <c r="L172" s="127">
        <v>0</v>
      </c>
      <c r="M172" s="127">
        <v>0</v>
      </c>
      <c r="N172" s="127">
        <v>0</v>
      </c>
      <c r="O172" s="127">
        <v>0</v>
      </c>
      <c r="P172" s="127">
        <v>0</v>
      </c>
    </row>
    <row r="173" spans="1:16" ht="39.950000000000003" customHeight="1" x14ac:dyDescent="0.2">
      <c r="A173" s="19" t="s">
        <v>192</v>
      </c>
      <c r="B173" s="20">
        <v>19</v>
      </c>
      <c r="C173" s="127">
        <v>0</v>
      </c>
      <c r="D173" s="127">
        <v>0</v>
      </c>
      <c r="E173" s="127">
        <v>0</v>
      </c>
      <c r="F173" s="127">
        <v>0</v>
      </c>
      <c r="G173" s="20">
        <v>3</v>
      </c>
      <c r="H173" s="21">
        <f t="shared" si="99"/>
        <v>15.789473684210526</v>
      </c>
      <c r="I173" s="127">
        <v>0</v>
      </c>
      <c r="J173" s="127">
        <v>0</v>
      </c>
      <c r="K173" s="127">
        <v>0</v>
      </c>
      <c r="L173" s="127">
        <v>0</v>
      </c>
      <c r="M173" s="127">
        <v>0</v>
      </c>
      <c r="N173" s="127">
        <v>0</v>
      </c>
      <c r="O173" s="20">
        <v>16</v>
      </c>
      <c r="P173" s="21">
        <f t="shared" si="103"/>
        <v>84.210526315789465</v>
      </c>
    </row>
    <row r="174" spans="1:16" ht="39.950000000000003" customHeight="1" x14ac:dyDescent="0.2">
      <c r="A174" s="19" t="s">
        <v>193</v>
      </c>
      <c r="B174" s="20">
        <v>3</v>
      </c>
      <c r="C174" s="127">
        <v>0</v>
      </c>
      <c r="D174" s="127">
        <v>0</v>
      </c>
      <c r="E174" s="20">
        <v>2</v>
      </c>
      <c r="F174" s="21">
        <f t="shared" si="98"/>
        <v>66.666666666666657</v>
      </c>
      <c r="G174" s="127">
        <v>0</v>
      </c>
      <c r="H174" s="127">
        <v>0</v>
      </c>
      <c r="I174" s="127">
        <v>0</v>
      </c>
      <c r="J174" s="127">
        <v>0</v>
      </c>
      <c r="K174" s="127">
        <v>0</v>
      </c>
      <c r="L174" s="127">
        <v>0</v>
      </c>
      <c r="M174" s="127">
        <v>0</v>
      </c>
      <c r="N174" s="127">
        <v>0</v>
      </c>
      <c r="O174" s="20">
        <v>1</v>
      </c>
      <c r="P174" s="21">
        <f t="shared" si="103"/>
        <v>33.333333333333329</v>
      </c>
    </row>
    <row r="175" spans="1:16" ht="39.950000000000003" customHeight="1" x14ac:dyDescent="0.2">
      <c r="A175" s="19" t="s">
        <v>194</v>
      </c>
      <c r="B175" s="20">
        <v>0</v>
      </c>
      <c r="C175" s="127">
        <v>0</v>
      </c>
      <c r="D175" s="127">
        <v>0</v>
      </c>
      <c r="E175" s="127">
        <v>0</v>
      </c>
      <c r="F175" s="127">
        <v>0</v>
      </c>
      <c r="G175" s="127">
        <v>0</v>
      </c>
      <c r="H175" s="127">
        <v>0</v>
      </c>
      <c r="I175" s="127">
        <v>0</v>
      </c>
      <c r="J175" s="127">
        <v>0</v>
      </c>
      <c r="K175" s="127">
        <v>0</v>
      </c>
      <c r="L175" s="127">
        <v>0</v>
      </c>
      <c r="M175" s="127">
        <v>0</v>
      </c>
      <c r="N175" s="127">
        <v>0</v>
      </c>
      <c r="O175" s="127">
        <v>0</v>
      </c>
      <c r="P175" s="127">
        <v>0</v>
      </c>
    </row>
    <row r="176" spans="1:16" ht="39.950000000000003" customHeight="1" x14ac:dyDescent="0.2">
      <c r="A176" s="19" t="s">
        <v>195</v>
      </c>
      <c r="B176" s="20">
        <v>19</v>
      </c>
      <c r="C176" s="20">
        <v>2</v>
      </c>
      <c r="D176" s="21">
        <f t="shared" si="97"/>
        <v>10.526315789473683</v>
      </c>
      <c r="E176" s="127">
        <v>0</v>
      </c>
      <c r="F176" s="127">
        <v>0</v>
      </c>
      <c r="G176" s="20">
        <v>1</v>
      </c>
      <c r="H176" s="21">
        <f t="shared" si="99"/>
        <v>5.2631578947368416</v>
      </c>
      <c r="I176" s="127">
        <v>0</v>
      </c>
      <c r="J176" s="127">
        <v>0</v>
      </c>
      <c r="K176" s="127">
        <v>0</v>
      </c>
      <c r="L176" s="127">
        <v>0</v>
      </c>
      <c r="M176" s="127">
        <v>0</v>
      </c>
      <c r="N176" s="127">
        <v>0</v>
      </c>
      <c r="O176" s="20">
        <v>16</v>
      </c>
      <c r="P176" s="21">
        <f t="shared" si="103"/>
        <v>84.210526315789465</v>
      </c>
    </row>
    <row r="177" spans="1:16" ht="15.95" customHeight="1" x14ac:dyDescent="0.2"/>
    <row r="178" spans="1:16" ht="15.95" customHeight="1" thickBot="1" x14ac:dyDescent="0.25">
      <c r="A178" s="68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</row>
    <row r="179" spans="1:16" ht="18" customHeight="1" x14ac:dyDescent="0.2">
      <c r="A179" s="29" t="s">
        <v>196</v>
      </c>
      <c r="B179" s="20"/>
      <c r="C179" s="20"/>
      <c r="D179" s="21"/>
      <c r="E179" s="20"/>
      <c r="F179" s="21"/>
      <c r="G179" s="20"/>
      <c r="H179" s="21"/>
      <c r="I179" s="20"/>
      <c r="J179" s="21"/>
      <c r="K179" s="20"/>
      <c r="L179" s="21"/>
      <c r="M179" s="20"/>
      <c r="N179" s="21"/>
      <c r="O179" s="20"/>
      <c r="P179" s="22"/>
    </row>
    <row r="180" spans="1:16" ht="18" customHeight="1" x14ac:dyDescent="0.25">
      <c r="A180" s="30" t="s">
        <v>19</v>
      </c>
    </row>
    <row r="181" spans="1:16" ht="15.95" customHeight="1" x14ac:dyDescent="0.2">
      <c r="A181" s="31" t="s">
        <v>20</v>
      </c>
    </row>
    <row r="182" spans="1:16" ht="35.1" customHeight="1" x14ac:dyDescent="0.2">
      <c r="A182" s="92" t="s">
        <v>88</v>
      </c>
      <c r="B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ht="39.950000000000003" customHeight="1" x14ac:dyDescent="0.2">
      <c r="A183" s="16" t="s">
        <v>185</v>
      </c>
      <c r="B183" s="15">
        <f>SUM(B184:B195)</f>
        <v>12626</v>
      </c>
      <c r="C183" s="15">
        <f>SUM(C184:C195)</f>
        <v>2357</v>
      </c>
      <c r="D183" s="17">
        <f>C183/B183*100</f>
        <v>18.667828290828449</v>
      </c>
      <c r="E183" s="15">
        <f>SUM(E184:E195)</f>
        <v>507</v>
      </c>
      <c r="F183" s="17">
        <f>E183/B183*100</f>
        <v>4.0155235228892767</v>
      </c>
      <c r="G183" s="15">
        <f>SUM(G184:G195)</f>
        <v>6185</v>
      </c>
      <c r="H183" s="17">
        <f>G183/B183*100</f>
        <v>48.986218913353397</v>
      </c>
      <c r="I183" s="15">
        <f>SUM(I184:I195)</f>
        <v>259</v>
      </c>
      <c r="J183" s="17">
        <f>I183/B183*100</f>
        <v>2.0513226675114842</v>
      </c>
      <c r="K183" s="15">
        <f>SUM(K184:K195)</f>
        <v>71</v>
      </c>
      <c r="L183" s="17">
        <f>K183/B183*100</f>
        <v>0.56233169649928716</v>
      </c>
      <c r="M183" s="15">
        <f>SUM(M184:M195)</f>
        <v>609</v>
      </c>
      <c r="N183" s="17">
        <f>M183/B183*100</f>
        <v>4.8233803263107875</v>
      </c>
      <c r="O183" s="15">
        <f>SUM(O184:O195)</f>
        <v>2638</v>
      </c>
      <c r="P183" s="17">
        <f>O183/B183*100</f>
        <v>20.893394582607318</v>
      </c>
    </row>
    <row r="184" spans="1:16" ht="39.950000000000003" customHeight="1" x14ac:dyDescent="0.2">
      <c r="A184" s="19" t="s">
        <v>186</v>
      </c>
      <c r="B184" s="20">
        <v>7076</v>
      </c>
      <c r="C184" s="20">
        <v>863</v>
      </c>
      <c r="D184" s="21">
        <f t="shared" ref="D184:D195" si="104">C184/B184*100</f>
        <v>12.196156020350481</v>
      </c>
      <c r="E184" s="20">
        <v>310</v>
      </c>
      <c r="F184" s="21">
        <f t="shared" ref="F184:F189" si="105">E184/B184*100</f>
        <v>4.3810062182023737</v>
      </c>
      <c r="G184" s="20">
        <v>3753</v>
      </c>
      <c r="H184" s="21">
        <f t="shared" ref="H184:H195" si="106">G184/B184*100</f>
        <v>53.038439796495197</v>
      </c>
      <c r="I184" s="20">
        <v>92</v>
      </c>
      <c r="J184" s="21">
        <f t="shared" ref="J184:J190" si="107">I184/B184*100</f>
        <v>1.3001695873374788</v>
      </c>
      <c r="K184" s="20">
        <v>49</v>
      </c>
      <c r="L184" s="21">
        <f t="shared" ref="L184:L186" si="108">K184/B184*100</f>
        <v>0.69248162803843982</v>
      </c>
      <c r="M184" s="20">
        <v>544</v>
      </c>
      <c r="N184" s="21">
        <f t="shared" ref="N184:N192" si="109">M184/B184*100</f>
        <v>7.6879592990390044</v>
      </c>
      <c r="O184" s="20">
        <v>1465</v>
      </c>
      <c r="P184" s="21">
        <f t="shared" ref="P184:P195" si="110">O184/B184*100</f>
        <v>20.703787450537025</v>
      </c>
    </row>
    <row r="185" spans="1:16" ht="39.950000000000003" customHeight="1" x14ac:dyDescent="0.2">
      <c r="A185" s="19" t="s">
        <v>187</v>
      </c>
      <c r="B185" s="20">
        <v>899</v>
      </c>
      <c r="C185" s="20">
        <v>212</v>
      </c>
      <c r="D185" s="21">
        <f t="shared" si="104"/>
        <v>23.581757508342601</v>
      </c>
      <c r="E185" s="20">
        <v>60</v>
      </c>
      <c r="F185" s="21">
        <f t="shared" si="105"/>
        <v>6.6740823136818683</v>
      </c>
      <c r="G185" s="20">
        <v>339</v>
      </c>
      <c r="H185" s="21">
        <f t="shared" si="106"/>
        <v>37.708565072302555</v>
      </c>
      <c r="I185" s="20">
        <v>42</v>
      </c>
      <c r="J185" s="21">
        <f t="shared" si="107"/>
        <v>4.6718576195773087</v>
      </c>
      <c r="K185" s="20">
        <v>14</v>
      </c>
      <c r="L185" s="21">
        <f t="shared" si="108"/>
        <v>1.5572858731924359</v>
      </c>
      <c r="M185" s="20">
        <v>5</v>
      </c>
      <c r="N185" s="21">
        <f t="shared" si="109"/>
        <v>0.55617352614015569</v>
      </c>
      <c r="O185" s="20">
        <v>227</v>
      </c>
      <c r="P185" s="21">
        <f t="shared" si="110"/>
        <v>25.250278086763071</v>
      </c>
    </row>
    <row r="186" spans="1:16" ht="39.950000000000003" customHeight="1" x14ac:dyDescent="0.2">
      <c r="A186" s="125" t="s">
        <v>199</v>
      </c>
      <c r="B186" s="20">
        <v>3434</v>
      </c>
      <c r="C186" s="20">
        <v>1088</v>
      </c>
      <c r="D186" s="21">
        <f t="shared" si="104"/>
        <v>31.683168316831683</v>
      </c>
      <c r="E186" s="20">
        <v>123</v>
      </c>
      <c r="F186" s="21">
        <f t="shared" si="105"/>
        <v>3.5818287711124053</v>
      </c>
      <c r="G186" s="20">
        <v>1441</v>
      </c>
      <c r="H186" s="21">
        <f t="shared" si="106"/>
        <v>41.962725684333144</v>
      </c>
      <c r="I186" s="20">
        <v>118</v>
      </c>
      <c r="J186" s="21">
        <f t="shared" si="107"/>
        <v>3.4362259755387301</v>
      </c>
      <c r="K186" s="20">
        <v>8</v>
      </c>
      <c r="L186" s="21">
        <f t="shared" si="108"/>
        <v>0.23296447291788003</v>
      </c>
      <c r="M186" s="20">
        <v>59</v>
      </c>
      <c r="N186" s="21">
        <f t="shared" si="109"/>
        <v>1.7181129877693651</v>
      </c>
      <c r="O186" s="20">
        <v>597</v>
      </c>
      <c r="P186" s="21">
        <f t="shared" si="110"/>
        <v>17.384973791496797</v>
      </c>
    </row>
    <row r="187" spans="1:16" ht="39.950000000000003" customHeight="1" x14ac:dyDescent="0.2">
      <c r="A187" s="19" t="s">
        <v>188</v>
      </c>
      <c r="B187" s="127">
        <v>0</v>
      </c>
      <c r="C187" s="127">
        <v>0</v>
      </c>
      <c r="D187" s="127">
        <v>0</v>
      </c>
      <c r="E187" s="127">
        <v>0</v>
      </c>
      <c r="F187" s="127">
        <v>0</v>
      </c>
      <c r="G187" s="127">
        <v>0</v>
      </c>
      <c r="H187" s="127">
        <v>0</v>
      </c>
      <c r="I187" s="127">
        <v>0</v>
      </c>
      <c r="J187" s="127">
        <v>0</v>
      </c>
      <c r="K187" s="127">
        <v>0</v>
      </c>
      <c r="L187" s="127">
        <v>0</v>
      </c>
      <c r="M187" s="127">
        <v>0</v>
      </c>
      <c r="N187" s="127">
        <v>0</v>
      </c>
      <c r="O187" s="127">
        <v>0</v>
      </c>
      <c r="P187" s="127">
        <v>0</v>
      </c>
    </row>
    <row r="188" spans="1:16" ht="54.95" customHeight="1" x14ac:dyDescent="0.2">
      <c r="A188" s="19" t="s">
        <v>189</v>
      </c>
      <c r="B188" s="20">
        <v>596</v>
      </c>
      <c r="C188" s="20">
        <v>160</v>
      </c>
      <c r="D188" s="21">
        <f t="shared" si="104"/>
        <v>26.845637583892618</v>
      </c>
      <c r="E188" s="20">
        <v>13</v>
      </c>
      <c r="F188" s="21">
        <f t="shared" si="105"/>
        <v>2.1812080536912752</v>
      </c>
      <c r="G188" s="20">
        <v>117</v>
      </c>
      <c r="H188" s="21">
        <f t="shared" si="106"/>
        <v>19.630872483221477</v>
      </c>
      <c r="I188" s="127">
        <v>0</v>
      </c>
      <c r="J188" s="127">
        <v>0</v>
      </c>
      <c r="K188" s="127">
        <v>0</v>
      </c>
      <c r="L188" s="127">
        <v>0</v>
      </c>
      <c r="M188" s="127">
        <v>0</v>
      </c>
      <c r="N188" s="127">
        <v>0</v>
      </c>
      <c r="O188" s="20">
        <v>306</v>
      </c>
      <c r="P188" s="21">
        <f t="shared" si="110"/>
        <v>51.34228187919463</v>
      </c>
    </row>
    <row r="189" spans="1:16" ht="120" customHeight="1" x14ac:dyDescent="0.2">
      <c r="A189" s="19" t="s">
        <v>200</v>
      </c>
      <c r="B189" s="20">
        <v>545</v>
      </c>
      <c r="C189" s="20">
        <v>7</v>
      </c>
      <c r="D189" s="21">
        <f t="shared" si="104"/>
        <v>1.2844036697247707</v>
      </c>
      <c r="E189" s="20">
        <v>1</v>
      </c>
      <c r="F189" s="21">
        <f t="shared" si="105"/>
        <v>0.1834862385321101</v>
      </c>
      <c r="G189" s="20">
        <v>529</v>
      </c>
      <c r="H189" s="21">
        <f t="shared" si="106"/>
        <v>97.064220183486242</v>
      </c>
      <c r="I189" s="20">
        <v>2</v>
      </c>
      <c r="J189" s="21">
        <f t="shared" si="107"/>
        <v>0.3669724770642202</v>
      </c>
      <c r="K189" s="127">
        <v>0</v>
      </c>
      <c r="L189" s="127">
        <v>0</v>
      </c>
      <c r="M189" s="127">
        <v>0</v>
      </c>
      <c r="N189" s="127">
        <v>0</v>
      </c>
      <c r="O189" s="20">
        <v>6</v>
      </c>
      <c r="P189" s="21">
        <f t="shared" si="110"/>
        <v>1.1009174311926606</v>
      </c>
    </row>
    <row r="190" spans="1:16" ht="39.950000000000003" customHeight="1" x14ac:dyDescent="0.2">
      <c r="A190" s="19" t="s">
        <v>190</v>
      </c>
      <c r="B190" s="20">
        <v>45</v>
      </c>
      <c r="C190" s="20">
        <v>15</v>
      </c>
      <c r="D190" s="21">
        <f t="shared" si="104"/>
        <v>33.333333333333329</v>
      </c>
      <c r="E190" s="127">
        <v>0</v>
      </c>
      <c r="F190" s="127">
        <v>0</v>
      </c>
      <c r="G190" s="20">
        <v>3</v>
      </c>
      <c r="H190" s="21">
        <f t="shared" si="106"/>
        <v>6.666666666666667</v>
      </c>
      <c r="I190" s="20">
        <v>5</v>
      </c>
      <c r="J190" s="21">
        <f t="shared" si="107"/>
        <v>11.111111111111111</v>
      </c>
      <c r="K190" s="127">
        <v>0</v>
      </c>
      <c r="L190" s="127">
        <v>0</v>
      </c>
      <c r="M190" s="127">
        <v>0</v>
      </c>
      <c r="N190" s="127">
        <v>0</v>
      </c>
      <c r="O190" s="20">
        <v>22</v>
      </c>
      <c r="P190" s="21">
        <f t="shared" si="110"/>
        <v>48.888888888888886</v>
      </c>
    </row>
    <row r="191" spans="1:16" ht="39.950000000000003" customHeight="1" x14ac:dyDescent="0.2">
      <c r="A191" s="19" t="s">
        <v>191</v>
      </c>
      <c r="B191" s="127">
        <v>0</v>
      </c>
      <c r="C191" s="127">
        <v>0</v>
      </c>
      <c r="D191" s="127">
        <v>0</v>
      </c>
      <c r="E191" s="127">
        <v>0</v>
      </c>
      <c r="F191" s="127">
        <v>0</v>
      </c>
      <c r="G191" s="127">
        <v>0</v>
      </c>
      <c r="H191" s="127">
        <v>0</v>
      </c>
      <c r="I191" s="127">
        <v>0</v>
      </c>
      <c r="J191" s="127">
        <v>0</v>
      </c>
      <c r="K191" s="127">
        <v>0</v>
      </c>
      <c r="L191" s="127">
        <v>0</v>
      </c>
      <c r="M191" s="127">
        <v>0</v>
      </c>
      <c r="N191" s="127">
        <v>0</v>
      </c>
      <c r="O191" s="127">
        <v>0</v>
      </c>
      <c r="P191" s="127">
        <v>0</v>
      </c>
    </row>
    <row r="192" spans="1:16" ht="39.950000000000003" customHeight="1" x14ac:dyDescent="0.2">
      <c r="A192" s="19" t="s">
        <v>192</v>
      </c>
      <c r="B192" s="20">
        <v>4</v>
      </c>
      <c r="C192" s="127">
        <v>0</v>
      </c>
      <c r="D192" s="127">
        <v>0</v>
      </c>
      <c r="E192" s="127">
        <v>0</v>
      </c>
      <c r="F192" s="127">
        <v>0</v>
      </c>
      <c r="G192" s="20">
        <v>1</v>
      </c>
      <c r="H192" s="21">
        <f t="shared" si="106"/>
        <v>25</v>
      </c>
      <c r="I192" s="127">
        <v>0</v>
      </c>
      <c r="J192" s="127">
        <v>0</v>
      </c>
      <c r="K192" s="127">
        <v>0</v>
      </c>
      <c r="L192" s="127">
        <v>0</v>
      </c>
      <c r="M192" s="20">
        <v>1</v>
      </c>
      <c r="N192" s="21">
        <f t="shared" si="109"/>
        <v>25</v>
      </c>
      <c r="O192" s="20">
        <v>2</v>
      </c>
      <c r="P192" s="21">
        <f t="shared" si="110"/>
        <v>50</v>
      </c>
    </row>
    <row r="193" spans="1:16" ht="39.950000000000003" customHeight="1" x14ac:dyDescent="0.2">
      <c r="A193" s="19" t="s">
        <v>193</v>
      </c>
      <c r="B193" s="127">
        <v>0</v>
      </c>
      <c r="C193" s="127">
        <v>0</v>
      </c>
      <c r="D193" s="127">
        <v>0</v>
      </c>
      <c r="E193" s="127">
        <v>0</v>
      </c>
      <c r="F193" s="127">
        <v>0</v>
      </c>
      <c r="G193" s="127">
        <v>0</v>
      </c>
      <c r="H193" s="127">
        <v>0</v>
      </c>
      <c r="I193" s="127">
        <v>0</v>
      </c>
      <c r="J193" s="127">
        <v>0</v>
      </c>
      <c r="K193" s="127">
        <v>0</v>
      </c>
      <c r="L193" s="127">
        <v>0</v>
      </c>
      <c r="M193" s="127">
        <v>0</v>
      </c>
      <c r="N193" s="127">
        <v>0</v>
      </c>
      <c r="O193" s="127">
        <v>0</v>
      </c>
      <c r="P193" s="127">
        <v>0</v>
      </c>
    </row>
    <row r="194" spans="1:16" ht="39.950000000000003" customHeight="1" x14ac:dyDescent="0.2">
      <c r="A194" s="19" t="s">
        <v>194</v>
      </c>
      <c r="B194" s="127">
        <v>0</v>
      </c>
      <c r="C194" s="127">
        <v>0</v>
      </c>
      <c r="D194" s="127">
        <v>0</v>
      </c>
      <c r="E194" s="127">
        <v>0</v>
      </c>
      <c r="F194" s="127">
        <v>0</v>
      </c>
      <c r="G194" s="127">
        <v>0</v>
      </c>
      <c r="H194" s="127">
        <v>0</v>
      </c>
      <c r="I194" s="127">
        <v>0</v>
      </c>
      <c r="J194" s="127">
        <v>0</v>
      </c>
      <c r="K194" s="127">
        <v>0</v>
      </c>
      <c r="L194" s="127">
        <v>0</v>
      </c>
      <c r="M194" s="127">
        <v>0</v>
      </c>
      <c r="N194" s="127">
        <v>0</v>
      </c>
      <c r="O194" s="127">
        <v>0</v>
      </c>
      <c r="P194" s="127">
        <v>0</v>
      </c>
    </row>
    <row r="195" spans="1:16" ht="39.950000000000003" customHeight="1" x14ac:dyDescent="0.2">
      <c r="A195" s="19" t="s">
        <v>195</v>
      </c>
      <c r="B195" s="20">
        <v>27</v>
      </c>
      <c r="C195" s="20">
        <v>12</v>
      </c>
      <c r="D195" s="21">
        <f t="shared" si="104"/>
        <v>44.444444444444443</v>
      </c>
      <c r="E195" s="127">
        <v>0</v>
      </c>
      <c r="F195" s="127">
        <v>0</v>
      </c>
      <c r="G195" s="20">
        <v>2</v>
      </c>
      <c r="H195" s="21">
        <f t="shared" si="106"/>
        <v>7.4074074074074066</v>
      </c>
      <c r="I195" s="127">
        <v>0</v>
      </c>
      <c r="J195" s="127">
        <v>0</v>
      </c>
      <c r="K195" s="127">
        <v>0</v>
      </c>
      <c r="L195" s="127">
        <v>0</v>
      </c>
      <c r="M195" s="127">
        <v>0</v>
      </c>
      <c r="N195" s="127">
        <v>0</v>
      </c>
      <c r="O195" s="20">
        <v>13</v>
      </c>
      <c r="P195" s="21">
        <f t="shared" si="110"/>
        <v>48.148148148148145</v>
      </c>
    </row>
    <row r="196" spans="1:16" ht="15.95" customHeight="1" x14ac:dyDescent="0.2"/>
    <row r="197" spans="1:16" ht="15.95" customHeight="1" thickBot="1" x14ac:dyDescent="0.25">
      <c r="A197" s="68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</row>
    <row r="198" spans="1:16" ht="18" customHeight="1" x14ac:dyDescent="0.2">
      <c r="A198" s="29" t="s">
        <v>196</v>
      </c>
      <c r="B198" s="20"/>
      <c r="C198" s="20"/>
      <c r="D198" s="21"/>
      <c r="E198" s="20"/>
      <c r="F198" s="21"/>
      <c r="G198" s="20"/>
      <c r="H198" s="21"/>
      <c r="I198" s="20"/>
      <c r="J198" s="21"/>
      <c r="K198" s="20"/>
      <c r="L198" s="21"/>
      <c r="M198" s="20"/>
      <c r="N198" s="21"/>
      <c r="O198" s="20"/>
      <c r="P198" s="22"/>
    </row>
    <row r="199" spans="1:16" ht="18" customHeight="1" x14ac:dyDescent="0.25">
      <c r="A199" s="30" t="s">
        <v>19</v>
      </c>
    </row>
    <row r="200" spans="1:16" ht="15.95" customHeight="1" x14ac:dyDescent="0.2">
      <c r="A200" s="31" t="s">
        <v>20</v>
      </c>
    </row>
    <row r="201" spans="1:16" ht="35.1" customHeight="1" x14ac:dyDescent="0.2">
      <c r="A201" s="92" t="s">
        <v>89</v>
      </c>
      <c r="B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</row>
    <row r="202" spans="1:16" ht="39.950000000000003" customHeight="1" x14ac:dyDescent="0.2">
      <c r="A202" s="16" t="s">
        <v>185</v>
      </c>
      <c r="B202" s="15">
        <f>SUM(B203:B214)</f>
        <v>13393</v>
      </c>
      <c r="C202" s="15">
        <f>SUM(C203:C214)</f>
        <v>4248</v>
      </c>
      <c r="D202" s="17">
        <f>C202/B202*100</f>
        <v>31.718061674008812</v>
      </c>
      <c r="E202" s="15">
        <f>SUM(E203:E214)</f>
        <v>161</v>
      </c>
      <c r="F202" s="17">
        <f>E202/B202*100</f>
        <v>1.2021205107145523</v>
      </c>
      <c r="G202" s="15">
        <f>SUM(G203:G214)</f>
        <v>1420</v>
      </c>
      <c r="H202" s="17">
        <f>G202/B202*100</f>
        <v>10.60255357276189</v>
      </c>
      <c r="I202" s="15">
        <f>SUM(I203:I214)</f>
        <v>122</v>
      </c>
      <c r="J202" s="17">
        <f>I202/B202*100</f>
        <v>0.91092361681475387</v>
      </c>
      <c r="K202" s="15">
        <f>SUM(K203:K214)</f>
        <v>11</v>
      </c>
      <c r="L202" s="17">
        <f>K202/B202*100</f>
        <v>8.2132457253789301E-2</v>
      </c>
      <c r="M202" s="15">
        <f>SUM(M203:M214)</f>
        <v>186</v>
      </c>
      <c r="N202" s="17">
        <f>M202/B202*100</f>
        <v>1.3887851862913463</v>
      </c>
      <c r="O202" s="15">
        <f>SUM(O203:O214)</f>
        <v>7245</v>
      </c>
      <c r="P202" s="17">
        <f>O202/B202*100</f>
        <v>54.095422982154858</v>
      </c>
    </row>
    <row r="203" spans="1:16" ht="39.950000000000003" customHeight="1" x14ac:dyDescent="0.2">
      <c r="A203" s="19" t="s">
        <v>186</v>
      </c>
      <c r="B203" s="20">
        <v>2876</v>
      </c>
      <c r="C203" s="20">
        <v>647</v>
      </c>
      <c r="D203" s="21">
        <f t="shared" ref="D203:D214" si="111">C203/B203*100</f>
        <v>22.496522948539639</v>
      </c>
      <c r="E203" s="20">
        <v>54</v>
      </c>
      <c r="F203" s="21">
        <f t="shared" ref="F203:F209" si="112">E203/B203*100</f>
        <v>1.8776077885952713</v>
      </c>
      <c r="G203" s="20">
        <v>669</v>
      </c>
      <c r="H203" s="21">
        <f t="shared" ref="H203:H214" si="113">G203/B203*100</f>
        <v>23.261474269819193</v>
      </c>
      <c r="I203" s="20">
        <v>41</v>
      </c>
      <c r="J203" s="21">
        <f t="shared" ref="J203:J212" si="114">I203/B203*100</f>
        <v>1.4255910987482614</v>
      </c>
      <c r="K203" s="20">
        <v>9</v>
      </c>
      <c r="L203" s="21">
        <f t="shared" ref="L203:L209" si="115">K203/B203*100</f>
        <v>0.31293463143254518</v>
      </c>
      <c r="M203" s="20">
        <v>100</v>
      </c>
      <c r="N203" s="21">
        <f t="shared" ref="N203:N209" si="116">M203/B203*100</f>
        <v>3.4770514603616132</v>
      </c>
      <c r="O203" s="20">
        <v>1356</v>
      </c>
      <c r="P203" s="21">
        <f t="shared" ref="P203:P214" si="117">O203/B203*100</f>
        <v>47.14881780250348</v>
      </c>
    </row>
    <row r="204" spans="1:16" ht="39.950000000000003" customHeight="1" x14ac:dyDescent="0.2">
      <c r="A204" s="19" t="s">
        <v>187</v>
      </c>
      <c r="B204" s="20">
        <v>257</v>
      </c>
      <c r="C204" s="20">
        <v>72</v>
      </c>
      <c r="D204" s="21">
        <f t="shared" si="111"/>
        <v>28.01556420233463</v>
      </c>
      <c r="E204" s="20">
        <v>3</v>
      </c>
      <c r="F204" s="21">
        <f t="shared" si="112"/>
        <v>1.1673151750972763</v>
      </c>
      <c r="G204" s="20">
        <v>29</v>
      </c>
      <c r="H204" s="21">
        <f t="shared" si="113"/>
        <v>11.284046692607005</v>
      </c>
      <c r="I204" s="20">
        <v>2</v>
      </c>
      <c r="J204" s="21">
        <f t="shared" si="114"/>
        <v>0.77821011673151752</v>
      </c>
      <c r="K204" s="127">
        <v>0</v>
      </c>
      <c r="L204" s="127">
        <v>0</v>
      </c>
      <c r="M204" s="20">
        <v>7</v>
      </c>
      <c r="N204" s="21">
        <f t="shared" si="116"/>
        <v>2.7237354085603114</v>
      </c>
      <c r="O204" s="20">
        <v>144</v>
      </c>
      <c r="P204" s="21">
        <f t="shared" si="117"/>
        <v>56.031128404669261</v>
      </c>
    </row>
    <row r="205" spans="1:16" ht="39.950000000000003" customHeight="1" x14ac:dyDescent="0.2">
      <c r="A205" s="125" t="s">
        <v>199</v>
      </c>
      <c r="B205" s="20">
        <v>4194</v>
      </c>
      <c r="C205" s="20">
        <v>1438</v>
      </c>
      <c r="D205" s="21">
        <f t="shared" si="111"/>
        <v>34.287076776347163</v>
      </c>
      <c r="E205" s="20">
        <v>39</v>
      </c>
      <c r="F205" s="21">
        <f t="shared" si="112"/>
        <v>0.92989985693848354</v>
      </c>
      <c r="G205" s="20">
        <v>525</v>
      </c>
      <c r="H205" s="21">
        <f t="shared" si="113"/>
        <v>12.517882689556508</v>
      </c>
      <c r="I205" s="20">
        <v>28</v>
      </c>
      <c r="J205" s="21">
        <f t="shared" si="114"/>
        <v>0.66762041010968054</v>
      </c>
      <c r="K205" s="20">
        <v>1</v>
      </c>
      <c r="L205" s="21">
        <f t="shared" si="115"/>
        <v>2.384358607534573E-2</v>
      </c>
      <c r="M205" s="20">
        <v>58</v>
      </c>
      <c r="N205" s="21">
        <f t="shared" si="116"/>
        <v>1.3829279923700524</v>
      </c>
      <c r="O205" s="20">
        <v>2105</v>
      </c>
      <c r="P205" s="21">
        <f t="shared" si="117"/>
        <v>50.190748688602774</v>
      </c>
    </row>
    <row r="206" spans="1:16" ht="39.950000000000003" customHeight="1" x14ac:dyDescent="0.2">
      <c r="A206" s="19" t="s">
        <v>188</v>
      </c>
      <c r="B206" s="20">
        <v>309</v>
      </c>
      <c r="C206" s="20">
        <v>45</v>
      </c>
      <c r="D206" s="21">
        <f t="shared" si="111"/>
        <v>14.563106796116504</v>
      </c>
      <c r="E206" s="20">
        <v>1</v>
      </c>
      <c r="F206" s="21">
        <f t="shared" si="112"/>
        <v>0.3236245954692557</v>
      </c>
      <c r="G206" s="20">
        <v>1</v>
      </c>
      <c r="H206" s="21">
        <f t="shared" si="113"/>
        <v>0.3236245954692557</v>
      </c>
      <c r="I206" s="127">
        <v>0</v>
      </c>
      <c r="J206" s="127">
        <v>0</v>
      </c>
      <c r="K206" s="127">
        <v>0</v>
      </c>
      <c r="L206" s="127">
        <v>0</v>
      </c>
      <c r="M206" s="127">
        <v>0</v>
      </c>
      <c r="N206" s="127">
        <v>0</v>
      </c>
      <c r="O206" s="20">
        <v>262</v>
      </c>
      <c r="P206" s="21">
        <f t="shared" si="117"/>
        <v>84.78964401294499</v>
      </c>
    </row>
    <row r="207" spans="1:16" ht="54.95" customHeight="1" x14ac:dyDescent="0.2">
      <c r="A207" s="19" t="s">
        <v>189</v>
      </c>
      <c r="B207" s="20">
        <v>1878</v>
      </c>
      <c r="C207" s="20">
        <v>236</v>
      </c>
      <c r="D207" s="21">
        <f t="shared" si="111"/>
        <v>12.566560170394037</v>
      </c>
      <c r="E207" s="20">
        <v>62</v>
      </c>
      <c r="F207" s="21">
        <f t="shared" si="112"/>
        <v>3.3013844515441959</v>
      </c>
      <c r="G207" s="20">
        <v>59</v>
      </c>
      <c r="H207" s="21">
        <f t="shared" si="113"/>
        <v>3.1416400425985094</v>
      </c>
      <c r="I207" s="20">
        <v>1</v>
      </c>
      <c r="J207" s="21">
        <f t="shared" si="114"/>
        <v>5.3248136315228969E-2</v>
      </c>
      <c r="K207" s="127">
        <v>0</v>
      </c>
      <c r="L207" s="127">
        <v>0</v>
      </c>
      <c r="M207" s="20">
        <v>18</v>
      </c>
      <c r="N207" s="21">
        <f t="shared" si="116"/>
        <v>0.95846645367412142</v>
      </c>
      <c r="O207" s="20">
        <v>1502</v>
      </c>
      <c r="P207" s="21">
        <f t="shared" si="117"/>
        <v>79.978700745473901</v>
      </c>
    </row>
    <row r="208" spans="1:16" ht="120" customHeight="1" x14ac:dyDescent="0.2">
      <c r="A208" s="19" t="s">
        <v>200</v>
      </c>
      <c r="B208" s="20">
        <v>46</v>
      </c>
      <c r="C208" s="20">
        <v>37</v>
      </c>
      <c r="D208" s="21">
        <f t="shared" si="111"/>
        <v>80.434782608695656</v>
      </c>
      <c r="E208" s="127">
        <v>0</v>
      </c>
      <c r="F208" s="127">
        <v>0</v>
      </c>
      <c r="G208" s="20">
        <v>1</v>
      </c>
      <c r="H208" s="21">
        <f t="shared" si="113"/>
        <v>2.1739130434782608</v>
      </c>
      <c r="I208" s="127">
        <v>0</v>
      </c>
      <c r="J208" s="127">
        <v>0</v>
      </c>
      <c r="K208" s="127">
        <v>0</v>
      </c>
      <c r="L208" s="127">
        <v>0</v>
      </c>
      <c r="M208" s="127">
        <v>0</v>
      </c>
      <c r="N208" s="127">
        <v>0</v>
      </c>
      <c r="O208" s="20">
        <v>8</v>
      </c>
      <c r="P208" s="21">
        <f t="shared" si="117"/>
        <v>17.391304347826086</v>
      </c>
    </row>
    <row r="209" spans="1:16" ht="39.950000000000003" customHeight="1" x14ac:dyDescent="0.2">
      <c r="A209" s="19" t="s">
        <v>190</v>
      </c>
      <c r="B209" s="20">
        <v>1509</v>
      </c>
      <c r="C209" s="20">
        <v>875</v>
      </c>
      <c r="D209" s="21">
        <f t="shared" si="111"/>
        <v>57.985420808482438</v>
      </c>
      <c r="E209" s="20">
        <v>2</v>
      </c>
      <c r="F209" s="21">
        <f t="shared" si="112"/>
        <v>0.13253810470510272</v>
      </c>
      <c r="G209" s="20">
        <v>133</v>
      </c>
      <c r="H209" s="21">
        <f t="shared" si="113"/>
        <v>8.81378396288933</v>
      </c>
      <c r="I209" s="20">
        <v>7</v>
      </c>
      <c r="J209" s="21">
        <f t="shared" si="114"/>
        <v>0.46388336646785955</v>
      </c>
      <c r="K209" s="20">
        <v>1</v>
      </c>
      <c r="L209" s="21">
        <f t="shared" si="115"/>
        <v>6.6269052352551358E-2</v>
      </c>
      <c r="M209" s="20">
        <v>3</v>
      </c>
      <c r="N209" s="21">
        <f t="shared" si="116"/>
        <v>0.19880715705765406</v>
      </c>
      <c r="O209" s="20">
        <v>488</v>
      </c>
      <c r="P209" s="21">
        <f t="shared" si="117"/>
        <v>32.339297548045067</v>
      </c>
    </row>
    <row r="210" spans="1:16" ht="39.950000000000003" customHeight="1" x14ac:dyDescent="0.2">
      <c r="A210" s="19" t="s">
        <v>191</v>
      </c>
      <c r="B210" s="127">
        <v>0</v>
      </c>
      <c r="C210" s="127">
        <v>0</v>
      </c>
      <c r="D210" s="127">
        <v>0</v>
      </c>
      <c r="E210" s="127">
        <v>0</v>
      </c>
      <c r="F210" s="127">
        <v>0</v>
      </c>
      <c r="G210" s="127">
        <v>0</v>
      </c>
      <c r="H210" s="127">
        <v>0</v>
      </c>
      <c r="I210" s="127">
        <v>0</v>
      </c>
      <c r="J210" s="127">
        <v>0</v>
      </c>
      <c r="K210" s="127">
        <v>0</v>
      </c>
      <c r="L210" s="127">
        <v>0</v>
      </c>
      <c r="M210" s="127">
        <v>0</v>
      </c>
      <c r="N210" s="127">
        <v>0</v>
      </c>
      <c r="O210" s="127">
        <v>0</v>
      </c>
      <c r="P210" s="127">
        <v>0</v>
      </c>
    </row>
    <row r="211" spans="1:16" ht="39.950000000000003" customHeight="1" x14ac:dyDescent="0.2">
      <c r="A211" s="19" t="s">
        <v>192</v>
      </c>
      <c r="B211" s="20">
        <v>3</v>
      </c>
      <c r="C211" s="20">
        <v>1</v>
      </c>
      <c r="D211" s="21">
        <f t="shared" si="111"/>
        <v>33.333333333333329</v>
      </c>
      <c r="E211" s="127">
        <v>0</v>
      </c>
      <c r="F211" s="127">
        <v>0</v>
      </c>
      <c r="G211" s="127">
        <v>0</v>
      </c>
      <c r="H211" s="127">
        <v>0</v>
      </c>
      <c r="I211" s="127">
        <v>0</v>
      </c>
      <c r="J211" s="127">
        <v>0</v>
      </c>
      <c r="K211" s="127">
        <v>0</v>
      </c>
      <c r="L211" s="127">
        <v>0</v>
      </c>
      <c r="M211" s="127">
        <v>0</v>
      </c>
      <c r="N211" s="127">
        <v>0</v>
      </c>
      <c r="O211" s="20">
        <v>2</v>
      </c>
      <c r="P211" s="21">
        <f t="shared" si="117"/>
        <v>66.666666666666657</v>
      </c>
    </row>
    <row r="212" spans="1:16" ht="39.950000000000003" customHeight="1" x14ac:dyDescent="0.2">
      <c r="A212" s="19" t="s">
        <v>193</v>
      </c>
      <c r="B212" s="20">
        <v>1992</v>
      </c>
      <c r="C212" s="20">
        <v>860</v>
      </c>
      <c r="D212" s="21">
        <f t="shared" si="111"/>
        <v>43.172690763052209</v>
      </c>
      <c r="E212" s="127">
        <v>0</v>
      </c>
      <c r="F212" s="127">
        <v>0</v>
      </c>
      <c r="G212" s="127">
        <v>0</v>
      </c>
      <c r="H212" s="127">
        <v>0</v>
      </c>
      <c r="I212" s="20">
        <v>43</v>
      </c>
      <c r="J212" s="21">
        <f t="shared" si="114"/>
        <v>2.1586345381526106</v>
      </c>
      <c r="K212" s="127">
        <v>0</v>
      </c>
      <c r="L212" s="127">
        <v>0</v>
      </c>
      <c r="M212" s="127">
        <v>0</v>
      </c>
      <c r="N212" s="127">
        <v>0</v>
      </c>
      <c r="O212" s="20">
        <v>1089</v>
      </c>
      <c r="P212" s="21">
        <f t="shared" si="117"/>
        <v>54.668674698795186</v>
      </c>
    </row>
    <row r="213" spans="1:16" ht="39.950000000000003" customHeight="1" x14ac:dyDescent="0.2">
      <c r="A213" s="19" t="s">
        <v>194</v>
      </c>
      <c r="B213" s="127">
        <v>0</v>
      </c>
      <c r="C213" s="127">
        <v>0</v>
      </c>
      <c r="D213" s="127">
        <v>0</v>
      </c>
      <c r="E213" s="127">
        <v>0</v>
      </c>
      <c r="F213" s="127">
        <v>0</v>
      </c>
      <c r="G213" s="127">
        <v>0</v>
      </c>
      <c r="H213" s="127">
        <v>0</v>
      </c>
      <c r="I213" s="127">
        <v>0</v>
      </c>
      <c r="J213" s="127">
        <v>0</v>
      </c>
      <c r="K213" s="127">
        <v>0</v>
      </c>
      <c r="L213" s="127">
        <v>0</v>
      </c>
      <c r="M213" s="127">
        <v>0</v>
      </c>
      <c r="N213" s="127">
        <v>0</v>
      </c>
      <c r="O213" s="127">
        <v>0</v>
      </c>
      <c r="P213" s="127">
        <v>0</v>
      </c>
    </row>
    <row r="214" spans="1:16" ht="39.950000000000003" customHeight="1" x14ac:dyDescent="0.2">
      <c r="A214" s="19" t="s">
        <v>195</v>
      </c>
      <c r="B214" s="20">
        <v>329</v>
      </c>
      <c r="C214" s="20">
        <v>37</v>
      </c>
      <c r="D214" s="21">
        <f t="shared" si="111"/>
        <v>11.246200607902736</v>
      </c>
      <c r="E214" s="127">
        <v>0</v>
      </c>
      <c r="F214" s="127">
        <v>0</v>
      </c>
      <c r="G214" s="20">
        <v>3</v>
      </c>
      <c r="H214" s="21">
        <f t="shared" si="113"/>
        <v>0.91185410334346495</v>
      </c>
      <c r="I214" s="127">
        <v>0</v>
      </c>
      <c r="J214" s="127">
        <v>0</v>
      </c>
      <c r="K214" s="127">
        <v>0</v>
      </c>
      <c r="L214" s="127">
        <v>0</v>
      </c>
      <c r="M214" s="127">
        <v>0</v>
      </c>
      <c r="N214" s="127">
        <v>0</v>
      </c>
      <c r="O214" s="20">
        <v>289</v>
      </c>
      <c r="P214" s="21">
        <f t="shared" si="117"/>
        <v>87.841945288753791</v>
      </c>
    </row>
    <row r="215" spans="1:16" ht="15.95" customHeight="1" x14ac:dyDescent="0.2"/>
    <row r="216" spans="1:16" ht="15.95" customHeight="1" thickBot="1" x14ac:dyDescent="0.25">
      <c r="A216" s="68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</row>
    <row r="217" spans="1:16" ht="18" customHeight="1" x14ac:dyDescent="0.2">
      <c r="A217" s="29" t="s">
        <v>196</v>
      </c>
      <c r="B217" s="20"/>
      <c r="C217" s="20"/>
      <c r="D217" s="21"/>
      <c r="E217" s="20"/>
      <c r="F217" s="21"/>
      <c r="G217" s="20"/>
      <c r="H217" s="21"/>
      <c r="I217" s="20"/>
      <c r="J217" s="21"/>
      <c r="K217" s="20"/>
      <c r="L217" s="21"/>
      <c r="M217" s="20"/>
      <c r="N217" s="21"/>
      <c r="O217" s="20"/>
      <c r="P217" s="22"/>
    </row>
    <row r="218" spans="1:16" ht="18" customHeight="1" x14ac:dyDescent="0.25">
      <c r="A218" s="30" t="s">
        <v>19</v>
      </c>
    </row>
    <row r="219" spans="1:16" ht="15.95" customHeight="1" x14ac:dyDescent="0.2">
      <c r="A219" s="31" t="s">
        <v>20</v>
      </c>
    </row>
    <row r="220" spans="1:16" ht="35.1" customHeight="1" x14ac:dyDescent="0.2">
      <c r="A220" s="92" t="s">
        <v>90</v>
      </c>
      <c r="B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</row>
    <row r="221" spans="1:16" ht="39.950000000000003" customHeight="1" x14ac:dyDescent="0.2">
      <c r="A221" s="16" t="s">
        <v>185</v>
      </c>
      <c r="B221" s="15">
        <f>SUM(B222:B233)</f>
        <v>3511</v>
      </c>
      <c r="C221" s="15">
        <f>SUM(C222:C233)</f>
        <v>660</v>
      </c>
      <c r="D221" s="17">
        <f>C221/B221*100</f>
        <v>18.798063229849046</v>
      </c>
      <c r="E221" s="15">
        <f>SUM(E222:E233)</f>
        <v>85</v>
      </c>
      <c r="F221" s="17">
        <f>E221/B221*100</f>
        <v>2.4209626886926801</v>
      </c>
      <c r="G221" s="15">
        <f>SUM(G222:G233)</f>
        <v>787</v>
      </c>
      <c r="H221" s="17">
        <f>G221/B221*100</f>
        <v>22.415266305895756</v>
      </c>
      <c r="I221" s="15">
        <f>SUM(I222:I233)</f>
        <v>75</v>
      </c>
      <c r="J221" s="17">
        <f>I221/B221*100</f>
        <v>2.1361435488464826</v>
      </c>
      <c r="K221" s="15">
        <f>SUM(K222:K233)</f>
        <v>220</v>
      </c>
      <c r="L221" s="17">
        <f>K221/B221*100</f>
        <v>6.2660210766163491</v>
      </c>
      <c r="M221" s="15">
        <f>SUM(M222:M233)</f>
        <v>135</v>
      </c>
      <c r="N221" s="17">
        <f>M221/B221*100</f>
        <v>3.8450583879236686</v>
      </c>
      <c r="O221" s="15">
        <f>SUM(O222:O233)</f>
        <v>1549</v>
      </c>
      <c r="P221" s="17">
        <f>O221/B221*100</f>
        <v>44.118484762176017</v>
      </c>
    </row>
    <row r="222" spans="1:16" ht="39.950000000000003" customHeight="1" x14ac:dyDescent="0.2">
      <c r="A222" s="19" t="s">
        <v>186</v>
      </c>
      <c r="B222" s="20">
        <v>1366</v>
      </c>
      <c r="C222" s="20">
        <v>113</v>
      </c>
      <c r="D222" s="21">
        <f t="shared" ref="D222:D231" si="118">C222/B222*100</f>
        <v>8.2723279648609083</v>
      </c>
      <c r="E222" s="20">
        <v>38</v>
      </c>
      <c r="F222" s="21">
        <f t="shared" ref="F222:F228" si="119">E222/B222*100</f>
        <v>2.7818448023426061</v>
      </c>
      <c r="G222" s="20">
        <v>345</v>
      </c>
      <c r="H222" s="21">
        <f t="shared" ref="H222:H233" si="120">G222/B222*100</f>
        <v>25.256222547584191</v>
      </c>
      <c r="I222" s="20">
        <v>18</v>
      </c>
      <c r="J222" s="21">
        <f t="shared" ref="J222:J226" si="121">I222/B222*100</f>
        <v>1.3177159590043925</v>
      </c>
      <c r="K222" s="20">
        <v>30</v>
      </c>
      <c r="L222" s="21">
        <f t="shared" ref="L222:L230" si="122">K222/B222*100</f>
        <v>2.1961932650073206</v>
      </c>
      <c r="M222" s="20">
        <v>92</v>
      </c>
      <c r="N222" s="21">
        <f t="shared" ref="N222:N228" si="123">M222/B222*100</f>
        <v>6.7349926793557833</v>
      </c>
      <c r="O222" s="20">
        <v>730</v>
      </c>
      <c r="P222" s="21">
        <f t="shared" ref="P222:P233" si="124">O222/B222*100</f>
        <v>53.440702781844806</v>
      </c>
    </row>
    <row r="223" spans="1:16" ht="39.950000000000003" customHeight="1" x14ac:dyDescent="0.2">
      <c r="A223" s="19" t="s">
        <v>187</v>
      </c>
      <c r="B223" s="20">
        <v>505</v>
      </c>
      <c r="C223" s="20">
        <v>85</v>
      </c>
      <c r="D223" s="21">
        <f t="shared" si="118"/>
        <v>16.831683168316832</v>
      </c>
      <c r="E223" s="20">
        <v>7</v>
      </c>
      <c r="F223" s="21">
        <f t="shared" si="119"/>
        <v>1.3861386138613863</v>
      </c>
      <c r="G223" s="20">
        <v>58</v>
      </c>
      <c r="H223" s="21">
        <f t="shared" si="120"/>
        <v>11.485148514851486</v>
      </c>
      <c r="I223" s="20">
        <v>14</v>
      </c>
      <c r="J223" s="21">
        <f t="shared" si="121"/>
        <v>2.7722772277227725</v>
      </c>
      <c r="K223" s="20">
        <v>151</v>
      </c>
      <c r="L223" s="21">
        <f t="shared" si="122"/>
        <v>29.900990099009899</v>
      </c>
      <c r="M223" s="20">
        <v>14</v>
      </c>
      <c r="N223" s="21">
        <f t="shared" si="123"/>
        <v>2.7722772277227725</v>
      </c>
      <c r="O223" s="20">
        <v>176</v>
      </c>
      <c r="P223" s="21">
        <f t="shared" si="124"/>
        <v>34.851485148514847</v>
      </c>
    </row>
    <row r="224" spans="1:16" ht="39.950000000000003" customHeight="1" x14ac:dyDescent="0.2">
      <c r="A224" s="125" t="s">
        <v>199</v>
      </c>
      <c r="B224" s="20">
        <v>1307</v>
      </c>
      <c r="C224" s="20">
        <v>404</v>
      </c>
      <c r="D224" s="21">
        <f t="shared" si="118"/>
        <v>30.910482019892882</v>
      </c>
      <c r="E224" s="20">
        <v>37</v>
      </c>
      <c r="F224" s="21">
        <f t="shared" si="119"/>
        <v>2.8309104820198927</v>
      </c>
      <c r="G224" s="20">
        <v>344</v>
      </c>
      <c r="H224" s="21">
        <f t="shared" si="120"/>
        <v>26.319816373374138</v>
      </c>
      <c r="I224" s="20">
        <v>41</v>
      </c>
      <c r="J224" s="21">
        <f t="shared" si="121"/>
        <v>3.1369548584544757</v>
      </c>
      <c r="K224" s="20">
        <v>34</v>
      </c>
      <c r="L224" s="21">
        <f t="shared" si="122"/>
        <v>2.6013771996939559</v>
      </c>
      <c r="M224" s="20">
        <v>28</v>
      </c>
      <c r="N224" s="21">
        <f t="shared" si="123"/>
        <v>2.1423106350420813</v>
      </c>
      <c r="O224" s="20">
        <v>419</v>
      </c>
      <c r="P224" s="21">
        <f t="shared" si="124"/>
        <v>32.058148431522568</v>
      </c>
    </row>
    <row r="225" spans="1:16" ht="39.950000000000003" customHeight="1" x14ac:dyDescent="0.2">
      <c r="A225" s="19" t="s">
        <v>188</v>
      </c>
      <c r="B225" s="127">
        <v>0</v>
      </c>
      <c r="C225" s="127">
        <v>0</v>
      </c>
      <c r="D225" s="127">
        <v>0</v>
      </c>
      <c r="E225" s="127">
        <v>0</v>
      </c>
      <c r="F225" s="127">
        <v>0</v>
      </c>
      <c r="G225" s="127">
        <v>0</v>
      </c>
      <c r="H225" s="127">
        <v>0</v>
      </c>
      <c r="I225" s="127">
        <v>0</v>
      </c>
      <c r="J225" s="127">
        <v>0</v>
      </c>
      <c r="K225" s="127">
        <v>0</v>
      </c>
      <c r="L225" s="127">
        <v>0</v>
      </c>
      <c r="M225" s="127">
        <v>0</v>
      </c>
      <c r="N225" s="127">
        <v>0</v>
      </c>
      <c r="O225" s="127">
        <v>0</v>
      </c>
      <c r="P225" s="127">
        <v>0</v>
      </c>
    </row>
    <row r="226" spans="1:16" ht="54.95" customHeight="1" x14ac:dyDescent="0.2">
      <c r="A226" s="19" t="s">
        <v>189</v>
      </c>
      <c r="B226" s="20">
        <v>198</v>
      </c>
      <c r="C226" s="20">
        <v>26</v>
      </c>
      <c r="D226" s="21">
        <f t="shared" si="118"/>
        <v>13.131313131313133</v>
      </c>
      <c r="E226" s="20">
        <v>1</v>
      </c>
      <c r="F226" s="21">
        <f t="shared" si="119"/>
        <v>0.50505050505050508</v>
      </c>
      <c r="G226" s="20">
        <v>16</v>
      </c>
      <c r="H226" s="21">
        <f t="shared" si="120"/>
        <v>8.0808080808080813</v>
      </c>
      <c r="I226" s="20">
        <v>2</v>
      </c>
      <c r="J226" s="21">
        <f t="shared" si="121"/>
        <v>1.0101010101010102</v>
      </c>
      <c r="K226" s="20">
        <v>3</v>
      </c>
      <c r="L226" s="21">
        <f t="shared" si="122"/>
        <v>1.5151515151515151</v>
      </c>
      <c r="M226" s="127">
        <v>0</v>
      </c>
      <c r="N226" s="127">
        <v>0</v>
      </c>
      <c r="O226" s="20">
        <v>150</v>
      </c>
      <c r="P226" s="21">
        <f t="shared" si="124"/>
        <v>75.757575757575751</v>
      </c>
    </row>
    <row r="227" spans="1:16" ht="120" customHeight="1" x14ac:dyDescent="0.2">
      <c r="A227" s="19" t="s">
        <v>200</v>
      </c>
      <c r="B227" s="127">
        <v>0</v>
      </c>
      <c r="C227" s="127">
        <v>0</v>
      </c>
      <c r="D227" s="127">
        <v>0</v>
      </c>
      <c r="E227" s="127">
        <v>0</v>
      </c>
      <c r="F227" s="127">
        <v>0</v>
      </c>
      <c r="G227" s="127">
        <v>0</v>
      </c>
      <c r="H227" s="127">
        <v>0</v>
      </c>
      <c r="I227" s="127">
        <v>0</v>
      </c>
      <c r="J227" s="127">
        <v>0</v>
      </c>
      <c r="K227" s="127">
        <v>0</v>
      </c>
      <c r="L227" s="127">
        <v>0</v>
      </c>
      <c r="M227" s="127">
        <v>0</v>
      </c>
      <c r="N227" s="127">
        <v>0</v>
      </c>
      <c r="O227" s="127">
        <v>0</v>
      </c>
      <c r="P227" s="127">
        <v>0</v>
      </c>
    </row>
    <row r="228" spans="1:16" ht="39.950000000000003" customHeight="1" x14ac:dyDescent="0.2">
      <c r="A228" s="19" t="s">
        <v>190</v>
      </c>
      <c r="B228" s="20">
        <v>95</v>
      </c>
      <c r="C228" s="20">
        <v>27</v>
      </c>
      <c r="D228" s="21">
        <f t="shared" si="118"/>
        <v>28.421052631578945</v>
      </c>
      <c r="E228" s="20">
        <v>2</v>
      </c>
      <c r="F228" s="21">
        <f t="shared" si="119"/>
        <v>2.1052631578947367</v>
      </c>
      <c r="G228" s="20">
        <v>18</v>
      </c>
      <c r="H228" s="21">
        <f t="shared" si="120"/>
        <v>18.947368421052634</v>
      </c>
      <c r="I228" s="127">
        <v>0</v>
      </c>
      <c r="J228" s="127">
        <v>0</v>
      </c>
      <c r="K228" s="127">
        <v>0</v>
      </c>
      <c r="L228" s="127">
        <v>0</v>
      </c>
      <c r="M228" s="20">
        <v>1</v>
      </c>
      <c r="N228" s="21">
        <f t="shared" si="123"/>
        <v>1.0526315789473684</v>
      </c>
      <c r="O228" s="20">
        <v>47</v>
      </c>
      <c r="P228" s="21">
        <f t="shared" si="124"/>
        <v>49.473684210526315</v>
      </c>
    </row>
    <row r="229" spans="1:16" ht="39.950000000000003" customHeight="1" x14ac:dyDescent="0.2">
      <c r="A229" s="19" t="s">
        <v>191</v>
      </c>
      <c r="B229" s="127">
        <v>0</v>
      </c>
      <c r="C229" s="127">
        <v>0</v>
      </c>
      <c r="D229" s="127">
        <v>0</v>
      </c>
      <c r="E229" s="127">
        <v>0</v>
      </c>
      <c r="F229" s="127">
        <v>0</v>
      </c>
      <c r="G229" s="127">
        <v>0</v>
      </c>
      <c r="H229" s="127">
        <v>0</v>
      </c>
      <c r="I229" s="127">
        <v>0</v>
      </c>
      <c r="J229" s="127">
        <v>0</v>
      </c>
      <c r="K229" s="127">
        <v>0</v>
      </c>
      <c r="L229" s="127">
        <v>0</v>
      </c>
      <c r="M229" s="127">
        <v>0</v>
      </c>
      <c r="N229" s="127">
        <v>0</v>
      </c>
      <c r="O229" s="127">
        <v>0</v>
      </c>
      <c r="P229" s="127">
        <v>0</v>
      </c>
    </row>
    <row r="230" spans="1:16" ht="39.950000000000003" customHeight="1" x14ac:dyDescent="0.2">
      <c r="A230" s="19" t="s">
        <v>192</v>
      </c>
      <c r="B230" s="20">
        <v>9</v>
      </c>
      <c r="C230" s="127">
        <v>0</v>
      </c>
      <c r="D230" s="127">
        <v>0</v>
      </c>
      <c r="E230" s="127">
        <v>0</v>
      </c>
      <c r="F230" s="127">
        <v>0</v>
      </c>
      <c r="G230" s="20">
        <v>1</v>
      </c>
      <c r="H230" s="21">
        <f t="shared" si="120"/>
        <v>11.111111111111111</v>
      </c>
      <c r="I230" s="127">
        <v>0</v>
      </c>
      <c r="J230" s="127">
        <v>0</v>
      </c>
      <c r="K230" s="20">
        <v>2</v>
      </c>
      <c r="L230" s="21">
        <f t="shared" si="122"/>
        <v>22.222222222222221</v>
      </c>
      <c r="M230" s="127">
        <v>0</v>
      </c>
      <c r="N230" s="127">
        <v>0</v>
      </c>
      <c r="O230" s="20">
        <v>6</v>
      </c>
      <c r="P230" s="21">
        <f t="shared" si="124"/>
        <v>66.666666666666657</v>
      </c>
    </row>
    <row r="231" spans="1:16" ht="39.950000000000003" customHeight="1" x14ac:dyDescent="0.2">
      <c r="A231" s="19" t="s">
        <v>193</v>
      </c>
      <c r="B231" s="20">
        <v>11</v>
      </c>
      <c r="C231" s="20">
        <v>5</v>
      </c>
      <c r="D231" s="21">
        <f t="shared" si="118"/>
        <v>45.454545454545453</v>
      </c>
      <c r="E231" s="127">
        <v>0</v>
      </c>
      <c r="F231" s="127">
        <v>0</v>
      </c>
      <c r="G231" s="20">
        <v>3</v>
      </c>
      <c r="H231" s="21">
        <f t="shared" si="120"/>
        <v>27.27272727272727</v>
      </c>
      <c r="I231" s="127">
        <v>0</v>
      </c>
      <c r="J231" s="127">
        <v>0</v>
      </c>
      <c r="K231" s="127">
        <v>0</v>
      </c>
      <c r="L231" s="127">
        <v>0</v>
      </c>
      <c r="M231" s="127">
        <v>0</v>
      </c>
      <c r="N231" s="127">
        <v>0</v>
      </c>
      <c r="O231" s="20">
        <v>3</v>
      </c>
      <c r="P231" s="21">
        <f t="shared" si="124"/>
        <v>27.27272727272727</v>
      </c>
    </row>
    <row r="232" spans="1:16" ht="39.950000000000003" customHeight="1" x14ac:dyDescent="0.2">
      <c r="A232" s="19" t="s">
        <v>194</v>
      </c>
      <c r="B232" s="127">
        <v>0</v>
      </c>
      <c r="C232" s="127">
        <v>0</v>
      </c>
      <c r="D232" s="127">
        <v>0</v>
      </c>
      <c r="E232" s="127">
        <v>0</v>
      </c>
      <c r="F232" s="127">
        <v>0</v>
      </c>
      <c r="G232" s="127">
        <v>0</v>
      </c>
      <c r="H232" s="127">
        <v>0</v>
      </c>
      <c r="I232" s="127">
        <v>0</v>
      </c>
      <c r="J232" s="127">
        <v>0</v>
      </c>
      <c r="K232" s="127">
        <v>0</v>
      </c>
      <c r="L232" s="127">
        <v>0</v>
      </c>
      <c r="M232" s="127">
        <v>0</v>
      </c>
      <c r="N232" s="127">
        <v>0</v>
      </c>
      <c r="O232" s="127">
        <v>0</v>
      </c>
      <c r="P232" s="127">
        <v>0</v>
      </c>
    </row>
    <row r="233" spans="1:16" ht="39.950000000000003" customHeight="1" x14ac:dyDescent="0.2">
      <c r="A233" s="19" t="s">
        <v>195</v>
      </c>
      <c r="B233" s="20">
        <v>20</v>
      </c>
      <c r="C233" s="127">
        <v>0</v>
      </c>
      <c r="D233" s="127">
        <v>0</v>
      </c>
      <c r="E233" s="127">
        <v>0</v>
      </c>
      <c r="F233" s="127">
        <v>0</v>
      </c>
      <c r="G233" s="20">
        <v>2</v>
      </c>
      <c r="H233" s="21">
        <f t="shared" si="120"/>
        <v>10</v>
      </c>
      <c r="I233" s="127">
        <v>0</v>
      </c>
      <c r="J233" s="127">
        <v>0</v>
      </c>
      <c r="K233" s="127">
        <v>0</v>
      </c>
      <c r="L233" s="127">
        <v>0</v>
      </c>
      <c r="M233" s="127">
        <v>0</v>
      </c>
      <c r="N233" s="127">
        <v>0</v>
      </c>
      <c r="O233" s="20">
        <v>18</v>
      </c>
      <c r="P233" s="21">
        <f t="shared" si="124"/>
        <v>90</v>
      </c>
    </row>
    <row r="234" spans="1:16" ht="15.95" customHeight="1" x14ac:dyDescent="0.2"/>
    <row r="235" spans="1:16" ht="15.95" customHeight="1" thickBot="1" x14ac:dyDescent="0.25">
      <c r="A235" s="68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</row>
    <row r="236" spans="1:16" ht="18" customHeight="1" x14ac:dyDescent="0.2">
      <c r="A236" s="29" t="s">
        <v>196</v>
      </c>
      <c r="B236" s="20"/>
      <c r="C236" s="20"/>
      <c r="D236" s="21"/>
      <c r="E236" s="20"/>
      <c r="F236" s="21"/>
      <c r="G236" s="20"/>
      <c r="H236" s="21"/>
      <c r="I236" s="20"/>
      <c r="J236" s="21"/>
      <c r="K236" s="20"/>
      <c r="L236" s="21"/>
      <c r="M236" s="20"/>
      <c r="N236" s="21"/>
      <c r="O236" s="20"/>
      <c r="P236" s="22"/>
    </row>
    <row r="237" spans="1:16" ht="18" customHeight="1" x14ac:dyDescent="0.25">
      <c r="A237" s="30" t="s">
        <v>19</v>
      </c>
    </row>
    <row r="238" spans="1:16" ht="15.95" customHeight="1" x14ac:dyDescent="0.2">
      <c r="A238" s="31" t="s">
        <v>20</v>
      </c>
    </row>
    <row r="239" spans="1:16" ht="35.1" customHeight="1" x14ac:dyDescent="0.2">
      <c r="A239" s="92" t="s">
        <v>91</v>
      </c>
      <c r="B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</row>
    <row r="240" spans="1:16" ht="39.950000000000003" customHeight="1" x14ac:dyDescent="0.2">
      <c r="A240" s="16" t="s">
        <v>185</v>
      </c>
      <c r="B240" s="15">
        <f>SUM(B241:B252)</f>
        <v>3837</v>
      </c>
      <c r="C240" s="15">
        <f>SUM(C241:C252)</f>
        <v>592</v>
      </c>
      <c r="D240" s="17">
        <f>C240/B240*100</f>
        <v>15.428720354443575</v>
      </c>
      <c r="E240" s="15">
        <f>SUM(E241:E252)</f>
        <v>103</v>
      </c>
      <c r="F240" s="17">
        <f>E240/B240*100</f>
        <v>2.684388845452176</v>
      </c>
      <c r="G240" s="15">
        <f>SUM(G241:G252)</f>
        <v>1292</v>
      </c>
      <c r="H240" s="17">
        <f>G240/B240*100</f>
        <v>33.672139692468072</v>
      </c>
      <c r="I240" s="15">
        <f>SUM(I241:I252)</f>
        <v>93</v>
      </c>
      <c r="J240" s="17">
        <f>I240/B240*100</f>
        <v>2.4237685691946833</v>
      </c>
      <c r="K240" s="15">
        <f>SUM(K241:K252)</f>
        <v>161</v>
      </c>
      <c r="L240" s="17">
        <f>K240/B240*100</f>
        <v>4.1959864477456348</v>
      </c>
      <c r="M240" s="15">
        <f>SUM(M241:M252)</f>
        <v>146</v>
      </c>
      <c r="N240" s="17">
        <f>M240/B240*100</f>
        <v>3.8050560333593957</v>
      </c>
      <c r="O240" s="15">
        <f>SUM(O241:O252)</f>
        <v>1450</v>
      </c>
      <c r="P240" s="17">
        <f>O240/B240*100</f>
        <v>37.789940057336466</v>
      </c>
    </row>
    <row r="241" spans="1:16" ht="39.950000000000003" customHeight="1" x14ac:dyDescent="0.2">
      <c r="A241" s="19" t="s">
        <v>186</v>
      </c>
      <c r="B241" s="20">
        <v>2068</v>
      </c>
      <c r="C241" s="20">
        <v>134</v>
      </c>
      <c r="D241" s="21">
        <f t="shared" ref="D241:D247" si="125">C241/B241*100</f>
        <v>6.4796905222437138</v>
      </c>
      <c r="E241" s="20">
        <v>62</v>
      </c>
      <c r="F241" s="21">
        <f t="shared" ref="F241:F243" si="126">E241/B241*100</f>
        <v>2.9980657640232109</v>
      </c>
      <c r="G241" s="20">
        <v>863</v>
      </c>
      <c r="H241" s="21">
        <f t="shared" ref="H241:H247" si="127">G241/B241*100</f>
        <v>41.731141199226307</v>
      </c>
      <c r="I241" s="20">
        <v>40</v>
      </c>
      <c r="J241" s="21">
        <f t="shared" ref="J241:J247" si="128">I241/B241*100</f>
        <v>1.9342359767891684</v>
      </c>
      <c r="K241" s="20">
        <v>41</v>
      </c>
      <c r="L241" s="21">
        <f t="shared" ref="L241:L247" si="129">K241/B241*100</f>
        <v>1.9825918762088972</v>
      </c>
      <c r="M241" s="20">
        <v>126</v>
      </c>
      <c r="N241" s="21">
        <f t="shared" ref="N241:N243" si="130">M241/B241*100</f>
        <v>6.0928433268858804</v>
      </c>
      <c r="O241" s="20">
        <v>802</v>
      </c>
      <c r="P241" s="21">
        <f t="shared" ref="P241:P247" si="131">O241/B241*100</f>
        <v>38.781431334622823</v>
      </c>
    </row>
    <row r="242" spans="1:16" ht="39.950000000000003" customHeight="1" x14ac:dyDescent="0.2">
      <c r="A242" s="19" t="s">
        <v>187</v>
      </c>
      <c r="B242" s="20">
        <v>612</v>
      </c>
      <c r="C242" s="20">
        <v>169</v>
      </c>
      <c r="D242" s="21">
        <f t="shared" si="125"/>
        <v>27.614379084967322</v>
      </c>
      <c r="E242" s="20">
        <v>9</v>
      </c>
      <c r="F242" s="21">
        <f t="shared" si="126"/>
        <v>1.4705882352941175</v>
      </c>
      <c r="G242" s="20">
        <v>151</v>
      </c>
      <c r="H242" s="21">
        <f t="shared" si="127"/>
        <v>24.673202614379086</v>
      </c>
      <c r="I242" s="20">
        <v>19</v>
      </c>
      <c r="J242" s="21">
        <f t="shared" si="128"/>
        <v>3.1045751633986929</v>
      </c>
      <c r="K242" s="20">
        <v>91</v>
      </c>
      <c r="L242" s="21">
        <f t="shared" si="129"/>
        <v>14.869281045751634</v>
      </c>
      <c r="M242" s="20">
        <v>11</v>
      </c>
      <c r="N242" s="21">
        <f t="shared" si="130"/>
        <v>1.7973856209150325</v>
      </c>
      <c r="O242" s="20">
        <v>162</v>
      </c>
      <c r="P242" s="21">
        <f t="shared" si="131"/>
        <v>26.47058823529412</v>
      </c>
    </row>
    <row r="243" spans="1:16" ht="39.950000000000003" customHeight="1" x14ac:dyDescent="0.2">
      <c r="A243" s="125" t="s">
        <v>199</v>
      </c>
      <c r="B243" s="20">
        <v>948</v>
      </c>
      <c r="C243" s="20">
        <v>244</v>
      </c>
      <c r="D243" s="21">
        <f t="shared" si="125"/>
        <v>25.738396624472575</v>
      </c>
      <c r="E243" s="20">
        <v>32</v>
      </c>
      <c r="F243" s="21">
        <f t="shared" si="126"/>
        <v>3.3755274261603372</v>
      </c>
      <c r="G243" s="20">
        <v>260</v>
      </c>
      <c r="H243" s="21">
        <f t="shared" si="127"/>
        <v>27.426160337552741</v>
      </c>
      <c r="I243" s="20">
        <v>32</v>
      </c>
      <c r="J243" s="21">
        <f t="shared" si="128"/>
        <v>3.3755274261603372</v>
      </c>
      <c r="K243" s="20">
        <v>25</v>
      </c>
      <c r="L243" s="21">
        <f t="shared" si="129"/>
        <v>2.6371308016877637</v>
      </c>
      <c r="M243" s="20">
        <v>8</v>
      </c>
      <c r="N243" s="21">
        <f t="shared" si="130"/>
        <v>0.8438818565400843</v>
      </c>
      <c r="O243" s="20">
        <v>347</v>
      </c>
      <c r="P243" s="21">
        <f t="shared" si="131"/>
        <v>36.603375527426167</v>
      </c>
    </row>
    <row r="244" spans="1:16" ht="39.950000000000003" customHeight="1" x14ac:dyDescent="0.2">
      <c r="A244" s="19" t="s">
        <v>188</v>
      </c>
      <c r="B244" s="127">
        <v>0</v>
      </c>
      <c r="C244" s="127">
        <v>0</v>
      </c>
      <c r="D244" s="127">
        <v>0</v>
      </c>
      <c r="E244" s="127">
        <v>0</v>
      </c>
      <c r="F244" s="127">
        <v>0</v>
      </c>
      <c r="G244" s="127">
        <v>0</v>
      </c>
      <c r="H244" s="127">
        <v>0</v>
      </c>
      <c r="I244" s="127">
        <v>0</v>
      </c>
      <c r="J244" s="127">
        <v>0</v>
      </c>
      <c r="K244" s="127">
        <v>0</v>
      </c>
      <c r="L244" s="127">
        <v>0</v>
      </c>
      <c r="M244" s="127">
        <v>0</v>
      </c>
      <c r="N244" s="127">
        <v>0</v>
      </c>
      <c r="O244" s="127">
        <v>0</v>
      </c>
      <c r="P244" s="127">
        <v>0</v>
      </c>
    </row>
    <row r="245" spans="1:16" ht="54.95" customHeight="1" x14ac:dyDescent="0.2">
      <c r="A245" s="19" t="s">
        <v>189</v>
      </c>
      <c r="B245" s="20">
        <v>128</v>
      </c>
      <c r="C245" s="20">
        <v>28</v>
      </c>
      <c r="D245" s="21">
        <f t="shared" si="125"/>
        <v>21.875</v>
      </c>
      <c r="E245" s="127">
        <v>0</v>
      </c>
      <c r="F245" s="127">
        <v>0</v>
      </c>
      <c r="G245" s="20">
        <v>2</v>
      </c>
      <c r="H245" s="21">
        <f t="shared" si="127"/>
        <v>1.5625</v>
      </c>
      <c r="I245" s="127">
        <v>0</v>
      </c>
      <c r="J245" s="127">
        <v>0</v>
      </c>
      <c r="K245" s="20">
        <v>3</v>
      </c>
      <c r="L245" s="21">
        <f t="shared" si="129"/>
        <v>2.34375</v>
      </c>
      <c r="M245" s="127">
        <v>0</v>
      </c>
      <c r="N245" s="127">
        <v>0</v>
      </c>
      <c r="O245" s="20">
        <v>95</v>
      </c>
      <c r="P245" s="21">
        <f t="shared" si="131"/>
        <v>74.21875</v>
      </c>
    </row>
    <row r="246" spans="1:16" ht="120" customHeight="1" x14ac:dyDescent="0.2">
      <c r="A246" s="19" t="s">
        <v>200</v>
      </c>
      <c r="B246" s="127">
        <v>0</v>
      </c>
      <c r="C246" s="127">
        <v>0</v>
      </c>
      <c r="D246" s="127">
        <v>0</v>
      </c>
      <c r="E246" s="127">
        <v>0</v>
      </c>
      <c r="F246" s="127">
        <v>0</v>
      </c>
      <c r="G246" s="127">
        <v>0</v>
      </c>
      <c r="H246" s="127">
        <v>0</v>
      </c>
      <c r="I246" s="127">
        <v>0</v>
      </c>
      <c r="J246" s="127">
        <v>0</v>
      </c>
      <c r="K246" s="127">
        <v>0</v>
      </c>
      <c r="L246" s="127">
        <v>0</v>
      </c>
      <c r="M246" s="127">
        <v>0</v>
      </c>
      <c r="N246" s="127">
        <v>0</v>
      </c>
      <c r="O246" s="127">
        <v>0</v>
      </c>
      <c r="P246" s="127">
        <v>0</v>
      </c>
    </row>
    <row r="247" spans="1:16" ht="39.950000000000003" customHeight="1" x14ac:dyDescent="0.2">
      <c r="A247" s="19" t="s">
        <v>190</v>
      </c>
      <c r="B247" s="20">
        <v>54</v>
      </c>
      <c r="C247" s="20">
        <v>17</v>
      </c>
      <c r="D247" s="21">
        <f t="shared" si="125"/>
        <v>31.481481481481481</v>
      </c>
      <c r="E247" s="127">
        <v>0</v>
      </c>
      <c r="F247" s="127">
        <v>0</v>
      </c>
      <c r="G247" s="20">
        <v>8</v>
      </c>
      <c r="H247" s="21">
        <f t="shared" si="127"/>
        <v>14.814814814814813</v>
      </c>
      <c r="I247" s="20">
        <v>1</v>
      </c>
      <c r="J247" s="21">
        <f t="shared" si="128"/>
        <v>1.8518518518518516</v>
      </c>
      <c r="K247" s="20">
        <v>1</v>
      </c>
      <c r="L247" s="21">
        <f t="shared" si="129"/>
        <v>1.8518518518518516</v>
      </c>
      <c r="M247" s="127">
        <v>0</v>
      </c>
      <c r="N247" s="127">
        <v>0</v>
      </c>
      <c r="O247" s="20">
        <v>27</v>
      </c>
      <c r="P247" s="21">
        <f t="shared" si="131"/>
        <v>50</v>
      </c>
    </row>
    <row r="248" spans="1:16" ht="39.950000000000003" customHeight="1" x14ac:dyDescent="0.2">
      <c r="A248" s="19" t="s">
        <v>191</v>
      </c>
      <c r="B248" s="127">
        <v>0</v>
      </c>
      <c r="C248" s="127">
        <v>0</v>
      </c>
      <c r="D248" s="127">
        <v>0</v>
      </c>
      <c r="E248" s="127">
        <v>0</v>
      </c>
      <c r="F248" s="127">
        <v>0</v>
      </c>
      <c r="G248" s="127">
        <v>0</v>
      </c>
      <c r="H248" s="127">
        <v>0</v>
      </c>
      <c r="I248" s="127">
        <v>0</v>
      </c>
      <c r="J248" s="127">
        <v>0</v>
      </c>
      <c r="K248" s="127">
        <v>0</v>
      </c>
      <c r="L248" s="127">
        <v>0</v>
      </c>
      <c r="M248" s="127">
        <v>0</v>
      </c>
      <c r="N248" s="127">
        <v>0</v>
      </c>
      <c r="O248" s="127">
        <v>0</v>
      </c>
      <c r="P248" s="127">
        <v>0</v>
      </c>
    </row>
    <row r="249" spans="1:16" ht="39.950000000000003" customHeight="1" x14ac:dyDescent="0.2">
      <c r="A249" s="19" t="s">
        <v>192</v>
      </c>
      <c r="B249" s="127">
        <v>0</v>
      </c>
      <c r="C249" s="127">
        <v>0</v>
      </c>
      <c r="D249" s="127">
        <v>0</v>
      </c>
      <c r="E249" s="127">
        <v>0</v>
      </c>
      <c r="F249" s="127">
        <v>0</v>
      </c>
      <c r="G249" s="127">
        <v>0</v>
      </c>
      <c r="H249" s="127">
        <v>0</v>
      </c>
      <c r="I249" s="127">
        <v>0</v>
      </c>
      <c r="J249" s="127">
        <v>0</v>
      </c>
      <c r="K249" s="127">
        <v>0</v>
      </c>
      <c r="L249" s="127">
        <v>0</v>
      </c>
      <c r="M249" s="127">
        <v>0</v>
      </c>
      <c r="N249" s="127">
        <v>0</v>
      </c>
      <c r="O249" s="127">
        <v>0</v>
      </c>
      <c r="P249" s="127">
        <v>0</v>
      </c>
    </row>
    <row r="250" spans="1:16" ht="39.950000000000003" customHeight="1" x14ac:dyDescent="0.2">
      <c r="A250" s="19" t="s">
        <v>193</v>
      </c>
      <c r="B250" s="127">
        <v>0</v>
      </c>
      <c r="C250" s="127">
        <v>0</v>
      </c>
      <c r="D250" s="127">
        <v>0</v>
      </c>
      <c r="E250" s="127">
        <v>0</v>
      </c>
      <c r="F250" s="127">
        <v>0</v>
      </c>
      <c r="G250" s="127">
        <v>0</v>
      </c>
      <c r="H250" s="127">
        <v>0</v>
      </c>
      <c r="I250" s="127">
        <v>0</v>
      </c>
      <c r="J250" s="127">
        <v>0</v>
      </c>
      <c r="K250" s="127">
        <v>0</v>
      </c>
      <c r="L250" s="127">
        <v>0</v>
      </c>
      <c r="M250" s="127">
        <v>0</v>
      </c>
      <c r="N250" s="127">
        <v>0</v>
      </c>
      <c r="O250" s="127">
        <v>0</v>
      </c>
      <c r="P250" s="127">
        <v>0</v>
      </c>
    </row>
    <row r="251" spans="1:16" ht="39.950000000000003" customHeight="1" x14ac:dyDescent="0.2">
      <c r="A251" s="19" t="s">
        <v>194</v>
      </c>
      <c r="B251" s="127">
        <v>0</v>
      </c>
      <c r="C251" s="127">
        <v>0</v>
      </c>
      <c r="D251" s="127">
        <v>0</v>
      </c>
      <c r="E251" s="127">
        <v>0</v>
      </c>
      <c r="F251" s="127">
        <v>0</v>
      </c>
      <c r="G251" s="127">
        <v>0</v>
      </c>
      <c r="H251" s="127">
        <v>0</v>
      </c>
      <c r="I251" s="127">
        <v>0</v>
      </c>
      <c r="J251" s="127">
        <v>0</v>
      </c>
      <c r="K251" s="127">
        <v>0</v>
      </c>
      <c r="L251" s="127">
        <v>0</v>
      </c>
      <c r="M251" s="127">
        <v>0</v>
      </c>
      <c r="N251" s="127">
        <v>0</v>
      </c>
      <c r="O251" s="127">
        <v>0</v>
      </c>
      <c r="P251" s="127">
        <v>0</v>
      </c>
    </row>
    <row r="252" spans="1:16" ht="39.950000000000003" customHeight="1" x14ac:dyDescent="0.2">
      <c r="A252" s="19" t="s">
        <v>195</v>
      </c>
      <c r="B252" s="20">
        <v>27</v>
      </c>
      <c r="C252" s="127">
        <v>0</v>
      </c>
      <c r="D252" s="127">
        <v>0</v>
      </c>
      <c r="E252" s="127">
        <v>0</v>
      </c>
      <c r="F252" s="127">
        <v>0</v>
      </c>
      <c r="G252" s="20">
        <v>8</v>
      </c>
      <c r="H252" s="21">
        <f t="shared" ref="H252" si="132">G252/B252*100</f>
        <v>29.629629629629626</v>
      </c>
      <c r="I252" s="20">
        <v>1</v>
      </c>
      <c r="J252" s="21">
        <f t="shared" ref="J252" si="133">I252/B252*100</f>
        <v>3.7037037037037033</v>
      </c>
      <c r="K252" s="127">
        <v>0</v>
      </c>
      <c r="L252" s="127">
        <v>0</v>
      </c>
      <c r="M252" s="20">
        <v>1</v>
      </c>
      <c r="N252" s="21">
        <f t="shared" ref="N252" si="134">M252/B252*100</f>
        <v>3.7037037037037033</v>
      </c>
      <c r="O252" s="20">
        <v>17</v>
      </c>
      <c r="P252" s="21">
        <f>O252/B252*100</f>
        <v>62.962962962962962</v>
      </c>
    </row>
    <row r="253" spans="1:16" ht="15.95" customHeight="1" x14ac:dyDescent="0.2"/>
    <row r="254" spans="1:16" ht="15.95" customHeight="1" thickBot="1" x14ac:dyDescent="0.25">
      <c r="A254" s="68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</row>
    <row r="255" spans="1:16" ht="18" customHeight="1" x14ac:dyDescent="0.2">
      <c r="A255" s="29" t="s">
        <v>196</v>
      </c>
      <c r="B255" s="20"/>
      <c r="C255" s="20"/>
      <c r="D255" s="21"/>
      <c r="E255" s="20"/>
      <c r="F255" s="21"/>
      <c r="G255" s="20"/>
      <c r="H255" s="21"/>
      <c r="I255" s="20"/>
      <c r="J255" s="21"/>
      <c r="K255" s="20"/>
      <c r="L255" s="21"/>
      <c r="M255" s="20"/>
      <c r="N255" s="21"/>
      <c r="O255" s="20"/>
      <c r="P255" s="22"/>
    </row>
    <row r="256" spans="1:16" ht="18" customHeight="1" x14ac:dyDescent="0.25">
      <c r="A256" s="30" t="s">
        <v>19</v>
      </c>
    </row>
    <row r="257" spans="1:16" ht="15.95" customHeight="1" x14ac:dyDescent="0.2">
      <c r="A257" s="31" t="s">
        <v>20</v>
      </c>
    </row>
    <row r="258" spans="1:16" ht="35.1" customHeight="1" x14ac:dyDescent="0.2">
      <c r="A258" s="92" t="s">
        <v>92</v>
      </c>
      <c r="B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</row>
    <row r="259" spans="1:16" ht="39.950000000000003" customHeight="1" x14ac:dyDescent="0.2">
      <c r="A259" s="16" t="s">
        <v>185</v>
      </c>
      <c r="B259" s="15">
        <f>SUM(B260:B271)</f>
        <v>2603</v>
      </c>
      <c r="C259" s="15">
        <f>SUM(C260:C271)</f>
        <v>325</v>
      </c>
      <c r="D259" s="17">
        <f>C259/B259*100</f>
        <v>12.485593545908568</v>
      </c>
      <c r="E259" s="15">
        <f>SUM(E260:E271)</f>
        <v>106</v>
      </c>
      <c r="F259" s="17">
        <f>E259/B259*100</f>
        <v>4.0722243565117173</v>
      </c>
      <c r="G259" s="15">
        <f>SUM(G260:G271)</f>
        <v>1281</v>
      </c>
      <c r="H259" s="17">
        <f>G259/B259*100</f>
        <v>49.212447176334997</v>
      </c>
      <c r="I259" s="15">
        <f>SUM(I260:I271)</f>
        <v>64</v>
      </c>
      <c r="J259" s="17">
        <f>I259/B259*100</f>
        <v>2.4587014982712256</v>
      </c>
      <c r="K259" s="15">
        <f>SUM(K260:K271)</f>
        <v>93</v>
      </c>
      <c r="L259" s="17">
        <f>K259/B259*100</f>
        <v>3.5728006146753746</v>
      </c>
      <c r="M259" s="15">
        <f>SUM(M260:M271)</f>
        <v>131</v>
      </c>
      <c r="N259" s="17">
        <f>M259/B259*100</f>
        <v>5.0326546292739147</v>
      </c>
      <c r="O259" s="15">
        <f>SUM(O260:O271)</f>
        <v>592</v>
      </c>
      <c r="P259" s="17">
        <f>O259/B259*100</f>
        <v>22.742988859008836</v>
      </c>
    </row>
    <row r="260" spans="1:16" ht="39.950000000000003" customHeight="1" x14ac:dyDescent="0.2">
      <c r="A260" s="19" t="s">
        <v>186</v>
      </c>
      <c r="B260" s="20">
        <v>1794</v>
      </c>
      <c r="C260" s="20">
        <v>195</v>
      </c>
      <c r="D260" s="21">
        <f t="shared" ref="D260:D266" si="135">C260/B260*100</f>
        <v>10.869565217391305</v>
      </c>
      <c r="E260" s="20">
        <v>67</v>
      </c>
      <c r="F260" s="21">
        <f t="shared" ref="F260:F264" si="136">E260/B260*100</f>
        <v>3.7346711259754737</v>
      </c>
      <c r="G260" s="20">
        <v>1014</v>
      </c>
      <c r="H260" s="21">
        <f t="shared" ref="H260:H266" si="137">G260/B260*100</f>
        <v>56.521739130434781</v>
      </c>
      <c r="I260" s="20">
        <v>34</v>
      </c>
      <c r="J260" s="21">
        <f t="shared" ref="J260:J266" si="138">I260/B260*100</f>
        <v>1.89520624303233</v>
      </c>
      <c r="K260" s="20">
        <v>31</v>
      </c>
      <c r="L260" s="21">
        <f t="shared" ref="L260:L271" si="139">K260/B260*100</f>
        <v>1.7279821627647716</v>
      </c>
      <c r="M260" s="20">
        <v>99</v>
      </c>
      <c r="N260" s="21">
        <f t="shared" ref="N260:N262" si="140">M260/B260*100</f>
        <v>5.5183946488294309</v>
      </c>
      <c r="O260" s="20">
        <v>354</v>
      </c>
      <c r="P260" s="21">
        <f t="shared" ref="P260:P271" si="141">O260/B260*100</f>
        <v>19.732441471571907</v>
      </c>
    </row>
    <row r="261" spans="1:16" ht="39.950000000000003" customHeight="1" x14ac:dyDescent="0.2">
      <c r="A261" s="19" t="s">
        <v>187</v>
      </c>
      <c r="B261" s="20">
        <v>249</v>
      </c>
      <c r="C261" s="20">
        <v>53</v>
      </c>
      <c r="D261" s="21">
        <f t="shared" si="135"/>
        <v>21.285140562248998</v>
      </c>
      <c r="E261" s="20">
        <v>27</v>
      </c>
      <c r="F261" s="21">
        <f t="shared" si="136"/>
        <v>10.843373493975903</v>
      </c>
      <c r="G261" s="20">
        <v>73</v>
      </c>
      <c r="H261" s="21">
        <f t="shared" si="137"/>
        <v>29.317269076305219</v>
      </c>
      <c r="I261" s="20">
        <v>6</v>
      </c>
      <c r="J261" s="21">
        <f t="shared" si="138"/>
        <v>2.4096385542168677</v>
      </c>
      <c r="K261" s="20">
        <v>21</v>
      </c>
      <c r="L261" s="21">
        <f t="shared" si="139"/>
        <v>8.4337349397590362</v>
      </c>
      <c r="M261" s="20">
        <v>2</v>
      </c>
      <c r="N261" s="21">
        <f t="shared" si="140"/>
        <v>0.80321285140562237</v>
      </c>
      <c r="O261" s="20">
        <v>67</v>
      </c>
      <c r="P261" s="21">
        <f t="shared" si="141"/>
        <v>26.907630522088354</v>
      </c>
    </row>
    <row r="262" spans="1:16" ht="39.950000000000003" customHeight="1" x14ac:dyDescent="0.2">
      <c r="A262" s="125" t="s">
        <v>199</v>
      </c>
      <c r="B262" s="20">
        <v>366</v>
      </c>
      <c r="C262" s="20">
        <v>49</v>
      </c>
      <c r="D262" s="21">
        <f t="shared" si="135"/>
        <v>13.387978142076504</v>
      </c>
      <c r="E262" s="20">
        <v>7</v>
      </c>
      <c r="F262" s="21">
        <f t="shared" si="136"/>
        <v>1.9125683060109291</v>
      </c>
      <c r="G262" s="20">
        <v>187</v>
      </c>
      <c r="H262" s="21">
        <f t="shared" si="137"/>
        <v>51.092896174863391</v>
      </c>
      <c r="I262" s="20">
        <v>22</v>
      </c>
      <c r="J262" s="21">
        <f t="shared" si="138"/>
        <v>6.0109289617486334</v>
      </c>
      <c r="K262" s="20">
        <v>32</v>
      </c>
      <c r="L262" s="21">
        <f t="shared" si="139"/>
        <v>8.7431693989071047</v>
      </c>
      <c r="M262" s="20">
        <v>30</v>
      </c>
      <c r="N262" s="21">
        <f t="shared" si="140"/>
        <v>8.1967213114754092</v>
      </c>
      <c r="O262" s="20">
        <v>39</v>
      </c>
      <c r="P262" s="21">
        <f t="shared" si="141"/>
        <v>10.655737704918032</v>
      </c>
    </row>
    <row r="263" spans="1:16" ht="39.950000000000003" customHeight="1" x14ac:dyDescent="0.2">
      <c r="A263" s="19" t="s">
        <v>188</v>
      </c>
      <c r="B263" s="127">
        <v>0</v>
      </c>
      <c r="C263" s="127">
        <v>0</v>
      </c>
      <c r="D263" s="127">
        <v>0</v>
      </c>
      <c r="E263" s="127">
        <v>0</v>
      </c>
      <c r="F263" s="127">
        <v>0</v>
      </c>
      <c r="G263" s="127">
        <v>0</v>
      </c>
      <c r="H263" s="127">
        <v>0</v>
      </c>
      <c r="I263" s="127">
        <v>0</v>
      </c>
      <c r="J263" s="127">
        <v>0</v>
      </c>
      <c r="K263" s="127">
        <v>0</v>
      </c>
      <c r="L263" s="127">
        <v>0</v>
      </c>
      <c r="M263" s="127">
        <v>0</v>
      </c>
      <c r="N263" s="127">
        <v>0</v>
      </c>
      <c r="O263" s="127">
        <v>0</v>
      </c>
      <c r="P263" s="127">
        <v>0</v>
      </c>
    </row>
    <row r="264" spans="1:16" ht="54.95" customHeight="1" x14ac:dyDescent="0.2">
      <c r="A264" s="19" t="s">
        <v>189</v>
      </c>
      <c r="B264" s="20">
        <v>147</v>
      </c>
      <c r="C264" s="20">
        <v>17</v>
      </c>
      <c r="D264" s="21">
        <f t="shared" si="135"/>
        <v>11.564625850340136</v>
      </c>
      <c r="E264" s="20">
        <v>5</v>
      </c>
      <c r="F264" s="21">
        <f t="shared" si="136"/>
        <v>3.4013605442176873</v>
      </c>
      <c r="G264" s="20">
        <v>2</v>
      </c>
      <c r="H264" s="21">
        <f t="shared" si="137"/>
        <v>1.3605442176870748</v>
      </c>
      <c r="I264" s="127">
        <v>0</v>
      </c>
      <c r="J264" s="127">
        <v>0</v>
      </c>
      <c r="K264" s="20">
        <v>2</v>
      </c>
      <c r="L264" s="21">
        <f t="shared" si="139"/>
        <v>1.3605442176870748</v>
      </c>
      <c r="M264" s="127">
        <v>0</v>
      </c>
      <c r="N264" s="127">
        <v>0</v>
      </c>
      <c r="O264" s="20">
        <v>121</v>
      </c>
      <c r="P264" s="21">
        <f t="shared" si="141"/>
        <v>82.312925170068027</v>
      </c>
    </row>
    <row r="265" spans="1:16" ht="120" customHeight="1" x14ac:dyDescent="0.2">
      <c r="A265" s="19" t="s">
        <v>200</v>
      </c>
      <c r="B265" s="127">
        <v>0</v>
      </c>
      <c r="C265" s="127">
        <v>0</v>
      </c>
      <c r="D265" s="127">
        <v>0</v>
      </c>
      <c r="E265" s="127">
        <v>0</v>
      </c>
      <c r="F265" s="127">
        <v>0</v>
      </c>
      <c r="G265" s="127">
        <v>0</v>
      </c>
      <c r="H265" s="127">
        <v>0</v>
      </c>
      <c r="I265" s="127">
        <v>0</v>
      </c>
      <c r="J265" s="127">
        <v>0</v>
      </c>
      <c r="K265" s="127">
        <v>0</v>
      </c>
      <c r="L265" s="127">
        <v>0</v>
      </c>
      <c r="M265" s="127">
        <v>0</v>
      </c>
      <c r="N265" s="127">
        <v>0</v>
      </c>
      <c r="O265" s="127">
        <v>0</v>
      </c>
      <c r="P265" s="127">
        <v>0</v>
      </c>
    </row>
    <row r="266" spans="1:16" ht="39.950000000000003" customHeight="1" x14ac:dyDescent="0.2">
      <c r="A266" s="19" t="s">
        <v>190</v>
      </c>
      <c r="B266" s="20">
        <v>29</v>
      </c>
      <c r="C266" s="20">
        <v>11</v>
      </c>
      <c r="D266" s="21">
        <f t="shared" si="135"/>
        <v>37.931034482758619</v>
      </c>
      <c r="E266" s="127">
        <v>0</v>
      </c>
      <c r="F266" s="127">
        <v>0</v>
      </c>
      <c r="G266" s="20">
        <v>5</v>
      </c>
      <c r="H266" s="21">
        <f t="shared" si="137"/>
        <v>17.241379310344829</v>
      </c>
      <c r="I266" s="20">
        <v>2</v>
      </c>
      <c r="J266" s="21">
        <f t="shared" si="138"/>
        <v>6.8965517241379306</v>
      </c>
      <c r="K266" s="127">
        <v>0</v>
      </c>
      <c r="L266" s="127">
        <v>0</v>
      </c>
      <c r="M266" s="127">
        <v>0</v>
      </c>
      <c r="N266" s="127">
        <v>0</v>
      </c>
      <c r="O266" s="127">
        <v>0</v>
      </c>
      <c r="P266" s="21">
        <f t="shared" si="141"/>
        <v>0</v>
      </c>
    </row>
    <row r="267" spans="1:16" ht="39.950000000000003" customHeight="1" x14ac:dyDescent="0.2">
      <c r="A267" s="19" t="s">
        <v>191</v>
      </c>
      <c r="B267" s="127">
        <v>0</v>
      </c>
      <c r="C267" s="127">
        <v>0</v>
      </c>
      <c r="D267" s="127">
        <v>0</v>
      </c>
      <c r="E267" s="127">
        <v>0</v>
      </c>
      <c r="F267" s="127">
        <v>0</v>
      </c>
      <c r="G267" s="127">
        <v>0</v>
      </c>
      <c r="H267" s="127">
        <v>0</v>
      </c>
      <c r="I267" s="127">
        <v>0</v>
      </c>
      <c r="J267" s="127">
        <v>0</v>
      </c>
      <c r="K267" s="127">
        <v>0</v>
      </c>
      <c r="L267" s="127">
        <v>0</v>
      </c>
      <c r="M267" s="127">
        <v>0</v>
      </c>
      <c r="N267" s="127">
        <v>0</v>
      </c>
      <c r="O267" s="127">
        <v>0</v>
      </c>
      <c r="P267" s="127">
        <v>0</v>
      </c>
    </row>
    <row r="268" spans="1:16" ht="39.950000000000003" customHeight="1" x14ac:dyDescent="0.2">
      <c r="A268" s="19" t="s">
        <v>192</v>
      </c>
      <c r="B268" s="127">
        <v>0</v>
      </c>
      <c r="C268" s="127">
        <v>0</v>
      </c>
      <c r="D268" s="127">
        <v>0</v>
      </c>
      <c r="E268" s="127">
        <v>0</v>
      </c>
      <c r="F268" s="127">
        <v>0</v>
      </c>
      <c r="G268" s="127">
        <v>0</v>
      </c>
      <c r="H268" s="127">
        <v>0</v>
      </c>
      <c r="I268" s="127">
        <v>0</v>
      </c>
      <c r="J268" s="127">
        <v>0</v>
      </c>
      <c r="K268" s="127">
        <v>0</v>
      </c>
      <c r="L268" s="127">
        <v>0</v>
      </c>
      <c r="M268" s="127">
        <v>0</v>
      </c>
      <c r="N268" s="127">
        <v>0</v>
      </c>
      <c r="O268" s="127">
        <v>0</v>
      </c>
      <c r="P268" s="127">
        <v>0</v>
      </c>
    </row>
    <row r="269" spans="1:16" ht="39.950000000000003" customHeight="1" x14ac:dyDescent="0.2">
      <c r="A269" s="19" t="s">
        <v>193</v>
      </c>
      <c r="B269" s="127">
        <v>0</v>
      </c>
      <c r="C269" s="127">
        <v>0</v>
      </c>
      <c r="D269" s="127">
        <v>0</v>
      </c>
      <c r="E269" s="127">
        <v>0</v>
      </c>
      <c r="F269" s="127">
        <v>0</v>
      </c>
      <c r="G269" s="127">
        <v>0</v>
      </c>
      <c r="H269" s="127">
        <v>0</v>
      </c>
      <c r="I269" s="127">
        <v>0</v>
      </c>
      <c r="J269" s="127">
        <v>0</v>
      </c>
      <c r="K269" s="127">
        <v>0</v>
      </c>
      <c r="L269" s="127">
        <v>0</v>
      </c>
      <c r="M269" s="127">
        <v>0</v>
      </c>
      <c r="N269" s="127">
        <v>0</v>
      </c>
      <c r="O269" s="127">
        <v>0</v>
      </c>
      <c r="P269" s="127">
        <v>0</v>
      </c>
    </row>
    <row r="270" spans="1:16" ht="39.950000000000003" customHeight="1" x14ac:dyDescent="0.2">
      <c r="A270" s="19" t="s">
        <v>194</v>
      </c>
      <c r="B270" s="127">
        <v>0</v>
      </c>
      <c r="C270" s="127">
        <v>0</v>
      </c>
      <c r="D270" s="127">
        <v>0</v>
      </c>
      <c r="E270" s="127">
        <v>0</v>
      </c>
      <c r="F270" s="127">
        <v>0</v>
      </c>
      <c r="G270" s="127">
        <v>0</v>
      </c>
      <c r="H270" s="127">
        <v>0</v>
      </c>
      <c r="I270" s="127">
        <v>0</v>
      </c>
      <c r="J270" s="127">
        <v>0</v>
      </c>
      <c r="K270" s="127">
        <v>0</v>
      </c>
      <c r="L270" s="127">
        <v>0</v>
      </c>
      <c r="M270" s="127">
        <v>0</v>
      </c>
      <c r="N270" s="127">
        <v>0</v>
      </c>
      <c r="O270" s="127">
        <v>0</v>
      </c>
      <c r="P270" s="127">
        <v>0</v>
      </c>
    </row>
    <row r="271" spans="1:16" ht="39.950000000000003" customHeight="1" x14ac:dyDescent="0.2">
      <c r="A271" s="19" t="s">
        <v>195</v>
      </c>
      <c r="B271" s="20">
        <v>18</v>
      </c>
      <c r="C271" s="127">
        <v>0</v>
      </c>
      <c r="D271" s="127">
        <v>0</v>
      </c>
      <c r="E271" s="127">
        <v>0</v>
      </c>
      <c r="F271" s="127">
        <v>0</v>
      </c>
      <c r="G271" s="127">
        <v>0</v>
      </c>
      <c r="H271" s="127">
        <v>0</v>
      </c>
      <c r="I271" s="127">
        <v>0</v>
      </c>
      <c r="J271" s="127">
        <v>0</v>
      </c>
      <c r="K271" s="20">
        <v>7</v>
      </c>
      <c r="L271" s="21">
        <f t="shared" si="139"/>
        <v>38.888888888888893</v>
      </c>
      <c r="M271" s="127">
        <v>0</v>
      </c>
      <c r="N271" s="127">
        <v>0</v>
      </c>
      <c r="O271" s="20">
        <v>11</v>
      </c>
      <c r="P271" s="21">
        <f t="shared" si="141"/>
        <v>61.111111111111114</v>
      </c>
    </row>
    <row r="272" spans="1:16" ht="15.95" customHeight="1" x14ac:dyDescent="0.2">
      <c r="A272" s="53"/>
      <c r="B272" s="20"/>
      <c r="C272" s="20"/>
      <c r="D272" s="21"/>
      <c r="E272" s="20"/>
      <c r="F272" s="21"/>
      <c r="G272" s="20"/>
      <c r="H272" s="21"/>
      <c r="I272" s="20"/>
      <c r="J272" s="21"/>
      <c r="K272" s="20"/>
      <c r="L272" s="21"/>
      <c r="M272" s="20"/>
      <c r="N272" s="21"/>
      <c r="O272" s="20"/>
      <c r="P272" s="21"/>
    </row>
    <row r="273" spans="1:40" ht="15.95" customHeight="1" thickBot="1" x14ac:dyDescent="0.25">
      <c r="A273" s="25"/>
      <c r="B273" s="26"/>
      <c r="C273" s="26"/>
      <c r="D273" s="27"/>
      <c r="E273" s="26"/>
      <c r="F273" s="27"/>
      <c r="G273" s="26"/>
      <c r="H273" s="27"/>
      <c r="I273" s="26"/>
      <c r="J273" s="27"/>
      <c r="K273" s="26"/>
      <c r="L273" s="27"/>
      <c r="M273" s="26"/>
      <c r="N273" s="27"/>
      <c r="O273" s="26"/>
      <c r="P273" s="28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51"/>
      <c r="AH273" s="51"/>
      <c r="AI273" s="51"/>
      <c r="AJ273" s="51"/>
      <c r="AK273" s="51"/>
      <c r="AL273" s="51"/>
      <c r="AM273" s="51"/>
      <c r="AN273" s="51"/>
    </row>
    <row r="274" spans="1:40" ht="18" customHeight="1" x14ac:dyDescent="0.2">
      <c r="A274" s="29" t="s">
        <v>196</v>
      </c>
      <c r="B274" s="20"/>
      <c r="C274" s="20"/>
      <c r="D274" s="21"/>
      <c r="E274" s="20"/>
      <c r="F274" s="21"/>
      <c r="G274" s="20"/>
      <c r="H274" s="21"/>
      <c r="I274" s="20"/>
      <c r="J274" s="21"/>
      <c r="K274" s="20"/>
      <c r="L274" s="21"/>
      <c r="M274" s="20"/>
      <c r="N274" s="21"/>
      <c r="O274" s="20"/>
      <c r="P274" s="22"/>
    </row>
    <row r="275" spans="1:40" ht="18" customHeight="1" x14ac:dyDescent="0.25">
      <c r="A275" s="30" t="s">
        <v>19</v>
      </c>
    </row>
    <row r="276" spans="1:40" ht="15.95" customHeight="1" x14ac:dyDescent="0.2">
      <c r="A276" s="31" t="s">
        <v>20</v>
      </c>
    </row>
  </sheetData>
  <mergeCells count="6">
    <mergeCell ref="A4:A5"/>
    <mergeCell ref="B4:B5"/>
    <mergeCell ref="C4:P4"/>
    <mergeCell ref="A28:A29"/>
    <mergeCell ref="B28:B29"/>
    <mergeCell ref="C28:P28"/>
  </mergeCells>
  <pageMargins left="0.59055118110236227" right="0.19685039370078741" top="0.51181102362204722" bottom="0.19685039370078741" header="0.31496062992125984" footer="0.31496062992125984"/>
  <pageSetup paperSize="9" scale="61" orientation="landscape" r:id="rId1"/>
  <rowBreaks count="13" manualBreakCount="13">
    <brk id="24" max="15" man="1"/>
    <brk id="48" max="15" man="1"/>
    <brk id="67" max="15" man="1"/>
    <brk id="86" max="15" man="1"/>
    <brk id="105" max="15" man="1"/>
    <brk id="124" max="15" man="1"/>
    <brk id="143" max="15" man="1"/>
    <brk id="162" max="15" man="1"/>
    <brk id="181" max="15" man="1"/>
    <brk id="200" max="15" man="1"/>
    <brk id="219" max="15" man="1"/>
    <brk id="238" max="15" man="1"/>
    <brk id="257" max="1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7E61-A77E-47E7-868E-8F0DC9993935}">
  <dimension ref="A1:AN999"/>
  <sheetViews>
    <sheetView zoomScale="90" zoomScaleNormal="90" zoomScaleSheetLayoutView="80" workbookViewId="0">
      <selection activeCell="I12" sqref="I12"/>
    </sheetView>
  </sheetViews>
  <sheetFormatPr defaultColWidth="14.42578125" defaultRowHeight="15" customHeight="1" x14ac:dyDescent="0.2"/>
  <cols>
    <col min="1" max="1" width="35.7109375" style="32" customWidth="1"/>
    <col min="2" max="2" width="14.7109375" style="32" customWidth="1"/>
    <col min="3" max="3" width="15.7109375" style="32" customWidth="1"/>
    <col min="4" max="4" width="9.7109375" style="32" customWidth="1"/>
    <col min="5" max="5" width="15.7109375" style="32" customWidth="1"/>
    <col min="6" max="6" width="9.7109375" style="32" customWidth="1"/>
    <col min="7" max="7" width="15.7109375" style="32" customWidth="1"/>
    <col min="8" max="8" width="9.7109375" style="32" customWidth="1"/>
    <col min="9" max="9" width="14.7109375" style="32" customWidth="1"/>
    <col min="10" max="10" width="9.7109375" style="32" customWidth="1"/>
    <col min="11" max="11" width="14.7109375" style="32" customWidth="1"/>
    <col min="12" max="12" width="9.7109375" style="32" customWidth="1"/>
    <col min="13" max="13" width="14.7109375" style="32" customWidth="1"/>
    <col min="14" max="14" width="9.7109375" style="32" customWidth="1"/>
    <col min="15" max="15" width="14.7109375" style="32" customWidth="1"/>
    <col min="16" max="16" width="9.7109375" style="32" customWidth="1"/>
    <col min="17" max="26" width="9.140625" style="32" customWidth="1"/>
    <col min="27" max="16384" width="14.42578125" style="32"/>
  </cols>
  <sheetData>
    <row r="1" spans="1:26" ht="15.75" customHeight="1" x14ac:dyDescent="0.2">
      <c r="A1" s="1" t="s">
        <v>198</v>
      </c>
      <c r="K1" s="33"/>
      <c r="L1" s="33"/>
      <c r="M1" s="33"/>
      <c r="N1" s="33"/>
      <c r="O1" s="33"/>
      <c r="P1" s="33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5.75" customHeight="1" x14ac:dyDescent="0.2">
      <c r="A2" s="4" t="s">
        <v>202</v>
      </c>
      <c r="K2" s="35"/>
      <c r="L2" s="35"/>
      <c r="M2" s="35"/>
      <c r="N2" s="35"/>
      <c r="O2" s="35"/>
      <c r="P2" s="35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4.25" customHeight="1" thickBot="1" x14ac:dyDescent="0.25">
      <c r="A3" s="34"/>
      <c r="B3" s="36"/>
      <c r="C3" s="36"/>
      <c r="D3" s="34"/>
      <c r="E3" s="34"/>
      <c r="F3" s="34"/>
      <c r="G3" s="34"/>
      <c r="H3" s="34"/>
      <c r="I3" s="34"/>
      <c r="J3" s="34"/>
      <c r="K3" s="34"/>
      <c r="L3" s="34"/>
      <c r="M3" s="34"/>
      <c r="N3" s="37"/>
      <c r="O3" s="34"/>
      <c r="P3" s="38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35.1" customHeight="1" thickTop="1" x14ac:dyDescent="0.2">
      <c r="A6" s="77" t="s">
        <v>10</v>
      </c>
      <c r="B6" s="41"/>
      <c r="C6" s="34"/>
      <c r="D6" s="34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9.950000000000003" customHeight="1" x14ac:dyDescent="0.2">
      <c r="A7" s="16" t="s">
        <v>185</v>
      </c>
      <c r="B7" s="43">
        <f t="shared" ref="B7:B10" si="0">SUM(C7,E7,G7,I7,K7,M7,O7)</f>
        <v>15513</v>
      </c>
      <c r="C7" s="43">
        <v>2572</v>
      </c>
      <c r="D7" s="44">
        <f t="shared" ref="D7:D9" si="1">C7/B7*100</f>
        <v>16.579642880165025</v>
      </c>
      <c r="E7" s="43">
        <v>594</v>
      </c>
      <c r="F7" s="44">
        <f t="shared" ref="F7:F9" si="2">E7/B7*100</f>
        <v>3.8290466060723261</v>
      </c>
      <c r="G7" s="43">
        <v>5179</v>
      </c>
      <c r="H7" s="44">
        <f t="shared" ref="H7:H9" si="3">G7/B7*100</f>
        <v>33.384902984593566</v>
      </c>
      <c r="I7" s="43">
        <v>438</v>
      </c>
      <c r="J7" s="44">
        <f t="shared" ref="J7:J9" si="4">I7/B7*100</f>
        <v>2.8234384064977762</v>
      </c>
      <c r="K7" s="43">
        <v>123</v>
      </c>
      <c r="L7" s="44">
        <f t="shared" ref="L7:L9" si="5">K7/B7*100</f>
        <v>0.79288338812608783</v>
      </c>
      <c r="M7" s="43">
        <v>496</v>
      </c>
      <c r="N7" s="44">
        <f t="shared" ref="N7:N9" si="6">M7/B7*100</f>
        <v>3.1973183781344678</v>
      </c>
      <c r="O7" s="43">
        <v>6111</v>
      </c>
      <c r="P7" s="44">
        <f t="shared" ref="P7:P9" si="7">O7/B7*100</f>
        <v>39.392767356410751</v>
      </c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39.950000000000003" customHeight="1" x14ac:dyDescent="0.2">
      <c r="A8" s="19" t="s">
        <v>186</v>
      </c>
      <c r="B8" s="48">
        <f t="shared" si="0"/>
        <v>7539</v>
      </c>
      <c r="C8" s="48">
        <v>1027</v>
      </c>
      <c r="D8" s="49">
        <f t="shared" si="1"/>
        <v>13.622496352301367</v>
      </c>
      <c r="E8" s="48">
        <v>383</v>
      </c>
      <c r="F8" s="49">
        <f t="shared" si="2"/>
        <v>5.0802493699429627</v>
      </c>
      <c r="G8" s="48">
        <v>2971</v>
      </c>
      <c r="H8" s="49">
        <f t="shared" si="3"/>
        <v>39.408409603395675</v>
      </c>
      <c r="I8" s="48">
        <v>190</v>
      </c>
      <c r="J8" s="49">
        <f t="shared" si="4"/>
        <v>2.5202281469690937</v>
      </c>
      <c r="K8" s="48">
        <v>26</v>
      </c>
      <c r="L8" s="49">
        <f t="shared" si="5"/>
        <v>0.34487332537471815</v>
      </c>
      <c r="M8" s="48">
        <v>443</v>
      </c>
      <c r="N8" s="49">
        <f t="shared" si="6"/>
        <v>5.8761108900384666</v>
      </c>
      <c r="O8" s="48">
        <v>2499</v>
      </c>
      <c r="P8" s="49">
        <f t="shared" si="7"/>
        <v>33.147632311977716</v>
      </c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39.950000000000003" customHeight="1" x14ac:dyDescent="0.2">
      <c r="A9" s="19" t="s">
        <v>187</v>
      </c>
      <c r="B9" s="48">
        <f t="shared" si="0"/>
        <v>1856</v>
      </c>
      <c r="C9" s="48">
        <v>476</v>
      </c>
      <c r="D9" s="49">
        <f t="shared" si="1"/>
        <v>25.646551724137932</v>
      </c>
      <c r="E9" s="48">
        <v>70</v>
      </c>
      <c r="F9" s="49">
        <f t="shared" si="2"/>
        <v>3.771551724137931</v>
      </c>
      <c r="G9" s="48">
        <v>582</v>
      </c>
      <c r="H9" s="49">
        <f t="shared" si="3"/>
        <v>31.357758620689658</v>
      </c>
      <c r="I9" s="48">
        <v>69</v>
      </c>
      <c r="J9" s="49">
        <f t="shared" si="4"/>
        <v>3.7176724137931036</v>
      </c>
      <c r="K9" s="48">
        <v>13</v>
      </c>
      <c r="L9" s="49">
        <f t="shared" si="5"/>
        <v>0.70043103448275867</v>
      </c>
      <c r="M9" s="48">
        <v>23</v>
      </c>
      <c r="N9" s="49">
        <f t="shared" si="6"/>
        <v>1.2392241379310345</v>
      </c>
      <c r="O9" s="48">
        <v>623</v>
      </c>
      <c r="P9" s="49">
        <f t="shared" si="7"/>
        <v>33.566810344827587</v>
      </c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39.950000000000003" customHeight="1" x14ac:dyDescent="0.2">
      <c r="A10" s="125" t="s">
        <v>199</v>
      </c>
      <c r="B10" s="94">
        <f t="shared" si="0"/>
        <v>4910</v>
      </c>
      <c r="C10" s="94">
        <v>923</v>
      </c>
      <c r="D10" s="95">
        <v>18.165024630541872</v>
      </c>
      <c r="E10" s="94">
        <v>127</v>
      </c>
      <c r="F10" s="95">
        <v>2.6067323481116582</v>
      </c>
      <c r="G10" s="94">
        <v>1421</v>
      </c>
      <c r="H10" s="95">
        <v>29.166666666666668</v>
      </c>
      <c r="I10" s="94">
        <v>179</v>
      </c>
      <c r="J10" s="95">
        <v>3.6740558292282426</v>
      </c>
      <c r="K10" s="94">
        <v>83</v>
      </c>
      <c r="L10" s="95">
        <v>1.7036124794745484</v>
      </c>
      <c r="M10" s="94">
        <v>23</v>
      </c>
      <c r="N10" s="95">
        <v>0.47208538587848936</v>
      </c>
      <c r="O10" s="94">
        <v>2154</v>
      </c>
      <c r="P10" s="95">
        <v>44.21182266009852</v>
      </c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39.950000000000003" customHeight="1" x14ac:dyDescent="0.2">
      <c r="A11" s="19" t="s">
        <v>188</v>
      </c>
      <c r="B11" s="127">
        <v>0</v>
      </c>
      <c r="C11" s="127">
        <v>0</v>
      </c>
      <c r="D11" s="127">
        <v>0</v>
      </c>
      <c r="E11" s="127">
        <v>0</v>
      </c>
      <c r="F11" s="127">
        <v>0</v>
      </c>
      <c r="G11" s="127">
        <v>0</v>
      </c>
      <c r="H11" s="127">
        <v>0</v>
      </c>
      <c r="I11" s="127">
        <v>0</v>
      </c>
      <c r="J11" s="127">
        <v>0</v>
      </c>
      <c r="K11" s="127">
        <v>0</v>
      </c>
      <c r="L11" s="127">
        <v>0</v>
      </c>
      <c r="M11" s="127">
        <v>0</v>
      </c>
      <c r="N11" s="127">
        <v>0</v>
      </c>
      <c r="O11" s="127">
        <v>0</v>
      </c>
      <c r="P11" s="127">
        <v>0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54.95" customHeight="1" x14ac:dyDescent="0.2">
      <c r="A12" s="19" t="s">
        <v>189</v>
      </c>
      <c r="B12" s="48">
        <v>833</v>
      </c>
      <c r="C12" s="48">
        <v>44</v>
      </c>
      <c r="D12" s="49">
        <v>5.2821128451380552</v>
      </c>
      <c r="E12" s="48">
        <v>12</v>
      </c>
      <c r="F12" s="49">
        <v>1.440576230492197</v>
      </c>
      <c r="G12" s="48">
        <v>132</v>
      </c>
      <c r="H12" s="49">
        <v>15.846338535414164</v>
      </c>
      <c r="I12" s="127">
        <v>0</v>
      </c>
      <c r="J12" s="127">
        <v>0</v>
      </c>
      <c r="K12" s="48">
        <v>1</v>
      </c>
      <c r="L12" s="49">
        <v>0.12004801920768307</v>
      </c>
      <c r="M12" s="127">
        <v>0</v>
      </c>
      <c r="N12" s="127">
        <v>0</v>
      </c>
      <c r="O12" s="48">
        <v>644</v>
      </c>
      <c r="P12" s="49">
        <v>77.310924369747909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20" customHeight="1" x14ac:dyDescent="0.2">
      <c r="A13" s="19" t="s">
        <v>200</v>
      </c>
      <c r="B13" s="127">
        <v>0</v>
      </c>
      <c r="C13" s="127">
        <v>0</v>
      </c>
      <c r="D13" s="127">
        <v>0</v>
      </c>
      <c r="E13" s="127">
        <v>0</v>
      </c>
      <c r="F13" s="127">
        <v>0</v>
      </c>
      <c r="G13" s="127">
        <v>0</v>
      </c>
      <c r="H13" s="127">
        <v>0</v>
      </c>
      <c r="I13" s="127">
        <v>0</v>
      </c>
      <c r="J13" s="127">
        <v>0</v>
      </c>
      <c r="K13" s="127">
        <v>0</v>
      </c>
      <c r="L13" s="127">
        <v>0</v>
      </c>
      <c r="M13" s="127">
        <v>0</v>
      </c>
      <c r="N13" s="127">
        <v>0</v>
      </c>
      <c r="O13" s="127">
        <v>0</v>
      </c>
      <c r="P13" s="127">
        <v>0</v>
      </c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39.950000000000003" customHeight="1" x14ac:dyDescent="0.2">
      <c r="A14" s="19" t="s">
        <v>190</v>
      </c>
      <c r="B14" s="48">
        <f>SUM(C14,E14,G14,I14,K14,M14,O14)</f>
        <v>267</v>
      </c>
      <c r="C14" s="48">
        <v>99</v>
      </c>
      <c r="D14" s="49">
        <f>C14/B14*100</f>
        <v>37.078651685393261</v>
      </c>
      <c r="E14" s="48">
        <v>2</v>
      </c>
      <c r="F14" s="49">
        <f>E14/B14*100</f>
        <v>0.74906367041198507</v>
      </c>
      <c r="G14" s="48">
        <v>69</v>
      </c>
      <c r="H14" s="49">
        <f>G14/B14*100</f>
        <v>25.842696629213485</v>
      </c>
      <c r="I14" s="127">
        <v>0</v>
      </c>
      <c r="J14" s="127">
        <v>0</v>
      </c>
      <c r="K14" s="127">
        <v>0</v>
      </c>
      <c r="L14" s="127">
        <v>0</v>
      </c>
      <c r="M14" s="48">
        <v>5</v>
      </c>
      <c r="N14" s="49">
        <f>M14/B14*100</f>
        <v>1.8726591760299627</v>
      </c>
      <c r="O14" s="48">
        <v>92</v>
      </c>
      <c r="P14" s="49">
        <f>O14/B14*100</f>
        <v>34.456928838951313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39.950000000000003" customHeight="1" x14ac:dyDescent="0.2">
      <c r="A16" s="19" t="s">
        <v>192</v>
      </c>
      <c r="B16" s="48">
        <f t="shared" ref="B16:B17" si="8">SUM(C16,E16,G16,I16,K16,M16,O16)</f>
        <v>7</v>
      </c>
      <c r="C16" s="127">
        <v>0</v>
      </c>
      <c r="D16" s="127">
        <v>0</v>
      </c>
      <c r="E16" s="127">
        <v>0</v>
      </c>
      <c r="F16" s="127">
        <v>0</v>
      </c>
      <c r="G16" s="48">
        <v>1</v>
      </c>
      <c r="H16" s="49">
        <f t="shared" ref="H16:H17" si="9">G16/B16*100</f>
        <v>14.285714285714285</v>
      </c>
      <c r="I16" s="127">
        <v>0</v>
      </c>
      <c r="J16" s="127">
        <v>0</v>
      </c>
      <c r="K16" s="127">
        <v>0</v>
      </c>
      <c r="L16" s="127">
        <v>0</v>
      </c>
      <c r="M16" s="127">
        <v>0</v>
      </c>
      <c r="N16" s="127">
        <v>0</v>
      </c>
      <c r="O16" s="48">
        <v>6</v>
      </c>
      <c r="P16" s="49">
        <f t="shared" ref="P16:P17" si="10">O16/B16*100</f>
        <v>85.714285714285708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40" ht="39.950000000000003" customHeight="1" x14ac:dyDescent="0.2">
      <c r="A17" s="19" t="s">
        <v>193</v>
      </c>
      <c r="B17" s="48">
        <f t="shared" si="8"/>
        <v>19</v>
      </c>
      <c r="C17" s="127">
        <v>0</v>
      </c>
      <c r="D17" s="127">
        <v>0</v>
      </c>
      <c r="E17" s="127">
        <v>0</v>
      </c>
      <c r="F17" s="127">
        <v>0</v>
      </c>
      <c r="G17" s="48">
        <v>1</v>
      </c>
      <c r="H17" s="49">
        <f t="shared" si="9"/>
        <v>5.2631578947368416</v>
      </c>
      <c r="I17" s="127">
        <v>0</v>
      </c>
      <c r="J17" s="127">
        <v>0</v>
      </c>
      <c r="K17" s="127">
        <v>0</v>
      </c>
      <c r="L17" s="127">
        <v>0</v>
      </c>
      <c r="M17" s="127">
        <v>0</v>
      </c>
      <c r="N17" s="127">
        <v>0</v>
      </c>
      <c r="O17" s="48">
        <v>18</v>
      </c>
      <c r="P17" s="49">
        <f t="shared" si="10"/>
        <v>94.73684210526315</v>
      </c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40" ht="39.950000000000003" customHeight="1" x14ac:dyDescent="0.2">
      <c r="A18" s="19" t="s">
        <v>194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40" ht="39.950000000000003" customHeight="1" x14ac:dyDescent="0.2">
      <c r="A19" s="19" t="s">
        <v>195</v>
      </c>
      <c r="B19" s="48">
        <v>82</v>
      </c>
      <c r="C19" s="48">
        <v>3</v>
      </c>
      <c r="D19" s="49">
        <f>C19/B19*100</f>
        <v>3.6585365853658534</v>
      </c>
      <c r="E19" s="127">
        <v>0</v>
      </c>
      <c r="F19" s="127">
        <v>0</v>
      </c>
      <c r="G19" s="48">
        <v>2</v>
      </c>
      <c r="H19" s="49">
        <f>G19/B19*100</f>
        <v>2.4390243902439024</v>
      </c>
      <c r="I19" s="127">
        <v>0</v>
      </c>
      <c r="J19" s="127">
        <v>0</v>
      </c>
      <c r="K19" s="127">
        <v>0</v>
      </c>
      <c r="L19" s="127">
        <v>0</v>
      </c>
      <c r="M19" s="48">
        <v>2</v>
      </c>
      <c r="N19" s="49">
        <f>M19/B19*100</f>
        <v>2.4390243902439024</v>
      </c>
      <c r="O19" s="48">
        <v>75</v>
      </c>
      <c r="P19" s="49">
        <f>O19/B19*100</f>
        <v>91.463414634146346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40" ht="15.95" customHeight="1" x14ac:dyDescent="0.2">
      <c r="A20" s="45"/>
      <c r="B20" s="48"/>
      <c r="C20" s="48"/>
      <c r="D20" s="49"/>
      <c r="E20" s="48"/>
      <c r="F20" s="49"/>
      <c r="G20" s="48"/>
      <c r="H20" s="49"/>
      <c r="I20" s="48"/>
      <c r="J20" s="49"/>
      <c r="K20" s="48"/>
      <c r="L20" s="49"/>
      <c r="M20" s="48"/>
      <c r="N20" s="49"/>
      <c r="O20" s="48"/>
      <c r="P20" s="49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40" s="34" customFormat="1" ht="15.95" customHeight="1" thickBot="1" x14ac:dyDescent="0.25">
      <c r="A21" s="50"/>
      <c r="B21" s="26"/>
      <c r="C21" s="26"/>
      <c r="D21" s="27"/>
      <c r="E21" s="26"/>
      <c r="F21" s="27"/>
      <c r="G21" s="26"/>
      <c r="H21" s="27"/>
      <c r="I21" s="26"/>
      <c r="J21" s="27"/>
      <c r="K21" s="26"/>
      <c r="L21" s="27"/>
      <c r="M21" s="26"/>
      <c r="N21" s="27"/>
      <c r="O21" s="26"/>
      <c r="P21" s="28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51"/>
      <c r="AH21" s="51"/>
      <c r="AI21" s="51"/>
      <c r="AJ21" s="51"/>
      <c r="AK21" s="51"/>
      <c r="AL21" s="51"/>
      <c r="AM21" s="51"/>
      <c r="AN21" s="51"/>
    </row>
    <row r="22" spans="1:40" s="3" customFormat="1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40" s="3" customFormat="1" ht="18" customHeight="1" x14ac:dyDescent="0.25">
      <c r="A23" s="30" t="s">
        <v>19</v>
      </c>
    </row>
    <row r="24" spans="1:40" s="3" customFormat="1" ht="15.95" customHeight="1" x14ac:dyDescent="0.2">
      <c r="A24" s="31" t="s">
        <v>20</v>
      </c>
    </row>
    <row r="25" spans="1:40" ht="15.75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40" ht="15.75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40" ht="15.7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40" ht="15.7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40" ht="15.75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40" ht="15.75" customHeight="1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40" ht="15.75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40" ht="15.7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5.75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5.7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5.75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5.7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.7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7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75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7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7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75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75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.75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75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75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75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75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75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75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75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75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7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75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7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75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.75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5.75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5.75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5.75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5.75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5.75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5.75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5.75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5.75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5.75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5.75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5.75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5.75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customHeight="1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5.75" customHeight="1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5.75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5.75" customHeight="1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5.75" customHeigh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5.75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5.75" customHeight="1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5.75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5.75" customHeight="1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5.75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5.75" customHeight="1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5.75" customHeigh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5.75" customHeight="1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75" customHeight="1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5.75" customHeight="1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5.75" customHeight="1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5.75" customHeight="1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5.75" customHeight="1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5.75" customHeight="1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5.75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5.75" customHeight="1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5.75" customHeight="1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5.75" customHeight="1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5.75" customHeight="1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5.75" customHeight="1" x14ac:dyDescent="0.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customHeight="1" x14ac:dyDescent="0.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5.75" customHeight="1" x14ac:dyDescent="0.2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.75" customHeight="1" x14ac:dyDescent="0.2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5.75" customHeight="1" x14ac:dyDescent="0.2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5.75" customHeight="1" x14ac:dyDescent="0.2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5.75" customHeight="1" x14ac:dyDescent="0.2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5.75" customHeight="1" x14ac:dyDescent="0.2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5.75" customHeight="1" x14ac:dyDescent="0.2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5.75" customHeight="1" x14ac:dyDescent="0.2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5.75" customHeight="1" x14ac:dyDescent="0.2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5.75" customHeight="1" x14ac:dyDescent="0.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5.75" customHeight="1" x14ac:dyDescent="0.2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5.75" customHeight="1" x14ac:dyDescent="0.2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5.75" customHeight="1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5.75" customHeight="1" x14ac:dyDescent="0.2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customHeight="1" x14ac:dyDescent="0.2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5.75" customHeight="1" x14ac:dyDescent="0.2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5.75" customHeight="1" x14ac:dyDescent="0.2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5.75" customHeight="1" x14ac:dyDescent="0.2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5.75" customHeight="1" x14ac:dyDescent="0.2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5.75" customHeight="1" x14ac:dyDescent="0.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5.75" customHeight="1" x14ac:dyDescent="0.2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5.75" customHeight="1" x14ac:dyDescent="0.2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5.75" customHeight="1" x14ac:dyDescent="0.2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5.75" customHeight="1" x14ac:dyDescent="0.2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5.75" customHeight="1" x14ac:dyDescent="0.2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5.75" customHeight="1" x14ac:dyDescent="0.2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5.75" customHeight="1" x14ac:dyDescent="0.2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5.75" customHeight="1" x14ac:dyDescent="0.2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5.75" customHeight="1" x14ac:dyDescent="0.2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5.75" customHeight="1" x14ac:dyDescent="0.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5.75" customHeight="1" x14ac:dyDescent="0.2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5.75" customHeight="1" x14ac:dyDescent="0.2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5.75" customHeight="1" x14ac:dyDescent="0.2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5.75" customHeight="1" x14ac:dyDescent="0.2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5.75" customHeight="1" x14ac:dyDescent="0.2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5.75" customHeight="1" x14ac:dyDescent="0.2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5.75" customHeight="1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5.75" customHeight="1" x14ac:dyDescent="0.2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customHeight="1" x14ac:dyDescent="0.2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5.75" customHeight="1" x14ac:dyDescent="0.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5.75" customHeight="1" x14ac:dyDescent="0.2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5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5.75" customHeight="1" x14ac:dyDescent="0.2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5.75" customHeight="1" x14ac:dyDescent="0.2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5.75" customHeight="1" x14ac:dyDescent="0.2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5.75" customHeight="1" x14ac:dyDescent="0.2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5.75" customHeight="1" x14ac:dyDescent="0.2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5.75" customHeight="1" x14ac:dyDescent="0.2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5.75" customHeight="1" x14ac:dyDescent="0.2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5.75" customHeight="1" x14ac:dyDescent="0.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5.75" customHeight="1" x14ac:dyDescent="0.2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5.75" customHeight="1" x14ac:dyDescent="0.2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5.75" customHeight="1" x14ac:dyDescent="0.2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5.75" customHeight="1" x14ac:dyDescent="0.2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5.75" customHeight="1" x14ac:dyDescent="0.2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5.75" customHeight="1" x14ac:dyDescent="0.2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5.75" customHeight="1" x14ac:dyDescent="0.2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5.75" customHeight="1" x14ac:dyDescent="0.2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5.75" customHeight="1" x14ac:dyDescent="0.2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5.75" customHeight="1" x14ac:dyDescent="0.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5.75" customHeight="1" x14ac:dyDescent="0.2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5.75" customHeight="1" x14ac:dyDescent="0.2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5.75" customHeight="1" x14ac:dyDescent="0.2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customHeight="1" x14ac:dyDescent="0.2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5.75" customHeight="1" x14ac:dyDescent="0.2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5.75" customHeight="1" x14ac:dyDescent="0.2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5.75" customHeight="1" x14ac:dyDescent="0.2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5.75" customHeight="1" x14ac:dyDescent="0.2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5.75" customHeight="1" x14ac:dyDescent="0.2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5.75" customHeight="1" x14ac:dyDescent="0.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5.75" customHeight="1" x14ac:dyDescent="0.2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5.75" customHeight="1" x14ac:dyDescent="0.2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5.75" customHeight="1" x14ac:dyDescent="0.2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5.75" customHeight="1" x14ac:dyDescent="0.2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5.75" customHeight="1" x14ac:dyDescent="0.2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5.75" customHeight="1" x14ac:dyDescent="0.2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5.75" customHeight="1" x14ac:dyDescent="0.2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5.75" customHeight="1" x14ac:dyDescent="0.2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5.75" customHeight="1" x14ac:dyDescent="0.2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5.75" customHeight="1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5.75" customHeight="1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5.75" customHeight="1" x14ac:dyDescent="0.2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5.75" customHeight="1" x14ac:dyDescent="0.2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5.75" customHeight="1" x14ac:dyDescent="0.2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5.75" customHeight="1" x14ac:dyDescent="0.2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5.75" customHeight="1" x14ac:dyDescent="0.2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5.75" customHeight="1" x14ac:dyDescent="0.2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customHeight="1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5.75" customHeight="1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5.75" customHeight="1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5.75" customHeight="1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5.75" customHeight="1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5.75" customHeight="1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5.75" customHeight="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5.75" customHeight="1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5.75" customHeight="1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5.75" customHeight="1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5.75" customHeight="1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5.75" customHeight="1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5.75" customHeight="1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5.75" customHeight="1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customHeight="1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5.75" customHeight="1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5.75" customHeight="1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5.75" customHeight="1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5.75" customHeight="1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5.75" customHeight="1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5.75" customHeight="1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5.75" customHeight="1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5.75" customHeight="1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5.75" customHeight="1" x14ac:dyDescent="0.2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5.75" customHeight="1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5.75" customHeight="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5.75" customHeight="1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5.75" customHeight="1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5.75" customHeight="1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5.75" customHeight="1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5.75" customHeight="1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5.75" customHeight="1" x14ac:dyDescent="0.2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5.75" customHeight="1" x14ac:dyDescent="0.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5.75" customHeight="1" x14ac:dyDescent="0.2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5.75" customHeight="1" x14ac:dyDescent="0.2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5.75" customHeight="1" x14ac:dyDescent="0.2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5.75" customHeight="1" x14ac:dyDescent="0.2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5.75" customHeight="1" x14ac:dyDescent="0.2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5.75" customHeight="1" x14ac:dyDescent="0.2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5.75" customHeight="1" x14ac:dyDescent="0.2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5.75" customHeight="1" x14ac:dyDescent="0.2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customHeight="1" x14ac:dyDescent="0.2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5.75" customHeight="1" x14ac:dyDescent="0.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5.75" customHeight="1" x14ac:dyDescent="0.2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75" customHeight="1" x14ac:dyDescent="0.2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 x14ac:dyDescent="0.2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5.75" customHeight="1" x14ac:dyDescent="0.2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5.75" customHeight="1" x14ac:dyDescent="0.2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5.75" customHeight="1" x14ac:dyDescent="0.2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5.75" customHeight="1" x14ac:dyDescent="0.2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5.75" customHeight="1" x14ac:dyDescent="0.2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5.75" customHeight="1" x14ac:dyDescent="0.2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5.75" customHeight="1" x14ac:dyDescent="0.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5.75" customHeight="1" x14ac:dyDescent="0.2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5.75" customHeight="1" x14ac:dyDescent="0.2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5.75" customHeight="1" x14ac:dyDescent="0.2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5.75" customHeight="1" x14ac:dyDescent="0.2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5.75" customHeight="1" x14ac:dyDescent="0.2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5.75" customHeight="1" x14ac:dyDescent="0.2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5.75" customHeight="1" x14ac:dyDescent="0.2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5.75" customHeight="1" x14ac:dyDescent="0.2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5.75" customHeight="1" x14ac:dyDescent="0.2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customHeight="1" x14ac:dyDescent="0.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5.75" customHeight="1" x14ac:dyDescent="0.2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5.75" customHeight="1" x14ac:dyDescent="0.2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5.75" customHeight="1" x14ac:dyDescent="0.2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5.75" customHeight="1" x14ac:dyDescent="0.2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5.75" customHeight="1" x14ac:dyDescent="0.2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customHeight="1" x14ac:dyDescent="0.2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5.75" customHeight="1" x14ac:dyDescent="0.2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5.75" customHeight="1" x14ac:dyDescent="0.2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5.75" customHeight="1" x14ac:dyDescent="0.2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5.75" customHeight="1" x14ac:dyDescent="0.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5.75" customHeight="1" x14ac:dyDescent="0.2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5.75" customHeight="1" x14ac:dyDescent="0.2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5.75" customHeight="1" x14ac:dyDescent="0.2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5.75" customHeight="1" x14ac:dyDescent="0.2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5.75" customHeight="1" x14ac:dyDescent="0.2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5.75" customHeight="1" x14ac:dyDescent="0.2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5.75" customHeight="1" x14ac:dyDescent="0.2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5.75" customHeight="1" x14ac:dyDescent="0.2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5.75" customHeight="1" x14ac:dyDescent="0.2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5.75" customHeight="1" x14ac:dyDescent="0.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5.75" customHeight="1" x14ac:dyDescent="0.2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5.75" customHeight="1" x14ac:dyDescent="0.2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5.75" customHeight="1" x14ac:dyDescent="0.2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5.75" customHeight="1" x14ac:dyDescent="0.2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5.75" customHeight="1" x14ac:dyDescent="0.2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5.75" customHeight="1" x14ac:dyDescent="0.2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customHeight="1" x14ac:dyDescent="0.2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5.75" customHeight="1" x14ac:dyDescent="0.2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5.75" customHeight="1" x14ac:dyDescent="0.2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5.75" customHeight="1" x14ac:dyDescent="0.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customHeight="1" x14ac:dyDescent="0.2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5.75" customHeight="1" x14ac:dyDescent="0.2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15.75" customHeight="1" x14ac:dyDescent="0.2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15.75" customHeight="1" x14ac:dyDescent="0.2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15.75" customHeight="1" x14ac:dyDescent="0.2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15.75" customHeight="1" x14ac:dyDescent="0.2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15.75" customHeight="1" x14ac:dyDescent="0.2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15.75" customHeight="1" x14ac:dyDescent="0.2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5.75" customHeight="1" x14ac:dyDescent="0.2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5.75" customHeight="1" x14ac:dyDescent="0.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ht="15.75" customHeight="1" x14ac:dyDescent="0.2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spans="1:26" ht="15.75" customHeight="1" x14ac:dyDescent="0.2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spans="1:26" ht="15.75" customHeight="1" x14ac:dyDescent="0.2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spans="1:26" ht="15.75" customHeight="1" x14ac:dyDescent="0.2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15.75" customHeight="1" x14ac:dyDescent="0.2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15.75" customHeight="1" x14ac:dyDescent="0.2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15.75" customHeight="1" x14ac:dyDescent="0.2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15.75" customHeight="1" x14ac:dyDescent="0.2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15.75" customHeight="1" x14ac:dyDescent="0.2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15.75" customHeight="1" x14ac:dyDescent="0.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5.75" customHeight="1" x14ac:dyDescent="0.2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15.75" customHeight="1" x14ac:dyDescent="0.2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15.75" customHeight="1" x14ac:dyDescent="0.2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15.75" customHeight="1" x14ac:dyDescent="0.2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15.75" customHeight="1" x14ac:dyDescent="0.2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15.75" customHeight="1" x14ac:dyDescent="0.2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15.75" customHeight="1" x14ac:dyDescent="0.2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5.75" customHeight="1" x14ac:dyDescent="0.2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5.75" customHeight="1" x14ac:dyDescent="0.2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ht="15.75" customHeight="1" x14ac:dyDescent="0.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spans="1:26" ht="15.75" customHeight="1" x14ac:dyDescent="0.2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spans="1:26" ht="15.75" customHeight="1" x14ac:dyDescent="0.2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spans="1:26" ht="15.75" customHeight="1" x14ac:dyDescent="0.2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15.75" customHeight="1" x14ac:dyDescent="0.2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15.75" customHeight="1" x14ac:dyDescent="0.2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15.75" customHeight="1" x14ac:dyDescent="0.2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15.75" customHeight="1" x14ac:dyDescent="0.2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15.75" customHeight="1" x14ac:dyDescent="0.2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15.75" customHeight="1" x14ac:dyDescent="0.2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5.75" customHeight="1" x14ac:dyDescent="0.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15.75" customHeight="1" x14ac:dyDescent="0.2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15.75" customHeight="1" x14ac:dyDescent="0.2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5.75" customHeight="1" x14ac:dyDescent="0.2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15.75" customHeight="1" x14ac:dyDescent="0.2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15.75" customHeight="1" x14ac:dyDescent="0.2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15.75" customHeight="1" x14ac:dyDescent="0.2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5.75" customHeight="1" x14ac:dyDescent="0.2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5.75" customHeight="1" x14ac:dyDescent="0.2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ht="15.75" customHeight="1" x14ac:dyDescent="0.2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spans="1:26" ht="15.75" customHeight="1" x14ac:dyDescent="0.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spans="1:26" ht="15.75" customHeight="1" x14ac:dyDescent="0.2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spans="1:26" ht="15.75" customHeight="1" x14ac:dyDescent="0.2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15.75" customHeight="1" x14ac:dyDescent="0.2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15.75" customHeight="1" x14ac:dyDescent="0.2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15.75" customHeight="1" x14ac:dyDescent="0.2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15.75" customHeight="1" x14ac:dyDescent="0.2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15.75" customHeight="1" x14ac:dyDescent="0.2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15.75" customHeight="1" x14ac:dyDescent="0.2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5.75" customHeight="1" x14ac:dyDescent="0.2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15.75" customHeight="1" x14ac:dyDescent="0.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15.75" customHeight="1" x14ac:dyDescent="0.2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15.75" customHeight="1" x14ac:dyDescent="0.2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15.75" customHeight="1" x14ac:dyDescent="0.2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15.75" customHeight="1" x14ac:dyDescent="0.2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15.75" customHeight="1" x14ac:dyDescent="0.2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5.75" customHeight="1" x14ac:dyDescent="0.2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5.75" customHeight="1" x14ac:dyDescent="0.2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ht="15.75" customHeight="1" x14ac:dyDescent="0.2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spans="1:26" ht="15.75" customHeight="1" x14ac:dyDescent="0.2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spans="1:26" ht="15.75" customHeight="1" x14ac:dyDescent="0.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spans="1:26" ht="15.75" customHeight="1" x14ac:dyDescent="0.2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15.75" customHeight="1" x14ac:dyDescent="0.2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15.75" customHeight="1" x14ac:dyDescent="0.2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15.75" customHeight="1" x14ac:dyDescent="0.2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15.75" customHeight="1" x14ac:dyDescent="0.2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15.75" customHeight="1" x14ac:dyDescent="0.2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15.75" customHeight="1" x14ac:dyDescent="0.2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5.75" customHeight="1" x14ac:dyDescent="0.2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15.75" customHeight="1" x14ac:dyDescent="0.2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15.75" customHeight="1" x14ac:dyDescent="0.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15.75" customHeight="1" x14ac:dyDescent="0.2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15.75" customHeight="1" x14ac:dyDescent="0.2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15.75" customHeight="1" x14ac:dyDescent="0.2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15.75" customHeight="1" x14ac:dyDescent="0.2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5.75" customHeight="1" x14ac:dyDescent="0.2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5.75" customHeight="1" x14ac:dyDescent="0.2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ht="15.75" customHeight="1" x14ac:dyDescent="0.2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spans="1:26" ht="15.75" customHeight="1" x14ac:dyDescent="0.2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spans="1:26" ht="15.75" customHeight="1" x14ac:dyDescent="0.2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spans="1:26" ht="15.75" customHeight="1" x14ac:dyDescent="0.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15.75" customHeight="1" x14ac:dyDescent="0.2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15.75" customHeight="1" x14ac:dyDescent="0.2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15.75" customHeight="1" x14ac:dyDescent="0.2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15.75" customHeight="1" x14ac:dyDescent="0.2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15.75" customHeight="1" x14ac:dyDescent="0.2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15.75" customHeight="1" x14ac:dyDescent="0.2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5.75" customHeight="1" x14ac:dyDescent="0.2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15.75" customHeight="1" x14ac:dyDescent="0.2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15.75" customHeight="1" x14ac:dyDescent="0.2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5.75" customHeight="1" x14ac:dyDescent="0.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15.75" customHeight="1" x14ac:dyDescent="0.2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15.75" customHeight="1" x14ac:dyDescent="0.2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15.75" customHeight="1" x14ac:dyDescent="0.2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5.75" customHeight="1" x14ac:dyDescent="0.2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5.75" customHeight="1" x14ac:dyDescent="0.2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15.75" customHeight="1" x14ac:dyDescent="0.2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spans="1:26" ht="15.75" customHeight="1" x14ac:dyDescent="0.2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spans="1:26" ht="15.75" customHeight="1" x14ac:dyDescent="0.2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spans="1:26" ht="15.75" customHeight="1" x14ac:dyDescent="0.2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15.75" customHeight="1" x14ac:dyDescent="0.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15.75" customHeight="1" x14ac:dyDescent="0.2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15.75" customHeight="1" x14ac:dyDescent="0.2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customHeight="1" x14ac:dyDescent="0.2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15.75" customHeight="1" x14ac:dyDescent="0.2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15.75" customHeight="1" x14ac:dyDescent="0.2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5.75" customHeight="1" x14ac:dyDescent="0.2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15.75" customHeight="1" x14ac:dyDescent="0.2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15.75" customHeight="1" x14ac:dyDescent="0.2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15.75" customHeight="1" x14ac:dyDescent="0.2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15.75" customHeight="1" x14ac:dyDescent="0.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15.75" customHeight="1" x14ac:dyDescent="0.2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15.75" customHeight="1" x14ac:dyDescent="0.2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5.75" customHeight="1" x14ac:dyDescent="0.2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5.75" customHeight="1" x14ac:dyDescent="0.2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ht="15.75" customHeight="1" x14ac:dyDescent="0.2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spans="1:26" ht="15.75" customHeight="1" x14ac:dyDescent="0.2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spans="1:26" ht="15.75" customHeight="1" x14ac:dyDescent="0.2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spans="1:26" ht="15.75" customHeight="1" x14ac:dyDescent="0.2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15.75" customHeight="1" x14ac:dyDescent="0.2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15.75" customHeight="1" x14ac:dyDescent="0.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15.75" customHeight="1" x14ac:dyDescent="0.2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15.75" customHeight="1" x14ac:dyDescent="0.2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15.75" customHeight="1" x14ac:dyDescent="0.2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15.75" customHeight="1" x14ac:dyDescent="0.2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5.75" customHeight="1" x14ac:dyDescent="0.2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15.75" customHeight="1" x14ac:dyDescent="0.2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15.75" customHeight="1" x14ac:dyDescent="0.2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15.75" customHeight="1" x14ac:dyDescent="0.2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15.75" customHeight="1" x14ac:dyDescent="0.2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15.75" customHeight="1" x14ac:dyDescent="0.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15.75" customHeight="1" x14ac:dyDescent="0.2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5.75" customHeight="1" x14ac:dyDescent="0.2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5.75" customHeight="1" x14ac:dyDescent="0.2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ht="15.75" customHeight="1" x14ac:dyDescent="0.2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spans="1:26" ht="15.75" customHeight="1" x14ac:dyDescent="0.2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spans="1:26" ht="15.75" customHeight="1" x14ac:dyDescent="0.2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spans="1:26" ht="15.75" customHeight="1" x14ac:dyDescent="0.2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15.75" customHeight="1" x14ac:dyDescent="0.2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15.75" customHeight="1" x14ac:dyDescent="0.2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15.75" customHeight="1" x14ac:dyDescent="0.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15.75" customHeight="1" x14ac:dyDescent="0.2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15.75" customHeight="1" x14ac:dyDescent="0.2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15.75" customHeight="1" x14ac:dyDescent="0.2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5.75" customHeight="1" x14ac:dyDescent="0.2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15.75" customHeight="1" x14ac:dyDescent="0.2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15.75" customHeight="1" x14ac:dyDescent="0.2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15.75" customHeight="1" x14ac:dyDescent="0.2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15.75" customHeight="1" x14ac:dyDescent="0.2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15.75" customHeight="1" x14ac:dyDescent="0.2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15.75" customHeight="1" x14ac:dyDescent="0.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5.75" customHeight="1" x14ac:dyDescent="0.2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5.75" customHeight="1" x14ac:dyDescent="0.2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ht="15.75" customHeight="1" x14ac:dyDescent="0.2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ht="15.75" customHeight="1" x14ac:dyDescent="0.2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ht="15.75" customHeight="1" x14ac:dyDescent="0.2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ht="15.75" customHeight="1" x14ac:dyDescent="0.2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15.75" customHeight="1" x14ac:dyDescent="0.2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15.75" customHeight="1" x14ac:dyDescent="0.2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15.75" customHeight="1" x14ac:dyDescent="0.2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15.75" customHeight="1" x14ac:dyDescent="0.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15.75" customHeight="1" x14ac:dyDescent="0.2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15.75" customHeight="1" x14ac:dyDescent="0.2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5.75" customHeight="1" x14ac:dyDescent="0.2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15.75" customHeight="1" x14ac:dyDescent="0.2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15.75" customHeight="1" x14ac:dyDescent="0.2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5.75" customHeight="1" x14ac:dyDescent="0.2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15.75" customHeight="1" x14ac:dyDescent="0.2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15.75" customHeight="1" x14ac:dyDescent="0.2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15.75" customHeight="1" x14ac:dyDescent="0.2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5.75" customHeight="1" x14ac:dyDescent="0.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5.75" customHeight="1" x14ac:dyDescent="0.2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ht="15.75" customHeight="1" x14ac:dyDescent="0.2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ht="15.75" customHeight="1" x14ac:dyDescent="0.2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ht="15.75" customHeight="1" x14ac:dyDescent="0.2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ht="15.75" customHeight="1" x14ac:dyDescent="0.2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15.75" customHeight="1" x14ac:dyDescent="0.2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15.75" customHeight="1" x14ac:dyDescent="0.2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15.75" customHeight="1" x14ac:dyDescent="0.2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15.75" customHeight="1" x14ac:dyDescent="0.2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15.75" customHeight="1" x14ac:dyDescent="0.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15.75" customHeight="1" x14ac:dyDescent="0.2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5.75" customHeight="1" x14ac:dyDescent="0.2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15.75" customHeight="1" x14ac:dyDescent="0.2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15.75" customHeight="1" x14ac:dyDescent="0.2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customHeight="1" x14ac:dyDescent="0.2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15.75" customHeight="1" x14ac:dyDescent="0.2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15.75" customHeight="1" x14ac:dyDescent="0.2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15.75" customHeight="1" x14ac:dyDescent="0.2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5.75" customHeight="1" x14ac:dyDescent="0.2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5.75" customHeight="1" x14ac:dyDescent="0.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5.75" customHeight="1" x14ac:dyDescent="0.2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ht="15.75" customHeight="1" x14ac:dyDescent="0.2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ht="15.75" customHeight="1" x14ac:dyDescent="0.2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15.75" customHeight="1" x14ac:dyDescent="0.2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15.75" customHeight="1" x14ac:dyDescent="0.2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15.75" customHeight="1" x14ac:dyDescent="0.2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15.75" customHeight="1" x14ac:dyDescent="0.2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15.75" customHeight="1" x14ac:dyDescent="0.2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15.75" customHeight="1" x14ac:dyDescent="0.2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15.75" customHeight="1" x14ac:dyDescent="0.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customHeight="1" x14ac:dyDescent="0.2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15.75" customHeight="1" x14ac:dyDescent="0.2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15.75" customHeight="1" x14ac:dyDescent="0.2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15.75" customHeight="1" x14ac:dyDescent="0.2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15.75" customHeight="1" x14ac:dyDescent="0.2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15.75" customHeight="1" x14ac:dyDescent="0.2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15.75" customHeight="1" x14ac:dyDescent="0.2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5.75" customHeight="1" x14ac:dyDescent="0.2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5.75" customHeight="1" x14ac:dyDescent="0.2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ht="15.75" customHeight="1" x14ac:dyDescent="0.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ht="15.75" customHeight="1" x14ac:dyDescent="0.2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ht="15.75" customHeight="1" x14ac:dyDescent="0.2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ht="15.75" customHeight="1" x14ac:dyDescent="0.2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15.75" customHeight="1" x14ac:dyDescent="0.2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15.75" customHeight="1" x14ac:dyDescent="0.2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15.75" customHeight="1" x14ac:dyDescent="0.2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15.75" customHeight="1" x14ac:dyDescent="0.2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15.75" customHeight="1" x14ac:dyDescent="0.2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15.75" customHeight="1" x14ac:dyDescent="0.2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5.75" customHeight="1" x14ac:dyDescent="0.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15.75" customHeight="1" x14ac:dyDescent="0.2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15.75" customHeight="1" x14ac:dyDescent="0.2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15.75" customHeight="1" x14ac:dyDescent="0.2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15.75" customHeight="1" x14ac:dyDescent="0.2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15.75" customHeight="1" x14ac:dyDescent="0.2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15.75" customHeight="1" x14ac:dyDescent="0.2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5.75" customHeight="1" x14ac:dyDescent="0.2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5.75" customHeight="1" x14ac:dyDescent="0.2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ht="15.75" customHeight="1" x14ac:dyDescent="0.2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ht="15.75" customHeight="1" x14ac:dyDescent="0.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ht="15.75" customHeight="1" x14ac:dyDescent="0.2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ht="15.75" customHeight="1" x14ac:dyDescent="0.2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15.75" customHeight="1" x14ac:dyDescent="0.2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15.75" customHeight="1" x14ac:dyDescent="0.2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15.75" customHeight="1" x14ac:dyDescent="0.2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15.75" customHeight="1" x14ac:dyDescent="0.2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ht="15.75" customHeight="1" x14ac:dyDescent="0.2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ht="15.75" customHeight="1" x14ac:dyDescent="0.2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ht="15.75" customHeight="1" x14ac:dyDescent="0.2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ht="15.75" customHeight="1" x14ac:dyDescent="0.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ht="15.75" customHeight="1" x14ac:dyDescent="0.2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ht="15.75" customHeight="1" x14ac:dyDescent="0.2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ht="15.75" customHeight="1" x14ac:dyDescent="0.2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ht="15.75" customHeight="1" x14ac:dyDescent="0.2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ht="15.75" customHeight="1" x14ac:dyDescent="0.2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ht="15.75" customHeight="1" x14ac:dyDescent="0.2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ht="15.75" customHeight="1" x14ac:dyDescent="0.2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ht="15.75" customHeight="1" x14ac:dyDescent="0.2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ht="15.75" customHeight="1" x14ac:dyDescent="0.2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ht="15.75" customHeight="1" x14ac:dyDescent="0.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ht="15.75" customHeight="1" x14ac:dyDescent="0.2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ht="15.75" customHeight="1" x14ac:dyDescent="0.2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5.75" customHeight="1" x14ac:dyDescent="0.2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5.75" customHeight="1" x14ac:dyDescent="0.2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5.75" customHeight="1" x14ac:dyDescent="0.2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5.75" customHeight="1" x14ac:dyDescent="0.2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5.75" customHeight="1" x14ac:dyDescent="0.2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5.75" customHeight="1" x14ac:dyDescent="0.2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5.75" customHeight="1" x14ac:dyDescent="0.2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5.75" customHeight="1" x14ac:dyDescent="0.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5.75" customHeight="1" x14ac:dyDescent="0.2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5.75" customHeight="1" x14ac:dyDescent="0.2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5.75" customHeight="1" x14ac:dyDescent="0.2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5.75" customHeight="1" x14ac:dyDescent="0.2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5.75" customHeight="1" x14ac:dyDescent="0.2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5.75" customHeight="1" x14ac:dyDescent="0.2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5.75" customHeight="1" x14ac:dyDescent="0.2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5.75" customHeight="1" x14ac:dyDescent="0.2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5.75" customHeight="1" x14ac:dyDescent="0.2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5.75" customHeight="1" x14ac:dyDescent="0.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5.75" customHeight="1" x14ac:dyDescent="0.2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5.75" customHeight="1" x14ac:dyDescent="0.2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5.75" customHeight="1" x14ac:dyDescent="0.2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5.75" customHeight="1" x14ac:dyDescent="0.2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5.75" customHeight="1" x14ac:dyDescent="0.2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5.75" customHeight="1" x14ac:dyDescent="0.2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5.75" customHeight="1" x14ac:dyDescent="0.2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5.75" customHeight="1" x14ac:dyDescent="0.2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5.75" customHeight="1" x14ac:dyDescent="0.2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5.75" customHeight="1" x14ac:dyDescent="0.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5.75" customHeight="1" x14ac:dyDescent="0.2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5.75" customHeight="1" x14ac:dyDescent="0.2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5.75" customHeight="1" x14ac:dyDescent="0.2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5.75" customHeight="1" x14ac:dyDescent="0.2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5.75" customHeight="1" x14ac:dyDescent="0.2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5.75" customHeight="1" x14ac:dyDescent="0.2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5.75" customHeight="1" x14ac:dyDescent="0.2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5.75" customHeight="1" x14ac:dyDescent="0.2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5.75" customHeight="1" x14ac:dyDescent="0.2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5.75" customHeight="1" x14ac:dyDescent="0.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5.75" customHeight="1" x14ac:dyDescent="0.2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5.75" customHeight="1" x14ac:dyDescent="0.2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5.75" customHeight="1" x14ac:dyDescent="0.2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5.75" customHeight="1" x14ac:dyDescent="0.2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5.75" customHeight="1" x14ac:dyDescent="0.2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5.75" customHeight="1" x14ac:dyDescent="0.2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5.75" customHeight="1" x14ac:dyDescent="0.2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5.75" customHeight="1" x14ac:dyDescent="0.2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5.75" customHeight="1" x14ac:dyDescent="0.2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5.75" customHeight="1" x14ac:dyDescent="0.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5.75" customHeight="1" x14ac:dyDescent="0.2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5.75" customHeight="1" x14ac:dyDescent="0.2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5.75" customHeight="1" x14ac:dyDescent="0.2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5.75" customHeight="1" x14ac:dyDescent="0.2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5.75" customHeight="1" x14ac:dyDescent="0.2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5.75" customHeight="1" x14ac:dyDescent="0.2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5.75" customHeight="1" x14ac:dyDescent="0.2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5.75" customHeight="1" x14ac:dyDescent="0.2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5.75" customHeight="1" x14ac:dyDescent="0.2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5.75" customHeight="1" x14ac:dyDescent="0.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5.75" customHeight="1" x14ac:dyDescent="0.2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5.75" customHeight="1" x14ac:dyDescent="0.2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5.75" customHeight="1" x14ac:dyDescent="0.2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5.75" customHeight="1" x14ac:dyDescent="0.2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5.75" customHeight="1" x14ac:dyDescent="0.2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5.75" customHeight="1" x14ac:dyDescent="0.2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5.75" customHeight="1" x14ac:dyDescent="0.2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5.75" customHeight="1" x14ac:dyDescent="0.2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5.75" customHeight="1" x14ac:dyDescent="0.2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5.75" customHeight="1" x14ac:dyDescent="0.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5.75" customHeight="1" x14ac:dyDescent="0.2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5.75" customHeight="1" x14ac:dyDescent="0.2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5.75" customHeight="1" x14ac:dyDescent="0.2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5.75" customHeight="1" x14ac:dyDescent="0.2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5.75" customHeight="1" x14ac:dyDescent="0.2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5.75" customHeight="1" x14ac:dyDescent="0.2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5.75" customHeight="1" x14ac:dyDescent="0.2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5.75" customHeight="1" x14ac:dyDescent="0.2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5.75" customHeight="1" x14ac:dyDescent="0.2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5.75" customHeight="1" x14ac:dyDescent="0.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5.75" customHeight="1" x14ac:dyDescent="0.2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5.75" customHeight="1" x14ac:dyDescent="0.2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5.75" customHeight="1" x14ac:dyDescent="0.2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5.75" customHeight="1" x14ac:dyDescent="0.2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5.75" customHeight="1" x14ac:dyDescent="0.2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5.75" customHeight="1" x14ac:dyDescent="0.2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5.75" customHeight="1" x14ac:dyDescent="0.2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5.75" customHeight="1" x14ac:dyDescent="0.2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5.75" customHeight="1" x14ac:dyDescent="0.2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5.75" customHeight="1" x14ac:dyDescent="0.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5.75" customHeight="1" x14ac:dyDescent="0.2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5.75" customHeight="1" x14ac:dyDescent="0.2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5.75" customHeight="1" x14ac:dyDescent="0.2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5.75" customHeight="1" x14ac:dyDescent="0.2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5.75" customHeight="1" x14ac:dyDescent="0.2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5.75" customHeight="1" x14ac:dyDescent="0.2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5.75" customHeight="1" x14ac:dyDescent="0.2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5.75" customHeight="1" x14ac:dyDescent="0.2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5.75" customHeight="1" x14ac:dyDescent="0.2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5.75" customHeight="1" x14ac:dyDescent="0.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5.75" customHeight="1" x14ac:dyDescent="0.2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5.75" customHeight="1" x14ac:dyDescent="0.2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5.75" customHeight="1" x14ac:dyDescent="0.2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5.75" customHeight="1" x14ac:dyDescent="0.2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5.75" customHeight="1" x14ac:dyDescent="0.2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5.75" customHeight="1" x14ac:dyDescent="0.2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5.75" customHeight="1" x14ac:dyDescent="0.2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5.75" customHeight="1" x14ac:dyDescent="0.2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5.75" customHeight="1" x14ac:dyDescent="0.2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5.75" customHeight="1" x14ac:dyDescent="0.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5.75" customHeight="1" x14ac:dyDescent="0.2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5.75" customHeight="1" x14ac:dyDescent="0.2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5.75" customHeight="1" x14ac:dyDescent="0.2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5.75" customHeight="1" x14ac:dyDescent="0.2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5.75" customHeight="1" x14ac:dyDescent="0.2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5.75" customHeight="1" x14ac:dyDescent="0.2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5.75" customHeight="1" x14ac:dyDescent="0.2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5.75" customHeight="1" x14ac:dyDescent="0.2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5.75" customHeight="1" x14ac:dyDescent="0.2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5.75" customHeight="1" x14ac:dyDescent="0.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5.75" customHeight="1" x14ac:dyDescent="0.2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5.75" customHeight="1" x14ac:dyDescent="0.2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5.75" customHeight="1" x14ac:dyDescent="0.2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5.75" customHeight="1" x14ac:dyDescent="0.2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5.75" customHeight="1" x14ac:dyDescent="0.2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5.75" customHeight="1" x14ac:dyDescent="0.2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5.75" customHeight="1" x14ac:dyDescent="0.2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5.75" customHeight="1" x14ac:dyDescent="0.2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5.75" customHeight="1" x14ac:dyDescent="0.2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5.75" customHeight="1" x14ac:dyDescent="0.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5.75" customHeight="1" x14ac:dyDescent="0.2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5.75" customHeight="1" x14ac:dyDescent="0.2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5.75" customHeight="1" x14ac:dyDescent="0.2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5.75" customHeight="1" x14ac:dyDescent="0.2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5.75" customHeight="1" x14ac:dyDescent="0.2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5.75" customHeight="1" x14ac:dyDescent="0.2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5.75" customHeight="1" x14ac:dyDescent="0.2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5.75" customHeight="1" x14ac:dyDescent="0.2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5.75" customHeight="1" x14ac:dyDescent="0.2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5.75" customHeight="1" x14ac:dyDescent="0.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5.75" customHeight="1" x14ac:dyDescent="0.2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5.75" customHeight="1" x14ac:dyDescent="0.2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5.75" customHeight="1" x14ac:dyDescent="0.2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5.75" customHeight="1" x14ac:dyDescent="0.2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5.75" customHeight="1" x14ac:dyDescent="0.2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5.75" customHeight="1" x14ac:dyDescent="0.2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5.75" customHeight="1" x14ac:dyDescent="0.2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5.75" customHeight="1" x14ac:dyDescent="0.2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5.75" customHeight="1" x14ac:dyDescent="0.2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5.75" customHeight="1" x14ac:dyDescent="0.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5.75" customHeight="1" x14ac:dyDescent="0.2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5.75" customHeight="1" x14ac:dyDescent="0.2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5.75" customHeight="1" x14ac:dyDescent="0.2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5.75" customHeight="1" x14ac:dyDescent="0.2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5.75" customHeight="1" x14ac:dyDescent="0.2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5.75" customHeight="1" x14ac:dyDescent="0.2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5.75" customHeight="1" x14ac:dyDescent="0.2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5.75" customHeight="1" x14ac:dyDescent="0.2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5.75" customHeight="1" x14ac:dyDescent="0.2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5.75" customHeight="1" x14ac:dyDescent="0.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5.75" customHeight="1" x14ac:dyDescent="0.2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5.75" customHeight="1" x14ac:dyDescent="0.2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5.75" customHeight="1" x14ac:dyDescent="0.2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5.75" customHeight="1" x14ac:dyDescent="0.2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5.75" customHeight="1" x14ac:dyDescent="0.2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5.75" customHeight="1" x14ac:dyDescent="0.2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5.75" customHeight="1" x14ac:dyDescent="0.2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5.75" customHeight="1" x14ac:dyDescent="0.2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5.75" customHeight="1" x14ac:dyDescent="0.2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5.75" customHeight="1" x14ac:dyDescent="0.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5.75" customHeight="1" x14ac:dyDescent="0.2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5.75" customHeight="1" x14ac:dyDescent="0.2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5.75" customHeight="1" x14ac:dyDescent="0.2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5.75" customHeight="1" x14ac:dyDescent="0.2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5.75" customHeight="1" x14ac:dyDescent="0.2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5.75" customHeight="1" x14ac:dyDescent="0.2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5.75" customHeight="1" x14ac:dyDescent="0.2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5.75" customHeight="1" x14ac:dyDescent="0.2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5.75" customHeight="1" x14ac:dyDescent="0.2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5.75" customHeight="1" x14ac:dyDescent="0.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5.75" customHeight="1" x14ac:dyDescent="0.2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5.75" customHeight="1" x14ac:dyDescent="0.2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5.75" customHeight="1" x14ac:dyDescent="0.2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5.75" customHeight="1" x14ac:dyDescent="0.2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5.75" customHeight="1" x14ac:dyDescent="0.2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5.75" customHeight="1" x14ac:dyDescent="0.2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5.75" customHeight="1" x14ac:dyDescent="0.2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5.75" customHeight="1" x14ac:dyDescent="0.2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5.75" customHeight="1" x14ac:dyDescent="0.2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5.75" customHeight="1" x14ac:dyDescent="0.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5.75" customHeight="1" x14ac:dyDescent="0.2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5.75" customHeight="1" x14ac:dyDescent="0.2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5.75" customHeight="1" x14ac:dyDescent="0.2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5.75" customHeight="1" x14ac:dyDescent="0.2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5.75" customHeight="1" x14ac:dyDescent="0.2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5.75" customHeight="1" x14ac:dyDescent="0.2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5.75" customHeight="1" x14ac:dyDescent="0.2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5.75" customHeight="1" x14ac:dyDescent="0.2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5.75" customHeight="1" x14ac:dyDescent="0.2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5.75" customHeight="1" x14ac:dyDescent="0.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5.75" customHeight="1" x14ac:dyDescent="0.2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5.75" customHeight="1" x14ac:dyDescent="0.2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5.75" customHeight="1" x14ac:dyDescent="0.2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5.75" customHeight="1" x14ac:dyDescent="0.2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5.75" customHeight="1" x14ac:dyDescent="0.2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5.75" customHeight="1" x14ac:dyDescent="0.2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5.75" customHeight="1" x14ac:dyDescent="0.2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5.75" customHeight="1" x14ac:dyDescent="0.2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5.75" customHeight="1" x14ac:dyDescent="0.2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5.75" customHeight="1" x14ac:dyDescent="0.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5.75" customHeight="1" x14ac:dyDescent="0.2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5.75" customHeight="1" x14ac:dyDescent="0.2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5.75" customHeight="1" x14ac:dyDescent="0.2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5.75" customHeight="1" x14ac:dyDescent="0.2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5.75" customHeight="1" x14ac:dyDescent="0.2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5.75" customHeight="1" x14ac:dyDescent="0.2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5.75" customHeight="1" x14ac:dyDescent="0.2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5.75" customHeight="1" x14ac:dyDescent="0.2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5.75" customHeight="1" x14ac:dyDescent="0.2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5.75" customHeight="1" x14ac:dyDescent="0.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5.75" customHeight="1" x14ac:dyDescent="0.2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5.75" customHeight="1" x14ac:dyDescent="0.2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5.75" customHeight="1" x14ac:dyDescent="0.2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5.75" customHeight="1" x14ac:dyDescent="0.2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5.75" customHeight="1" x14ac:dyDescent="0.2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5.75" customHeight="1" x14ac:dyDescent="0.2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5.75" customHeight="1" x14ac:dyDescent="0.2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5.75" customHeight="1" x14ac:dyDescent="0.2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5.75" customHeight="1" x14ac:dyDescent="0.2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5.75" customHeight="1" x14ac:dyDescent="0.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5.75" customHeight="1" x14ac:dyDescent="0.2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5.75" customHeight="1" x14ac:dyDescent="0.2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5.75" customHeight="1" x14ac:dyDescent="0.2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5.75" customHeight="1" x14ac:dyDescent="0.2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5.75" customHeight="1" x14ac:dyDescent="0.2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5.75" customHeight="1" x14ac:dyDescent="0.2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5.75" customHeight="1" x14ac:dyDescent="0.2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5.75" customHeight="1" x14ac:dyDescent="0.2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5.75" customHeight="1" x14ac:dyDescent="0.2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5.75" customHeight="1" x14ac:dyDescent="0.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5.75" customHeight="1" x14ac:dyDescent="0.2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5.75" customHeight="1" x14ac:dyDescent="0.2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5.75" customHeight="1" x14ac:dyDescent="0.2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5.75" customHeight="1" x14ac:dyDescent="0.2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5.75" customHeight="1" x14ac:dyDescent="0.2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5.75" customHeight="1" x14ac:dyDescent="0.2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5.75" customHeight="1" x14ac:dyDescent="0.2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5.75" customHeight="1" x14ac:dyDescent="0.2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5.75" customHeight="1" x14ac:dyDescent="0.2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5.75" customHeight="1" x14ac:dyDescent="0.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5.75" customHeight="1" x14ac:dyDescent="0.2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5.75" customHeight="1" x14ac:dyDescent="0.2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5.75" customHeight="1" x14ac:dyDescent="0.2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5.75" customHeight="1" x14ac:dyDescent="0.2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5.75" customHeight="1" x14ac:dyDescent="0.2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5.75" customHeight="1" x14ac:dyDescent="0.2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5.75" customHeight="1" x14ac:dyDescent="0.2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5.75" customHeight="1" x14ac:dyDescent="0.2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5.75" customHeight="1" x14ac:dyDescent="0.2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5.75" customHeight="1" x14ac:dyDescent="0.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5.75" customHeight="1" x14ac:dyDescent="0.2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5.75" customHeight="1" x14ac:dyDescent="0.2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5.75" customHeight="1" x14ac:dyDescent="0.2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5.75" customHeight="1" x14ac:dyDescent="0.2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5.75" customHeight="1" x14ac:dyDescent="0.2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5.75" customHeight="1" x14ac:dyDescent="0.2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5.75" customHeight="1" x14ac:dyDescent="0.2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5.75" customHeight="1" x14ac:dyDescent="0.2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5.75" customHeight="1" x14ac:dyDescent="0.2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5.75" customHeight="1" x14ac:dyDescent="0.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5.75" customHeight="1" x14ac:dyDescent="0.2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5.75" customHeight="1" x14ac:dyDescent="0.2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5.75" customHeight="1" x14ac:dyDescent="0.2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5.75" customHeight="1" x14ac:dyDescent="0.2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5.75" customHeight="1" x14ac:dyDescent="0.2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5.75" customHeight="1" x14ac:dyDescent="0.2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5.75" customHeight="1" x14ac:dyDescent="0.2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5.75" customHeight="1" x14ac:dyDescent="0.2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5.75" customHeight="1" x14ac:dyDescent="0.2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5.75" customHeight="1" x14ac:dyDescent="0.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5.75" customHeight="1" x14ac:dyDescent="0.2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5.75" customHeight="1" x14ac:dyDescent="0.2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5.75" customHeight="1" x14ac:dyDescent="0.2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5.75" customHeight="1" x14ac:dyDescent="0.2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5.75" customHeight="1" x14ac:dyDescent="0.2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5.75" customHeight="1" x14ac:dyDescent="0.2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5.75" customHeight="1" x14ac:dyDescent="0.2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5.75" customHeight="1" x14ac:dyDescent="0.2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5.75" customHeight="1" x14ac:dyDescent="0.2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5.75" customHeight="1" x14ac:dyDescent="0.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5.75" customHeight="1" x14ac:dyDescent="0.2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5.75" customHeight="1" x14ac:dyDescent="0.2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5.75" customHeight="1" x14ac:dyDescent="0.2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5.75" customHeight="1" x14ac:dyDescent="0.2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5.75" customHeight="1" x14ac:dyDescent="0.2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5.75" customHeight="1" x14ac:dyDescent="0.2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5.75" customHeight="1" x14ac:dyDescent="0.2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5.75" customHeight="1" x14ac:dyDescent="0.2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5.75" customHeight="1" x14ac:dyDescent="0.2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5.75" customHeight="1" x14ac:dyDescent="0.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5.75" customHeight="1" x14ac:dyDescent="0.2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5.75" customHeight="1" x14ac:dyDescent="0.2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5.75" customHeight="1" x14ac:dyDescent="0.2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5.75" customHeight="1" x14ac:dyDescent="0.2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5.75" customHeight="1" x14ac:dyDescent="0.2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5.75" customHeight="1" x14ac:dyDescent="0.2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5.75" customHeight="1" x14ac:dyDescent="0.2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5.75" customHeight="1" x14ac:dyDescent="0.2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5.75" customHeight="1" x14ac:dyDescent="0.2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5.75" customHeight="1" x14ac:dyDescent="0.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5.75" customHeight="1" x14ac:dyDescent="0.2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5.75" customHeight="1" x14ac:dyDescent="0.2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5.75" customHeight="1" x14ac:dyDescent="0.2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5.75" customHeight="1" x14ac:dyDescent="0.2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5.75" customHeight="1" x14ac:dyDescent="0.2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5.75" customHeight="1" x14ac:dyDescent="0.2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5.75" customHeight="1" x14ac:dyDescent="0.2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5.75" customHeight="1" x14ac:dyDescent="0.2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5.75" customHeight="1" x14ac:dyDescent="0.2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5.75" customHeight="1" x14ac:dyDescent="0.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5.75" customHeight="1" x14ac:dyDescent="0.2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5.75" customHeight="1" x14ac:dyDescent="0.2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5.75" customHeight="1" x14ac:dyDescent="0.2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5.75" customHeight="1" x14ac:dyDescent="0.2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5.75" customHeight="1" x14ac:dyDescent="0.2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5.75" customHeight="1" x14ac:dyDescent="0.2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5.75" customHeight="1" x14ac:dyDescent="0.2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5.75" customHeight="1" x14ac:dyDescent="0.2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5.75" customHeight="1" x14ac:dyDescent="0.2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5.75" customHeight="1" x14ac:dyDescent="0.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5.75" customHeight="1" x14ac:dyDescent="0.2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5.75" customHeight="1" x14ac:dyDescent="0.2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5.75" customHeight="1" x14ac:dyDescent="0.2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5.75" customHeight="1" x14ac:dyDescent="0.2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5.75" customHeight="1" x14ac:dyDescent="0.2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5.75" customHeight="1" x14ac:dyDescent="0.2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5.75" customHeight="1" x14ac:dyDescent="0.2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5.75" customHeight="1" x14ac:dyDescent="0.2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5.75" customHeight="1" x14ac:dyDescent="0.2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5.75" customHeight="1" x14ac:dyDescent="0.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5.75" customHeight="1" x14ac:dyDescent="0.2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5.75" customHeight="1" x14ac:dyDescent="0.2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5.75" customHeight="1" x14ac:dyDescent="0.2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5.75" customHeight="1" x14ac:dyDescent="0.2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5.75" customHeight="1" x14ac:dyDescent="0.2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5.75" customHeight="1" x14ac:dyDescent="0.2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5.75" customHeight="1" x14ac:dyDescent="0.2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5.75" customHeight="1" x14ac:dyDescent="0.2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5.75" customHeight="1" x14ac:dyDescent="0.2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5.75" customHeight="1" x14ac:dyDescent="0.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5.75" customHeight="1" x14ac:dyDescent="0.2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5.75" customHeight="1" x14ac:dyDescent="0.2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5.75" customHeight="1" x14ac:dyDescent="0.2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5.75" customHeight="1" x14ac:dyDescent="0.2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5.75" customHeight="1" x14ac:dyDescent="0.2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5.75" customHeight="1" x14ac:dyDescent="0.2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5.75" customHeight="1" x14ac:dyDescent="0.2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5.75" customHeight="1" x14ac:dyDescent="0.2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5.75" customHeight="1" x14ac:dyDescent="0.2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5.75" customHeight="1" x14ac:dyDescent="0.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5.75" customHeight="1" x14ac:dyDescent="0.2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5.75" customHeight="1" x14ac:dyDescent="0.2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5.75" customHeight="1" x14ac:dyDescent="0.2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5.75" customHeight="1" x14ac:dyDescent="0.2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5.75" customHeight="1" x14ac:dyDescent="0.2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5.75" customHeight="1" x14ac:dyDescent="0.2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5.75" customHeight="1" x14ac:dyDescent="0.2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5.75" customHeight="1" x14ac:dyDescent="0.2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5.75" customHeight="1" x14ac:dyDescent="0.2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5.75" customHeight="1" x14ac:dyDescent="0.2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5.75" customHeight="1" x14ac:dyDescent="0.2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5.75" customHeight="1" x14ac:dyDescent="0.2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5.75" customHeight="1" x14ac:dyDescent="0.2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5.75" customHeight="1" x14ac:dyDescent="0.2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5.75" customHeight="1" x14ac:dyDescent="0.2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5.75" customHeight="1" x14ac:dyDescent="0.2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5.75" customHeight="1" x14ac:dyDescent="0.2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5.75" customHeight="1" x14ac:dyDescent="0.2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5.75" customHeight="1" x14ac:dyDescent="0.2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5.75" customHeight="1" x14ac:dyDescent="0.2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5.75" customHeight="1" x14ac:dyDescent="0.2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5.75" customHeight="1" x14ac:dyDescent="0.2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5.75" customHeight="1" x14ac:dyDescent="0.2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5.75" customHeight="1" x14ac:dyDescent="0.2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5.75" customHeight="1" x14ac:dyDescent="0.2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5.75" customHeight="1" x14ac:dyDescent="0.2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5.75" customHeight="1" x14ac:dyDescent="0.2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5.75" customHeight="1" x14ac:dyDescent="0.2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5.75" customHeight="1" x14ac:dyDescent="0.2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5.75" customHeight="1" x14ac:dyDescent="0.2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5.75" customHeight="1" x14ac:dyDescent="0.2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5.75" customHeight="1" x14ac:dyDescent="0.2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5.75" customHeight="1" x14ac:dyDescent="0.2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5.75" customHeight="1" x14ac:dyDescent="0.2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5.75" customHeight="1" x14ac:dyDescent="0.2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5.75" customHeight="1" x14ac:dyDescent="0.2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5.75" customHeight="1" x14ac:dyDescent="0.2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5.75" customHeight="1" x14ac:dyDescent="0.2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5.75" customHeight="1" x14ac:dyDescent="0.2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5.75" customHeight="1" x14ac:dyDescent="0.2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5.75" customHeight="1" x14ac:dyDescent="0.2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5.75" customHeight="1" x14ac:dyDescent="0.2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5.75" customHeight="1" x14ac:dyDescent="0.2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5.75" customHeight="1" x14ac:dyDescent="0.2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5.75" customHeight="1" x14ac:dyDescent="0.2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5.75" customHeight="1" x14ac:dyDescent="0.2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5.75" customHeight="1" x14ac:dyDescent="0.2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5.75" customHeight="1" x14ac:dyDescent="0.2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5.75" customHeight="1" x14ac:dyDescent="0.2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5.75" customHeight="1" x14ac:dyDescent="0.2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5.75" customHeight="1" x14ac:dyDescent="0.2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5.75" customHeight="1" x14ac:dyDescent="0.2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5.75" customHeight="1" x14ac:dyDescent="0.2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5.75" customHeight="1" x14ac:dyDescent="0.2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5.75" customHeight="1" x14ac:dyDescent="0.2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5.75" customHeight="1" x14ac:dyDescent="0.2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5.75" customHeight="1" x14ac:dyDescent="0.2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5.75" customHeight="1" x14ac:dyDescent="0.2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:26" ht="15.75" customHeight="1" x14ac:dyDescent="0.2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:26" ht="15.75" customHeight="1" x14ac:dyDescent="0.2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:26" ht="15.75" customHeight="1" x14ac:dyDescent="0.2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:26" ht="15.75" customHeight="1" x14ac:dyDescent="0.2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:26" ht="15.75" customHeight="1" x14ac:dyDescent="0.2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:26" ht="15.75" customHeight="1" x14ac:dyDescent="0.2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:26" ht="15.75" customHeight="1" x14ac:dyDescent="0.2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:26" ht="15.75" customHeight="1" x14ac:dyDescent="0.2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:26" ht="15.75" customHeight="1" x14ac:dyDescent="0.2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:26" ht="15.75" customHeight="1" x14ac:dyDescent="0.2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:26" ht="15.75" customHeight="1" x14ac:dyDescent="0.2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:26" ht="15.75" customHeight="1" x14ac:dyDescent="0.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:26" ht="15.75" customHeight="1" x14ac:dyDescent="0.2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:26" ht="15.75" customHeight="1" x14ac:dyDescent="0.2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:26" ht="15.75" customHeight="1" x14ac:dyDescent="0.2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:26" ht="15.75" customHeight="1" x14ac:dyDescent="0.2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:26" ht="15.75" customHeight="1" x14ac:dyDescent="0.2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:26" ht="15.75" customHeight="1" x14ac:dyDescent="0.2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:26" ht="15.75" customHeight="1" x14ac:dyDescent="0.2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:26" ht="15.75" customHeight="1" x14ac:dyDescent="0.2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:26" ht="15.75" customHeight="1" x14ac:dyDescent="0.2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:26" ht="15.75" customHeight="1" x14ac:dyDescent="0.2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:26" ht="15.75" customHeight="1" x14ac:dyDescent="0.2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:26" ht="15.75" customHeight="1" x14ac:dyDescent="0.2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:26" ht="15.75" customHeight="1" x14ac:dyDescent="0.2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:26" ht="15.75" customHeight="1" x14ac:dyDescent="0.2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:26" ht="15.75" customHeight="1" x14ac:dyDescent="0.2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:26" ht="15.75" customHeight="1" x14ac:dyDescent="0.2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:26" ht="15.75" customHeight="1" x14ac:dyDescent="0.2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:26" ht="15.75" customHeight="1" x14ac:dyDescent="0.2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:26" ht="15.75" customHeight="1" x14ac:dyDescent="0.2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:26" ht="15.75" customHeight="1" x14ac:dyDescent="0.2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:26" ht="15.75" customHeight="1" x14ac:dyDescent="0.2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:26" ht="15.75" customHeight="1" x14ac:dyDescent="0.2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:26" ht="15.75" customHeight="1" x14ac:dyDescent="0.2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:26" ht="15.75" customHeight="1" x14ac:dyDescent="0.2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:26" ht="15.75" customHeight="1" x14ac:dyDescent="0.2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:26" ht="15.75" customHeight="1" x14ac:dyDescent="0.2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:26" ht="15.75" customHeight="1" x14ac:dyDescent="0.2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</sheetData>
  <mergeCells count="3">
    <mergeCell ref="A4:A5"/>
    <mergeCell ref="B4:B5"/>
    <mergeCell ref="C4:P4"/>
  </mergeCells>
  <pageMargins left="0.59055118110236227" right="0.19685039370078741" top="0.51181102362204722" bottom="0.19685039370078741" header="0" footer="0"/>
  <pageSetup paperSize="9" scale="6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88AF7-B427-472B-B756-05D36DBE39D0}">
  <dimension ref="A1:P200"/>
  <sheetViews>
    <sheetView zoomScale="90" zoomScaleNormal="90" zoomScaleSheetLayoutView="80" workbookViewId="0">
      <selection activeCell="U194" sqref="U194"/>
    </sheetView>
  </sheetViews>
  <sheetFormatPr defaultColWidth="9.140625" defaultRowHeight="14.25" x14ac:dyDescent="0.2"/>
  <cols>
    <col min="1" max="1" width="35.7109375" style="6" customWidth="1"/>
    <col min="2" max="2" width="14.7109375" style="3" customWidth="1"/>
    <col min="3" max="3" width="15.7109375" style="3" customWidth="1"/>
    <col min="4" max="4" width="9.7109375" style="3" customWidth="1"/>
    <col min="5" max="5" width="15.7109375" style="3" customWidth="1"/>
    <col min="6" max="6" width="9.7109375" style="3" customWidth="1"/>
    <col min="7" max="7" width="15.7109375" style="3" customWidth="1"/>
    <col min="8" max="8" width="9.7109375" style="3" customWidth="1"/>
    <col min="9" max="9" width="14.7109375" style="3" customWidth="1"/>
    <col min="10" max="10" width="9.7109375" style="3" customWidth="1"/>
    <col min="11" max="11" width="14.7109375" style="3" customWidth="1"/>
    <col min="12" max="12" width="9.7109375" style="3" customWidth="1"/>
    <col min="13" max="13" width="14.7109375" style="3" customWidth="1"/>
    <col min="14" max="14" width="9.7109375" style="3" customWidth="1"/>
    <col min="15" max="15" width="14.7109375" style="3" customWidth="1"/>
    <col min="16" max="16" width="9.7109375" style="3" customWidth="1"/>
    <col min="17" max="16384" width="9.140625" style="3"/>
  </cols>
  <sheetData>
    <row r="1" spans="1:16" ht="15.95" customHeight="1" x14ac:dyDescent="0.2">
      <c r="A1" s="1" t="s">
        <v>198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</row>
    <row r="2" spans="1:16" ht="15.95" customHeight="1" x14ac:dyDescent="0.2">
      <c r="A2" s="4" t="s">
        <v>202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</row>
    <row r="3" spans="1:16" ht="15.95" customHeight="1" thickBot="1" x14ac:dyDescent="0.25">
      <c r="B3" s="7"/>
      <c r="C3" s="8"/>
      <c r="D3" s="9"/>
      <c r="E3" s="9"/>
      <c r="F3" s="9"/>
      <c r="N3" s="10"/>
      <c r="P3" s="11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14" customFormat="1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6" ht="35.1" customHeight="1" thickTop="1" x14ac:dyDescent="0.2">
      <c r="A6" s="92" t="s">
        <v>11</v>
      </c>
      <c r="B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.950000000000003" customHeight="1" x14ac:dyDescent="0.2">
      <c r="A7" s="16" t="s">
        <v>185</v>
      </c>
      <c r="B7" s="15">
        <f>B31+B50+B69+B88+B107+B126+B145+B164+B183</f>
        <v>335938</v>
      </c>
      <c r="C7" s="15">
        <f>C31+C50+C69+C88+C107+C126+C145+C164+C183</f>
        <v>198196</v>
      </c>
      <c r="D7" s="17">
        <f>C7/B7*100</f>
        <v>58.997791259101383</v>
      </c>
      <c r="E7" s="15">
        <f t="shared" ref="E7:E19" si="0">E31+E50+E69+E88+E107+E126+E145+E164+E183</f>
        <v>33191</v>
      </c>
      <c r="F7" s="17">
        <f>E7/B7*100</f>
        <v>9.880096922646441</v>
      </c>
      <c r="G7" s="15">
        <f t="shared" ref="G7:G19" si="1">G31+G50+G69+G88+G107+G126+G145+G164+G183</f>
        <v>40706</v>
      </c>
      <c r="H7" s="17">
        <f>G7/B7*100</f>
        <v>12.117116848942365</v>
      </c>
      <c r="I7" s="15">
        <f t="shared" ref="I7:I19" si="2">I31+I50+I69+I88+I107+I126+I145+I164+I183</f>
        <v>8798</v>
      </c>
      <c r="J7" s="17">
        <f>I7/B7*100</f>
        <v>2.6189356369330055</v>
      </c>
      <c r="K7" s="15">
        <f t="shared" ref="K7:K19" si="3">K31+K50+K69+K88+K107+K126+K145+K164+K183</f>
        <v>7244</v>
      </c>
      <c r="L7" s="17">
        <f>K7/B7*100</f>
        <v>2.1563502789205149</v>
      </c>
      <c r="M7" s="15">
        <f t="shared" ref="M7:M19" si="4">M31+M50+M69+M88+M107+M126+M145+M164+M183</f>
        <v>2577</v>
      </c>
      <c r="N7" s="17">
        <f>M7/B7*100</f>
        <v>0.76710583500526874</v>
      </c>
      <c r="O7" s="15">
        <f t="shared" ref="O7:O19" si="5">O31+O50+O69+O88+O107+O126+O145+O164+O183</f>
        <v>45225</v>
      </c>
      <c r="P7" s="18">
        <f>O7/B7*100</f>
        <v>13.46230554447547</v>
      </c>
    </row>
    <row r="8" spans="1:16" ht="39.950000000000003" customHeight="1" x14ac:dyDescent="0.2">
      <c r="A8" s="19" t="s">
        <v>186</v>
      </c>
      <c r="B8" s="20">
        <f>B32+B51+B70+B89+B108+B127+B146+B165+B184</f>
        <v>27658</v>
      </c>
      <c r="C8" s="20">
        <f>C32+C51+C70+C89+C108+C127+C146+C165+C184</f>
        <v>9089</v>
      </c>
      <c r="D8" s="21">
        <f>C8/B8*100</f>
        <v>32.862101381155547</v>
      </c>
      <c r="E8" s="20">
        <f t="shared" si="0"/>
        <v>3913</v>
      </c>
      <c r="F8" s="21">
        <f t="shared" ref="F8:F19" si="6">E8/B8*100</f>
        <v>14.147805336611469</v>
      </c>
      <c r="G8" s="20">
        <f t="shared" si="1"/>
        <v>6266</v>
      </c>
      <c r="H8" s="21">
        <f t="shared" ref="H8:H19" si="7">G8/B8*100</f>
        <v>22.655289608793115</v>
      </c>
      <c r="I8" s="20">
        <f t="shared" si="2"/>
        <v>1111</v>
      </c>
      <c r="J8" s="21">
        <f t="shared" ref="J8:J19" si="8">I8/B8*100</f>
        <v>4.0169209631932894</v>
      </c>
      <c r="K8" s="20">
        <f t="shared" si="3"/>
        <v>662</v>
      </c>
      <c r="L8" s="21">
        <f t="shared" ref="L8:L19" si="9">K8/B8*100</f>
        <v>2.3935208619567572</v>
      </c>
      <c r="M8" s="20">
        <f t="shared" si="4"/>
        <v>1259</v>
      </c>
      <c r="N8" s="21">
        <f t="shared" ref="N8:N19" si="10">M8/B8*100</f>
        <v>4.5520283462289388</v>
      </c>
      <c r="O8" s="20">
        <f t="shared" si="5"/>
        <v>5358</v>
      </c>
      <c r="P8" s="22">
        <f t="shared" ref="P8:P19" si="11">O8/B8*100</f>
        <v>19.372333502060886</v>
      </c>
    </row>
    <row r="9" spans="1:16" ht="39.950000000000003" customHeight="1" x14ac:dyDescent="0.2">
      <c r="A9" s="19" t="s">
        <v>187</v>
      </c>
      <c r="B9" s="20">
        <f t="shared" ref="B9" si="12">B33+B52+B71+B90+B109+B128+B147+B166+B185</f>
        <v>14752</v>
      </c>
      <c r="C9" s="20">
        <f t="shared" ref="C9" si="13">C33+C52+C71+C90+C109+C128+C147+C166+C185</f>
        <v>8408</v>
      </c>
      <c r="D9" s="21">
        <f t="shared" ref="D9:D19" si="14">C9/B9*100</f>
        <v>56.995661605206074</v>
      </c>
      <c r="E9" s="20">
        <f t="shared" si="0"/>
        <v>1493</v>
      </c>
      <c r="F9" s="21">
        <f t="shared" si="6"/>
        <v>10.120661605206074</v>
      </c>
      <c r="G9" s="20">
        <f t="shared" si="1"/>
        <v>1837</v>
      </c>
      <c r="H9" s="21">
        <f t="shared" si="7"/>
        <v>12.452548806941431</v>
      </c>
      <c r="I9" s="20">
        <f t="shared" si="2"/>
        <v>299</v>
      </c>
      <c r="J9" s="21">
        <f t="shared" si="8"/>
        <v>2.0268438177874186</v>
      </c>
      <c r="K9" s="20">
        <f t="shared" si="3"/>
        <v>384</v>
      </c>
      <c r="L9" s="21">
        <f t="shared" si="9"/>
        <v>2.6030368763557483</v>
      </c>
      <c r="M9" s="20">
        <f t="shared" si="4"/>
        <v>177</v>
      </c>
      <c r="N9" s="21">
        <f t="shared" si="10"/>
        <v>1.1998373101952278</v>
      </c>
      <c r="O9" s="20">
        <f t="shared" si="5"/>
        <v>2154</v>
      </c>
      <c r="P9" s="22">
        <f t="shared" si="11"/>
        <v>14.601409978308025</v>
      </c>
    </row>
    <row r="10" spans="1:16" ht="39.950000000000003" customHeight="1" x14ac:dyDescent="0.2">
      <c r="A10" s="125" t="s">
        <v>199</v>
      </c>
      <c r="B10" s="20">
        <f t="shared" ref="B10" si="15">B34+B53+B72+B91+B110+B129+B148+B167+B186</f>
        <v>129298</v>
      </c>
      <c r="C10" s="20">
        <f t="shared" ref="C10" si="16">C34+C53+C72+C91+C110+C129+C148+C167+C186</f>
        <v>73401</v>
      </c>
      <c r="D10" s="21">
        <f t="shared" si="14"/>
        <v>56.768859533790163</v>
      </c>
      <c r="E10" s="20">
        <f t="shared" si="0"/>
        <v>15358</v>
      </c>
      <c r="F10" s="21">
        <f t="shared" si="6"/>
        <v>11.877987285186158</v>
      </c>
      <c r="G10" s="20">
        <f t="shared" si="1"/>
        <v>17018</v>
      </c>
      <c r="H10" s="21">
        <f t="shared" si="7"/>
        <v>13.161843183962629</v>
      </c>
      <c r="I10" s="20">
        <f t="shared" si="2"/>
        <v>3728</v>
      </c>
      <c r="J10" s="21">
        <f t="shared" si="8"/>
        <v>2.8832619220714935</v>
      </c>
      <c r="K10" s="20">
        <f t="shared" si="3"/>
        <v>2420</v>
      </c>
      <c r="L10" s="21">
        <f t="shared" si="9"/>
        <v>1.8716453464090703</v>
      </c>
      <c r="M10" s="20">
        <f t="shared" si="4"/>
        <v>752</v>
      </c>
      <c r="N10" s="21">
        <f t="shared" si="10"/>
        <v>0.58160219028909954</v>
      </c>
      <c r="O10" s="20">
        <f t="shared" si="5"/>
        <v>16621</v>
      </c>
      <c r="P10" s="22">
        <f t="shared" si="11"/>
        <v>12.854800538291389</v>
      </c>
    </row>
    <row r="11" spans="1:16" ht="39.950000000000003" customHeight="1" x14ac:dyDescent="0.2">
      <c r="A11" s="19" t="s">
        <v>188</v>
      </c>
      <c r="B11" s="20">
        <f t="shared" ref="B11" si="17">B35+B54+B73+B92+B111+B130+B149+B168+B187</f>
        <v>3527</v>
      </c>
      <c r="C11" s="20">
        <f t="shared" ref="C11" si="18">C35+C54+C73+C92+C111+C130+C149+C168+C187</f>
        <v>2585</v>
      </c>
      <c r="D11" s="21">
        <f t="shared" si="14"/>
        <v>73.291749362064067</v>
      </c>
      <c r="E11" s="20">
        <f t="shared" si="0"/>
        <v>193</v>
      </c>
      <c r="F11" s="21">
        <f t="shared" si="6"/>
        <v>5.4720725829316699</v>
      </c>
      <c r="G11" s="20">
        <f t="shared" si="1"/>
        <v>381</v>
      </c>
      <c r="H11" s="21">
        <f t="shared" si="7"/>
        <v>10.802381627445421</v>
      </c>
      <c r="I11" s="20">
        <f t="shared" si="2"/>
        <v>53</v>
      </c>
      <c r="J11" s="21">
        <f t="shared" si="8"/>
        <v>1.5026935072299403</v>
      </c>
      <c r="K11" s="20">
        <f t="shared" si="3"/>
        <v>17</v>
      </c>
      <c r="L11" s="21">
        <f t="shared" si="9"/>
        <v>0.48199603062092428</v>
      </c>
      <c r="M11" s="127">
        <v>0</v>
      </c>
      <c r="N11" s="127">
        <v>0</v>
      </c>
      <c r="O11" s="20">
        <f t="shared" si="5"/>
        <v>297</v>
      </c>
      <c r="P11" s="22">
        <f t="shared" si="11"/>
        <v>8.4207541820243836</v>
      </c>
    </row>
    <row r="12" spans="1:16" ht="54.95" customHeight="1" x14ac:dyDescent="0.2">
      <c r="A12" s="19" t="s">
        <v>189</v>
      </c>
      <c r="B12" s="20">
        <f t="shared" ref="B12" si="19">B36+B55+B74+B93+B112+B131+B150+B169+B188</f>
        <v>140254</v>
      </c>
      <c r="C12" s="20">
        <f t="shared" ref="C12" si="20">C36+C55+C74+C93+C112+C131+C150+C169+C188</f>
        <v>92675</v>
      </c>
      <c r="D12" s="21">
        <f t="shared" si="14"/>
        <v>66.076546836453858</v>
      </c>
      <c r="E12" s="20">
        <f t="shared" si="0"/>
        <v>10973</v>
      </c>
      <c r="F12" s="21">
        <f t="shared" si="6"/>
        <v>7.823662783236129</v>
      </c>
      <c r="G12" s="20">
        <f t="shared" si="1"/>
        <v>13911</v>
      </c>
      <c r="H12" s="21">
        <f t="shared" si="7"/>
        <v>9.918433698860639</v>
      </c>
      <c r="I12" s="20">
        <f t="shared" si="2"/>
        <v>3207</v>
      </c>
      <c r="J12" s="21">
        <f t="shared" si="8"/>
        <v>2.2865658020448616</v>
      </c>
      <c r="K12" s="20">
        <f t="shared" si="3"/>
        <v>2946</v>
      </c>
      <c r="L12" s="21">
        <f t="shared" si="9"/>
        <v>2.1004748527671224</v>
      </c>
      <c r="M12" s="20">
        <f t="shared" si="4"/>
        <v>330</v>
      </c>
      <c r="N12" s="21">
        <f t="shared" si="10"/>
        <v>0.23528740713277341</v>
      </c>
      <c r="O12" s="20">
        <f t="shared" si="5"/>
        <v>16212</v>
      </c>
      <c r="P12" s="22">
        <f t="shared" si="11"/>
        <v>11.559028619504613</v>
      </c>
    </row>
    <row r="13" spans="1:16" ht="120" customHeight="1" x14ac:dyDescent="0.2">
      <c r="A13" s="19" t="s">
        <v>200</v>
      </c>
      <c r="B13" s="20">
        <f t="shared" ref="B13" si="21">B37+B56+B75+B94+B113+B132+B151+B170+B189</f>
        <v>8457</v>
      </c>
      <c r="C13" s="20">
        <f t="shared" ref="C13" si="22">C37+C56+C75+C94+C113+C132+C151+C170+C189</f>
        <v>5508</v>
      </c>
      <c r="D13" s="21">
        <f t="shared" si="14"/>
        <v>65.129478538488826</v>
      </c>
      <c r="E13" s="20">
        <f t="shared" si="0"/>
        <v>367</v>
      </c>
      <c r="F13" s="21">
        <f t="shared" si="6"/>
        <v>4.3396003310866735</v>
      </c>
      <c r="G13" s="20">
        <f t="shared" si="1"/>
        <v>847</v>
      </c>
      <c r="H13" s="21">
        <f t="shared" si="7"/>
        <v>10.015371881281778</v>
      </c>
      <c r="I13" s="20">
        <f t="shared" si="2"/>
        <v>314</v>
      </c>
      <c r="J13" s="21">
        <f t="shared" si="8"/>
        <v>3.7129005557526309</v>
      </c>
      <c r="K13" s="20">
        <f t="shared" si="3"/>
        <v>42</v>
      </c>
      <c r="L13" s="21">
        <f t="shared" si="9"/>
        <v>0.49663001064207168</v>
      </c>
      <c r="M13" s="127">
        <v>0</v>
      </c>
      <c r="N13" s="127">
        <v>0</v>
      </c>
      <c r="O13" s="20">
        <f t="shared" si="5"/>
        <v>1379</v>
      </c>
      <c r="P13" s="22">
        <f t="shared" si="11"/>
        <v>16.306018682748018</v>
      </c>
    </row>
    <row r="14" spans="1:16" ht="39.950000000000003" customHeight="1" x14ac:dyDescent="0.2">
      <c r="A14" s="19" t="s">
        <v>190</v>
      </c>
      <c r="B14" s="20">
        <f t="shared" ref="B14" si="23">B38+B57+B76+B95+B114+B133+B152+B171+B190</f>
        <v>9357</v>
      </c>
      <c r="C14" s="20">
        <f t="shared" ref="C14" si="24">C38+C57+C76+C95+C114+C133+C152+C171+C190</f>
        <v>5731</v>
      </c>
      <c r="D14" s="21">
        <f t="shared" si="14"/>
        <v>61.248263332264621</v>
      </c>
      <c r="E14" s="20">
        <f t="shared" si="0"/>
        <v>756</v>
      </c>
      <c r="F14" s="21">
        <f t="shared" si="6"/>
        <v>8.0795126643154855</v>
      </c>
      <c r="G14" s="20">
        <f t="shared" si="1"/>
        <v>217</v>
      </c>
      <c r="H14" s="21">
        <f t="shared" si="7"/>
        <v>2.3191193758683335</v>
      </c>
      <c r="I14" s="20">
        <f t="shared" si="2"/>
        <v>56</v>
      </c>
      <c r="J14" s="21">
        <f t="shared" si="8"/>
        <v>0.5984824195789249</v>
      </c>
      <c r="K14" s="20">
        <f t="shared" si="3"/>
        <v>683</v>
      </c>
      <c r="L14" s="21">
        <f t="shared" si="9"/>
        <v>7.299348081650102</v>
      </c>
      <c r="M14" s="20">
        <f t="shared" si="4"/>
        <v>13</v>
      </c>
      <c r="N14" s="21">
        <f t="shared" si="10"/>
        <v>0.13893341883082186</v>
      </c>
      <c r="O14" s="20">
        <f t="shared" si="5"/>
        <v>1901</v>
      </c>
      <c r="P14" s="22">
        <f t="shared" si="11"/>
        <v>20.316340707491719</v>
      </c>
    </row>
    <row r="15" spans="1:1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</row>
    <row r="16" spans="1:16" ht="39.950000000000003" customHeight="1" x14ac:dyDescent="0.2">
      <c r="A16" s="19" t="s">
        <v>192</v>
      </c>
      <c r="B16" s="20">
        <f t="shared" ref="B16" si="25">B40+B59+B78+B97+B116+B135+B154+B173+B192</f>
        <v>32</v>
      </c>
      <c r="C16" s="20">
        <f t="shared" ref="C16" si="26">C40+C59+C78+C97+C116+C135+C154+C173+C192</f>
        <v>8</v>
      </c>
      <c r="D16" s="21">
        <f t="shared" si="14"/>
        <v>25</v>
      </c>
      <c r="E16" s="20">
        <f t="shared" si="0"/>
        <v>8</v>
      </c>
      <c r="F16" s="21">
        <f t="shared" si="6"/>
        <v>25</v>
      </c>
      <c r="G16" s="20">
        <f t="shared" si="1"/>
        <v>5</v>
      </c>
      <c r="H16" s="21">
        <f t="shared" si="7"/>
        <v>15.625</v>
      </c>
      <c r="I16" s="20">
        <f t="shared" si="2"/>
        <v>1</v>
      </c>
      <c r="J16" s="21">
        <f t="shared" si="8"/>
        <v>3.125</v>
      </c>
      <c r="K16" s="20">
        <f t="shared" si="3"/>
        <v>2</v>
      </c>
      <c r="L16" s="21">
        <f t="shared" si="9"/>
        <v>6.25</v>
      </c>
      <c r="M16" s="20">
        <f t="shared" si="4"/>
        <v>2</v>
      </c>
      <c r="N16" s="21">
        <f t="shared" si="10"/>
        <v>6.25</v>
      </c>
      <c r="O16" s="20">
        <f t="shared" si="5"/>
        <v>6</v>
      </c>
      <c r="P16" s="22">
        <f t="shared" si="11"/>
        <v>18.75</v>
      </c>
    </row>
    <row r="17" spans="1:16" ht="39.950000000000003" customHeight="1" x14ac:dyDescent="0.2">
      <c r="A17" s="19" t="s">
        <v>193</v>
      </c>
      <c r="B17" s="20">
        <f t="shared" ref="B17" si="27">B41+B60+B79+B98+B117+B136+B155+B174+B193</f>
        <v>91</v>
      </c>
      <c r="C17" s="20">
        <f t="shared" ref="C17" si="28">C41+C60+C79+C98+C117+C136+C155+C174+C193</f>
        <v>44</v>
      </c>
      <c r="D17" s="21">
        <f t="shared" si="14"/>
        <v>48.35164835164835</v>
      </c>
      <c r="E17" s="20">
        <f t="shared" si="0"/>
        <v>3</v>
      </c>
      <c r="F17" s="21">
        <f t="shared" si="6"/>
        <v>3.296703296703297</v>
      </c>
      <c r="G17" s="20">
        <f t="shared" si="1"/>
        <v>2</v>
      </c>
      <c r="H17" s="21">
        <f t="shared" si="7"/>
        <v>2.197802197802198</v>
      </c>
      <c r="I17" s="20">
        <f t="shared" si="2"/>
        <v>9</v>
      </c>
      <c r="J17" s="21">
        <f t="shared" si="8"/>
        <v>9.8901098901098905</v>
      </c>
      <c r="K17" s="20">
        <f t="shared" si="3"/>
        <v>19</v>
      </c>
      <c r="L17" s="21">
        <f t="shared" si="9"/>
        <v>20.87912087912088</v>
      </c>
      <c r="M17" s="127">
        <v>0</v>
      </c>
      <c r="N17" s="127">
        <v>0</v>
      </c>
      <c r="O17" s="20">
        <f t="shared" si="5"/>
        <v>14</v>
      </c>
      <c r="P17" s="22">
        <f t="shared" si="11"/>
        <v>15.384615384615385</v>
      </c>
    </row>
    <row r="18" spans="1:16" ht="39.950000000000003" customHeight="1" x14ac:dyDescent="0.2">
      <c r="A18" s="19" t="s">
        <v>194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</row>
    <row r="19" spans="1:16" ht="39.950000000000003" customHeight="1" x14ac:dyDescent="0.2">
      <c r="A19" s="19" t="s">
        <v>195</v>
      </c>
      <c r="B19" s="20">
        <f t="shared" ref="B19" si="29">B43+B62+B81+B100+B119+B138+B157+B176+B195</f>
        <v>2512</v>
      </c>
      <c r="C19" s="20">
        <f t="shared" ref="C19" si="30">C43+C62+C81+C100+C119+C138+C157+C176+C195</f>
        <v>747</v>
      </c>
      <c r="D19" s="21">
        <f t="shared" si="14"/>
        <v>29.737261146496813</v>
      </c>
      <c r="E19" s="20">
        <f t="shared" si="0"/>
        <v>127</v>
      </c>
      <c r="F19" s="21">
        <f t="shared" si="6"/>
        <v>5.0557324840764331</v>
      </c>
      <c r="G19" s="20">
        <f t="shared" si="1"/>
        <v>222</v>
      </c>
      <c r="H19" s="21">
        <f t="shared" si="7"/>
        <v>8.8375796178343951</v>
      </c>
      <c r="I19" s="20">
        <f t="shared" si="2"/>
        <v>20</v>
      </c>
      <c r="J19" s="21">
        <f t="shared" si="8"/>
        <v>0.79617834394904463</v>
      </c>
      <c r="K19" s="20">
        <f t="shared" si="3"/>
        <v>69</v>
      </c>
      <c r="L19" s="21">
        <f t="shared" si="9"/>
        <v>2.7468152866242037</v>
      </c>
      <c r="M19" s="20">
        <f t="shared" si="4"/>
        <v>44</v>
      </c>
      <c r="N19" s="21">
        <f t="shared" si="10"/>
        <v>1.7515923566878981</v>
      </c>
      <c r="O19" s="20">
        <f t="shared" si="5"/>
        <v>1283</v>
      </c>
      <c r="P19" s="22">
        <f t="shared" si="11"/>
        <v>51.074840764331206</v>
      </c>
    </row>
    <row r="20" spans="1:16" ht="15.95" customHeight="1" x14ac:dyDescent="0.2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15.95" customHeight="1" thickBot="1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</row>
    <row r="22" spans="1:16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ht="18" customHeight="1" x14ac:dyDescent="0.25">
      <c r="A23" s="30" t="s">
        <v>19</v>
      </c>
    </row>
    <row r="24" spans="1:16" ht="15.95" customHeight="1" x14ac:dyDescent="0.2">
      <c r="A24" s="31" t="s">
        <v>20</v>
      </c>
    </row>
    <row r="25" spans="1:16" ht="15.95" customHeight="1" x14ac:dyDescent="0.2">
      <c r="A25" s="1" t="s">
        <v>198</v>
      </c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2"/>
      <c r="N25" s="2"/>
      <c r="O25" s="2"/>
      <c r="P25" s="2"/>
    </row>
    <row r="26" spans="1:16" ht="15.95" customHeight="1" x14ac:dyDescent="0.2">
      <c r="A26" s="4" t="s">
        <v>202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5"/>
      <c r="M26" s="5"/>
      <c r="N26" s="5"/>
      <c r="O26" s="5"/>
      <c r="P26" s="5"/>
    </row>
    <row r="27" spans="1:16" ht="15.95" customHeight="1" thickBot="1" x14ac:dyDescent="0.25">
      <c r="C27" s="9"/>
      <c r="D27" s="9"/>
      <c r="E27" s="9"/>
      <c r="F27" s="9"/>
      <c r="N27" s="10"/>
      <c r="P27" s="11"/>
    </row>
    <row r="28" spans="1:1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s="14" customFormat="1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</row>
    <row r="30" spans="1:16" ht="35.1" customHeight="1" thickTop="1" x14ac:dyDescent="0.2">
      <c r="A30" s="93" t="s">
        <v>93</v>
      </c>
      <c r="B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39.950000000000003" customHeight="1" x14ac:dyDescent="0.2">
      <c r="A31" s="16" t="s">
        <v>185</v>
      </c>
      <c r="B31" s="15">
        <f>SUM(B32:B43)</f>
        <v>39166</v>
      </c>
      <c r="C31" s="15">
        <f>SUM(C32:C43)</f>
        <v>24701</v>
      </c>
      <c r="D31" s="17">
        <f>C31/B31*100</f>
        <v>63.06745646734413</v>
      </c>
      <c r="E31" s="15">
        <f>SUM(E32:E43)</f>
        <v>3483</v>
      </c>
      <c r="F31" s="17">
        <f>E31/B31*100</f>
        <v>8.8929173262523609</v>
      </c>
      <c r="G31" s="15">
        <f>SUM(G32:G43)</f>
        <v>4820</v>
      </c>
      <c r="H31" s="17">
        <f>G31/B31*100</f>
        <v>12.306592452637492</v>
      </c>
      <c r="I31" s="15">
        <f>SUM(I32:I43)</f>
        <v>753</v>
      </c>
      <c r="J31" s="17">
        <f>I31/B31*100</f>
        <v>1.9225859163560228</v>
      </c>
      <c r="K31" s="15">
        <f>SUM(K32:K43)</f>
        <v>444</v>
      </c>
      <c r="L31" s="17">
        <f>K31/B31*100</f>
        <v>1.1336363172139101</v>
      </c>
      <c r="M31" s="15">
        <f>SUM(M32:M43)</f>
        <v>153</v>
      </c>
      <c r="N31" s="17">
        <f>M31/B31*100</f>
        <v>0.39064494714803655</v>
      </c>
      <c r="O31" s="15">
        <f>SUM(O32:O43)</f>
        <v>4811</v>
      </c>
      <c r="P31" s="18">
        <f>O31/B31*100</f>
        <v>12.283613338099372</v>
      </c>
    </row>
    <row r="32" spans="1:16" ht="39.950000000000003" customHeight="1" x14ac:dyDescent="0.2">
      <c r="A32" s="19" t="s">
        <v>186</v>
      </c>
      <c r="B32" s="20">
        <v>3151</v>
      </c>
      <c r="C32" s="20">
        <v>1710</v>
      </c>
      <c r="D32" s="21">
        <f>C32/B32*100</f>
        <v>54.268486194858781</v>
      </c>
      <c r="E32" s="20">
        <v>660</v>
      </c>
      <c r="F32" s="21">
        <f t="shared" ref="F32:F43" si="31">E32/B32*100</f>
        <v>20.945731513805139</v>
      </c>
      <c r="G32" s="20">
        <v>323</v>
      </c>
      <c r="H32" s="21">
        <f t="shared" ref="H32:H43" si="32">G32/B32*100</f>
        <v>10.25071405902888</v>
      </c>
      <c r="I32" s="20">
        <v>69</v>
      </c>
      <c r="J32" s="21">
        <f t="shared" ref="J32:J43" si="33">I32/B32*100</f>
        <v>2.1897810218978102</v>
      </c>
      <c r="K32" s="20">
        <v>12</v>
      </c>
      <c r="L32" s="21">
        <f t="shared" ref="L32:L43" si="34">K32/B32*100</f>
        <v>0.38083148206918438</v>
      </c>
      <c r="M32" s="20">
        <v>27</v>
      </c>
      <c r="N32" s="21">
        <f t="shared" ref="N32:N43" si="35">M32/B32*100</f>
        <v>0.85687083465566494</v>
      </c>
      <c r="O32" s="20">
        <v>350</v>
      </c>
      <c r="P32" s="22">
        <f t="shared" ref="P32:P43" si="36">O32/B32*100</f>
        <v>11.107584893684544</v>
      </c>
    </row>
    <row r="33" spans="1:16" ht="39.950000000000003" customHeight="1" x14ac:dyDescent="0.2">
      <c r="A33" s="19" t="s">
        <v>187</v>
      </c>
      <c r="B33" s="20">
        <v>1450</v>
      </c>
      <c r="C33" s="20">
        <v>938</v>
      </c>
      <c r="D33" s="21">
        <f t="shared" ref="D33:D43" si="37">C33/B33*100</f>
        <v>64.689655172413794</v>
      </c>
      <c r="E33" s="20">
        <v>76</v>
      </c>
      <c r="F33" s="21">
        <f t="shared" si="31"/>
        <v>5.2413793103448274</v>
      </c>
      <c r="G33" s="20">
        <v>235</v>
      </c>
      <c r="H33" s="21">
        <f t="shared" si="32"/>
        <v>16.206896551724135</v>
      </c>
      <c r="I33" s="20">
        <v>13</v>
      </c>
      <c r="J33" s="21">
        <f t="shared" si="33"/>
        <v>0.89655172413793094</v>
      </c>
      <c r="K33" s="20">
        <v>13</v>
      </c>
      <c r="L33" s="21">
        <f t="shared" si="34"/>
        <v>0.89655172413793094</v>
      </c>
      <c r="M33" s="20">
        <v>3</v>
      </c>
      <c r="N33" s="21">
        <f t="shared" si="35"/>
        <v>0.20689655172413793</v>
      </c>
      <c r="O33" s="20">
        <v>172</v>
      </c>
      <c r="P33" s="22">
        <f t="shared" si="36"/>
        <v>11.862068965517242</v>
      </c>
    </row>
    <row r="34" spans="1:16" ht="39.950000000000003" customHeight="1" x14ac:dyDescent="0.2">
      <c r="A34" s="125" t="s">
        <v>199</v>
      </c>
      <c r="B34" s="20">
        <v>15709</v>
      </c>
      <c r="C34" s="20">
        <v>10418</v>
      </c>
      <c r="D34" s="21">
        <f t="shared" si="37"/>
        <v>66.318670825641362</v>
      </c>
      <c r="E34" s="20">
        <v>1462</v>
      </c>
      <c r="F34" s="21">
        <f t="shared" si="31"/>
        <v>9.3067668215672548</v>
      </c>
      <c r="G34" s="20">
        <v>2079</v>
      </c>
      <c r="H34" s="21">
        <f t="shared" si="32"/>
        <v>13.234451588261505</v>
      </c>
      <c r="I34" s="20">
        <v>391</v>
      </c>
      <c r="J34" s="21">
        <f t="shared" si="33"/>
        <v>2.4890190336749636</v>
      </c>
      <c r="K34" s="20">
        <v>111</v>
      </c>
      <c r="L34" s="21">
        <f t="shared" si="34"/>
        <v>0.70660131135018145</v>
      </c>
      <c r="M34" s="20">
        <v>116</v>
      </c>
      <c r="N34" s="21">
        <f t="shared" si="35"/>
        <v>0.73843019924883824</v>
      </c>
      <c r="O34" s="20">
        <v>1132</v>
      </c>
      <c r="P34" s="22">
        <f t="shared" si="36"/>
        <v>7.2060602202559041</v>
      </c>
    </row>
    <row r="35" spans="1:16" ht="39.950000000000003" customHeight="1" x14ac:dyDescent="0.2">
      <c r="A35" s="19" t="s">
        <v>188</v>
      </c>
      <c r="B35" s="20">
        <v>715</v>
      </c>
      <c r="C35" s="20">
        <v>621</v>
      </c>
      <c r="D35" s="21">
        <f t="shared" si="37"/>
        <v>86.853146853146853</v>
      </c>
      <c r="E35" s="20">
        <v>35</v>
      </c>
      <c r="F35" s="21">
        <f t="shared" si="31"/>
        <v>4.895104895104895</v>
      </c>
      <c r="G35" s="20">
        <v>53</v>
      </c>
      <c r="H35" s="21">
        <f t="shared" si="32"/>
        <v>7.4125874125874125</v>
      </c>
      <c r="I35" s="20">
        <v>3</v>
      </c>
      <c r="J35" s="21">
        <f t="shared" si="33"/>
        <v>0.41958041958041958</v>
      </c>
      <c r="K35" s="20">
        <v>2</v>
      </c>
      <c r="L35" s="21">
        <f t="shared" si="34"/>
        <v>0.27972027972027974</v>
      </c>
      <c r="M35" s="127">
        <v>0</v>
      </c>
      <c r="N35" s="127">
        <v>0</v>
      </c>
      <c r="O35" s="127">
        <v>0</v>
      </c>
      <c r="P35" s="22">
        <f t="shared" si="36"/>
        <v>0</v>
      </c>
    </row>
    <row r="36" spans="1:16" ht="54.95" customHeight="1" x14ac:dyDescent="0.2">
      <c r="A36" s="19" t="s">
        <v>189</v>
      </c>
      <c r="B36" s="20">
        <v>15496</v>
      </c>
      <c r="C36" s="20">
        <v>9379</v>
      </c>
      <c r="D36" s="21">
        <f t="shared" si="37"/>
        <v>60.525296850800203</v>
      </c>
      <c r="E36" s="20">
        <v>1095</v>
      </c>
      <c r="F36" s="21">
        <f t="shared" si="31"/>
        <v>7.0663397005678892</v>
      </c>
      <c r="G36" s="20">
        <v>1933</v>
      </c>
      <c r="H36" s="21">
        <f t="shared" si="32"/>
        <v>12.474186886938565</v>
      </c>
      <c r="I36" s="20">
        <v>257</v>
      </c>
      <c r="J36" s="21">
        <f t="shared" si="33"/>
        <v>1.6584925141972122</v>
      </c>
      <c r="K36" s="20">
        <v>248</v>
      </c>
      <c r="L36" s="21">
        <f t="shared" si="34"/>
        <v>1.600413009808983</v>
      </c>
      <c r="M36" s="20">
        <v>3</v>
      </c>
      <c r="N36" s="21">
        <f t="shared" si="35"/>
        <v>1.9359834796076406E-2</v>
      </c>
      <c r="O36" s="20">
        <v>2581</v>
      </c>
      <c r="P36" s="22">
        <f t="shared" si="36"/>
        <v>16.655911202891069</v>
      </c>
    </row>
    <row r="37" spans="1:16" ht="120" customHeight="1" x14ac:dyDescent="0.2">
      <c r="A37" s="19" t="s">
        <v>200</v>
      </c>
      <c r="B37" s="20">
        <v>601</v>
      </c>
      <c r="C37" s="20">
        <v>205</v>
      </c>
      <c r="D37" s="21">
        <f t="shared" si="37"/>
        <v>34.109816971713805</v>
      </c>
      <c r="E37" s="20">
        <v>41</v>
      </c>
      <c r="F37" s="21">
        <f t="shared" si="31"/>
        <v>6.8219633943427613</v>
      </c>
      <c r="G37" s="20">
        <v>68</v>
      </c>
      <c r="H37" s="21">
        <f t="shared" si="32"/>
        <v>11.314475873544092</v>
      </c>
      <c r="I37" s="20">
        <v>1</v>
      </c>
      <c r="J37" s="21">
        <f t="shared" si="33"/>
        <v>0.16638935108153077</v>
      </c>
      <c r="K37" s="127">
        <v>0</v>
      </c>
      <c r="L37" s="127">
        <v>0</v>
      </c>
      <c r="M37" s="127">
        <v>0</v>
      </c>
      <c r="N37" s="127">
        <v>0</v>
      </c>
      <c r="O37" s="20">
        <v>286</v>
      </c>
      <c r="P37" s="22">
        <f t="shared" si="36"/>
        <v>47.587354409317804</v>
      </c>
    </row>
    <row r="38" spans="1:16" ht="39.950000000000003" customHeight="1" x14ac:dyDescent="0.2">
      <c r="A38" s="19" t="s">
        <v>190</v>
      </c>
      <c r="B38" s="20">
        <v>1496</v>
      </c>
      <c r="C38" s="20">
        <v>1231</v>
      </c>
      <c r="D38" s="21">
        <f t="shared" si="37"/>
        <v>82.286096256684488</v>
      </c>
      <c r="E38" s="20">
        <v>51</v>
      </c>
      <c r="F38" s="21">
        <f t="shared" si="31"/>
        <v>3.4090909090909087</v>
      </c>
      <c r="G38" s="20">
        <v>47</v>
      </c>
      <c r="H38" s="21">
        <f t="shared" si="32"/>
        <v>3.141711229946524</v>
      </c>
      <c r="I38" s="20">
        <v>11</v>
      </c>
      <c r="J38" s="21">
        <f t="shared" si="33"/>
        <v>0.73529411764705876</v>
      </c>
      <c r="K38" s="20">
        <v>52</v>
      </c>
      <c r="L38" s="21">
        <f t="shared" si="34"/>
        <v>3.4759358288770055</v>
      </c>
      <c r="M38" s="127">
        <v>0</v>
      </c>
      <c r="N38" s="127">
        <v>0</v>
      </c>
      <c r="O38" s="20">
        <v>104</v>
      </c>
      <c r="P38" s="22">
        <f t="shared" si="36"/>
        <v>6.9518716577540109</v>
      </c>
    </row>
    <row r="39" spans="1:16" ht="39.950000000000003" customHeight="1" x14ac:dyDescent="0.2">
      <c r="A39" s="19" t="s">
        <v>191</v>
      </c>
      <c r="B39" s="127">
        <v>0</v>
      </c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</row>
    <row r="40" spans="1:16" ht="39.950000000000003" customHeight="1" x14ac:dyDescent="0.2">
      <c r="A40" s="19" t="s">
        <v>192</v>
      </c>
      <c r="B40" s="20">
        <v>2</v>
      </c>
      <c r="C40" s="20">
        <v>1</v>
      </c>
      <c r="D40" s="21">
        <f t="shared" si="37"/>
        <v>50</v>
      </c>
      <c r="E40" s="127">
        <v>0</v>
      </c>
      <c r="F40" s="127">
        <v>0</v>
      </c>
      <c r="G40" s="127">
        <v>0</v>
      </c>
      <c r="H40" s="127">
        <v>0</v>
      </c>
      <c r="I40" s="127">
        <v>0</v>
      </c>
      <c r="J40" s="127">
        <v>0</v>
      </c>
      <c r="K40" s="127">
        <v>0</v>
      </c>
      <c r="L40" s="127">
        <v>0</v>
      </c>
      <c r="M40" s="127">
        <v>0</v>
      </c>
      <c r="N40" s="127">
        <v>0</v>
      </c>
      <c r="O40" s="20">
        <v>1</v>
      </c>
      <c r="P40" s="22">
        <f t="shared" si="36"/>
        <v>50</v>
      </c>
    </row>
    <row r="41" spans="1:16" ht="39.950000000000003" customHeight="1" x14ac:dyDescent="0.2">
      <c r="A41" s="19" t="s">
        <v>193</v>
      </c>
      <c r="B41" s="20">
        <v>33</v>
      </c>
      <c r="C41" s="20">
        <v>33</v>
      </c>
      <c r="D41" s="21">
        <f t="shared" si="37"/>
        <v>100</v>
      </c>
      <c r="E41" s="127">
        <v>0</v>
      </c>
      <c r="F41" s="127">
        <v>0</v>
      </c>
      <c r="G41" s="127">
        <v>0</v>
      </c>
      <c r="H41" s="127">
        <v>0</v>
      </c>
      <c r="I41" s="127">
        <v>0</v>
      </c>
      <c r="J41" s="127">
        <v>0</v>
      </c>
      <c r="K41" s="127">
        <v>0</v>
      </c>
      <c r="L41" s="127">
        <v>0</v>
      </c>
      <c r="M41" s="127">
        <v>0</v>
      </c>
      <c r="N41" s="127">
        <v>0</v>
      </c>
      <c r="O41" s="127">
        <v>0</v>
      </c>
      <c r="P41" s="127">
        <v>0</v>
      </c>
    </row>
    <row r="42" spans="1:16" ht="39.950000000000003" customHeight="1" x14ac:dyDescent="0.2">
      <c r="A42" s="19" t="s">
        <v>194</v>
      </c>
      <c r="B42" s="127">
        <v>0</v>
      </c>
      <c r="C42" s="127">
        <v>0</v>
      </c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127">
        <v>0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</row>
    <row r="43" spans="1:16" ht="39.950000000000003" customHeight="1" x14ac:dyDescent="0.2">
      <c r="A43" s="19" t="s">
        <v>195</v>
      </c>
      <c r="B43" s="20">
        <v>513</v>
      </c>
      <c r="C43" s="20">
        <v>165</v>
      </c>
      <c r="D43" s="21">
        <f t="shared" si="37"/>
        <v>32.163742690058477</v>
      </c>
      <c r="E43" s="20">
        <v>63</v>
      </c>
      <c r="F43" s="21">
        <f t="shared" si="31"/>
        <v>12.280701754385964</v>
      </c>
      <c r="G43" s="20">
        <v>82</v>
      </c>
      <c r="H43" s="21">
        <f t="shared" si="32"/>
        <v>15.984405458089668</v>
      </c>
      <c r="I43" s="20">
        <v>8</v>
      </c>
      <c r="J43" s="21">
        <f t="shared" si="33"/>
        <v>1.5594541910331383</v>
      </c>
      <c r="K43" s="20">
        <v>6</v>
      </c>
      <c r="L43" s="21">
        <f t="shared" si="34"/>
        <v>1.1695906432748537</v>
      </c>
      <c r="M43" s="20">
        <v>4</v>
      </c>
      <c r="N43" s="21">
        <f t="shared" si="35"/>
        <v>0.77972709551656916</v>
      </c>
      <c r="O43" s="20">
        <v>185</v>
      </c>
      <c r="P43" s="22">
        <f t="shared" si="36"/>
        <v>36.06237816764132</v>
      </c>
    </row>
    <row r="44" spans="1:16" ht="15.95" customHeight="1" x14ac:dyDescent="0.2"/>
    <row r="45" spans="1:16" ht="15.95" customHeight="1" thickBot="1" x14ac:dyDescent="0.25">
      <c r="A45" s="68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</row>
    <row r="46" spans="1:16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16" ht="18" customHeight="1" x14ac:dyDescent="0.25">
      <c r="A47" s="30" t="s">
        <v>19</v>
      </c>
    </row>
    <row r="48" spans="1:16" ht="15.95" customHeight="1" x14ac:dyDescent="0.2">
      <c r="A48" s="31" t="s">
        <v>20</v>
      </c>
    </row>
    <row r="49" spans="1:16" ht="35.1" customHeight="1" x14ac:dyDescent="0.2">
      <c r="A49" s="93" t="s">
        <v>94</v>
      </c>
      <c r="B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39.950000000000003" customHeight="1" x14ac:dyDescent="0.2">
      <c r="A50" s="16" t="s">
        <v>185</v>
      </c>
      <c r="B50" s="15">
        <f>SUM(B51:B62)</f>
        <v>39894</v>
      </c>
      <c r="C50" s="15">
        <f>SUM(C51:C62)</f>
        <v>20675</v>
      </c>
      <c r="D50" s="17">
        <f>C50/B50*100</f>
        <v>51.824835814909505</v>
      </c>
      <c r="E50" s="15">
        <f>SUM(E51:E62)</f>
        <v>4462</v>
      </c>
      <c r="F50" s="17">
        <f>E50/B50*100</f>
        <v>11.184639294129443</v>
      </c>
      <c r="G50" s="15">
        <f>SUM(G51:G62)</f>
        <v>6228</v>
      </c>
      <c r="H50" s="17">
        <f>G50/B50*100</f>
        <v>15.611370130846744</v>
      </c>
      <c r="I50" s="15">
        <f>SUM(I51:I62)</f>
        <v>937</v>
      </c>
      <c r="J50" s="17">
        <f>I50/B50*100</f>
        <v>2.3487241189151251</v>
      </c>
      <c r="K50" s="15">
        <f>SUM(K51:K62)</f>
        <v>1734</v>
      </c>
      <c r="L50" s="17">
        <f>K50/B50*100</f>
        <v>4.3465182734245751</v>
      </c>
      <c r="M50" s="15">
        <f>SUM(M51:M62)</f>
        <v>510</v>
      </c>
      <c r="N50" s="17">
        <f>M50/B50*100</f>
        <v>1.2783877274778164</v>
      </c>
      <c r="O50" s="15">
        <f>SUM(O51:O62)</f>
        <v>5348</v>
      </c>
      <c r="P50" s="18">
        <f>O50/B50*100</f>
        <v>13.405524640296788</v>
      </c>
    </row>
    <row r="51" spans="1:16" ht="39.950000000000003" customHeight="1" x14ac:dyDescent="0.2">
      <c r="A51" s="19" t="s">
        <v>186</v>
      </c>
      <c r="B51" s="20">
        <v>4088</v>
      </c>
      <c r="C51" s="20">
        <v>1177</v>
      </c>
      <c r="D51" s="21">
        <f>C51/B51*100</f>
        <v>28.791585127201564</v>
      </c>
      <c r="E51" s="20">
        <v>770</v>
      </c>
      <c r="F51" s="21">
        <f t="shared" ref="F51:F59" si="38">E51/B51*100</f>
        <v>18.835616438356166</v>
      </c>
      <c r="G51" s="20">
        <v>1240</v>
      </c>
      <c r="H51" s="21">
        <f t="shared" ref="H51:H62" si="39">G51/B51*100</f>
        <v>30.332681017612522</v>
      </c>
      <c r="I51" s="20">
        <v>261</v>
      </c>
      <c r="J51" s="21">
        <f t="shared" ref="J51:J60" si="40">I51/B51*100</f>
        <v>6.3845401174168304</v>
      </c>
      <c r="K51" s="20">
        <v>50</v>
      </c>
      <c r="L51" s="21">
        <f t="shared" ref="L51:L62" si="41">K51/B51*100</f>
        <v>1.2230919765166339</v>
      </c>
      <c r="M51" s="20">
        <v>191</v>
      </c>
      <c r="N51" s="21">
        <f t="shared" ref="N51:N62" si="42">M51/B51*100</f>
        <v>4.6722113502935416</v>
      </c>
      <c r="O51" s="20">
        <v>399</v>
      </c>
      <c r="P51" s="22">
        <f t="shared" ref="P51:P62" si="43">O51/B51*100</f>
        <v>9.7602739726027394</v>
      </c>
    </row>
    <row r="52" spans="1:16" ht="39.950000000000003" customHeight="1" x14ac:dyDescent="0.2">
      <c r="A52" s="19" t="s">
        <v>187</v>
      </c>
      <c r="B52" s="20">
        <v>2781</v>
      </c>
      <c r="C52" s="20">
        <v>1501</v>
      </c>
      <c r="D52" s="21">
        <f t="shared" ref="D52:D62" si="44">C52/B52*100</f>
        <v>53.973390866594748</v>
      </c>
      <c r="E52" s="20">
        <v>333</v>
      </c>
      <c r="F52" s="21">
        <f t="shared" si="38"/>
        <v>11.974110032362459</v>
      </c>
      <c r="G52" s="20">
        <v>366</v>
      </c>
      <c r="H52" s="21">
        <f t="shared" si="39"/>
        <v>13.160733549083064</v>
      </c>
      <c r="I52" s="20">
        <v>75</v>
      </c>
      <c r="J52" s="21">
        <f t="shared" si="40"/>
        <v>2.6968716289104639</v>
      </c>
      <c r="K52" s="20">
        <v>44</v>
      </c>
      <c r="L52" s="21">
        <f t="shared" si="41"/>
        <v>1.5821646889608056</v>
      </c>
      <c r="M52" s="20">
        <v>47</v>
      </c>
      <c r="N52" s="21">
        <f t="shared" si="42"/>
        <v>1.6900395541172242</v>
      </c>
      <c r="O52" s="20">
        <v>415</v>
      </c>
      <c r="P52" s="22">
        <f t="shared" si="43"/>
        <v>14.922689679971231</v>
      </c>
    </row>
    <row r="53" spans="1:16" ht="39.950000000000003" customHeight="1" x14ac:dyDescent="0.2">
      <c r="A53" s="125" t="s">
        <v>199</v>
      </c>
      <c r="B53" s="20">
        <v>20677</v>
      </c>
      <c r="C53" s="20">
        <v>10541</v>
      </c>
      <c r="D53" s="21">
        <f t="shared" si="44"/>
        <v>50.979349035159835</v>
      </c>
      <c r="E53" s="20">
        <v>2849</v>
      </c>
      <c r="F53" s="21">
        <f t="shared" si="38"/>
        <v>13.778594573680902</v>
      </c>
      <c r="G53" s="20">
        <v>3255</v>
      </c>
      <c r="H53" s="21">
        <f t="shared" si="39"/>
        <v>15.742128935532234</v>
      </c>
      <c r="I53" s="20">
        <v>541</v>
      </c>
      <c r="J53" s="21">
        <f t="shared" si="40"/>
        <v>2.6164337186245588</v>
      </c>
      <c r="K53" s="20">
        <v>922</v>
      </c>
      <c r="L53" s="21">
        <f t="shared" si="41"/>
        <v>4.4590607921845526</v>
      </c>
      <c r="M53" s="20">
        <v>234</v>
      </c>
      <c r="N53" s="21">
        <f t="shared" si="42"/>
        <v>1.1316922184069256</v>
      </c>
      <c r="O53" s="20">
        <v>2335</v>
      </c>
      <c r="P53" s="22">
        <f t="shared" si="43"/>
        <v>11.292740726410988</v>
      </c>
    </row>
    <row r="54" spans="1:16" ht="39.950000000000003" customHeight="1" x14ac:dyDescent="0.2">
      <c r="A54" s="19" t="s">
        <v>188</v>
      </c>
      <c r="B54" s="20">
        <v>94</v>
      </c>
      <c r="C54" s="20">
        <v>47</v>
      </c>
      <c r="D54" s="21">
        <f t="shared" si="44"/>
        <v>50</v>
      </c>
      <c r="E54" s="20">
        <v>2</v>
      </c>
      <c r="F54" s="21">
        <f t="shared" si="38"/>
        <v>2.1276595744680851</v>
      </c>
      <c r="G54" s="20">
        <v>9</v>
      </c>
      <c r="H54" s="21">
        <f t="shared" si="39"/>
        <v>9.5744680851063837</v>
      </c>
      <c r="I54" s="127">
        <v>0</v>
      </c>
      <c r="J54" s="127">
        <v>0</v>
      </c>
      <c r="K54" s="127">
        <v>0</v>
      </c>
      <c r="L54" s="127">
        <v>0</v>
      </c>
      <c r="M54" s="127">
        <v>0</v>
      </c>
      <c r="N54" s="127">
        <v>0</v>
      </c>
      <c r="O54" s="20">
        <v>36</v>
      </c>
      <c r="P54" s="22">
        <f t="shared" si="43"/>
        <v>38.297872340425535</v>
      </c>
    </row>
    <row r="55" spans="1:16" ht="54.95" customHeight="1" x14ac:dyDescent="0.2">
      <c r="A55" s="19" t="s">
        <v>189</v>
      </c>
      <c r="B55" s="20">
        <v>8678</v>
      </c>
      <c r="C55" s="20">
        <v>5468</v>
      </c>
      <c r="D55" s="21">
        <f t="shared" si="44"/>
        <v>63.009910117538602</v>
      </c>
      <c r="E55" s="20">
        <v>372</v>
      </c>
      <c r="F55" s="21">
        <f t="shared" si="38"/>
        <v>4.2867020050702926</v>
      </c>
      <c r="G55" s="20">
        <v>1120</v>
      </c>
      <c r="H55" s="21">
        <f t="shared" si="39"/>
        <v>12.906199585157871</v>
      </c>
      <c r="I55" s="20">
        <v>49</v>
      </c>
      <c r="J55" s="21">
        <f t="shared" si="40"/>
        <v>0.56464623185065677</v>
      </c>
      <c r="K55" s="20">
        <v>414</v>
      </c>
      <c r="L55" s="21">
        <f t="shared" si="41"/>
        <v>4.7706844895137133</v>
      </c>
      <c r="M55" s="20">
        <v>28</v>
      </c>
      <c r="N55" s="21">
        <f t="shared" si="42"/>
        <v>0.32265498962894673</v>
      </c>
      <c r="O55" s="20">
        <v>1227</v>
      </c>
      <c r="P55" s="22">
        <f t="shared" si="43"/>
        <v>14.139202581239918</v>
      </c>
    </row>
    <row r="56" spans="1:16" ht="120" customHeight="1" x14ac:dyDescent="0.2">
      <c r="A56" s="19" t="s">
        <v>200</v>
      </c>
      <c r="B56" s="20">
        <v>1334</v>
      </c>
      <c r="C56" s="20">
        <v>851</v>
      </c>
      <c r="D56" s="21">
        <f t="shared" si="44"/>
        <v>63.793103448275865</v>
      </c>
      <c r="E56" s="20">
        <v>107</v>
      </c>
      <c r="F56" s="21">
        <f t="shared" si="38"/>
        <v>8.0209895052473765</v>
      </c>
      <c r="G56" s="20">
        <v>196</v>
      </c>
      <c r="H56" s="21">
        <f t="shared" si="39"/>
        <v>14.69265367316342</v>
      </c>
      <c r="I56" s="20">
        <v>4</v>
      </c>
      <c r="J56" s="21">
        <f t="shared" si="40"/>
        <v>0.29985007496251875</v>
      </c>
      <c r="K56" s="20">
        <v>5</v>
      </c>
      <c r="L56" s="21">
        <f t="shared" si="41"/>
        <v>0.3748125937031484</v>
      </c>
      <c r="M56" s="127">
        <v>0</v>
      </c>
      <c r="N56" s="127">
        <v>0</v>
      </c>
      <c r="O56" s="20">
        <v>171</v>
      </c>
      <c r="P56" s="22">
        <f t="shared" si="43"/>
        <v>12.818590704647676</v>
      </c>
    </row>
    <row r="57" spans="1:16" ht="39.950000000000003" customHeight="1" x14ac:dyDescent="0.2">
      <c r="A57" s="19" t="s">
        <v>190</v>
      </c>
      <c r="B57" s="20">
        <v>2092</v>
      </c>
      <c r="C57" s="20">
        <v>1014</v>
      </c>
      <c r="D57" s="21">
        <f t="shared" si="44"/>
        <v>48.470363288718929</v>
      </c>
      <c r="E57" s="20">
        <v>27</v>
      </c>
      <c r="F57" s="21">
        <f t="shared" si="38"/>
        <v>1.2906309751434035</v>
      </c>
      <c r="G57" s="20">
        <v>37</v>
      </c>
      <c r="H57" s="21">
        <f t="shared" si="39"/>
        <v>1.7686424474187379</v>
      </c>
      <c r="I57" s="127">
        <v>0</v>
      </c>
      <c r="J57" s="127">
        <v>0</v>
      </c>
      <c r="K57" s="20">
        <v>287</v>
      </c>
      <c r="L57" s="21">
        <f t="shared" si="41"/>
        <v>13.718929254302104</v>
      </c>
      <c r="M57" s="20">
        <v>9</v>
      </c>
      <c r="N57" s="21">
        <f t="shared" si="42"/>
        <v>0.43021032504780116</v>
      </c>
      <c r="O57" s="20">
        <v>718</v>
      </c>
      <c r="P57" s="22">
        <f t="shared" si="43"/>
        <v>34.321223709369022</v>
      </c>
    </row>
    <row r="58" spans="1:16" ht="39.950000000000003" customHeight="1" x14ac:dyDescent="0.2">
      <c r="A58" s="19" t="s">
        <v>191</v>
      </c>
      <c r="B58" s="127">
        <v>0</v>
      </c>
      <c r="C58" s="127">
        <v>0</v>
      </c>
      <c r="D58" s="127">
        <v>0</v>
      </c>
      <c r="E58" s="127">
        <v>0</v>
      </c>
      <c r="F58" s="127">
        <v>0</v>
      </c>
      <c r="G58" s="127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</row>
    <row r="59" spans="1:16" ht="39.950000000000003" customHeight="1" x14ac:dyDescent="0.2">
      <c r="A59" s="19" t="s">
        <v>192</v>
      </c>
      <c r="B59" s="20">
        <v>5</v>
      </c>
      <c r="C59" s="20">
        <v>2</v>
      </c>
      <c r="D59" s="21">
        <f t="shared" si="44"/>
        <v>40</v>
      </c>
      <c r="E59" s="20">
        <v>2</v>
      </c>
      <c r="F59" s="21">
        <f t="shared" si="38"/>
        <v>40</v>
      </c>
      <c r="G59" s="20">
        <v>1</v>
      </c>
      <c r="H59" s="21">
        <f t="shared" si="39"/>
        <v>20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27">
        <v>0</v>
      </c>
      <c r="O59" s="127">
        <v>0</v>
      </c>
      <c r="P59" s="127">
        <v>0</v>
      </c>
    </row>
    <row r="60" spans="1:16" ht="39.950000000000003" customHeight="1" x14ac:dyDescent="0.2">
      <c r="A60" s="19" t="s">
        <v>193</v>
      </c>
      <c r="B60" s="20">
        <v>22</v>
      </c>
      <c r="C60" s="20">
        <v>3</v>
      </c>
      <c r="D60" s="21">
        <f t="shared" si="44"/>
        <v>13.636363636363635</v>
      </c>
      <c r="E60" s="127">
        <v>0</v>
      </c>
      <c r="F60" s="127">
        <v>0</v>
      </c>
      <c r="G60" s="20">
        <v>1</v>
      </c>
      <c r="H60" s="21">
        <f t="shared" si="39"/>
        <v>4.5454545454545459</v>
      </c>
      <c r="I60" s="20">
        <v>7</v>
      </c>
      <c r="J60" s="21">
        <f t="shared" si="40"/>
        <v>31.818181818181817</v>
      </c>
      <c r="K60" s="20">
        <v>3</v>
      </c>
      <c r="L60" s="21">
        <f t="shared" si="41"/>
        <v>13.636363636363635</v>
      </c>
      <c r="M60" s="127">
        <v>0</v>
      </c>
      <c r="N60" s="127">
        <v>0</v>
      </c>
      <c r="O60" s="20">
        <v>8</v>
      </c>
      <c r="P60" s="22">
        <f t="shared" si="43"/>
        <v>36.363636363636367</v>
      </c>
    </row>
    <row r="61" spans="1:16" ht="39.950000000000003" customHeight="1" x14ac:dyDescent="0.2">
      <c r="A61" s="19" t="s">
        <v>194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</row>
    <row r="62" spans="1:16" ht="39.950000000000003" customHeight="1" x14ac:dyDescent="0.2">
      <c r="A62" s="19" t="s">
        <v>195</v>
      </c>
      <c r="B62" s="20">
        <v>123</v>
      </c>
      <c r="C62" s="20">
        <v>71</v>
      </c>
      <c r="D62" s="21">
        <f t="shared" si="44"/>
        <v>57.72357723577236</v>
      </c>
      <c r="E62" s="127">
        <v>0</v>
      </c>
      <c r="F62" s="127">
        <v>0</v>
      </c>
      <c r="G62" s="20">
        <v>3</v>
      </c>
      <c r="H62" s="21">
        <f t="shared" si="39"/>
        <v>2.4390243902439024</v>
      </c>
      <c r="I62" s="127">
        <v>0</v>
      </c>
      <c r="J62" s="127">
        <v>0</v>
      </c>
      <c r="K62" s="20">
        <v>9</v>
      </c>
      <c r="L62" s="21">
        <f t="shared" si="41"/>
        <v>7.3170731707317067</v>
      </c>
      <c r="M62" s="20">
        <v>1</v>
      </c>
      <c r="N62" s="21">
        <f t="shared" si="42"/>
        <v>0.81300813008130091</v>
      </c>
      <c r="O62" s="20">
        <v>39</v>
      </c>
      <c r="P62" s="22">
        <f t="shared" si="43"/>
        <v>31.707317073170731</v>
      </c>
    </row>
    <row r="63" spans="1:16" ht="15.95" customHeight="1" x14ac:dyDescent="0.2"/>
    <row r="64" spans="1:16" ht="15.95" customHeight="1" thickBot="1" x14ac:dyDescent="0.25">
      <c r="A64" s="68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</row>
    <row r="65" spans="1:16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16" ht="18" customHeight="1" x14ac:dyDescent="0.25">
      <c r="A66" s="30" t="s">
        <v>19</v>
      </c>
    </row>
    <row r="67" spans="1:16" ht="15.95" customHeight="1" x14ac:dyDescent="0.2">
      <c r="A67" s="31" t="s">
        <v>20</v>
      </c>
    </row>
    <row r="68" spans="1:16" ht="35.1" customHeight="1" x14ac:dyDescent="0.2">
      <c r="A68" s="93" t="s">
        <v>95</v>
      </c>
      <c r="B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39.950000000000003" customHeight="1" x14ac:dyDescent="0.2">
      <c r="A69" s="16" t="s">
        <v>185</v>
      </c>
      <c r="B69" s="15">
        <f>SUM(B70:B81)</f>
        <v>16863</v>
      </c>
      <c r="C69" s="15">
        <f>SUM(C70:C81)</f>
        <v>9129</v>
      </c>
      <c r="D69" s="17">
        <f>C69/B69*100</f>
        <v>54.136274684219885</v>
      </c>
      <c r="E69" s="15">
        <f>SUM(E70:E81)</f>
        <v>1290</v>
      </c>
      <c r="F69" s="17">
        <f>E69/B69*100</f>
        <v>7.649884362213129</v>
      </c>
      <c r="G69" s="15">
        <f>SUM(G70:G81)</f>
        <v>1934</v>
      </c>
      <c r="H69" s="17">
        <f>G69/B69*100</f>
        <v>11.468896400403249</v>
      </c>
      <c r="I69" s="15">
        <f>SUM(I70:I81)</f>
        <v>323</v>
      </c>
      <c r="J69" s="17">
        <f>I69/B69*100</f>
        <v>1.9154361620115044</v>
      </c>
      <c r="K69" s="15">
        <f>SUM(K70:K81)</f>
        <v>587</v>
      </c>
      <c r="L69" s="17">
        <f>K69/B69*100</f>
        <v>3.4809938919527958</v>
      </c>
      <c r="M69" s="15">
        <f>SUM(M70:M81)</f>
        <v>177</v>
      </c>
      <c r="N69" s="17">
        <f>M69/B69*100</f>
        <v>1.0496352962106386</v>
      </c>
      <c r="O69" s="15">
        <f>SUM(O70:O81)</f>
        <v>3423</v>
      </c>
      <c r="P69" s="18">
        <f>O69/B69*100</f>
        <v>20.298879202988793</v>
      </c>
    </row>
    <row r="70" spans="1:16" ht="39.950000000000003" customHeight="1" x14ac:dyDescent="0.2">
      <c r="A70" s="19" t="s">
        <v>186</v>
      </c>
      <c r="B70" s="20">
        <v>2807</v>
      </c>
      <c r="C70" s="20">
        <v>677</v>
      </c>
      <c r="D70" s="21">
        <f>C70/B70*100</f>
        <v>24.118275739223371</v>
      </c>
      <c r="E70" s="20">
        <v>354</v>
      </c>
      <c r="F70" s="21">
        <f t="shared" ref="F70:F81" si="45">E70/B70*100</f>
        <v>12.611328820805129</v>
      </c>
      <c r="G70" s="20">
        <v>480</v>
      </c>
      <c r="H70" s="21">
        <f t="shared" ref="H70:H81" si="46">G70/B70*100</f>
        <v>17.100106875667972</v>
      </c>
      <c r="I70" s="20">
        <v>106</v>
      </c>
      <c r="J70" s="21">
        <f t="shared" ref="J70:J76" si="47">I70/B70*100</f>
        <v>3.7762736017100105</v>
      </c>
      <c r="K70" s="20">
        <v>126</v>
      </c>
      <c r="L70" s="21">
        <f t="shared" ref="L70:L81" si="48">K70/B70*100</f>
        <v>4.4887780548628431</v>
      </c>
      <c r="M70" s="20">
        <v>125</v>
      </c>
      <c r="N70" s="21">
        <f t="shared" ref="N70:N74" si="49">M70/B70*100</f>
        <v>4.453152832205201</v>
      </c>
      <c r="O70" s="20">
        <v>939</v>
      </c>
      <c r="P70" s="22">
        <f t="shared" ref="P70:P81" si="50">O70/B70*100</f>
        <v>33.452084075525477</v>
      </c>
    </row>
    <row r="71" spans="1:16" ht="39.950000000000003" customHeight="1" x14ac:dyDescent="0.2">
      <c r="A71" s="19" t="s">
        <v>187</v>
      </c>
      <c r="B71" s="20">
        <v>2114</v>
      </c>
      <c r="C71" s="20">
        <v>1297</v>
      </c>
      <c r="D71" s="21">
        <f t="shared" ref="D71:D81" si="51">C71/B71*100</f>
        <v>61.352885525070953</v>
      </c>
      <c r="E71" s="20">
        <v>130</v>
      </c>
      <c r="F71" s="21">
        <f t="shared" si="45"/>
        <v>6.1494796594134344</v>
      </c>
      <c r="G71" s="20">
        <v>107</v>
      </c>
      <c r="H71" s="21">
        <f t="shared" si="46"/>
        <v>5.0614947965941344</v>
      </c>
      <c r="I71" s="20">
        <v>34</v>
      </c>
      <c r="J71" s="21">
        <f t="shared" si="47"/>
        <v>1.6083254493850521</v>
      </c>
      <c r="K71" s="20">
        <v>65</v>
      </c>
      <c r="L71" s="21">
        <f t="shared" si="48"/>
        <v>3.0747398297067172</v>
      </c>
      <c r="M71" s="20">
        <v>26</v>
      </c>
      <c r="N71" s="21">
        <f t="shared" si="49"/>
        <v>1.229895931882687</v>
      </c>
      <c r="O71" s="20">
        <v>455</v>
      </c>
      <c r="P71" s="22">
        <f t="shared" si="50"/>
        <v>21.523178807947019</v>
      </c>
    </row>
    <row r="72" spans="1:16" ht="39.950000000000003" customHeight="1" x14ac:dyDescent="0.2">
      <c r="A72" s="125" t="s">
        <v>199</v>
      </c>
      <c r="B72" s="20">
        <v>7948</v>
      </c>
      <c r="C72" s="20">
        <v>4343</v>
      </c>
      <c r="D72" s="21">
        <f t="shared" si="51"/>
        <v>54.642677403120274</v>
      </c>
      <c r="E72" s="20">
        <v>656</v>
      </c>
      <c r="F72" s="21">
        <f t="shared" si="45"/>
        <v>8.2536487166582795</v>
      </c>
      <c r="G72" s="20">
        <v>1002</v>
      </c>
      <c r="H72" s="21">
        <f t="shared" si="46"/>
        <v>12.606945143432311</v>
      </c>
      <c r="I72" s="20">
        <v>126</v>
      </c>
      <c r="J72" s="21">
        <f t="shared" si="47"/>
        <v>1.5853044791142425</v>
      </c>
      <c r="K72" s="20">
        <v>296</v>
      </c>
      <c r="L72" s="21">
        <f t="shared" si="48"/>
        <v>3.7242073477604429</v>
      </c>
      <c r="M72" s="20">
        <v>22</v>
      </c>
      <c r="N72" s="21">
        <f t="shared" si="49"/>
        <v>0.27679919476597886</v>
      </c>
      <c r="O72" s="20">
        <v>1503</v>
      </c>
      <c r="P72" s="22">
        <f t="shared" si="50"/>
        <v>18.910417715148466</v>
      </c>
    </row>
    <row r="73" spans="1:16" ht="39.950000000000003" customHeight="1" x14ac:dyDescent="0.2">
      <c r="A73" s="19" t="s">
        <v>188</v>
      </c>
      <c r="B73" s="20">
        <v>116</v>
      </c>
      <c r="C73" s="20">
        <v>81</v>
      </c>
      <c r="D73" s="21">
        <f t="shared" si="51"/>
        <v>69.827586206896555</v>
      </c>
      <c r="E73" s="20">
        <v>3</v>
      </c>
      <c r="F73" s="21">
        <f t="shared" si="45"/>
        <v>2.5862068965517242</v>
      </c>
      <c r="G73" s="20">
        <v>26</v>
      </c>
      <c r="H73" s="21">
        <f t="shared" si="46"/>
        <v>22.413793103448278</v>
      </c>
      <c r="I73" s="20">
        <v>5</v>
      </c>
      <c r="J73" s="21">
        <f t="shared" si="47"/>
        <v>4.3103448275862073</v>
      </c>
      <c r="K73" s="127">
        <v>0</v>
      </c>
      <c r="L73" s="127">
        <v>0</v>
      </c>
      <c r="M73" s="127">
        <v>0</v>
      </c>
      <c r="N73" s="127">
        <v>0</v>
      </c>
      <c r="O73" s="20">
        <v>1</v>
      </c>
      <c r="P73" s="22">
        <f t="shared" si="50"/>
        <v>0.86206896551724133</v>
      </c>
    </row>
    <row r="74" spans="1:16" ht="54.95" customHeight="1" x14ac:dyDescent="0.2">
      <c r="A74" s="19" t="s">
        <v>189</v>
      </c>
      <c r="B74" s="20">
        <v>3697</v>
      </c>
      <c r="C74" s="20">
        <v>2707</v>
      </c>
      <c r="D74" s="21">
        <f t="shared" si="51"/>
        <v>73.221530971057618</v>
      </c>
      <c r="E74" s="20">
        <v>136</v>
      </c>
      <c r="F74" s="21">
        <f t="shared" si="45"/>
        <v>3.6786583716526913</v>
      </c>
      <c r="G74" s="20">
        <v>285</v>
      </c>
      <c r="H74" s="21">
        <f t="shared" si="46"/>
        <v>7.7089532053015954</v>
      </c>
      <c r="I74" s="20">
        <v>47</v>
      </c>
      <c r="J74" s="21">
        <f t="shared" si="47"/>
        <v>1.2713010549093859</v>
      </c>
      <c r="K74" s="20">
        <v>95</v>
      </c>
      <c r="L74" s="21">
        <f t="shared" si="48"/>
        <v>2.5696510684338656</v>
      </c>
      <c r="M74" s="20">
        <v>4</v>
      </c>
      <c r="N74" s="21">
        <f t="shared" si="49"/>
        <v>0.10819583446037327</v>
      </c>
      <c r="O74" s="20">
        <v>423</v>
      </c>
      <c r="P74" s="22">
        <f t="shared" si="50"/>
        <v>11.441709494184474</v>
      </c>
    </row>
    <row r="75" spans="1:16" ht="120" customHeight="1" x14ac:dyDescent="0.2">
      <c r="A75" s="19" t="s">
        <v>200</v>
      </c>
      <c r="B75" s="20">
        <v>36</v>
      </c>
      <c r="C75" s="20">
        <v>4</v>
      </c>
      <c r="D75" s="21">
        <f t="shared" si="51"/>
        <v>11.111111111111111</v>
      </c>
      <c r="E75" s="127">
        <v>0</v>
      </c>
      <c r="F75" s="127">
        <v>0</v>
      </c>
      <c r="G75" s="20">
        <v>24</v>
      </c>
      <c r="H75" s="21">
        <f t="shared" si="46"/>
        <v>66.666666666666657</v>
      </c>
      <c r="I75" s="20">
        <v>3</v>
      </c>
      <c r="J75" s="21">
        <f t="shared" si="47"/>
        <v>8.3333333333333321</v>
      </c>
      <c r="K75" s="20">
        <v>1</v>
      </c>
      <c r="L75" s="21">
        <f t="shared" si="48"/>
        <v>2.7777777777777777</v>
      </c>
      <c r="M75" s="127">
        <v>0</v>
      </c>
      <c r="N75" s="127">
        <v>0</v>
      </c>
      <c r="O75" s="20">
        <v>4</v>
      </c>
      <c r="P75" s="22">
        <f t="shared" si="50"/>
        <v>11.111111111111111</v>
      </c>
    </row>
    <row r="76" spans="1:16" ht="39.950000000000003" customHeight="1" x14ac:dyDescent="0.2">
      <c r="A76" s="19" t="s">
        <v>190</v>
      </c>
      <c r="B76" s="20">
        <v>19</v>
      </c>
      <c r="C76" s="20">
        <v>1</v>
      </c>
      <c r="D76" s="21">
        <f t="shared" si="51"/>
        <v>5.2631578947368416</v>
      </c>
      <c r="E76" s="20">
        <v>5</v>
      </c>
      <c r="F76" s="21">
        <f t="shared" si="45"/>
        <v>26.315789473684209</v>
      </c>
      <c r="G76" s="20">
        <v>3</v>
      </c>
      <c r="H76" s="21">
        <f t="shared" si="46"/>
        <v>15.789473684210526</v>
      </c>
      <c r="I76" s="20">
        <v>2</v>
      </c>
      <c r="J76" s="21">
        <f t="shared" si="47"/>
        <v>10.526315789473683</v>
      </c>
      <c r="K76" s="20">
        <v>1</v>
      </c>
      <c r="L76" s="21">
        <f t="shared" si="48"/>
        <v>5.2631578947368416</v>
      </c>
      <c r="M76" s="127">
        <v>0</v>
      </c>
      <c r="N76" s="127">
        <v>0</v>
      </c>
      <c r="O76" s="20">
        <v>7</v>
      </c>
      <c r="P76" s="22">
        <f t="shared" si="50"/>
        <v>36.84210526315789</v>
      </c>
    </row>
    <row r="77" spans="1:16" ht="39.950000000000003" customHeight="1" x14ac:dyDescent="0.2">
      <c r="A77" s="19" t="s">
        <v>191</v>
      </c>
      <c r="B77" s="127">
        <v>0</v>
      </c>
      <c r="C77" s="127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127">
        <v>0</v>
      </c>
      <c r="N77" s="127">
        <v>0</v>
      </c>
      <c r="O77" s="127">
        <v>0</v>
      </c>
      <c r="P77" s="127">
        <v>0</v>
      </c>
    </row>
    <row r="78" spans="1:16" ht="39.950000000000003" customHeight="1" x14ac:dyDescent="0.2">
      <c r="A78" s="19" t="s">
        <v>192</v>
      </c>
      <c r="B78" s="20">
        <v>4</v>
      </c>
      <c r="C78" s="127">
        <v>0</v>
      </c>
      <c r="D78" s="127">
        <v>0</v>
      </c>
      <c r="E78" s="20">
        <v>1</v>
      </c>
      <c r="F78" s="21">
        <f t="shared" si="45"/>
        <v>25</v>
      </c>
      <c r="G78" s="20">
        <v>1</v>
      </c>
      <c r="H78" s="21">
        <f t="shared" si="46"/>
        <v>25</v>
      </c>
      <c r="I78" s="127">
        <v>0</v>
      </c>
      <c r="J78" s="127">
        <v>0</v>
      </c>
      <c r="K78" s="127">
        <v>0</v>
      </c>
      <c r="L78" s="127">
        <v>0</v>
      </c>
      <c r="M78" s="127">
        <v>0</v>
      </c>
      <c r="N78" s="127">
        <v>0</v>
      </c>
      <c r="O78" s="20">
        <v>2</v>
      </c>
      <c r="P78" s="22">
        <f t="shared" si="50"/>
        <v>50</v>
      </c>
    </row>
    <row r="79" spans="1:16" ht="39.950000000000003" customHeight="1" x14ac:dyDescent="0.2">
      <c r="A79" s="19" t="s">
        <v>193</v>
      </c>
      <c r="B79" s="20">
        <v>2</v>
      </c>
      <c r="C79" s="127">
        <v>0</v>
      </c>
      <c r="D79" s="127">
        <v>0</v>
      </c>
      <c r="E79" s="20">
        <v>1</v>
      </c>
      <c r="F79" s="21">
        <f t="shared" si="45"/>
        <v>50</v>
      </c>
      <c r="G79" s="20">
        <v>1</v>
      </c>
      <c r="H79" s="21">
        <f t="shared" si="46"/>
        <v>50</v>
      </c>
      <c r="I79" s="127">
        <v>0</v>
      </c>
      <c r="J79" s="127">
        <v>0</v>
      </c>
      <c r="K79" s="127">
        <v>0</v>
      </c>
      <c r="L79" s="127">
        <v>0</v>
      </c>
      <c r="M79" s="127">
        <v>0</v>
      </c>
      <c r="N79" s="127">
        <v>0</v>
      </c>
      <c r="O79" s="127">
        <v>0</v>
      </c>
      <c r="P79" s="127">
        <v>0</v>
      </c>
    </row>
    <row r="80" spans="1:16" ht="39.950000000000003" customHeight="1" x14ac:dyDescent="0.2">
      <c r="A80" s="19" t="s">
        <v>194</v>
      </c>
      <c r="B80" s="127">
        <v>0</v>
      </c>
      <c r="C80" s="127">
        <v>0</v>
      </c>
      <c r="D80" s="127">
        <v>0</v>
      </c>
      <c r="E80" s="127">
        <v>0</v>
      </c>
      <c r="F80" s="127">
        <v>0</v>
      </c>
      <c r="G80" s="127">
        <v>0</v>
      </c>
      <c r="H80" s="127">
        <v>0</v>
      </c>
      <c r="I80" s="127">
        <v>0</v>
      </c>
      <c r="J80" s="127">
        <v>0</v>
      </c>
      <c r="K80" s="127">
        <v>0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</row>
    <row r="81" spans="1:16" ht="39.950000000000003" customHeight="1" x14ac:dyDescent="0.2">
      <c r="A81" s="19" t="s">
        <v>195</v>
      </c>
      <c r="B81" s="20">
        <v>120</v>
      </c>
      <c r="C81" s="20">
        <v>19</v>
      </c>
      <c r="D81" s="21">
        <f t="shared" si="51"/>
        <v>15.833333333333332</v>
      </c>
      <c r="E81" s="20">
        <v>4</v>
      </c>
      <c r="F81" s="21">
        <f t="shared" si="45"/>
        <v>3.3333333333333335</v>
      </c>
      <c r="G81" s="20">
        <v>5</v>
      </c>
      <c r="H81" s="21">
        <f t="shared" si="46"/>
        <v>4.1666666666666661</v>
      </c>
      <c r="I81" s="127">
        <v>0</v>
      </c>
      <c r="J81" s="127">
        <v>0</v>
      </c>
      <c r="K81" s="20">
        <v>3</v>
      </c>
      <c r="L81" s="21">
        <f t="shared" si="48"/>
        <v>2.5</v>
      </c>
      <c r="M81" s="127">
        <v>0</v>
      </c>
      <c r="N81" s="127">
        <v>0</v>
      </c>
      <c r="O81" s="20">
        <v>89</v>
      </c>
      <c r="P81" s="22">
        <f t="shared" si="50"/>
        <v>74.166666666666671</v>
      </c>
    </row>
    <row r="82" spans="1:16" ht="15.95" customHeight="1" x14ac:dyDescent="0.2"/>
    <row r="83" spans="1:16" ht="15.95" customHeight="1" thickBot="1" x14ac:dyDescent="0.25">
      <c r="A83" s="68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</row>
    <row r="84" spans="1:16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16" ht="18" customHeight="1" x14ac:dyDescent="0.25">
      <c r="A85" s="30" t="s">
        <v>19</v>
      </c>
    </row>
    <row r="86" spans="1:16" ht="15.95" customHeight="1" x14ac:dyDescent="0.2">
      <c r="A86" s="31" t="s">
        <v>20</v>
      </c>
    </row>
    <row r="87" spans="1:16" ht="35.1" customHeight="1" x14ac:dyDescent="0.2">
      <c r="A87" s="93" t="s">
        <v>96</v>
      </c>
      <c r="B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 spans="1:16" ht="39.950000000000003" customHeight="1" x14ac:dyDescent="0.2">
      <c r="A88" s="16" t="s">
        <v>185</v>
      </c>
      <c r="B88" s="15">
        <f>SUM(B89:B100)</f>
        <v>21146</v>
      </c>
      <c r="C88" s="15">
        <f>SUM(C89:C100)</f>
        <v>11747</v>
      </c>
      <c r="D88" s="17">
        <f>C88/B88*100</f>
        <v>55.551877423626216</v>
      </c>
      <c r="E88" s="15">
        <f>SUM(E89:E100)</f>
        <v>1510</v>
      </c>
      <c r="F88" s="17">
        <f>E88/B88*100</f>
        <v>7.1408304171001609</v>
      </c>
      <c r="G88" s="15">
        <f>SUM(G89:G100)</f>
        <v>3986</v>
      </c>
      <c r="H88" s="17">
        <f>G88/B88*100</f>
        <v>18.849900690437906</v>
      </c>
      <c r="I88" s="15">
        <f>SUM(I89:I100)</f>
        <v>390</v>
      </c>
      <c r="J88" s="17">
        <f>I88/B88*100</f>
        <v>1.844320438853684</v>
      </c>
      <c r="K88" s="15">
        <f>SUM(K89:K100)</f>
        <v>462</v>
      </c>
      <c r="L88" s="17">
        <f>K88/B88*100</f>
        <v>2.1848103660266718</v>
      </c>
      <c r="M88" s="15">
        <f>SUM(M89:M100)</f>
        <v>310</v>
      </c>
      <c r="N88" s="17">
        <f>M88/B88*100</f>
        <v>1.4659982975503643</v>
      </c>
      <c r="O88" s="15">
        <f>SUM(O89:O100)</f>
        <v>2741</v>
      </c>
      <c r="P88" s="18">
        <f>O88/B88*100</f>
        <v>12.962262366404994</v>
      </c>
    </row>
    <row r="89" spans="1:16" ht="39.950000000000003" customHeight="1" x14ac:dyDescent="0.2">
      <c r="A89" s="19" t="s">
        <v>186</v>
      </c>
      <c r="B89" s="20">
        <v>3399</v>
      </c>
      <c r="C89" s="20">
        <v>759</v>
      </c>
      <c r="D89" s="21">
        <f>C89/B89*100</f>
        <v>22.330097087378643</v>
      </c>
      <c r="E89" s="20">
        <v>438</v>
      </c>
      <c r="F89" s="21">
        <f t="shared" ref="F89:F100" si="52">E89/B89*100</f>
        <v>12.886142983230361</v>
      </c>
      <c r="G89" s="20">
        <v>1163</v>
      </c>
      <c r="H89" s="21">
        <f t="shared" ref="H89:H100" si="53">G89/B89*100</f>
        <v>34.215945866431305</v>
      </c>
      <c r="I89" s="20">
        <v>158</v>
      </c>
      <c r="J89" s="21">
        <f t="shared" ref="J89:J100" si="54">I89/B89*100</f>
        <v>4.6484260076493094</v>
      </c>
      <c r="K89" s="20">
        <v>143</v>
      </c>
      <c r="L89" s="21">
        <f t="shared" ref="L89:L100" si="55">K89/B89*100</f>
        <v>4.2071197411003238</v>
      </c>
      <c r="M89" s="20">
        <v>183</v>
      </c>
      <c r="N89" s="21">
        <f t="shared" ref="N89:N100" si="56">M89/B89*100</f>
        <v>5.3839364518976165</v>
      </c>
      <c r="O89" s="20">
        <v>555</v>
      </c>
      <c r="P89" s="22">
        <f t="shared" ref="P89:P100" si="57">O89/B89*100</f>
        <v>16.328331862312446</v>
      </c>
    </row>
    <row r="90" spans="1:16" ht="39.950000000000003" customHeight="1" x14ac:dyDescent="0.2">
      <c r="A90" s="19" t="s">
        <v>187</v>
      </c>
      <c r="B90" s="20">
        <v>1307</v>
      </c>
      <c r="C90" s="20">
        <v>643</v>
      </c>
      <c r="D90" s="21">
        <f t="shared" ref="D90:D100" si="58">C90/B90*100</f>
        <v>49.196633511859218</v>
      </c>
      <c r="E90" s="20">
        <v>95</v>
      </c>
      <c r="F90" s="21">
        <f t="shared" si="52"/>
        <v>7.2685539403213468</v>
      </c>
      <c r="G90" s="20">
        <v>150</v>
      </c>
      <c r="H90" s="21">
        <f t="shared" si="53"/>
        <v>11.476664116296863</v>
      </c>
      <c r="I90" s="20">
        <v>32</v>
      </c>
      <c r="J90" s="21">
        <f t="shared" si="54"/>
        <v>2.4483550114766639</v>
      </c>
      <c r="K90" s="20">
        <v>183</v>
      </c>
      <c r="L90" s="21">
        <f t="shared" si="55"/>
        <v>14.001530221882172</v>
      </c>
      <c r="M90" s="20">
        <v>45</v>
      </c>
      <c r="N90" s="21">
        <f t="shared" si="56"/>
        <v>3.4429992348890588</v>
      </c>
      <c r="O90" s="20">
        <v>159</v>
      </c>
      <c r="P90" s="22">
        <f t="shared" si="57"/>
        <v>12.165263963274676</v>
      </c>
    </row>
    <row r="91" spans="1:16" ht="39.950000000000003" customHeight="1" x14ac:dyDescent="0.2">
      <c r="A91" s="125" t="s">
        <v>199</v>
      </c>
      <c r="B91" s="20">
        <v>11964</v>
      </c>
      <c r="C91" s="20">
        <v>6932</v>
      </c>
      <c r="D91" s="21">
        <f t="shared" si="58"/>
        <v>57.940488131059844</v>
      </c>
      <c r="E91" s="20">
        <v>802</v>
      </c>
      <c r="F91" s="21">
        <f t="shared" si="52"/>
        <v>6.7034436643263122</v>
      </c>
      <c r="G91" s="20">
        <v>2205</v>
      </c>
      <c r="H91" s="21">
        <f t="shared" si="53"/>
        <v>18.430290872617856</v>
      </c>
      <c r="I91" s="20">
        <v>149</v>
      </c>
      <c r="J91" s="21">
        <f t="shared" si="54"/>
        <v>1.2454028752925443</v>
      </c>
      <c r="K91" s="20">
        <v>98</v>
      </c>
      <c r="L91" s="21">
        <f t="shared" si="55"/>
        <v>0.81912403878301576</v>
      </c>
      <c r="M91" s="20">
        <v>72</v>
      </c>
      <c r="N91" s="21">
        <f t="shared" si="56"/>
        <v>0.60180541624874617</v>
      </c>
      <c r="O91" s="20">
        <v>1706</v>
      </c>
      <c r="P91" s="22">
        <f t="shared" si="57"/>
        <v>14.259445001671681</v>
      </c>
    </row>
    <row r="92" spans="1:16" ht="39.950000000000003" customHeight="1" x14ac:dyDescent="0.2">
      <c r="A92" s="19" t="s">
        <v>188</v>
      </c>
      <c r="B92" s="20">
        <v>583</v>
      </c>
      <c r="C92" s="20">
        <v>431</v>
      </c>
      <c r="D92" s="21">
        <f t="shared" si="58"/>
        <v>73.927958833619215</v>
      </c>
      <c r="E92" s="20">
        <v>28</v>
      </c>
      <c r="F92" s="21">
        <f t="shared" si="52"/>
        <v>4.8027444253859342</v>
      </c>
      <c r="G92" s="20">
        <v>58</v>
      </c>
      <c r="H92" s="21">
        <f t="shared" si="53"/>
        <v>9.9485420240137223</v>
      </c>
      <c r="I92" s="20">
        <v>9</v>
      </c>
      <c r="J92" s="21">
        <f t="shared" si="54"/>
        <v>1.5437392795883362</v>
      </c>
      <c r="K92" s="20">
        <v>3</v>
      </c>
      <c r="L92" s="21">
        <f t="shared" si="55"/>
        <v>0.51457975986277882</v>
      </c>
      <c r="M92" s="127">
        <v>0</v>
      </c>
      <c r="N92" s="127">
        <v>0</v>
      </c>
      <c r="O92" s="20">
        <v>54</v>
      </c>
      <c r="P92" s="22">
        <f t="shared" si="57"/>
        <v>9.2624356775300178</v>
      </c>
    </row>
    <row r="93" spans="1:16" ht="54.95" customHeight="1" x14ac:dyDescent="0.2">
      <c r="A93" s="19" t="s">
        <v>189</v>
      </c>
      <c r="B93" s="20">
        <v>3371</v>
      </c>
      <c r="C93" s="20">
        <v>2625</v>
      </c>
      <c r="D93" s="21">
        <f t="shared" si="58"/>
        <v>77.870068229012162</v>
      </c>
      <c r="E93" s="20">
        <v>124</v>
      </c>
      <c r="F93" s="21">
        <f t="shared" si="52"/>
        <v>3.6784336991990503</v>
      </c>
      <c r="G93" s="20">
        <v>354</v>
      </c>
      <c r="H93" s="21">
        <f t="shared" si="53"/>
        <v>10.501334915455354</v>
      </c>
      <c r="I93" s="20">
        <v>28</v>
      </c>
      <c r="J93" s="21">
        <f t="shared" si="54"/>
        <v>0.83061406110946301</v>
      </c>
      <c r="K93" s="20">
        <v>12</v>
      </c>
      <c r="L93" s="21">
        <f t="shared" si="55"/>
        <v>0.35597745476119846</v>
      </c>
      <c r="M93" s="20">
        <v>3</v>
      </c>
      <c r="N93" s="21">
        <f t="shared" si="56"/>
        <v>8.8994363690299616E-2</v>
      </c>
      <c r="O93" s="20">
        <v>225</v>
      </c>
      <c r="P93" s="22">
        <f t="shared" si="57"/>
        <v>6.6745772767724709</v>
      </c>
    </row>
    <row r="94" spans="1:16" ht="120" customHeight="1" x14ac:dyDescent="0.2">
      <c r="A94" s="19" t="s">
        <v>200</v>
      </c>
      <c r="B94" s="20">
        <v>361</v>
      </c>
      <c r="C94" s="20">
        <v>305</v>
      </c>
      <c r="D94" s="21">
        <f t="shared" si="58"/>
        <v>84.48753462603878</v>
      </c>
      <c r="E94" s="20">
        <v>17</v>
      </c>
      <c r="F94" s="21">
        <f t="shared" si="52"/>
        <v>4.7091412742382275</v>
      </c>
      <c r="G94" s="20">
        <v>19</v>
      </c>
      <c r="H94" s="21">
        <f t="shared" si="53"/>
        <v>5.2631578947368416</v>
      </c>
      <c r="I94" s="20">
        <v>12</v>
      </c>
      <c r="J94" s="21">
        <f t="shared" si="54"/>
        <v>3.32409972299169</v>
      </c>
      <c r="K94" s="20">
        <v>5</v>
      </c>
      <c r="L94" s="21">
        <f t="shared" si="55"/>
        <v>1.3850415512465373</v>
      </c>
      <c r="M94" s="127">
        <v>0</v>
      </c>
      <c r="N94" s="127">
        <v>0</v>
      </c>
      <c r="O94" s="20">
        <v>3</v>
      </c>
      <c r="P94" s="22">
        <f t="shared" si="57"/>
        <v>0.8310249307479225</v>
      </c>
    </row>
    <row r="95" spans="1:16" ht="39.950000000000003" customHeight="1" x14ac:dyDescent="0.2">
      <c r="A95" s="19" t="s">
        <v>190</v>
      </c>
      <c r="B95" s="20">
        <v>53</v>
      </c>
      <c r="C95" s="20">
        <v>22</v>
      </c>
      <c r="D95" s="21">
        <f t="shared" si="58"/>
        <v>41.509433962264154</v>
      </c>
      <c r="E95" s="20">
        <v>2</v>
      </c>
      <c r="F95" s="21">
        <f t="shared" si="52"/>
        <v>3.7735849056603774</v>
      </c>
      <c r="G95" s="20">
        <v>11</v>
      </c>
      <c r="H95" s="21">
        <f t="shared" si="53"/>
        <v>20.754716981132077</v>
      </c>
      <c r="I95" s="127">
        <v>0</v>
      </c>
      <c r="J95" s="127">
        <v>0</v>
      </c>
      <c r="K95" s="20">
        <v>3</v>
      </c>
      <c r="L95" s="21">
        <f t="shared" si="55"/>
        <v>5.6603773584905666</v>
      </c>
      <c r="M95" s="127">
        <v>0</v>
      </c>
      <c r="N95" s="127">
        <v>0</v>
      </c>
      <c r="O95" s="20">
        <v>15</v>
      </c>
      <c r="P95" s="22">
        <f t="shared" si="57"/>
        <v>28.30188679245283</v>
      </c>
    </row>
    <row r="96" spans="1:16" ht="39.950000000000003" customHeight="1" x14ac:dyDescent="0.2">
      <c r="A96" s="19" t="s">
        <v>191</v>
      </c>
      <c r="B96" s="127">
        <v>0</v>
      </c>
      <c r="C96" s="127">
        <v>0</v>
      </c>
      <c r="D96" s="127">
        <v>0</v>
      </c>
      <c r="E96" s="127">
        <v>0</v>
      </c>
      <c r="F96" s="127">
        <v>0</v>
      </c>
      <c r="G96" s="127">
        <v>0</v>
      </c>
      <c r="H96" s="127">
        <v>0</v>
      </c>
      <c r="I96" s="127">
        <v>0</v>
      </c>
      <c r="J96" s="127">
        <v>0</v>
      </c>
      <c r="K96" s="127">
        <v>0</v>
      </c>
      <c r="L96" s="127">
        <v>0</v>
      </c>
      <c r="M96" s="127">
        <v>0</v>
      </c>
      <c r="N96" s="127">
        <v>0</v>
      </c>
      <c r="O96" s="127">
        <v>0</v>
      </c>
      <c r="P96" s="127">
        <v>0</v>
      </c>
    </row>
    <row r="97" spans="1:16" ht="39.950000000000003" customHeight="1" x14ac:dyDescent="0.2">
      <c r="A97" s="19" t="s">
        <v>192</v>
      </c>
      <c r="B97" s="20">
        <v>1</v>
      </c>
      <c r="C97" s="127">
        <v>0</v>
      </c>
      <c r="D97" s="127">
        <v>0</v>
      </c>
      <c r="E97" s="127">
        <v>0</v>
      </c>
      <c r="F97" s="127">
        <v>0</v>
      </c>
      <c r="G97" s="127">
        <v>0</v>
      </c>
      <c r="H97" s="127">
        <v>0</v>
      </c>
      <c r="I97" s="127">
        <v>0</v>
      </c>
      <c r="J97" s="127">
        <v>0</v>
      </c>
      <c r="K97" s="127">
        <v>0</v>
      </c>
      <c r="L97" s="127">
        <v>0</v>
      </c>
      <c r="M97" s="127">
        <v>0</v>
      </c>
      <c r="N97" s="127">
        <v>0</v>
      </c>
      <c r="O97" s="20">
        <v>1</v>
      </c>
      <c r="P97" s="22">
        <f t="shared" si="57"/>
        <v>100</v>
      </c>
    </row>
    <row r="98" spans="1:16" ht="39.950000000000003" customHeight="1" x14ac:dyDescent="0.2">
      <c r="A98" s="19" t="s">
        <v>193</v>
      </c>
      <c r="B98" s="20">
        <v>10</v>
      </c>
      <c r="C98" s="20">
        <v>8</v>
      </c>
      <c r="D98" s="21">
        <f t="shared" si="58"/>
        <v>80</v>
      </c>
      <c r="E98" s="127">
        <v>0</v>
      </c>
      <c r="F98" s="127">
        <v>0</v>
      </c>
      <c r="G98" s="127">
        <v>0</v>
      </c>
      <c r="H98" s="127">
        <v>0</v>
      </c>
      <c r="I98" s="127">
        <v>0</v>
      </c>
      <c r="J98" s="127">
        <v>0</v>
      </c>
      <c r="K98" s="20">
        <v>1</v>
      </c>
      <c r="L98" s="21">
        <f t="shared" si="55"/>
        <v>10</v>
      </c>
      <c r="M98" s="127">
        <v>0</v>
      </c>
      <c r="N98" s="127">
        <v>0</v>
      </c>
      <c r="O98" s="20">
        <v>1</v>
      </c>
      <c r="P98" s="22">
        <f t="shared" si="57"/>
        <v>10</v>
      </c>
    </row>
    <row r="99" spans="1:16" ht="39.950000000000003" customHeight="1" x14ac:dyDescent="0.2">
      <c r="A99" s="19" t="s">
        <v>194</v>
      </c>
      <c r="B99" s="127">
        <v>0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</row>
    <row r="100" spans="1:16" ht="39.950000000000003" customHeight="1" x14ac:dyDescent="0.2">
      <c r="A100" s="19" t="s">
        <v>195</v>
      </c>
      <c r="B100" s="20">
        <v>97</v>
      </c>
      <c r="C100" s="20">
        <v>22</v>
      </c>
      <c r="D100" s="21">
        <f t="shared" si="58"/>
        <v>22.680412371134022</v>
      </c>
      <c r="E100" s="20">
        <v>4</v>
      </c>
      <c r="F100" s="21">
        <f t="shared" si="52"/>
        <v>4.1237113402061851</v>
      </c>
      <c r="G100" s="20">
        <v>26</v>
      </c>
      <c r="H100" s="21">
        <f t="shared" si="53"/>
        <v>26.804123711340207</v>
      </c>
      <c r="I100" s="20">
        <v>2</v>
      </c>
      <c r="J100" s="21">
        <f t="shared" si="54"/>
        <v>2.0618556701030926</v>
      </c>
      <c r="K100" s="20">
        <v>14</v>
      </c>
      <c r="L100" s="21">
        <f t="shared" si="55"/>
        <v>14.432989690721648</v>
      </c>
      <c r="M100" s="20">
        <v>7</v>
      </c>
      <c r="N100" s="21">
        <f t="shared" si="56"/>
        <v>7.216494845360824</v>
      </c>
      <c r="O100" s="20">
        <v>22</v>
      </c>
      <c r="P100" s="22">
        <f t="shared" si="57"/>
        <v>22.680412371134022</v>
      </c>
    </row>
    <row r="101" spans="1:16" ht="15.95" customHeight="1" x14ac:dyDescent="0.2"/>
    <row r="102" spans="1:16" ht="15.95" customHeight="1" thickBot="1" x14ac:dyDescent="0.25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1:16" ht="18" customHeight="1" x14ac:dyDescent="0.2">
      <c r="A103" s="29" t="s">
        <v>196</v>
      </c>
      <c r="B103" s="20"/>
      <c r="C103" s="20"/>
      <c r="D103" s="21"/>
      <c r="E103" s="20"/>
      <c r="F103" s="21"/>
      <c r="G103" s="20"/>
      <c r="H103" s="21"/>
      <c r="I103" s="20"/>
      <c r="J103" s="21"/>
      <c r="K103" s="20"/>
      <c r="L103" s="21"/>
      <c r="M103" s="20"/>
      <c r="N103" s="21"/>
      <c r="O103" s="20"/>
      <c r="P103" s="22"/>
    </row>
    <row r="104" spans="1:16" ht="18" customHeight="1" x14ac:dyDescent="0.25">
      <c r="A104" s="30" t="s">
        <v>19</v>
      </c>
    </row>
    <row r="105" spans="1:16" ht="15.95" customHeight="1" x14ac:dyDescent="0.2">
      <c r="A105" s="31" t="s">
        <v>20</v>
      </c>
    </row>
    <row r="106" spans="1:16" ht="35.1" customHeight="1" x14ac:dyDescent="0.2">
      <c r="A106" s="93" t="s">
        <v>97</v>
      </c>
      <c r="B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</row>
    <row r="107" spans="1:16" ht="39.950000000000003" customHeight="1" x14ac:dyDescent="0.2">
      <c r="A107" s="16" t="s">
        <v>185</v>
      </c>
      <c r="B107" s="15">
        <f>SUM(B108:B119)</f>
        <v>88916</v>
      </c>
      <c r="C107" s="15">
        <f>SUM(C108:C119)</f>
        <v>56264</v>
      </c>
      <c r="D107" s="17">
        <f>C107/B107*100</f>
        <v>63.277700301408068</v>
      </c>
      <c r="E107" s="15">
        <f>SUM(E108:E119)</f>
        <v>7960</v>
      </c>
      <c r="F107" s="17">
        <f>E107/B107*100</f>
        <v>8.9522695577848754</v>
      </c>
      <c r="G107" s="15">
        <f>SUM(G108:G119)</f>
        <v>7686</v>
      </c>
      <c r="H107" s="17">
        <f>G107/B107*100</f>
        <v>8.6441135453686631</v>
      </c>
      <c r="I107" s="15">
        <f>SUM(I108:I119)</f>
        <v>2848</v>
      </c>
      <c r="J107" s="17">
        <f>I107/B107*100</f>
        <v>3.2030230779612214</v>
      </c>
      <c r="K107" s="15">
        <f>SUM(K108:K119)</f>
        <v>1886</v>
      </c>
      <c r="L107" s="17">
        <f>K107/B107*100</f>
        <v>2.1211030635656125</v>
      </c>
      <c r="M107" s="15">
        <f>SUM(M108:M119)</f>
        <v>208</v>
      </c>
      <c r="N107" s="17">
        <f>M107/B107*100</f>
        <v>0.23392865176121283</v>
      </c>
      <c r="O107" s="15">
        <f>SUM(O108:O119)</f>
        <v>12064</v>
      </c>
      <c r="P107" s="18">
        <f>O107/B107*100</f>
        <v>13.567861802150343</v>
      </c>
    </row>
    <row r="108" spans="1:16" ht="39.950000000000003" customHeight="1" x14ac:dyDescent="0.2">
      <c r="A108" s="19" t="s">
        <v>186</v>
      </c>
      <c r="B108" s="20">
        <v>3558</v>
      </c>
      <c r="C108" s="20">
        <v>1838</v>
      </c>
      <c r="D108" s="21">
        <f>C108/B108*100</f>
        <v>51.658234963462625</v>
      </c>
      <c r="E108" s="20">
        <v>508</v>
      </c>
      <c r="F108" s="21">
        <f t="shared" ref="F108:F119" si="59">E108/B108*100</f>
        <v>14.277684092186622</v>
      </c>
      <c r="G108" s="20">
        <v>403</v>
      </c>
      <c r="H108" s="21">
        <f t="shared" ref="H108:H119" si="60">G108/B108*100</f>
        <v>11.326587970770095</v>
      </c>
      <c r="I108" s="20">
        <v>137</v>
      </c>
      <c r="J108" s="21">
        <f t="shared" ref="J108:J119" si="61">I108/B108*100</f>
        <v>3.850477796514896</v>
      </c>
      <c r="K108" s="20">
        <v>47</v>
      </c>
      <c r="L108" s="21">
        <f t="shared" ref="L108:L119" si="62">K108/B108*100</f>
        <v>1.3209668353007309</v>
      </c>
      <c r="M108" s="20">
        <v>48</v>
      </c>
      <c r="N108" s="21">
        <f t="shared" ref="N108:N119" si="63">M108/B108*100</f>
        <v>1.3490725126475547</v>
      </c>
      <c r="O108" s="20">
        <v>577</v>
      </c>
      <c r="P108" s="22">
        <f t="shared" ref="P108:P119" si="64">O108/B108*100</f>
        <v>16.21697582911748</v>
      </c>
    </row>
    <row r="109" spans="1:16" ht="39.950000000000003" customHeight="1" x14ac:dyDescent="0.2">
      <c r="A109" s="19" t="s">
        <v>187</v>
      </c>
      <c r="B109" s="20">
        <v>1839</v>
      </c>
      <c r="C109" s="20">
        <v>1138</v>
      </c>
      <c r="D109" s="21">
        <f t="shared" ref="D109:D119" si="65">C109/B109*100</f>
        <v>61.88145731375748</v>
      </c>
      <c r="E109" s="20">
        <v>194</v>
      </c>
      <c r="F109" s="21">
        <f t="shared" si="59"/>
        <v>10.549211528004349</v>
      </c>
      <c r="G109" s="20">
        <v>209</v>
      </c>
      <c r="H109" s="21">
        <f t="shared" si="60"/>
        <v>11.364872213159325</v>
      </c>
      <c r="I109" s="20">
        <v>48</v>
      </c>
      <c r="J109" s="21">
        <f t="shared" si="61"/>
        <v>2.6101141924959217</v>
      </c>
      <c r="K109" s="20">
        <v>5</v>
      </c>
      <c r="L109" s="21">
        <f t="shared" si="62"/>
        <v>0.27188689505165853</v>
      </c>
      <c r="M109" s="20">
        <v>12</v>
      </c>
      <c r="N109" s="21">
        <f t="shared" si="63"/>
        <v>0.65252854812398042</v>
      </c>
      <c r="O109" s="20">
        <v>233</v>
      </c>
      <c r="P109" s="22">
        <f t="shared" si="64"/>
        <v>12.669929309407287</v>
      </c>
    </row>
    <row r="110" spans="1:16" ht="39.950000000000003" customHeight="1" x14ac:dyDescent="0.2">
      <c r="A110" s="125" t="s">
        <v>199</v>
      </c>
      <c r="B110" s="20">
        <v>27262</v>
      </c>
      <c r="C110" s="20">
        <v>15687</v>
      </c>
      <c r="D110" s="21">
        <f t="shared" si="65"/>
        <v>57.541633042329984</v>
      </c>
      <c r="E110" s="20">
        <v>4064</v>
      </c>
      <c r="F110" s="21">
        <f t="shared" si="59"/>
        <v>14.907196830753429</v>
      </c>
      <c r="G110" s="20">
        <v>2059</v>
      </c>
      <c r="H110" s="21">
        <f t="shared" si="60"/>
        <v>7.5526373706991414</v>
      </c>
      <c r="I110" s="20">
        <v>1197</v>
      </c>
      <c r="J110" s="21">
        <f t="shared" si="61"/>
        <v>4.390727019294256</v>
      </c>
      <c r="K110" s="20">
        <v>425</v>
      </c>
      <c r="L110" s="21">
        <f t="shared" si="62"/>
        <v>1.5589465189641261</v>
      </c>
      <c r="M110" s="20">
        <v>96</v>
      </c>
      <c r="N110" s="21">
        <f t="shared" si="63"/>
        <v>0.35213850781307315</v>
      </c>
      <c r="O110" s="20">
        <v>3734</v>
      </c>
      <c r="P110" s="22">
        <f t="shared" si="64"/>
        <v>13.696720710145991</v>
      </c>
    </row>
    <row r="111" spans="1:16" ht="39.950000000000003" customHeight="1" x14ac:dyDescent="0.2">
      <c r="A111" s="19" t="s">
        <v>188</v>
      </c>
      <c r="B111" s="20">
        <v>735</v>
      </c>
      <c r="C111" s="20">
        <v>478</v>
      </c>
      <c r="D111" s="21">
        <f t="shared" si="65"/>
        <v>65.034013605442169</v>
      </c>
      <c r="E111" s="20">
        <v>41</v>
      </c>
      <c r="F111" s="21">
        <f t="shared" si="59"/>
        <v>5.5782312925170068</v>
      </c>
      <c r="G111" s="20">
        <v>103</v>
      </c>
      <c r="H111" s="21">
        <f t="shared" si="60"/>
        <v>14.013605442176871</v>
      </c>
      <c r="I111" s="20">
        <v>5</v>
      </c>
      <c r="J111" s="21">
        <f t="shared" si="61"/>
        <v>0.68027210884353739</v>
      </c>
      <c r="K111" s="20">
        <v>4</v>
      </c>
      <c r="L111" s="21">
        <f t="shared" si="62"/>
        <v>0.54421768707482987</v>
      </c>
      <c r="M111" s="127">
        <v>0</v>
      </c>
      <c r="N111" s="127">
        <v>0</v>
      </c>
      <c r="O111" s="20">
        <v>104</v>
      </c>
      <c r="P111" s="22">
        <f t="shared" si="64"/>
        <v>14.14965986394558</v>
      </c>
    </row>
    <row r="112" spans="1:16" ht="54.95" customHeight="1" x14ac:dyDescent="0.2">
      <c r="A112" s="19" t="s">
        <v>189</v>
      </c>
      <c r="B112" s="20">
        <v>49465</v>
      </c>
      <c r="C112" s="20">
        <v>32295</v>
      </c>
      <c r="D112" s="21">
        <f t="shared" si="65"/>
        <v>65.288587890427578</v>
      </c>
      <c r="E112" s="20">
        <v>3036</v>
      </c>
      <c r="F112" s="21">
        <f t="shared" si="59"/>
        <v>6.1376731021934701</v>
      </c>
      <c r="G112" s="20">
        <v>4771</v>
      </c>
      <c r="H112" s="21">
        <f t="shared" si="60"/>
        <v>9.645203679369251</v>
      </c>
      <c r="I112" s="20">
        <v>1321</v>
      </c>
      <c r="J112" s="21">
        <f t="shared" si="61"/>
        <v>2.6705751541493985</v>
      </c>
      <c r="K112" s="20">
        <v>1347</v>
      </c>
      <c r="L112" s="21">
        <f t="shared" si="62"/>
        <v>2.7231375720206206</v>
      </c>
      <c r="M112" s="20">
        <v>49</v>
      </c>
      <c r="N112" s="21">
        <f t="shared" si="63"/>
        <v>9.9059941372687768E-2</v>
      </c>
      <c r="O112" s="20">
        <v>6646</v>
      </c>
      <c r="P112" s="22">
        <f>O112/B112*100</f>
        <v>13.435762660466995</v>
      </c>
    </row>
    <row r="113" spans="1:16" ht="120" customHeight="1" x14ac:dyDescent="0.2">
      <c r="A113" s="19" t="s">
        <v>200</v>
      </c>
      <c r="B113" s="20">
        <v>4083</v>
      </c>
      <c r="C113" s="20">
        <v>3222</v>
      </c>
      <c r="D113" s="21">
        <f t="shared" si="65"/>
        <v>78.912564290962521</v>
      </c>
      <c r="E113" s="20">
        <v>55</v>
      </c>
      <c r="F113" s="21">
        <f t="shared" si="59"/>
        <v>1.3470487386725447</v>
      </c>
      <c r="G113" s="20">
        <v>55</v>
      </c>
      <c r="H113" s="21">
        <f t="shared" si="60"/>
        <v>1.3470487386725447</v>
      </c>
      <c r="I113" s="20">
        <v>119</v>
      </c>
      <c r="J113" s="21">
        <f t="shared" si="61"/>
        <v>2.914523634582415</v>
      </c>
      <c r="K113" s="20">
        <v>18</v>
      </c>
      <c r="L113" s="21">
        <f t="shared" si="62"/>
        <v>0.44085231447465101</v>
      </c>
      <c r="M113" s="127">
        <v>0</v>
      </c>
      <c r="N113" s="127">
        <v>0</v>
      </c>
      <c r="O113" s="20">
        <v>614</v>
      </c>
      <c r="P113" s="22">
        <f t="shared" si="64"/>
        <v>15.037962282635316</v>
      </c>
    </row>
    <row r="114" spans="1:16" ht="39.950000000000003" customHeight="1" x14ac:dyDescent="0.2">
      <c r="A114" s="19" t="s">
        <v>190</v>
      </c>
      <c r="B114" s="20">
        <v>1548</v>
      </c>
      <c r="C114" s="20">
        <v>1340</v>
      </c>
      <c r="D114" s="21">
        <f t="shared" si="65"/>
        <v>86.563307493540051</v>
      </c>
      <c r="E114" s="20">
        <v>31</v>
      </c>
      <c r="F114" s="21">
        <f t="shared" si="59"/>
        <v>2.0025839793281652</v>
      </c>
      <c r="G114" s="20">
        <v>53</v>
      </c>
      <c r="H114" s="21">
        <f t="shared" si="60"/>
        <v>3.4237726098191215</v>
      </c>
      <c r="I114" s="20">
        <v>15</v>
      </c>
      <c r="J114" s="21">
        <f t="shared" si="61"/>
        <v>0.96899224806201545</v>
      </c>
      <c r="K114" s="20">
        <v>36</v>
      </c>
      <c r="L114" s="21">
        <f t="shared" si="62"/>
        <v>2.3255813953488373</v>
      </c>
      <c r="M114" s="127">
        <v>0</v>
      </c>
      <c r="N114" s="127">
        <v>0</v>
      </c>
      <c r="O114" s="20">
        <v>73</v>
      </c>
      <c r="P114" s="22">
        <f t="shared" si="64"/>
        <v>4.7157622739018086</v>
      </c>
    </row>
    <row r="115" spans="1:16" ht="39.950000000000003" customHeight="1" x14ac:dyDescent="0.2">
      <c r="A115" s="19" t="s">
        <v>191</v>
      </c>
      <c r="B115" s="127">
        <v>0</v>
      </c>
      <c r="C115" s="127">
        <v>0</v>
      </c>
      <c r="D115" s="127">
        <v>0</v>
      </c>
      <c r="E115" s="127">
        <v>0</v>
      </c>
      <c r="F115" s="127">
        <v>0</v>
      </c>
      <c r="G115" s="127">
        <v>0</v>
      </c>
      <c r="H115" s="127">
        <v>0</v>
      </c>
      <c r="I115" s="127">
        <v>0</v>
      </c>
      <c r="J115" s="127">
        <v>0</v>
      </c>
      <c r="K115" s="127">
        <v>0</v>
      </c>
      <c r="L115" s="127">
        <v>0</v>
      </c>
      <c r="M115" s="127">
        <v>0</v>
      </c>
      <c r="N115" s="127">
        <v>0</v>
      </c>
      <c r="O115" s="127">
        <v>0</v>
      </c>
      <c r="P115" s="127">
        <v>0</v>
      </c>
    </row>
    <row r="116" spans="1:16" ht="39.950000000000003" customHeight="1" x14ac:dyDescent="0.2">
      <c r="A116" s="19" t="s">
        <v>192</v>
      </c>
      <c r="B116" s="20">
        <v>5</v>
      </c>
      <c r="C116" s="20">
        <v>3</v>
      </c>
      <c r="D116" s="21">
        <f t="shared" si="65"/>
        <v>60</v>
      </c>
      <c r="E116" s="127">
        <v>0</v>
      </c>
      <c r="F116" s="127">
        <v>0</v>
      </c>
      <c r="G116" s="20">
        <v>1</v>
      </c>
      <c r="H116" s="21">
        <f t="shared" si="60"/>
        <v>20</v>
      </c>
      <c r="I116" s="127">
        <v>0</v>
      </c>
      <c r="J116" s="127">
        <v>0</v>
      </c>
      <c r="K116" s="20">
        <v>1</v>
      </c>
      <c r="L116" s="21">
        <f t="shared" si="62"/>
        <v>20</v>
      </c>
      <c r="M116" s="127">
        <v>0</v>
      </c>
      <c r="N116" s="127">
        <v>0</v>
      </c>
      <c r="O116" s="127">
        <v>0</v>
      </c>
      <c r="P116" s="127">
        <v>0</v>
      </c>
    </row>
    <row r="117" spans="1:16" ht="39.950000000000003" customHeight="1" x14ac:dyDescent="0.2">
      <c r="A117" s="19" t="s">
        <v>193</v>
      </c>
      <c r="B117" s="20">
        <v>6</v>
      </c>
      <c r="C117" s="127">
        <v>0</v>
      </c>
      <c r="D117" s="127">
        <v>0</v>
      </c>
      <c r="E117" s="20">
        <v>2</v>
      </c>
      <c r="F117" s="21">
        <f t="shared" si="59"/>
        <v>33.333333333333329</v>
      </c>
      <c r="G117" s="127">
        <v>0</v>
      </c>
      <c r="H117" s="127">
        <v>0</v>
      </c>
      <c r="I117" s="127">
        <v>0</v>
      </c>
      <c r="J117" s="127">
        <v>0</v>
      </c>
      <c r="K117" s="20">
        <v>1</v>
      </c>
      <c r="L117" s="21">
        <f t="shared" si="62"/>
        <v>16.666666666666664</v>
      </c>
      <c r="M117" s="127">
        <v>0</v>
      </c>
      <c r="N117" s="127">
        <v>0</v>
      </c>
      <c r="O117" s="20">
        <v>3</v>
      </c>
      <c r="P117" s="22">
        <f t="shared" si="64"/>
        <v>50</v>
      </c>
    </row>
    <row r="118" spans="1:16" ht="39.950000000000003" customHeight="1" x14ac:dyDescent="0.2">
      <c r="A118" s="19" t="s">
        <v>194</v>
      </c>
      <c r="B118" s="127">
        <v>0</v>
      </c>
      <c r="C118" s="127">
        <v>0</v>
      </c>
      <c r="D118" s="127">
        <v>0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127">
        <v>0</v>
      </c>
      <c r="L118" s="127">
        <v>0</v>
      </c>
      <c r="M118" s="127">
        <v>0</v>
      </c>
      <c r="N118" s="127">
        <v>0</v>
      </c>
      <c r="O118" s="127">
        <v>0</v>
      </c>
      <c r="P118" s="127">
        <v>0</v>
      </c>
    </row>
    <row r="119" spans="1:16" ht="39.950000000000003" customHeight="1" x14ac:dyDescent="0.2">
      <c r="A119" s="19" t="s">
        <v>195</v>
      </c>
      <c r="B119" s="20">
        <v>415</v>
      </c>
      <c r="C119" s="20">
        <v>263</v>
      </c>
      <c r="D119" s="21">
        <f t="shared" si="65"/>
        <v>63.373493975903614</v>
      </c>
      <c r="E119" s="20">
        <v>29</v>
      </c>
      <c r="F119" s="21">
        <f t="shared" si="59"/>
        <v>6.9879518072289164</v>
      </c>
      <c r="G119" s="20">
        <v>32</v>
      </c>
      <c r="H119" s="21">
        <f t="shared" si="60"/>
        <v>7.7108433734939767</v>
      </c>
      <c r="I119" s="20">
        <v>6</v>
      </c>
      <c r="J119" s="21">
        <f t="shared" si="61"/>
        <v>1.4457831325301205</v>
      </c>
      <c r="K119" s="20">
        <v>2</v>
      </c>
      <c r="L119" s="21">
        <f t="shared" si="62"/>
        <v>0.48192771084337355</v>
      </c>
      <c r="M119" s="20">
        <v>3</v>
      </c>
      <c r="N119" s="21">
        <f t="shared" si="63"/>
        <v>0.72289156626506024</v>
      </c>
      <c r="O119" s="20">
        <v>80</v>
      </c>
      <c r="P119" s="22">
        <f t="shared" si="64"/>
        <v>19.277108433734941</v>
      </c>
    </row>
    <row r="120" spans="1:16" ht="15.95" customHeight="1" x14ac:dyDescent="0.2"/>
    <row r="121" spans="1:16" ht="15.95" customHeight="1" thickBot="1" x14ac:dyDescent="0.25">
      <c r="A121" s="68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</row>
    <row r="122" spans="1:16" ht="18" customHeight="1" x14ac:dyDescent="0.2">
      <c r="A122" s="29" t="s">
        <v>196</v>
      </c>
      <c r="B122" s="20"/>
      <c r="C122" s="20"/>
      <c r="D122" s="21"/>
      <c r="E122" s="20"/>
      <c r="F122" s="21"/>
      <c r="G122" s="20"/>
      <c r="H122" s="21"/>
      <c r="I122" s="20"/>
      <c r="J122" s="21"/>
      <c r="K122" s="20"/>
      <c r="L122" s="21"/>
      <c r="M122" s="20"/>
      <c r="N122" s="21"/>
      <c r="O122" s="20"/>
      <c r="P122" s="22"/>
    </row>
    <row r="123" spans="1:16" ht="18" customHeight="1" x14ac:dyDescent="0.25">
      <c r="A123" s="30" t="s">
        <v>19</v>
      </c>
    </row>
    <row r="124" spans="1:16" ht="15.95" customHeight="1" x14ac:dyDescent="0.2">
      <c r="A124" s="31" t="s">
        <v>20</v>
      </c>
    </row>
    <row r="125" spans="1:16" ht="35.1" customHeight="1" x14ac:dyDescent="0.2">
      <c r="A125" s="93" t="s">
        <v>98</v>
      </c>
      <c r="B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ht="39.950000000000003" customHeight="1" x14ac:dyDescent="0.2">
      <c r="A126" s="16" t="s">
        <v>185</v>
      </c>
      <c r="B126" s="15">
        <f>SUM(B127:B138)</f>
        <v>5823</v>
      </c>
      <c r="C126" s="15">
        <f>SUM(C127:C138)</f>
        <v>914</v>
      </c>
      <c r="D126" s="17">
        <f>C126/B126*100</f>
        <v>15.696376438262064</v>
      </c>
      <c r="E126" s="15">
        <f>SUM(E127:E138)</f>
        <v>325</v>
      </c>
      <c r="F126" s="17">
        <f>E126/B126*100</f>
        <v>5.5813154731238193</v>
      </c>
      <c r="G126" s="15">
        <f>SUM(G127:G138)</f>
        <v>1968</v>
      </c>
      <c r="H126" s="17">
        <f>G126/B126*100</f>
        <v>33.797011849562082</v>
      </c>
      <c r="I126" s="15">
        <f>SUM(I127:I138)</f>
        <v>258</v>
      </c>
      <c r="J126" s="17">
        <f>I126/B126*100</f>
        <v>4.4307058217413697</v>
      </c>
      <c r="K126" s="15">
        <f>SUM(K127:K138)</f>
        <v>118</v>
      </c>
      <c r="L126" s="17">
        <f>K126/B126*100</f>
        <v>2.0264468487034173</v>
      </c>
      <c r="M126" s="15">
        <f>SUM(M127:M138)</f>
        <v>331</v>
      </c>
      <c r="N126" s="17">
        <f>M126/B126*100</f>
        <v>5.684355143396874</v>
      </c>
      <c r="O126" s="15">
        <f>SUM(O127:O138)</f>
        <v>1909</v>
      </c>
      <c r="P126" s="18">
        <f>O126/B126*100</f>
        <v>32.783788425210375</v>
      </c>
    </row>
    <row r="127" spans="1:16" ht="39.950000000000003" customHeight="1" x14ac:dyDescent="0.2">
      <c r="A127" s="19" t="s">
        <v>186</v>
      </c>
      <c r="B127" s="20">
        <v>3439</v>
      </c>
      <c r="C127" s="20">
        <v>298</v>
      </c>
      <c r="D127" s="21">
        <f>C127/B127*100</f>
        <v>8.6653096830473988</v>
      </c>
      <c r="E127" s="20">
        <v>162</v>
      </c>
      <c r="F127" s="21">
        <f t="shared" ref="F127:F131" si="66">E127/B127*100</f>
        <v>4.7106717068915378</v>
      </c>
      <c r="G127" s="20">
        <v>1294</v>
      </c>
      <c r="H127" s="21">
        <f t="shared" ref="H127:H138" si="67">G127/B127*100</f>
        <v>37.627217214306484</v>
      </c>
      <c r="I127" s="20">
        <v>129</v>
      </c>
      <c r="J127" s="21">
        <f t="shared" ref="J127:J133" si="68">I127/B127*100</f>
        <v>3.751090433265484</v>
      </c>
      <c r="K127" s="20">
        <v>90</v>
      </c>
      <c r="L127" s="21">
        <f t="shared" ref="L127:L136" si="69">K127/B127*100</f>
        <v>2.6170398371619656</v>
      </c>
      <c r="M127" s="20">
        <v>293</v>
      </c>
      <c r="N127" s="21">
        <f t="shared" ref="N127:N138" si="70">M127/B127*100</f>
        <v>8.5199185809828428</v>
      </c>
      <c r="O127" s="20">
        <v>1173</v>
      </c>
      <c r="P127" s="22">
        <f t="shared" ref="P127:P138" si="71">O127/B127*100</f>
        <v>34.108752544344284</v>
      </c>
    </row>
    <row r="128" spans="1:16" ht="39.950000000000003" customHeight="1" x14ac:dyDescent="0.2">
      <c r="A128" s="19" t="s">
        <v>187</v>
      </c>
      <c r="B128" s="20">
        <v>375</v>
      </c>
      <c r="C128" s="20">
        <v>105</v>
      </c>
      <c r="D128" s="21">
        <f t="shared" ref="D128:D138" si="72">C128/B128*100</f>
        <v>28.000000000000004</v>
      </c>
      <c r="E128" s="20">
        <v>33</v>
      </c>
      <c r="F128" s="21">
        <f t="shared" si="66"/>
        <v>8.7999999999999989</v>
      </c>
      <c r="G128" s="20">
        <v>58</v>
      </c>
      <c r="H128" s="21">
        <f t="shared" si="67"/>
        <v>15.466666666666667</v>
      </c>
      <c r="I128" s="20">
        <v>20</v>
      </c>
      <c r="J128" s="21">
        <f t="shared" si="68"/>
        <v>5.3333333333333339</v>
      </c>
      <c r="K128" s="20">
        <v>12</v>
      </c>
      <c r="L128" s="21">
        <f t="shared" si="69"/>
        <v>3.2</v>
      </c>
      <c r="M128" s="20">
        <v>6</v>
      </c>
      <c r="N128" s="21">
        <f t="shared" si="70"/>
        <v>1.6</v>
      </c>
      <c r="O128" s="20">
        <v>141</v>
      </c>
      <c r="P128" s="22">
        <f t="shared" si="71"/>
        <v>37.6</v>
      </c>
    </row>
    <row r="129" spans="1:16" ht="39.950000000000003" customHeight="1" x14ac:dyDescent="0.2">
      <c r="A129" s="125" t="s">
        <v>199</v>
      </c>
      <c r="B129" s="20">
        <v>1697</v>
      </c>
      <c r="C129" s="20">
        <v>478</v>
      </c>
      <c r="D129" s="21">
        <f t="shared" si="72"/>
        <v>28.1673541543901</v>
      </c>
      <c r="E129" s="20">
        <v>123</v>
      </c>
      <c r="F129" s="21">
        <f t="shared" si="66"/>
        <v>7.2480848556275772</v>
      </c>
      <c r="G129" s="20">
        <v>539</v>
      </c>
      <c r="H129" s="21">
        <f t="shared" si="67"/>
        <v>31.761932822628168</v>
      </c>
      <c r="I129" s="20">
        <v>53</v>
      </c>
      <c r="J129" s="21">
        <f t="shared" si="68"/>
        <v>3.1231585150265175</v>
      </c>
      <c r="K129" s="20">
        <v>10</v>
      </c>
      <c r="L129" s="21">
        <f t="shared" si="69"/>
        <v>0.5892751915144373</v>
      </c>
      <c r="M129" s="20">
        <v>24</v>
      </c>
      <c r="N129" s="21">
        <f t="shared" si="70"/>
        <v>1.4142604596346495</v>
      </c>
      <c r="O129" s="20">
        <v>470</v>
      </c>
      <c r="P129" s="22">
        <f t="shared" si="71"/>
        <v>27.69593400117855</v>
      </c>
    </row>
    <row r="130" spans="1:16" ht="39.950000000000003" customHeight="1" x14ac:dyDescent="0.2">
      <c r="A130" s="19" t="s">
        <v>188</v>
      </c>
      <c r="B130" s="20">
        <v>3</v>
      </c>
      <c r="C130" s="127">
        <v>0</v>
      </c>
      <c r="D130" s="127">
        <v>0</v>
      </c>
      <c r="E130" s="127">
        <v>0</v>
      </c>
      <c r="F130" s="127">
        <v>0</v>
      </c>
      <c r="G130" s="20">
        <v>1</v>
      </c>
      <c r="H130" s="21">
        <f t="shared" si="67"/>
        <v>33.333333333333329</v>
      </c>
      <c r="I130" s="127">
        <v>0</v>
      </c>
      <c r="J130" s="127">
        <v>0</v>
      </c>
      <c r="K130" s="127">
        <v>0</v>
      </c>
      <c r="L130" s="127">
        <v>0</v>
      </c>
      <c r="M130" s="127">
        <v>0</v>
      </c>
      <c r="N130" s="127">
        <v>0</v>
      </c>
      <c r="O130" s="20">
        <v>2</v>
      </c>
      <c r="P130" s="22">
        <f t="shared" si="71"/>
        <v>66.666666666666657</v>
      </c>
    </row>
    <row r="131" spans="1:16" ht="54.95" customHeight="1" x14ac:dyDescent="0.2">
      <c r="A131" s="19" t="s">
        <v>189</v>
      </c>
      <c r="B131" s="20">
        <v>215</v>
      </c>
      <c r="C131" s="20">
        <v>23</v>
      </c>
      <c r="D131" s="21">
        <f t="shared" si="72"/>
        <v>10.697674418604651</v>
      </c>
      <c r="E131" s="20">
        <v>6</v>
      </c>
      <c r="F131" s="21">
        <f t="shared" si="66"/>
        <v>2.7906976744186047</v>
      </c>
      <c r="G131" s="20">
        <v>53</v>
      </c>
      <c r="H131" s="21">
        <f t="shared" si="67"/>
        <v>24.651162790697676</v>
      </c>
      <c r="I131" s="20">
        <v>47</v>
      </c>
      <c r="J131" s="21">
        <f t="shared" si="68"/>
        <v>21.86046511627907</v>
      </c>
      <c r="K131" s="127">
        <v>0</v>
      </c>
      <c r="L131" s="127">
        <v>0</v>
      </c>
      <c r="M131" s="127">
        <v>0</v>
      </c>
      <c r="N131" s="127">
        <v>0</v>
      </c>
      <c r="O131" s="20">
        <v>86</v>
      </c>
      <c r="P131" s="22">
        <f t="shared" si="71"/>
        <v>40</v>
      </c>
    </row>
    <row r="132" spans="1:16" ht="120" customHeight="1" x14ac:dyDescent="0.2">
      <c r="A132" s="19" t="s">
        <v>200</v>
      </c>
      <c r="B132" s="127">
        <v>0</v>
      </c>
      <c r="C132" s="127">
        <v>0</v>
      </c>
      <c r="D132" s="127">
        <v>0</v>
      </c>
      <c r="E132" s="127">
        <v>0</v>
      </c>
      <c r="F132" s="127">
        <v>0</v>
      </c>
      <c r="G132" s="127">
        <v>0</v>
      </c>
      <c r="H132" s="127">
        <v>0</v>
      </c>
      <c r="I132" s="127">
        <v>0</v>
      </c>
      <c r="J132" s="127">
        <v>0</v>
      </c>
      <c r="K132" s="127">
        <v>0</v>
      </c>
      <c r="L132" s="127">
        <v>0</v>
      </c>
      <c r="M132" s="127">
        <v>0</v>
      </c>
      <c r="N132" s="127">
        <v>0</v>
      </c>
      <c r="O132" s="127">
        <v>0</v>
      </c>
      <c r="P132" s="127">
        <v>0</v>
      </c>
    </row>
    <row r="133" spans="1:16" ht="39.950000000000003" customHeight="1" x14ac:dyDescent="0.2">
      <c r="A133" s="19" t="s">
        <v>190</v>
      </c>
      <c r="B133" s="20">
        <v>47</v>
      </c>
      <c r="C133" s="20">
        <v>5</v>
      </c>
      <c r="D133" s="21">
        <f t="shared" si="72"/>
        <v>10.638297872340425</v>
      </c>
      <c r="E133" s="127">
        <v>0</v>
      </c>
      <c r="F133" s="127">
        <v>0</v>
      </c>
      <c r="G133" s="20">
        <v>1</v>
      </c>
      <c r="H133" s="21">
        <f t="shared" si="67"/>
        <v>2.1276595744680851</v>
      </c>
      <c r="I133" s="20">
        <v>8</v>
      </c>
      <c r="J133" s="21">
        <f t="shared" si="68"/>
        <v>17.021276595744681</v>
      </c>
      <c r="K133" s="20">
        <v>1</v>
      </c>
      <c r="L133" s="21">
        <f t="shared" si="69"/>
        <v>2.1276595744680851</v>
      </c>
      <c r="M133" s="20">
        <v>1</v>
      </c>
      <c r="N133" s="21">
        <f t="shared" si="70"/>
        <v>2.1276595744680851</v>
      </c>
      <c r="O133" s="20">
        <v>31</v>
      </c>
      <c r="P133" s="22">
        <f t="shared" si="71"/>
        <v>65.957446808510639</v>
      </c>
    </row>
    <row r="134" spans="1:16" ht="39.950000000000003" customHeight="1" x14ac:dyDescent="0.2">
      <c r="A134" s="19" t="s">
        <v>191</v>
      </c>
      <c r="B134" s="127">
        <v>0</v>
      </c>
      <c r="C134" s="127">
        <v>0</v>
      </c>
      <c r="D134" s="127">
        <v>0</v>
      </c>
      <c r="E134" s="127">
        <v>0</v>
      </c>
      <c r="F134" s="127">
        <v>0</v>
      </c>
      <c r="G134" s="127">
        <v>0</v>
      </c>
      <c r="H134" s="127">
        <v>0</v>
      </c>
      <c r="I134" s="127">
        <v>0</v>
      </c>
      <c r="J134" s="127">
        <v>0</v>
      </c>
      <c r="K134" s="127">
        <v>0</v>
      </c>
      <c r="L134" s="127">
        <v>0</v>
      </c>
      <c r="M134" s="127">
        <v>0</v>
      </c>
      <c r="N134" s="127">
        <v>0</v>
      </c>
      <c r="O134" s="127">
        <v>0</v>
      </c>
      <c r="P134" s="127">
        <v>0</v>
      </c>
    </row>
    <row r="135" spans="1:16" ht="39.950000000000003" customHeight="1" x14ac:dyDescent="0.2">
      <c r="A135" s="19" t="s">
        <v>192</v>
      </c>
      <c r="B135" s="20">
        <v>2</v>
      </c>
      <c r="C135" s="127">
        <v>0</v>
      </c>
      <c r="D135" s="127">
        <v>0</v>
      </c>
      <c r="E135" s="20">
        <v>1</v>
      </c>
      <c r="F135" s="127">
        <v>0</v>
      </c>
      <c r="G135" s="127">
        <v>0</v>
      </c>
      <c r="H135" s="127">
        <v>0</v>
      </c>
      <c r="I135" s="20">
        <v>1</v>
      </c>
      <c r="J135" s="127">
        <v>0</v>
      </c>
      <c r="K135" s="127">
        <v>0</v>
      </c>
      <c r="L135" s="127">
        <v>0</v>
      </c>
      <c r="M135" s="127">
        <v>0</v>
      </c>
      <c r="N135" s="127">
        <v>0</v>
      </c>
      <c r="O135" s="127">
        <v>0</v>
      </c>
      <c r="P135" s="127">
        <v>0</v>
      </c>
    </row>
    <row r="136" spans="1:16" ht="39.950000000000003" customHeight="1" x14ac:dyDescent="0.2">
      <c r="A136" s="19" t="s">
        <v>193</v>
      </c>
      <c r="B136" s="20">
        <v>5</v>
      </c>
      <c r="C136" s="127">
        <v>0</v>
      </c>
      <c r="D136" s="127">
        <v>0</v>
      </c>
      <c r="E136" s="127">
        <v>0</v>
      </c>
      <c r="F136" s="127">
        <v>0</v>
      </c>
      <c r="G136" s="127">
        <v>0</v>
      </c>
      <c r="H136" s="127">
        <v>0</v>
      </c>
      <c r="I136" s="127">
        <v>0</v>
      </c>
      <c r="J136" s="127">
        <v>0</v>
      </c>
      <c r="K136" s="20">
        <v>5</v>
      </c>
      <c r="L136" s="21">
        <f t="shared" si="69"/>
        <v>100</v>
      </c>
      <c r="M136" s="127">
        <v>0</v>
      </c>
      <c r="N136" s="127">
        <v>0</v>
      </c>
      <c r="O136" s="127">
        <v>0</v>
      </c>
      <c r="P136" s="127">
        <v>0</v>
      </c>
    </row>
    <row r="137" spans="1:16" ht="39.950000000000003" customHeight="1" x14ac:dyDescent="0.2">
      <c r="A137" s="19" t="s">
        <v>194</v>
      </c>
      <c r="B137" s="127">
        <v>0</v>
      </c>
      <c r="C137" s="127">
        <v>0</v>
      </c>
      <c r="D137" s="127">
        <v>0</v>
      </c>
      <c r="E137" s="127">
        <v>0</v>
      </c>
      <c r="F137" s="127">
        <v>0</v>
      </c>
      <c r="G137" s="127">
        <v>0</v>
      </c>
      <c r="H137" s="127">
        <v>0</v>
      </c>
      <c r="I137" s="127">
        <v>0</v>
      </c>
      <c r="J137" s="127">
        <v>0</v>
      </c>
      <c r="K137" s="127">
        <v>0</v>
      </c>
      <c r="L137" s="127">
        <v>0</v>
      </c>
      <c r="M137" s="127">
        <v>0</v>
      </c>
      <c r="N137" s="127">
        <v>0</v>
      </c>
      <c r="O137" s="127">
        <v>0</v>
      </c>
      <c r="P137" s="127">
        <v>0</v>
      </c>
    </row>
    <row r="138" spans="1:16" ht="39.950000000000003" customHeight="1" x14ac:dyDescent="0.2">
      <c r="A138" s="19" t="s">
        <v>195</v>
      </c>
      <c r="B138" s="20">
        <v>40</v>
      </c>
      <c r="C138" s="20">
        <v>5</v>
      </c>
      <c r="D138" s="21">
        <f t="shared" si="72"/>
        <v>12.5</v>
      </c>
      <c r="E138" s="127">
        <v>0</v>
      </c>
      <c r="F138" s="127">
        <v>0</v>
      </c>
      <c r="G138" s="20">
        <v>22</v>
      </c>
      <c r="H138" s="21">
        <f t="shared" si="67"/>
        <v>55.000000000000007</v>
      </c>
      <c r="I138" s="127">
        <v>0</v>
      </c>
      <c r="J138" s="127">
        <v>0</v>
      </c>
      <c r="K138" s="127">
        <v>0</v>
      </c>
      <c r="L138" s="127">
        <v>0</v>
      </c>
      <c r="M138" s="20">
        <v>7</v>
      </c>
      <c r="N138" s="21">
        <f t="shared" si="70"/>
        <v>17.5</v>
      </c>
      <c r="O138" s="20">
        <v>6</v>
      </c>
      <c r="P138" s="22">
        <f t="shared" si="71"/>
        <v>15</v>
      </c>
    </row>
    <row r="139" spans="1:16" ht="15.95" customHeight="1" x14ac:dyDescent="0.2"/>
    <row r="140" spans="1:16" ht="15.95" customHeight="1" thickBot="1" x14ac:dyDescent="0.25">
      <c r="A140" s="68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</row>
    <row r="141" spans="1:16" ht="18" customHeight="1" x14ac:dyDescent="0.2">
      <c r="A141" s="29" t="s">
        <v>196</v>
      </c>
      <c r="B141" s="20"/>
      <c r="C141" s="20"/>
      <c r="D141" s="21"/>
      <c r="E141" s="20"/>
      <c r="F141" s="21"/>
      <c r="G141" s="20"/>
      <c r="H141" s="21"/>
      <c r="I141" s="20"/>
      <c r="J141" s="21"/>
      <c r="K141" s="20"/>
      <c r="L141" s="21"/>
      <c r="M141" s="20"/>
      <c r="N141" s="21"/>
      <c r="O141" s="20"/>
      <c r="P141" s="22"/>
    </row>
    <row r="142" spans="1:16" ht="18" customHeight="1" x14ac:dyDescent="0.25">
      <c r="A142" s="30" t="s">
        <v>19</v>
      </c>
    </row>
    <row r="143" spans="1:16" ht="15.95" customHeight="1" x14ac:dyDescent="0.2">
      <c r="A143" s="31" t="s">
        <v>20</v>
      </c>
    </row>
    <row r="144" spans="1:16" ht="35.1" customHeight="1" x14ac:dyDescent="0.2">
      <c r="A144" s="93" t="s">
        <v>99</v>
      </c>
      <c r="B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ht="39.950000000000003" customHeight="1" x14ac:dyDescent="0.2">
      <c r="A145" s="16" t="s">
        <v>185</v>
      </c>
      <c r="B145" s="15">
        <f>SUM(B146:B157)</f>
        <v>32399</v>
      </c>
      <c r="C145" s="15">
        <f>SUM(C146:C157)</f>
        <v>23144</v>
      </c>
      <c r="D145" s="17">
        <f>C145/B145*100</f>
        <v>71.434303527886669</v>
      </c>
      <c r="E145" s="15">
        <f>SUM(E146:E157)</f>
        <v>2056</v>
      </c>
      <c r="F145" s="17">
        <f>E145/B145*100</f>
        <v>6.3458748726812546</v>
      </c>
      <c r="G145" s="15">
        <f>SUM(G146:G157)</f>
        <v>2450</v>
      </c>
      <c r="H145" s="17">
        <f>G145/B145*100</f>
        <v>7.5619617889441031</v>
      </c>
      <c r="I145" s="15">
        <f>SUM(I146:I157)</f>
        <v>1142</v>
      </c>
      <c r="J145" s="17">
        <f>I145/B145*100</f>
        <v>3.5248001481527207</v>
      </c>
      <c r="K145" s="15">
        <f>SUM(K146:K157)</f>
        <v>548</v>
      </c>
      <c r="L145" s="17">
        <f>K145/B145*100</f>
        <v>1.6914102287107626</v>
      </c>
      <c r="M145" s="15">
        <f>SUM(M146:M157)</f>
        <v>93</v>
      </c>
      <c r="N145" s="17">
        <f>M145/B145*100</f>
        <v>0.28704589647828638</v>
      </c>
      <c r="O145" s="15">
        <f>SUM(O146:O157)</f>
        <v>2966</v>
      </c>
      <c r="P145" s="18">
        <f>O145/B145*100</f>
        <v>9.1546035371462082</v>
      </c>
    </row>
    <row r="146" spans="1:16" ht="39.950000000000003" customHeight="1" x14ac:dyDescent="0.2">
      <c r="A146" s="19" t="s">
        <v>186</v>
      </c>
      <c r="B146" s="20">
        <v>1596</v>
      </c>
      <c r="C146" s="20">
        <v>652</v>
      </c>
      <c r="D146" s="21">
        <f>C146/B146*100</f>
        <v>40.852130325814535</v>
      </c>
      <c r="E146" s="20">
        <v>211</v>
      </c>
      <c r="F146" s="21">
        <f t="shared" ref="F146:F157" si="73">E146/B146*100</f>
        <v>13.220551378446116</v>
      </c>
      <c r="G146" s="20">
        <v>219</v>
      </c>
      <c r="H146" s="21">
        <f t="shared" ref="H146:H157" si="74">G146/B146*100</f>
        <v>13.721804511278195</v>
      </c>
      <c r="I146" s="20">
        <v>43</v>
      </c>
      <c r="J146" s="21">
        <f t="shared" ref="J146:J157" si="75">I146/B146*100</f>
        <v>2.6942355889724308</v>
      </c>
      <c r="K146" s="20">
        <v>23</v>
      </c>
      <c r="L146" s="21">
        <f t="shared" ref="L146:L157" si="76">K146/B146*100</f>
        <v>1.4411027568922306</v>
      </c>
      <c r="M146" s="20">
        <v>64</v>
      </c>
      <c r="N146" s="21">
        <f t="shared" ref="N146:N157" si="77">M146/B146*100</f>
        <v>4.0100250626566414</v>
      </c>
      <c r="O146" s="20">
        <v>384</v>
      </c>
      <c r="P146" s="22">
        <f t="shared" ref="P146:P157" si="78">O146/B146*100</f>
        <v>24.060150375939848</v>
      </c>
    </row>
    <row r="147" spans="1:16" ht="39.950000000000003" customHeight="1" x14ac:dyDescent="0.2">
      <c r="A147" s="19" t="s">
        <v>187</v>
      </c>
      <c r="B147" s="20">
        <v>2184</v>
      </c>
      <c r="C147" s="20">
        <v>1402</v>
      </c>
      <c r="D147" s="21">
        <f t="shared" ref="D147:D157" si="79">C147/B147*100</f>
        <v>64.194139194139197</v>
      </c>
      <c r="E147" s="20">
        <v>138</v>
      </c>
      <c r="F147" s="21">
        <f t="shared" si="73"/>
        <v>6.3186813186813184</v>
      </c>
      <c r="G147" s="20">
        <v>216</v>
      </c>
      <c r="H147" s="21">
        <f t="shared" si="74"/>
        <v>9.8901098901098905</v>
      </c>
      <c r="I147" s="20">
        <v>31</v>
      </c>
      <c r="J147" s="21">
        <f t="shared" si="75"/>
        <v>1.4194139194139195</v>
      </c>
      <c r="K147" s="20">
        <v>22</v>
      </c>
      <c r="L147" s="21">
        <f t="shared" si="76"/>
        <v>1.0073260073260073</v>
      </c>
      <c r="M147" s="20">
        <v>5</v>
      </c>
      <c r="N147" s="21">
        <f t="shared" si="77"/>
        <v>0.22893772893772896</v>
      </c>
      <c r="O147" s="20">
        <v>370</v>
      </c>
      <c r="P147" s="22">
        <f t="shared" si="78"/>
        <v>16.941391941391942</v>
      </c>
    </row>
    <row r="148" spans="1:16" ht="39.950000000000003" customHeight="1" x14ac:dyDescent="0.2">
      <c r="A148" s="125" t="s">
        <v>199</v>
      </c>
      <c r="B148" s="20">
        <v>11744</v>
      </c>
      <c r="C148" s="20">
        <v>8261</v>
      </c>
      <c r="D148" s="21">
        <f t="shared" si="79"/>
        <v>70.342302452316076</v>
      </c>
      <c r="E148" s="20">
        <v>778</v>
      </c>
      <c r="F148" s="21">
        <f t="shared" si="73"/>
        <v>6.6246594005449593</v>
      </c>
      <c r="G148" s="20">
        <v>902</v>
      </c>
      <c r="H148" s="21">
        <f t="shared" si="74"/>
        <v>7.680517711171662</v>
      </c>
      <c r="I148" s="20">
        <v>204</v>
      </c>
      <c r="J148" s="21">
        <f t="shared" si="75"/>
        <v>1.7370572207084469</v>
      </c>
      <c r="K148" s="20">
        <v>219</v>
      </c>
      <c r="L148" s="21">
        <f t="shared" si="76"/>
        <v>1.8647820163487741</v>
      </c>
      <c r="M148" s="20">
        <v>11</v>
      </c>
      <c r="N148" s="21">
        <f t="shared" si="77"/>
        <v>9.3664850136239777E-2</v>
      </c>
      <c r="O148" s="20">
        <v>1369</v>
      </c>
      <c r="P148" s="22">
        <f t="shared" si="78"/>
        <v>11.657016348773842</v>
      </c>
    </row>
    <row r="149" spans="1:16" ht="39.950000000000003" customHeight="1" x14ac:dyDescent="0.2">
      <c r="A149" s="19" t="s">
        <v>188</v>
      </c>
      <c r="B149" s="20">
        <v>555</v>
      </c>
      <c r="C149" s="20">
        <v>489</v>
      </c>
      <c r="D149" s="21">
        <f t="shared" si="79"/>
        <v>88.108108108108112</v>
      </c>
      <c r="E149" s="20">
        <v>3</v>
      </c>
      <c r="F149" s="21">
        <f t="shared" si="73"/>
        <v>0.54054054054054057</v>
      </c>
      <c r="G149" s="20">
        <v>17</v>
      </c>
      <c r="H149" s="21">
        <f t="shared" si="74"/>
        <v>3.0630630630630629</v>
      </c>
      <c r="I149" s="20">
        <v>11</v>
      </c>
      <c r="J149" s="21">
        <f t="shared" si="75"/>
        <v>1.9819819819819819</v>
      </c>
      <c r="K149" s="20">
        <v>1</v>
      </c>
      <c r="L149" s="21">
        <f t="shared" si="76"/>
        <v>0.18018018018018017</v>
      </c>
      <c r="M149" s="127">
        <v>0</v>
      </c>
      <c r="N149" s="127">
        <v>0</v>
      </c>
      <c r="O149" s="20">
        <v>34</v>
      </c>
      <c r="P149" s="22">
        <f t="shared" si="78"/>
        <v>6.1261261261261257</v>
      </c>
    </row>
    <row r="150" spans="1:16" ht="54.95" customHeight="1" x14ac:dyDescent="0.2">
      <c r="A150" s="19" t="s">
        <v>189</v>
      </c>
      <c r="B150" s="20">
        <v>14950</v>
      </c>
      <c r="C150" s="20">
        <v>11474</v>
      </c>
      <c r="D150" s="21">
        <f t="shared" si="79"/>
        <v>76.749163879598655</v>
      </c>
      <c r="E150" s="20">
        <v>800</v>
      </c>
      <c r="F150" s="21">
        <f t="shared" si="73"/>
        <v>5.3511705685618729</v>
      </c>
      <c r="G150" s="20">
        <v>1040</v>
      </c>
      <c r="H150" s="21">
        <f t="shared" si="74"/>
        <v>6.9565217391304346</v>
      </c>
      <c r="I150" s="20">
        <v>706</v>
      </c>
      <c r="J150" s="21">
        <f t="shared" si="75"/>
        <v>4.7224080267558524</v>
      </c>
      <c r="K150" s="20">
        <v>265</v>
      </c>
      <c r="L150" s="21">
        <f t="shared" si="76"/>
        <v>1.7725752508361206</v>
      </c>
      <c r="M150" s="20">
        <v>9</v>
      </c>
      <c r="N150" s="21">
        <f t="shared" si="77"/>
        <v>6.0200668896321072E-2</v>
      </c>
      <c r="O150" s="20">
        <v>656</v>
      </c>
      <c r="P150" s="22">
        <f t="shared" si="78"/>
        <v>4.3879598662207355</v>
      </c>
    </row>
    <row r="151" spans="1:16" ht="120" customHeight="1" x14ac:dyDescent="0.2">
      <c r="A151" s="19" t="s">
        <v>200</v>
      </c>
      <c r="B151" s="20">
        <v>920</v>
      </c>
      <c r="C151" s="20">
        <v>601</v>
      </c>
      <c r="D151" s="21">
        <f t="shared" si="79"/>
        <v>65.326086956521735</v>
      </c>
      <c r="E151" s="20">
        <v>115</v>
      </c>
      <c r="F151" s="21">
        <f t="shared" si="73"/>
        <v>12.5</v>
      </c>
      <c r="G151" s="20">
        <v>39</v>
      </c>
      <c r="H151" s="21">
        <f t="shared" si="74"/>
        <v>4.2391304347826084</v>
      </c>
      <c r="I151" s="20">
        <v>143</v>
      </c>
      <c r="J151" s="21">
        <f t="shared" si="75"/>
        <v>15.543478260869565</v>
      </c>
      <c r="K151" s="20">
        <v>8</v>
      </c>
      <c r="L151" s="21">
        <f t="shared" si="76"/>
        <v>0.86956521739130432</v>
      </c>
      <c r="M151" s="127">
        <v>0</v>
      </c>
      <c r="N151" s="127">
        <v>0</v>
      </c>
      <c r="O151" s="20">
        <v>14</v>
      </c>
      <c r="P151" s="22">
        <f t="shared" si="78"/>
        <v>1.5217391304347827</v>
      </c>
    </row>
    <row r="152" spans="1:16" ht="39.950000000000003" customHeight="1" x14ac:dyDescent="0.2">
      <c r="A152" s="19" t="s">
        <v>190</v>
      </c>
      <c r="B152" s="20">
        <v>296</v>
      </c>
      <c r="C152" s="20">
        <v>226</v>
      </c>
      <c r="D152" s="21">
        <f t="shared" si="79"/>
        <v>76.351351351351354</v>
      </c>
      <c r="E152" s="20">
        <v>3</v>
      </c>
      <c r="F152" s="21">
        <f t="shared" si="73"/>
        <v>1.0135135135135136</v>
      </c>
      <c r="G152" s="20">
        <v>12</v>
      </c>
      <c r="H152" s="21">
        <f t="shared" si="74"/>
        <v>4.0540540540540544</v>
      </c>
      <c r="I152" s="127">
        <v>0</v>
      </c>
      <c r="J152" s="127">
        <v>0</v>
      </c>
      <c r="K152" s="20">
        <v>5</v>
      </c>
      <c r="L152" s="21">
        <f t="shared" si="76"/>
        <v>1.6891891891891893</v>
      </c>
      <c r="M152" s="127">
        <v>0</v>
      </c>
      <c r="N152" s="127">
        <v>0</v>
      </c>
      <c r="O152" s="20">
        <v>50</v>
      </c>
      <c r="P152" s="22">
        <f t="shared" si="78"/>
        <v>16.891891891891891</v>
      </c>
    </row>
    <row r="153" spans="1:16" ht="39.950000000000003" customHeight="1" x14ac:dyDescent="0.2">
      <c r="A153" s="19" t="s">
        <v>191</v>
      </c>
      <c r="B153" s="127">
        <v>0</v>
      </c>
      <c r="C153" s="127">
        <v>0</v>
      </c>
      <c r="D153" s="127">
        <v>0</v>
      </c>
      <c r="E153" s="127">
        <v>0</v>
      </c>
      <c r="F153" s="127">
        <v>0</v>
      </c>
      <c r="G153" s="127">
        <v>0</v>
      </c>
      <c r="H153" s="127">
        <v>0</v>
      </c>
      <c r="I153" s="127">
        <v>0</v>
      </c>
      <c r="J153" s="127">
        <v>0</v>
      </c>
      <c r="K153" s="127">
        <v>0</v>
      </c>
      <c r="L153" s="127">
        <v>0</v>
      </c>
      <c r="M153" s="127">
        <v>0</v>
      </c>
      <c r="N153" s="127">
        <v>0</v>
      </c>
      <c r="O153" s="127">
        <v>0</v>
      </c>
      <c r="P153" s="127">
        <v>0</v>
      </c>
    </row>
    <row r="154" spans="1:16" ht="39.950000000000003" customHeight="1" x14ac:dyDescent="0.2">
      <c r="A154" s="19" t="s">
        <v>192</v>
      </c>
      <c r="B154" s="20">
        <v>4</v>
      </c>
      <c r="C154" s="20">
        <v>1</v>
      </c>
      <c r="D154" s="21">
        <f t="shared" si="79"/>
        <v>25</v>
      </c>
      <c r="E154" s="20">
        <v>1</v>
      </c>
      <c r="F154" s="21">
        <f t="shared" si="73"/>
        <v>25</v>
      </c>
      <c r="G154" s="20">
        <v>1</v>
      </c>
      <c r="H154" s="21">
        <f t="shared" si="74"/>
        <v>25</v>
      </c>
      <c r="I154" s="127">
        <v>0</v>
      </c>
      <c r="J154" s="127">
        <v>0</v>
      </c>
      <c r="K154" s="127">
        <v>0</v>
      </c>
      <c r="L154" s="127">
        <v>0</v>
      </c>
      <c r="M154" s="127">
        <v>0</v>
      </c>
      <c r="N154" s="127">
        <v>0</v>
      </c>
      <c r="O154" s="20">
        <v>1</v>
      </c>
      <c r="P154" s="22">
        <f t="shared" si="78"/>
        <v>25</v>
      </c>
    </row>
    <row r="155" spans="1:16" ht="39.950000000000003" customHeight="1" x14ac:dyDescent="0.2">
      <c r="A155" s="19" t="s">
        <v>193</v>
      </c>
      <c r="B155" s="20">
        <v>2</v>
      </c>
      <c r="C155" s="127">
        <v>0</v>
      </c>
      <c r="D155" s="127">
        <v>0</v>
      </c>
      <c r="E155" s="127">
        <v>0</v>
      </c>
      <c r="F155" s="127">
        <v>0</v>
      </c>
      <c r="G155" s="127">
        <v>0</v>
      </c>
      <c r="H155" s="127">
        <v>0</v>
      </c>
      <c r="I155" s="127">
        <v>0</v>
      </c>
      <c r="J155" s="127">
        <v>0</v>
      </c>
      <c r="K155" s="127">
        <v>0</v>
      </c>
      <c r="L155" s="127">
        <v>0</v>
      </c>
      <c r="M155" s="127">
        <v>0</v>
      </c>
      <c r="N155" s="127">
        <v>0</v>
      </c>
      <c r="O155" s="20">
        <v>2</v>
      </c>
      <c r="P155" s="22">
        <f t="shared" si="78"/>
        <v>100</v>
      </c>
    </row>
    <row r="156" spans="1:16" ht="39.950000000000003" customHeight="1" x14ac:dyDescent="0.2">
      <c r="A156" s="19" t="s">
        <v>194</v>
      </c>
      <c r="B156" s="127">
        <v>0</v>
      </c>
      <c r="C156" s="127">
        <v>0</v>
      </c>
      <c r="D156" s="127">
        <v>0</v>
      </c>
      <c r="E156" s="127">
        <v>0</v>
      </c>
      <c r="F156" s="127">
        <v>0</v>
      </c>
      <c r="G156" s="127">
        <v>0</v>
      </c>
      <c r="H156" s="127">
        <v>0</v>
      </c>
      <c r="I156" s="127">
        <v>0</v>
      </c>
      <c r="J156" s="127">
        <v>0</v>
      </c>
      <c r="K156" s="127">
        <v>0</v>
      </c>
      <c r="L156" s="127">
        <v>0</v>
      </c>
      <c r="M156" s="127">
        <v>0</v>
      </c>
      <c r="N156" s="127">
        <v>0</v>
      </c>
      <c r="O156" s="127">
        <v>0</v>
      </c>
      <c r="P156" s="127">
        <v>0</v>
      </c>
    </row>
    <row r="157" spans="1:16" ht="39.950000000000003" customHeight="1" x14ac:dyDescent="0.2">
      <c r="A157" s="19" t="s">
        <v>195</v>
      </c>
      <c r="B157" s="20">
        <v>148</v>
      </c>
      <c r="C157" s="20">
        <v>38</v>
      </c>
      <c r="D157" s="21">
        <f t="shared" si="79"/>
        <v>25.675675675675674</v>
      </c>
      <c r="E157" s="20">
        <v>7</v>
      </c>
      <c r="F157" s="21">
        <f t="shared" si="73"/>
        <v>4.7297297297297298</v>
      </c>
      <c r="G157" s="20">
        <v>4</v>
      </c>
      <c r="H157" s="21">
        <f t="shared" si="74"/>
        <v>2.7027027027027026</v>
      </c>
      <c r="I157" s="20">
        <v>4</v>
      </c>
      <c r="J157" s="21">
        <f t="shared" si="75"/>
        <v>2.7027027027027026</v>
      </c>
      <c r="K157" s="20">
        <v>5</v>
      </c>
      <c r="L157" s="21">
        <f t="shared" si="76"/>
        <v>3.3783783783783785</v>
      </c>
      <c r="M157" s="20">
        <v>4</v>
      </c>
      <c r="N157" s="21">
        <f t="shared" si="77"/>
        <v>2.7027027027027026</v>
      </c>
      <c r="O157" s="20">
        <v>86</v>
      </c>
      <c r="P157" s="22">
        <f t="shared" si="78"/>
        <v>58.108108108108105</v>
      </c>
    </row>
    <row r="158" spans="1:16" ht="15.95" customHeight="1" x14ac:dyDescent="0.2"/>
    <row r="159" spans="1:16" ht="15.95" customHeight="1" thickBot="1" x14ac:dyDescent="0.25">
      <c r="A159" s="68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</row>
    <row r="160" spans="1:16" ht="18" customHeight="1" x14ac:dyDescent="0.2">
      <c r="A160" s="29" t="s">
        <v>196</v>
      </c>
      <c r="B160" s="20"/>
      <c r="C160" s="20"/>
      <c r="D160" s="21"/>
      <c r="E160" s="20"/>
      <c r="F160" s="21"/>
      <c r="G160" s="20"/>
      <c r="H160" s="21"/>
      <c r="I160" s="20"/>
      <c r="J160" s="21"/>
      <c r="K160" s="20"/>
      <c r="L160" s="21"/>
      <c r="M160" s="20"/>
      <c r="N160" s="21"/>
      <c r="O160" s="20"/>
      <c r="P160" s="22"/>
    </row>
    <row r="161" spans="1:16" ht="18" customHeight="1" x14ac:dyDescent="0.25">
      <c r="A161" s="30" t="s">
        <v>19</v>
      </c>
    </row>
    <row r="162" spans="1:16" ht="15.95" customHeight="1" x14ac:dyDescent="0.2">
      <c r="A162" s="31" t="s">
        <v>20</v>
      </c>
    </row>
    <row r="163" spans="1:16" ht="35.1" customHeight="1" x14ac:dyDescent="0.2">
      <c r="A163" s="93" t="s">
        <v>100</v>
      </c>
      <c r="B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ht="39.950000000000003" customHeight="1" x14ac:dyDescent="0.2">
      <c r="A164" s="16" t="s">
        <v>185</v>
      </c>
      <c r="B164" s="15">
        <f>SUM(B165:B176)</f>
        <v>61857</v>
      </c>
      <c r="C164" s="15">
        <f>SUM(C165:C176)</f>
        <v>35731</v>
      </c>
      <c r="D164" s="17">
        <f>C164/B164*100</f>
        <v>57.763874743359686</v>
      </c>
      <c r="E164" s="15">
        <f>SUM(E165:E176)</f>
        <v>7552</v>
      </c>
      <c r="F164" s="17">
        <f>E164/B164*100</f>
        <v>12.208804177376853</v>
      </c>
      <c r="G164" s="15">
        <f>SUM(G165:G176)</f>
        <v>7914</v>
      </c>
      <c r="H164" s="17">
        <f>G164/B164*100</f>
        <v>12.794024928464037</v>
      </c>
      <c r="I164" s="15">
        <f>SUM(I165:I176)</f>
        <v>1817</v>
      </c>
      <c r="J164" s="17">
        <f>I164/B164*100</f>
        <v>2.9374201787994889</v>
      </c>
      <c r="K164" s="15">
        <f>SUM(K165:K176)</f>
        <v>1119</v>
      </c>
      <c r="L164" s="17">
        <f>K164/B164*100</f>
        <v>1.8090111062612153</v>
      </c>
      <c r="M164" s="15">
        <f>SUM(M165:M176)</f>
        <v>171</v>
      </c>
      <c r="N164" s="17">
        <f>M164/B164*100</f>
        <v>0.2764440564527863</v>
      </c>
      <c r="O164" s="15">
        <f>SUM(O165:O176)</f>
        <v>7553</v>
      </c>
      <c r="P164" s="18">
        <f>O164/B164*100</f>
        <v>12.210420809285933</v>
      </c>
    </row>
    <row r="165" spans="1:16" ht="39.950000000000003" customHeight="1" x14ac:dyDescent="0.2">
      <c r="A165" s="19" t="s">
        <v>186</v>
      </c>
      <c r="B165" s="20">
        <v>3252</v>
      </c>
      <c r="C165" s="20">
        <v>1499</v>
      </c>
      <c r="D165" s="21">
        <f>C165/B165*100</f>
        <v>46.094710947109469</v>
      </c>
      <c r="E165" s="20">
        <v>571</v>
      </c>
      <c r="F165" s="21">
        <f t="shared" ref="F165:F176" si="80">E165/B165*100</f>
        <v>17.558425584255843</v>
      </c>
      <c r="G165" s="20">
        <v>519</v>
      </c>
      <c r="H165" s="21">
        <f t="shared" ref="H165:H176" si="81">G165/B165*100</f>
        <v>15.959409594095941</v>
      </c>
      <c r="I165" s="20">
        <v>138</v>
      </c>
      <c r="J165" s="21">
        <f t="shared" ref="J165:J174" si="82">I165/B165*100</f>
        <v>4.2435424354243541</v>
      </c>
      <c r="K165" s="20">
        <v>65</v>
      </c>
      <c r="L165" s="21">
        <f t="shared" ref="L165:L174" si="83">K165/B165*100</f>
        <v>1.998769987699877</v>
      </c>
      <c r="M165" s="20">
        <v>46</v>
      </c>
      <c r="N165" s="21">
        <f t="shared" ref="N165:N176" si="84">M165/B165*100</f>
        <v>1.4145141451414514</v>
      </c>
      <c r="O165" s="20">
        <v>414</v>
      </c>
      <c r="P165" s="22">
        <f t="shared" ref="P165:P176" si="85">O165/B165*100</f>
        <v>12.730627306273062</v>
      </c>
    </row>
    <row r="166" spans="1:16" ht="39.950000000000003" customHeight="1" x14ac:dyDescent="0.2">
      <c r="A166" s="19" t="s">
        <v>187</v>
      </c>
      <c r="B166" s="20">
        <v>1941</v>
      </c>
      <c r="C166" s="20">
        <v>1100</v>
      </c>
      <c r="D166" s="21">
        <f t="shared" ref="D166:D176" si="86">C166/B166*100</f>
        <v>56.671818650180313</v>
      </c>
      <c r="E166" s="20">
        <v>410</v>
      </c>
      <c r="F166" s="21">
        <f t="shared" si="80"/>
        <v>21.1231324059763</v>
      </c>
      <c r="G166" s="20">
        <v>271</v>
      </c>
      <c r="H166" s="21">
        <f t="shared" si="81"/>
        <v>13.961875321998971</v>
      </c>
      <c r="I166" s="20">
        <v>34</v>
      </c>
      <c r="J166" s="21">
        <f t="shared" si="82"/>
        <v>1.7516743946419371</v>
      </c>
      <c r="K166" s="20">
        <v>20</v>
      </c>
      <c r="L166" s="21">
        <f t="shared" si="83"/>
        <v>1.0303967027305512</v>
      </c>
      <c r="M166" s="20">
        <v>2</v>
      </c>
      <c r="N166" s="21">
        <f t="shared" si="84"/>
        <v>0.10303967027305513</v>
      </c>
      <c r="O166" s="20">
        <v>104</v>
      </c>
      <c r="P166" s="22">
        <f t="shared" si="85"/>
        <v>5.3580628541988666</v>
      </c>
    </row>
    <row r="167" spans="1:16" ht="39.950000000000003" customHeight="1" x14ac:dyDescent="0.2">
      <c r="A167" s="125" t="s">
        <v>199</v>
      </c>
      <c r="B167" s="20">
        <v>23528</v>
      </c>
      <c r="C167" s="20">
        <v>12757</v>
      </c>
      <c r="D167" s="21">
        <f t="shared" si="86"/>
        <v>54.220503230193806</v>
      </c>
      <c r="E167" s="20">
        <v>3405</v>
      </c>
      <c r="F167" s="21">
        <f t="shared" si="80"/>
        <v>14.472118327099626</v>
      </c>
      <c r="G167" s="20">
        <v>3383</v>
      </c>
      <c r="H167" s="21">
        <f t="shared" si="81"/>
        <v>14.378612716763007</v>
      </c>
      <c r="I167" s="20">
        <v>844</v>
      </c>
      <c r="J167" s="21">
        <f t="shared" si="82"/>
        <v>3.5872152329139748</v>
      </c>
      <c r="K167" s="20">
        <v>226</v>
      </c>
      <c r="L167" s="21">
        <f t="shared" si="83"/>
        <v>0.96055763345800749</v>
      </c>
      <c r="M167" s="20">
        <v>64</v>
      </c>
      <c r="N167" s="21">
        <f t="shared" si="84"/>
        <v>0.27201632097925876</v>
      </c>
      <c r="O167" s="20">
        <v>2849</v>
      </c>
      <c r="P167" s="22">
        <f t="shared" si="85"/>
        <v>12.108976538592316</v>
      </c>
    </row>
    <row r="168" spans="1:16" ht="39.950000000000003" customHeight="1" x14ac:dyDescent="0.2">
      <c r="A168" s="19" t="s">
        <v>188</v>
      </c>
      <c r="B168" s="20">
        <v>715</v>
      </c>
      <c r="C168" s="20">
        <v>430</v>
      </c>
      <c r="D168" s="21">
        <f t="shared" si="86"/>
        <v>60.139860139860133</v>
      </c>
      <c r="E168" s="20">
        <v>79</v>
      </c>
      <c r="F168" s="21">
        <f t="shared" si="80"/>
        <v>11.048951048951048</v>
      </c>
      <c r="G168" s="20">
        <v>113</v>
      </c>
      <c r="H168" s="21">
        <f t="shared" si="81"/>
        <v>15.804195804195803</v>
      </c>
      <c r="I168" s="20">
        <v>20</v>
      </c>
      <c r="J168" s="21">
        <f t="shared" si="82"/>
        <v>2.7972027972027971</v>
      </c>
      <c r="K168" s="20">
        <v>7</v>
      </c>
      <c r="L168" s="21">
        <f t="shared" si="83"/>
        <v>0.97902097902097907</v>
      </c>
      <c r="M168" s="127">
        <v>0</v>
      </c>
      <c r="N168" s="127">
        <v>0</v>
      </c>
      <c r="O168" s="20">
        <v>66</v>
      </c>
      <c r="P168" s="22">
        <f t="shared" si="85"/>
        <v>9.2307692307692317</v>
      </c>
    </row>
    <row r="169" spans="1:16" ht="54.95" customHeight="1" x14ac:dyDescent="0.2">
      <c r="A169" s="19" t="s">
        <v>189</v>
      </c>
      <c r="B169" s="20">
        <v>27726</v>
      </c>
      <c r="C169" s="20">
        <v>17953</v>
      </c>
      <c r="D169" s="21">
        <f t="shared" si="86"/>
        <v>64.751496790016589</v>
      </c>
      <c r="E169" s="20">
        <v>2899</v>
      </c>
      <c r="F169" s="21">
        <f t="shared" si="80"/>
        <v>10.455889778547212</v>
      </c>
      <c r="G169" s="20">
        <v>3105</v>
      </c>
      <c r="H169" s="21">
        <f t="shared" si="81"/>
        <v>11.198874702445357</v>
      </c>
      <c r="I169" s="20">
        <v>727</v>
      </c>
      <c r="J169" s="21">
        <f t="shared" si="82"/>
        <v>2.6220875712327776</v>
      </c>
      <c r="K169" s="20">
        <v>499</v>
      </c>
      <c r="L169" s="21">
        <f t="shared" si="83"/>
        <v>1.7997547428406548</v>
      </c>
      <c r="M169" s="20">
        <v>52</v>
      </c>
      <c r="N169" s="21">
        <f t="shared" si="84"/>
        <v>0.18754959244030872</v>
      </c>
      <c r="O169" s="20">
        <v>2491</v>
      </c>
      <c r="P169" s="22">
        <f t="shared" si="85"/>
        <v>8.9843468224770984</v>
      </c>
    </row>
    <row r="170" spans="1:16" ht="120" customHeight="1" x14ac:dyDescent="0.2">
      <c r="A170" s="19" t="s">
        <v>200</v>
      </c>
      <c r="B170" s="20">
        <v>1122</v>
      </c>
      <c r="C170" s="20">
        <v>320</v>
      </c>
      <c r="D170" s="21">
        <f t="shared" si="86"/>
        <v>28.520499108734406</v>
      </c>
      <c r="E170" s="20">
        <v>32</v>
      </c>
      <c r="F170" s="21">
        <f t="shared" si="80"/>
        <v>2.8520499108734403</v>
      </c>
      <c r="G170" s="20">
        <v>446</v>
      </c>
      <c r="H170" s="21">
        <f t="shared" si="81"/>
        <v>39.750445632798574</v>
      </c>
      <c r="I170" s="20">
        <v>32</v>
      </c>
      <c r="J170" s="21">
        <f t="shared" si="82"/>
        <v>2.8520499108734403</v>
      </c>
      <c r="K170" s="20">
        <v>5</v>
      </c>
      <c r="L170" s="21">
        <f t="shared" si="83"/>
        <v>0.44563279857397509</v>
      </c>
      <c r="M170" s="127">
        <v>0</v>
      </c>
      <c r="N170" s="127">
        <v>0</v>
      </c>
      <c r="O170" s="20">
        <v>287</v>
      </c>
      <c r="P170" s="22">
        <f t="shared" si="85"/>
        <v>25.579322638146166</v>
      </c>
    </row>
    <row r="171" spans="1:16" ht="39.950000000000003" customHeight="1" x14ac:dyDescent="0.2">
      <c r="A171" s="19" t="s">
        <v>190</v>
      </c>
      <c r="B171" s="20">
        <v>2660</v>
      </c>
      <c r="C171" s="20">
        <v>1549</v>
      </c>
      <c r="D171" s="21">
        <f t="shared" si="86"/>
        <v>58.233082706766915</v>
      </c>
      <c r="E171" s="20">
        <v>147</v>
      </c>
      <c r="F171" s="21">
        <f t="shared" si="80"/>
        <v>5.5263157894736841</v>
      </c>
      <c r="G171" s="20">
        <v>40</v>
      </c>
      <c r="H171" s="21">
        <f t="shared" si="81"/>
        <v>1.5037593984962405</v>
      </c>
      <c r="I171" s="20">
        <v>20</v>
      </c>
      <c r="J171" s="21">
        <f t="shared" si="82"/>
        <v>0.75187969924812026</v>
      </c>
      <c r="K171" s="20">
        <v>291</v>
      </c>
      <c r="L171" s="21">
        <f t="shared" si="83"/>
        <v>10.939849624060152</v>
      </c>
      <c r="M171" s="20">
        <v>2</v>
      </c>
      <c r="N171" s="21">
        <f t="shared" si="84"/>
        <v>7.518796992481204E-2</v>
      </c>
      <c r="O171" s="20">
        <v>611</v>
      </c>
      <c r="P171" s="22">
        <f t="shared" si="85"/>
        <v>22.969924812030076</v>
      </c>
    </row>
    <row r="172" spans="1:16" ht="39.950000000000003" customHeight="1" x14ac:dyDescent="0.2">
      <c r="A172" s="19" t="s">
        <v>191</v>
      </c>
      <c r="B172" s="127">
        <v>0</v>
      </c>
      <c r="C172" s="127">
        <v>0</v>
      </c>
      <c r="D172" s="127">
        <v>0</v>
      </c>
      <c r="E172" s="127">
        <v>0</v>
      </c>
      <c r="F172" s="127">
        <v>0</v>
      </c>
      <c r="G172" s="127">
        <v>0</v>
      </c>
      <c r="H172" s="127">
        <v>0</v>
      </c>
      <c r="I172" s="127">
        <v>0</v>
      </c>
      <c r="J172" s="127">
        <v>0</v>
      </c>
      <c r="K172" s="127">
        <v>0</v>
      </c>
      <c r="L172" s="127">
        <v>0</v>
      </c>
      <c r="M172" s="127">
        <v>0</v>
      </c>
      <c r="N172" s="127">
        <v>0</v>
      </c>
      <c r="O172" s="127">
        <v>0</v>
      </c>
      <c r="P172" s="127">
        <v>0</v>
      </c>
    </row>
    <row r="173" spans="1:16" ht="39.950000000000003" customHeight="1" x14ac:dyDescent="0.2">
      <c r="A173" s="19" t="s">
        <v>192</v>
      </c>
      <c r="B173" s="20">
        <v>1</v>
      </c>
      <c r="C173" s="20">
        <v>1</v>
      </c>
      <c r="D173" s="21">
        <f t="shared" si="86"/>
        <v>100</v>
      </c>
      <c r="E173" s="127">
        <v>0</v>
      </c>
      <c r="F173" s="127">
        <v>0</v>
      </c>
      <c r="G173" s="127">
        <v>0</v>
      </c>
      <c r="H173" s="127">
        <v>0</v>
      </c>
      <c r="I173" s="127">
        <v>0</v>
      </c>
      <c r="J173" s="127">
        <v>0</v>
      </c>
      <c r="K173" s="127">
        <v>0</v>
      </c>
      <c r="L173" s="127">
        <v>0</v>
      </c>
      <c r="M173" s="127">
        <v>0</v>
      </c>
      <c r="N173" s="127">
        <v>0</v>
      </c>
      <c r="O173" s="127">
        <v>0</v>
      </c>
      <c r="P173" s="127">
        <v>0</v>
      </c>
    </row>
    <row r="174" spans="1:16" ht="39.950000000000003" customHeight="1" x14ac:dyDescent="0.2">
      <c r="A174" s="19" t="s">
        <v>193</v>
      </c>
      <c r="B174" s="20">
        <v>8</v>
      </c>
      <c r="C174" s="127">
        <v>0</v>
      </c>
      <c r="D174" s="127">
        <v>0</v>
      </c>
      <c r="E174" s="127">
        <v>0</v>
      </c>
      <c r="F174" s="127">
        <v>0</v>
      </c>
      <c r="G174" s="127">
        <v>0</v>
      </c>
      <c r="H174" s="127">
        <v>0</v>
      </c>
      <c r="I174" s="20">
        <v>2</v>
      </c>
      <c r="J174" s="21">
        <f t="shared" si="82"/>
        <v>25</v>
      </c>
      <c r="K174" s="20">
        <v>6</v>
      </c>
      <c r="L174" s="21">
        <f t="shared" si="83"/>
        <v>75</v>
      </c>
      <c r="M174" s="127">
        <v>0</v>
      </c>
      <c r="N174" s="127">
        <v>0</v>
      </c>
      <c r="O174" s="127">
        <v>0</v>
      </c>
      <c r="P174" s="127">
        <v>0</v>
      </c>
    </row>
    <row r="175" spans="1:16" ht="39.950000000000003" customHeight="1" x14ac:dyDescent="0.2">
      <c r="A175" s="19" t="s">
        <v>194</v>
      </c>
      <c r="B175" s="127">
        <v>0</v>
      </c>
      <c r="C175" s="127">
        <v>0</v>
      </c>
      <c r="D175" s="127">
        <v>0</v>
      </c>
      <c r="E175" s="127">
        <v>0</v>
      </c>
      <c r="F175" s="127">
        <v>0</v>
      </c>
      <c r="G175" s="127">
        <v>0</v>
      </c>
      <c r="H175" s="127">
        <v>0</v>
      </c>
      <c r="I175" s="127">
        <v>0</v>
      </c>
      <c r="J175" s="127">
        <v>0</v>
      </c>
      <c r="K175" s="127">
        <v>0</v>
      </c>
      <c r="L175" s="127">
        <v>0</v>
      </c>
      <c r="M175" s="127">
        <v>0</v>
      </c>
      <c r="N175" s="127">
        <v>0</v>
      </c>
      <c r="O175" s="127">
        <v>0</v>
      </c>
      <c r="P175" s="127">
        <v>0</v>
      </c>
    </row>
    <row r="176" spans="1:16" ht="39.950000000000003" customHeight="1" x14ac:dyDescent="0.2">
      <c r="A176" s="19" t="s">
        <v>195</v>
      </c>
      <c r="B176" s="20">
        <v>904</v>
      </c>
      <c r="C176" s="20">
        <v>122</v>
      </c>
      <c r="D176" s="21">
        <f t="shared" si="86"/>
        <v>13.495575221238937</v>
      </c>
      <c r="E176" s="20">
        <v>9</v>
      </c>
      <c r="F176" s="21">
        <f t="shared" si="80"/>
        <v>0.99557522123893805</v>
      </c>
      <c r="G176" s="20">
        <v>37</v>
      </c>
      <c r="H176" s="21">
        <f t="shared" si="81"/>
        <v>4.0929203539823007</v>
      </c>
      <c r="I176" s="127">
        <v>0</v>
      </c>
      <c r="J176" s="127">
        <v>0</v>
      </c>
      <c r="K176" s="127">
        <v>0</v>
      </c>
      <c r="L176" s="127">
        <v>0</v>
      </c>
      <c r="M176" s="20">
        <v>5</v>
      </c>
      <c r="N176" s="21">
        <f t="shared" si="84"/>
        <v>0.55309734513274333</v>
      </c>
      <c r="O176" s="20">
        <v>731</v>
      </c>
      <c r="P176" s="22">
        <f t="shared" si="85"/>
        <v>80.862831858407077</v>
      </c>
    </row>
    <row r="177" spans="1:16" ht="15.95" customHeight="1" x14ac:dyDescent="0.2"/>
    <row r="178" spans="1:16" ht="15.95" customHeight="1" thickBot="1" x14ac:dyDescent="0.25">
      <c r="A178" s="68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</row>
    <row r="179" spans="1:16" ht="18" customHeight="1" x14ac:dyDescent="0.2">
      <c r="A179" s="29" t="s">
        <v>196</v>
      </c>
      <c r="B179" s="20"/>
      <c r="C179" s="20"/>
      <c r="D179" s="21"/>
      <c r="E179" s="20"/>
      <c r="F179" s="21"/>
      <c r="G179" s="20"/>
      <c r="H179" s="21"/>
      <c r="I179" s="20"/>
      <c r="J179" s="21"/>
      <c r="K179" s="20"/>
      <c r="L179" s="21"/>
      <c r="M179" s="20"/>
      <c r="N179" s="21"/>
      <c r="O179" s="20"/>
      <c r="P179" s="22"/>
    </row>
    <row r="180" spans="1:16" ht="18" customHeight="1" x14ac:dyDescent="0.25">
      <c r="A180" s="30" t="s">
        <v>19</v>
      </c>
    </row>
    <row r="181" spans="1:16" ht="15.95" customHeight="1" x14ac:dyDescent="0.2">
      <c r="A181" s="31" t="s">
        <v>20</v>
      </c>
    </row>
    <row r="182" spans="1:16" ht="35.1" customHeight="1" x14ac:dyDescent="0.2">
      <c r="A182" s="93" t="s">
        <v>101</v>
      </c>
      <c r="B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ht="39.950000000000003" customHeight="1" x14ac:dyDescent="0.2">
      <c r="A183" s="16" t="s">
        <v>185</v>
      </c>
      <c r="B183" s="15">
        <f>SUM(B184:B195)</f>
        <v>29874</v>
      </c>
      <c r="C183" s="15">
        <f>SUM(C184:C195)</f>
        <v>15891</v>
      </c>
      <c r="D183" s="17">
        <f>C183/B183*100</f>
        <v>53.193412331793532</v>
      </c>
      <c r="E183" s="15">
        <f>SUM(E184:E195)</f>
        <v>4553</v>
      </c>
      <c r="F183" s="17">
        <f>E183/B183*100</f>
        <v>15.240677512217982</v>
      </c>
      <c r="G183" s="15">
        <f>SUM(G184:G195)</f>
        <v>3720</v>
      </c>
      <c r="H183" s="17">
        <f>G183/B183*100</f>
        <v>12.452299658565977</v>
      </c>
      <c r="I183" s="15">
        <f>SUM(I184:I195)</f>
        <v>330</v>
      </c>
      <c r="J183" s="17">
        <f>I183/B183*100</f>
        <v>1.1046394858405302</v>
      </c>
      <c r="K183" s="15">
        <f>SUM(K184:K195)</f>
        <v>346</v>
      </c>
      <c r="L183" s="17">
        <f>K183/B183*100</f>
        <v>1.1581977639418892</v>
      </c>
      <c r="M183" s="15">
        <f>SUM(M184:M195)</f>
        <v>624</v>
      </c>
      <c r="N183" s="17">
        <f>M183/B183*100</f>
        <v>2.0887728459530028</v>
      </c>
      <c r="O183" s="15">
        <f>SUM(O184:O195)</f>
        <v>4410</v>
      </c>
      <c r="P183" s="18">
        <f>O183/B183*100</f>
        <v>14.762000401687086</v>
      </c>
    </row>
    <row r="184" spans="1:16" ht="39.950000000000003" customHeight="1" x14ac:dyDescent="0.2">
      <c r="A184" s="19" t="s">
        <v>186</v>
      </c>
      <c r="B184" s="20">
        <v>2368</v>
      </c>
      <c r="C184" s="20">
        <v>479</v>
      </c>
      <c r="D184" s="21">
        <f>C184/B184*100</f>
        <v>20.22804054054054</v>
      </c>
      <c r="E184" s="20">
        <v>239</v>
      </c>
      <c r="F184" s="21">
        <f t="shared" ref="F184:F195" si="87">E184/B184*100</f>
        <v>10.092905405405405</v>
      </c>
      <c r="G184" s="20">
        <v>625</v>
      </c>
      <c r="H184" s="21">
        <f t="shared" ref="H184:H195" si="88">G184/B184*100</f>
        <v>26.393581081081081</v>
      </c>
      <c r="I184" s="20">
        <v>70</v>
      </c>
      <c r="J184" s="21">
        <f t="shared" ref="J184:J188" si="89">I184/B184*100</f>
        <v>2.9560810810810811</v>
      </c>
      <c r="K184" s="20">
        <v>106</v>
      </c>
      <c r="L184" s="21">
        <f t="shared" ref="L184:L195" si="90">K184/B184*100</f>
        <v>4.4763513513513518</v>
      </c>
      <c r="M184" s="20">
        <v>282</v>
      </c>
      <c r="N184" s="21">
        <f t="shared" ref="N184:N195" si="91">M184/B184*100</f>
        <v>11.908783783783784</v>
      </c>
      <c r="O184" s="20">
        <v>567</v>
      </c>
      <c r="P184" s="22">
        <f t="shared" ref="P184:P195" si="92">O184/B184*100</f>
        <v>23.944256756756758</v>
      </c>
    </row>
    <row r="185" spans="1:16" ht="39.950000000000003" customHeight="1" x14ac:dyDescent="0.2">
      <c r="A185" s="19" t="s">
        <v>187</v>
      </c>
      <c r="B185" s="20">
        <v>761</v>
      </c>
      <c r="C185" s="20">
        <v>284</v>
      </c>
      <c r="D185" s="21">
        <f t="shared" ref="D185:D195" si="93">C185/B185*100</f>
        <v>37.319316688567675</v>
      </c>
      <c r="E185" s="20">
        <v>84</v>
      </c>
      <c r="F185" s="21">
        <f t="shared" si="87"/>
        <v>11.038107752956636</v>
      </c>
      <c r="G185" s="20">
        <v>225</v>
      </c>
      <c r="H185" s="21">
        <f t="shared" si="88"/>
        <v>29.56636005256242</v>
      </c>
      <c r="I185" s="20">
        <v>12</v>
      </c>
      <c r="J185" s="21">
        <f t="shared" si="89"/>
        <v>1.5768725361366622</v>
      </c>
      <c r="K185" s="20">
        <v>20</v>
      </c>
      <c r="L185" s="21">
        <f t="shared" si="90"/>
        <v>2.6281208935611038</v>
      </c>
      <c r="M185" s="20">
        <v>31</v>
      </c>
      <c r="N185" s="21">
        <f t="shared" si="91"/>
        <v>4.0735873850197102</v>
      </c>
      <c r="O185" s="20">
        <v>105</v>
      </c>
      <c r="P185" s="22">
        <f t="shared" si="92"/>
        <v>13.797634691195796</v>
      </c>
    </row>
    <row r="186" spans="1:16" ht="39.950000000000003" customHeight="1" x14ac:dyDescent="0.2">
      <c r="A186" s="125" t="s">
        <v>199</v>
      </c>
      <c r="B186" s="20">
        <v>8769</v>
      </c>
      <c r="C186" s="20">
        <v>3984</v>
      </c>
      <c r="D186" s="21">
        <f t="shared" si="93"/>
        <v>45.432774546698596</v>
      </c>
      <c r="E186" s="20">
        <v>1219</v>
      </c>
      <c r="F186" s="21">
        <f t="shared" si="87"/>
        <v>13.901243015167067</v>
      </c>
      <c r="G186" s="20">
        <v>1594</v>
      </c>
      <c r="H186" s="21">
        <f t="shared" si="88"/>
        <v>18.177671342228304</v>
      </c>
      <c r="I186" s="20">
        <v>223</v>
      </c>
      <c r="J186" s="21">
        <f t="shared" si="89"/>
        <v>2.5430493784924164</v>
      </c>
      <c r="K186" s="20">
        <v>113</v>
      </c>
      <c r="L186" s="21">
        <f t="shared" si="90"/>
        <v>1.288630402554453</v>
      </c>
      <c r="M186" s="20">
        <v>113</v>
      </c>
      <c r="N186" s="21">
        <f t="shared" si="91"/>
        <v>1.288630402554453</v>
      </c>
      <c r="O186" s="20">
        <v>1523</v>
      </c>
      <c r="P186" s="22">
        <f t="shared" si="92"/>
        <v>17.368000912304709</v>
      </c>
    </row>
    <row r="187" spans="1:16" ht="39.950000000000003" customHeight="1" x14ac:dyDescent="0.2">
      <c r="A187" s="19" t="s">
        <v>188</v>
      </c>
      <c r="B187" s="20">
        <v>11</v>
      </c>
      <c r="C187" s="20">
        <v>8</v>
      </c>
      <c r="D187" s="21">
        <f t="shared" si="93"/>
        <v>72.727272727272734</v>
      </c>
      <c r="E187" s="20">
        <v>2</v>
      </c>
      <c r="F187" s="21">
        <f t="shared" si="87"/>
        <v>18.181818181818183</v>
      </c>
      <c r="G187" s="20">
        <v>1</v>
      </c>
      <c r="H187" s="21">
        <f t="shared" si="88"/>
        <v>9.0909090909090917</v>
      </c>
      <c r="I187" s="127">
        <v>0</v>
      </c>
      <c r="J187" s="127">
        <v>0</v>
      </c>
      <c r="K187" s="127">
        <v>0</v>
      </c>
      <c r="L187" s="127">
        <v>0</v>
      </c>
      <c r="M187" s="127">
        <v>0</v>
      </c>
      <c r="N187" s="127">
        <v>0</v>
      </c>
      <c r="O187" s="127">
        <v>0</v>
      </c>
      <c r="P187" s="127">
        <v>0</v>
      </c>
    </row>
    <row r="188" spans="1:16" ht="54.95" customHeight="1" x14ac:dyDescent="0.2">
      <c r="A188" s="19" t="s">
        <v>189</v>
      </c>
      <c r="B188" s="20">
        <v>16656</v>
      </c>
      <c r="C188" s="20">
        <v>10751</v>
      </c>
      <c r="D188" s="21">
        <f t="shared" si="93"/>
        <v>64.54731027857828</v>
      </c>
      <c r="E188" s="20">
        <v>2505</v>
      </c>
      <c r="F188" s="21">
        <f t="shared" si="87"/>
        <v>15.039625360230547</v>
      </c>
      <c r="G188" s="20">
        <v>1250</v>
      </c>
      <c r="H188" s="21">
        <f t="shared" si="88"/>
        <v>7.5048030739673397</v>
      </c>
      <c r="I188" s="20">
        <v>25</v>
      </c>
      <c r="J188" s="21">
        <f t="shared" si="89"/>
        <v>0.15009606147934679</v>
      </c>
      <c r="K188" s="20">
        <v>66</v>
      </c>
      <c r="L188" s="21">
        <f t="shared" si="90"/>
        <v>0.39625360230547552</v>
      </c>
      <c r="M188" s="20">
        <v>182</v>
      </c>
      <c r="N188" s="21">
        <f t="shared" si="91"/>
        <v>1.0926993275696446</v>
      </c>
      <c r="O188" s="20">
        <v>1877</v>
      </c>
      <c r="P188" s="22">
        <f t="shared" si="92"/>
        <v>11.269212295869355</v>
      </c>
    </row>
    <row r="189" spans="1:16" ht="120" customHeight="1" x14ac:dyDescent="0.2">
      <c r="A189" s="19" t="s">
        <v>200</v>
      </c>
      <c r="B189" s="127">
        <v>0</v>
      </c>
      <c r="C189" s="127">
        <v>0</v>
      </c>
      <c r="D189" s="127">
        <v>0</v>
      </c>
      <c r="E189" s="127">
        <v>0</v>
      </c>
      <c r="F189" s="127">
        <v>0</v>
      </c>
      <c r="G189" s="127">
        <v>0</v>
      </c>
      <c r="H189" s="127">
        <v>0</v>
      </c>
      <c r="I189" s="127">
        <v>0</v>
      </c>
      <c r="J189" s="127">
        <v>0</v>
      </c>
      <c r="K189" s="127">
        <v>0</v>
      </c>
      <c r="L189" s="127">
        <v>0</v>
      </c>
      <c r="M189" s="127">
        <v>0</v>
      </c>
      <c r="N189" s="127">
        <v>0</v>
      </c>
      <c r="O189" s="127">
        <v>0</v>
      </c>
      <c r="P189" s="127">
        <v>0</v>
      </c>
    </row>
    <row r="190" spans="1:16" ht="39.950000000000003" customHeight="1" x14ac:dyDescent="0.2">
      <c r="A190" s="19" t="s">
        <v>190</v>
      </c>
      <c r="B190" s="20">
        <v>1146</v>
      </c>
      <c r="C190" s="20">
        <v>343</v>
      </c>
      <c r="D190" s="21">
        <f t="shared" si="93"/>
        <v>29.930191972076788</v>
      </c>
      <c r="E190" s="20">
        <v>490</v>
      </c>
      <c r="F190" s="21">
        <f t="shared" si="87"/>
        <v>42.757417102966841</v>
      </c>
      <c r="G190" s="20">
        <v>13</v>
      </c>
      <c r="H190" s="21">
        <f t="shared" si="88"/>
        <v>1.1343804537521813</v>
      </c>
      <c r="I190" s="127">
        <v>0</v>
      </c>
      <c r="J190" s="127">
        <v>0</v>
      </c>
      <c r="K190" s="20">
        <v>7</v>
      </c>
      <c r="L190" s="21">
        <f t="shared" si="90"/>
        <v>0.61082024432809767</v>
      </c>
      <c r="M190" s="20">
        <v>1</v>
      </c>
      <c r="N190" s="21">
        <f t="shared" si="91"/>
        <v>8.7260034904013961E-2</v>
      </c>
      <c r="O190" s="20">
        <v>292</v>
      </c>
      <c r="P190" s="22">
        <f t="shared" si="92"/>
        <v>25.479930191972077</v>
      </c>
    </row>
    <row r="191" spans="1:16" ht="39.950000000000003" customHeight="1" x14ac:dyDescent="0.2">
      <c r="A191" s="19" t="s">
        <v>191</v>
      </c>
      <c r="B191" s="127">
        <v>0</v>
      </c>
      <c r="C191" s="127">
        <v>0</v>
      </c>
      <c r="D191" s="127">
        <v>0</v>
      </c>
      <c r="E191" s="127">
        <v>0</v>
      </c>
      <c r="F191" s="127">
        <v>0</v>
      </c>
      <c r="G191" s="127">
        <v>0</v>
      </c>
      <c r="H191" s="127">
        <v>0</v>
      </c>
      <c r="I191" s="127">
        <v>0</v>
      </c>
      <c r="J191" s="127">
        <v>0</v>
      </c>
      <c r="K191" s="127">
        <v>0</v>
      </c>
      <c r="L191" s="127">
        <v>0</v>
      </c>
      <c r="M191" s="127">
        <v>0</v>
      </c>
      <c r="N191" s="127">
        <v>0</v>
      </c>
      <c r="O191" s="127">
        <v>0</v>
      </c>
      <c r="P191" s="127">
        <v>0</v>
      </c>
    </row>
    <row r="192" spans="1:16" ht="39.950000000000003" customHeight="1" x14ac:dyDescent="0.2">
      <c r="A192" s="19" t="s">
        <v>192</v>
      </c>
      <c r="B192" s="20">
        <v>8</v>
      </c>
      <c r="C192" s="127">
        <v>0</v>
      </c>
      <c r="D192" s="127">
        <v>0</v>
      </c>
      <c r="E192" s="20">
        <v>3</v>
      </c>
      <c r="F192" s="21">
        <f>E192/B192*100</f>
        <v>37.5</v>
      </c>
      <c r="G192" s="20">
        <v>1</v>
      </c>
      <c r="H192" s="21">
        <f t="shared" si="88"/>
        <v>12.5</v>
      </c>
      <c r="I192" s="127">
        <v>0</v>
      </c>
      <c r="J192" s="127">
        <v>0</v>
      </c>
      <c r="K192" s="20">
        <v>1</v>
      </c>
      <c r="L192" s="21">
        <f>K192/B192*100</f>
        <v>12.5</v>
      </c>
      <c r="M192" s="20">
        <v>2</v>
      </c>
      <c r="N192" s="21">
        <f t="shared" si="91"/>
        <v>25</v>
      </c>
      <c r="O192" s="20">
        <v>1</v>
      </c>
      <c r="P192" s="22">
        <f t="shared" si="92"/>
        <v>12.5</v>
      </c>
    </row>
    <row r="193" spans="1:16" ht="39.950000000000003" customHeight="1" x14ac:dyDescent="0.2">
      <c r="A193" s="19" t="s">
        <v>193</v>
      </c>
      <c r="B193" s="20">
        <v>3</v>
      </c>
      <c r="C193" s="127">
        <v>0</v>
      </c>
      <c r="D193" s="127">
        <v>0</v>
      </c>
      <c r="E193" s="127">
        <v>0</v>
      </c>
      <c r="F193" s="127">
        <v>0</v>
      </c>
      <c r="G193" s="127">
        <v>0</v>
      </c>
      <c r="H193" s="127">
        <v>0</v>
      </c>
      <c r="I193" s="127">
        <v>0</v>
      </c>
      <c r="J193" s="127">
        <v>0</v>
      </c>
      <c r="K193" s="20">
        <v>3</v>
      </c>
      <c r="L193" s="21">
        <f t="shared" si="90"/>
        <v>100</v>
      </c>
      <c r="M193" s="127">
        <v>0</v>
      </c>
      <c r="N193" s="127">
        <v>0</v>
      </c>
      <c r="O193" s="127">
        <v>0</v>
      </c>
      <c r="P193" s="127">
        <v>0</v>
      </c>
    </row>
    <row r="194" spans="1:16" ht="39.950000000000003" customHeight="1" x14ac:dyDescent="0.2">
      <c r="A194" s="19" t="s">
        <v>194</v>
      </c>
      <c r="B194" s="127">
        <v>0</v>
      </c>
      <c r="C194" s="127">
        <v>0</v>
      </c>
      <c r="D194" s="127">
        <v>0</v>
      </c>
      <c r="E194" s="127">
        <v>0</v>
      </c>
      <c r="F194" s="127">
        <v>0</v>
      </c>
      <c r="G194" s="127">
        <v>0</v>
      </c>
      <c r="H194" s="127">
        <v>0</v>
      </c>
      <c r="I194" s="127">
        <v>0</v>
      </c>
      <c r="J194" s="127">
        <v>0</v>
      </c>
      <c r="K194" s="127">
        <v>0</v>
      </c>
      <c r="L194" s="127">
        <v>0</v>
      </c>
      <c r="M194" s="127">
        <v>0</v>
      </c>
      <c r="N194" s="127">
        <v>0</v>
      </c>
      <c r="O194" s="127">
        <v>0</v>
      </c>
      <c r="P194" s="127">
        <v>0</v>
      </c>
    </row>
    <row r="195" spans="1:16" ht="39.950000000000003" customHeight="1" x14ac:dyDescent="0.2">
      <c r="A195" s="19" t="s">
        <v>195</v>
      </c>
      <c r="B195" s="20">
        <v>152</v>
      </c>
      <c r="C195" s="20">
        <v>42</v>
      </c>
      <c r="D195" s="21">
        <f t="shared" si="93"/>
        <v>27.631578947368425</v>
      </c>
      <c r="E195" s="20">
        <v>11</v>
      </c>
      <c r="F195" s="21">
        <f t="shared" si="87"/>
        <v>7.2368421052631584</v>
      </c>
      <c r="G195" s="20">
        <v>11</v>
      </c>
      <c r="H195" s="21">
        <f t="shared" si="88"/>
        <v>7.2368421052631584</v>
      </c>
      <c r="I195" s="127">
        <v>0</v>
      </c>
      <c r="J195" s="127">
        <v>0</v>
      </c>
      <c r="K195" s="20">
        <v>30</v>
      </c>
      <c r="L195" s="21">
        <f t="shared" si="90"/>
        <v>19.736842105263158</v>
      </c>
      <c r="M195" s="20">
        <v>13</v>
      </c>
      <c r="N195" s="21">
        <f t="shared" si="91"/>
        <v>8.5526315789473681</v>
      </c>
      <c r="O195" s="20">
        <v>45</v>
      </c>
      <c r="P195" s="22">
        <f t="shared" si="92"/>
        <v>29.605263157894733</v>
      </c>
    </row>
    <row r="196" spans="1:16" ht="15.95" customHeight="1" x14ac:dyDescent="0.2">
      <c r="A196" s="53"/>
      <c r="B196" s="20"/>
      <c r="C196" s="20"/>
      <c r="D196" s="21"/>
      <c r="E196" s="20"/>
      <c r="F196" s="21"/>
      <c r="G196" s="20"/>
      <c r="H196" s="21"/>
      <c r="I196" s="20"/>
      <c r="J196" s="21"/>
      <c r="K196" s="20"/>
      <c r="L196" s="21"/>
      <c r="M196" s="20"/>
      <c r="N196" s="21"/>
      <c r="O196" s="20"/>
      <c r="P196" s="22"/>
    </row>
    <row r="197" spans="1:16" ht="15.95" customHeight="1" thickBot="1" x14ac:dyDescent="0.25">
      <c r="A197" s="25"/>
      <c r="B197" s="26"/>
      <c r="C197" s="26"/>
      <c r="D197" s="27"/>
      <c r="E197" s="26"/>
      <c r="F197" s="27"/>
      <c r="G197" s="26"/>
      <c r="H197" s="27"/>
      <c r="I197" s="26"/>
      <c r="J197" s="27"/>
      <c r="K197" s="26"/>
      <c r="L197" s="27"/>
      <c r="M197" s="26"/>
      <c r="N197" s="27"/>
      <c r="O197" s="26"/>
      <c r="P197" s="28"/>
    </row>
    <row r="198" spans="1:16" ht="18" customHeight="1" x14ac:dyDescent="0.2">
      <c r="A198" s="29" t="s">
        <v>196</v>
      </c>
      <c r="B198" s="20"/>
      <c r="C198" s="20"/>
      <c r="D198" s="21"/>
      <c r="E198" s="20"/>
      <c r="F198" s="21"/>
      <c r="G198" s="20"/>
      <c r="H198" s="21"/>
      <c r="I198" s="20"/>
      <c r="J198" s="21"/>
      <c r="K198" s="20"/>
      <c r="L198" s="21"/>
      <c r="M198" s="20"/>
      <c r="N198" s="21"/>
      <c r="O198" s="20"/>
      <c r="P198" s="22"/>
    </row>
    <row r="199" spans="1:16" ht="18" customHeight="1" x14ac:dyDescent="0.25">
      <c r="A199" s="30" t="s">
        <v>19</v>
      </c>
    </row>
    <row r="200" spans="1:16" ht="15.95" customHeight="1" x14ac:dyDescent="0.2">
      <c r="A200" s="31" t="s">
        <v>20</v>
      </c>
    </row>
  </sheetData>
  <mergeCells count="6">
    <mergeCell ref="A4:A5"/>
    <mergeCell ref="B4:B5"/>
    <mergeCell ref="C4:P4"/>
    <mergeCell ref="A28:A29"/>
    <mergeCell ref="B28:B29"/>
    <mergeCell ref="C28:P28"/>
  </mergeCells>
  <pageMargins left="0.59055118110236227" right="0.19685039370078741" top="0.51181102362204722" bottom="0.19685039370078741" header="0.31496062992125984" footer="0.31496062992125984"/>
  <pageSetup paperSize="9" scale="61" orientation="landscape" r:id="rId1"/>
  <rowBreaks count="9" manualBreakCount="9">
    <brk id="24" max="16383" man="1"/>
    <brk id="48" max="16383" man="1"/>
    <brk id="67" max="16383" man="1"/>
    <brk id="86" max="16383" man="1"/>
    <brk id="105" max="16383" man="1"/>
    <brk id="124" max="16383" man="1"/>
    <brk id="143" max="16383" man="1"/>
    <brk id="162" max="16383" man="1"/>
    <brk id="18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A275-CA92-47D4-9B1E-B134C49B48A8}">
  <dimension ref="A1:P902"/>
  <sheetViews>
    <sheetView zoomScale="90" zoomScaleNormal="90" zoomScaleSheetLayoutView="80" workbookViewId="0">
      <selection activeCell="B149" sqref="B149:P149"/>
    </sheetView>
  </sheetViews>
  <sheetFormatPr defaultColWidth="14.42578125" defaultRowHeight="15" customHeight="1" x14ac:dyDescent="0.2"/>
  <cols>
    <col min="1" max="1" width="35.7109375" style="32" customWidth="1"/>
    <col min="2" max="2" width="14.7109375" style="32" customWidth="1"/>
    <col min="3" max="3" width="15.7109375" style="32" customWidth="1"/>
    <col min="4" max="4" width="9.7109375" style="32" customWidth="1"/>
    <col min="5" max="5" width="15.7109375" style="32" customWidth="1"/>
    <col min="6" max="6" width="9.7109375" style="32" customWidth="1"/>
    <col min="7" max="7" width="15.7109375" style="32" customWidth="1"/>
    <col min="8" max="8" width="9.7109375" style="32" customWidth="1"/>
    <col min="9" max="9" width="14.7109375" style="32" customWidth="1"/>
    <col min="10" max="10" width="9.7109375" style="32" customWidth="1"/>
    <col min="11" max="11" width="14.7109375" style="32" customWidth="1"/>
    <col min="12" max="12" width="9.7109375" style="32" customWidth="1"/>
    <col min="13" max="13" width="14.7109375" style="32" customWidth="1"/>
    <col min="14" max="14" width="9.7109375" style="32" customWidth="1"/>
    <col min="15" max="15" width="14.7109375" style="32" customWidth="1"/>
    <col min="16" max="16" width="9.7109375" style="32" customWidth="1"/>
    <col min="17" max="16384" width="14.42578125" style="32"/>
  </cols>
  <sheetData>
    <row r="1" spans="1:16" ht="15.95" customHeight="1" x14ac:dyDescent="0.2">
      <c r="A1" s="1" t="s">
        <v>198</v>
      </c>
      <c r="O1" s="33"/>
      <c r="P1" s="33"/>
    </row>
    <row r="2" spans="1:16" ht="15.95" customHeight="1" x14ac:dyDescent="0.2">
      <c r="A2" s="4" t="s">
        <v>202</v>
      </c>
      <c r="K2" s="35"/>
      <c r="L2" s="35"/>
      <c r="M2" s="35"/>
      <c r="N2" s="35"/>
      <c r="O2" s="35"/>
      <c r="P2" s="35"/>
    </row>
    <row r="3" spans="1:16" ht="15.95" customHeight="1" thickBot="1" x14ac:dyDescent="0.25">
      <c r="A3" s="34"/>
      <c r="B3" s="36"/>
      <c r="C3" s="36"/>
      <c r="D3" s="36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6" ht="35.1" customHeight="1" thickTop="1" x14ac:dyDescent="0.2">
      <c r="A6" s="77" t="s">
        <v>12</v>
      </c>
      <c r="B6" s="41"/>
      <c r="C6" s="34"/>
      <c r="D6" s="34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39.950000000000003" customHeight="1" x14ac:dyDescent="0.2">
      <c r="A7" s="16" t="s">
        <v>185</v>
      </c>
      <c r="B7" s="41">
        <v>49815</v>
      </c>
      <c r="C7" s="41">
        <v>13893</v>
      </c>
      <c r="D7" s="42">
        <f t="shared" ref="D7:D14" si="0">C7/B7*100</f>
        <v>27.889190003011144</v>
      </c>
      <c r="E7" s="41">
        <v>2756</v>
      </c>
      <c r="F7" s="42">
        <f t="shared" ref="F7:F14" si="1">E7/B7*100</f>
        <v>5.5324701395162101</v>
      </c>
      <c r="G7" s="41">
        <v>16360</v>
      </c>
      <c r="H7" s="42">
        <f t="shared" ref="H7:H14" si="2">G7/B7*100</f>
        <v>32.841513600321186</v>
      </c>
      <c r="I7" s="41">
        <v>2288</v>
      </c>
      <c r="J7" s="42">
        <f t="shared" ref="J7:J14" si="3">I7/B7*100</f>
        <v>4.5929940780889291</v>
      </c>
      <c r="K7" s="41">
        <v>1417</v>
      </c>
      <c r="L7" s="42">
        <f t="shared" ref="L7:L14" si="4">K7/B7*100</f>
        <v>2.844524741543712</v>
      </c>
      <c r="M7" s="41">
        <v>2536</v>
      </c>
      <c r="N7" s="42">
        <f t="shared" ref="N7:N14" si="5">M7/B7*100</f>
        <v>5.0908360935461205</v>
      </c>
      <c r="O7" s="41">
        <v>10565</v>
      </c>
      <c r="P7" s="42">
        <f t="shared" ref="P7:P14" si="6">O7/B7*100</f>
        <v>21.208471343972697</v>
      </c>
    </row>
    <row r="8" spans="1:16" ht="39.950000000000003" customHeight="1" x14ac:dyDescent="0.2">
      <c r="A8" s="19" t="s">
        <v>186</v>
      </c>
      <c r="B8" s="46">
        <f t="shared" ref="B8:C19" si="7">B32+B51+B70+B89+B108+B127+B146+B165</f>
        <v>27679</v>
      </c>
      <c r="C8" s="46">
        <f t="shared" si="7"/>
        <v>6017</v>
      </c>
      <c r="D8" s="47">
        <f t="shared" si="0"/>
        <v>21.738502113515661</v>
      </c>
      <c r="E8" s="46">
        <f t="shared" ref="E8:E19" si="8">E32+E51+E70+E89+E108+E127+E146+E165</f>
        <v>1756</v>
      </c>
      <c r="F8" s="47">
        <f t="shared" si="1"/>
        <v>6.3441598323638857</v>
      </c>
      <c r="G8" s="46">
        <f t="shared" ref="G8:G19" si="9">G32+G51+G70+G89+G108+G127+G146+G165</f>
        <v>9965</v>
      </c>
      <c r="H8" s="47">
        <f t="shared" si="2"/>
        <v>36.00202319447957</v>
      </c>
      <c r="I8" s="46">
        <f t="shared" ref="I8:I19" si="10">I32+I51+I70+I89+I108+I127+I146+I165</f>
        <v>1025</v>
      </c>
      <c r="J8" s="47">
        <f t="shared" si="3"/>
        <v>3.7031684670688971</v>
      </c>
      <c r="K8" s="46">
        <f t="shared" ref="K8:K19" si="11">K32+K51+K70+K89+K108+K127+K146+K165</f>
        <v>345</v>
      </c>
      <c r="L8" s="47">
        <f t="shared" si="4"/>
        <v>1.2464323133061166</v>
      </c>
      <c r="M8" s="46">
        <f t="shared" ref="M8:M19" si="12">M32+M51+M70+M89+M108+M127+M146+M165</f>
        <v>2285</v>
      </c>
      <c r="N8" s="47">
        <f t="shared" si="5"/>
        <v>8.2553560460999318</v>
      </c>
      <c r="O8" s="46">
        <f t="shared" ref="O8:O19" si="13">O32+O51+O70+O89+O108+O127+O146+O165</f>
        <v>6286</v>
      </c>
      <c r="P8" s="47">
        <f t="shared" si="6"/>
        <v>22.710358033165939</v>
      </c>
    </row>
    <row r="9" spans="1:16" ht="39.950000000000003" customHeight="1" x14ac:dyDescent="0.2">
      <c r="A9" s="19" t="s">
        <v>187</v>
      </c>
      <c r="B9" s="46">
        <f t="shared" si="7"/>
        <v>6704</v>
      </c>
      <c r="C9" s="46">
        <f t="shared" si="7"/>
        <v>2597</v>
      </c>
      <c r="D9" s="47">
        <f t="shared" si="0"/>
        <v>38.738066825775661</v>
      </c>
      <c r="E9" s="46">
        <f t="shared" si="8"/>
        <v>215</v>
      </c>
      <c r="F9" s="47">
        <f t="shared" si="1"/>
        <v>3.2070405727923625</v>
      </c>
      <c r="G9" s="46">
        <f t="shared" si="9"/>
        <v>1942</v>
      </c>
      <c r="H9" s="47">
        <f t="shared" si="2"/>
        <v>28.967780429594271</v>
      </c>
      <c r="I9" s="46">
        <f t="shared" si="10"/>
        <v>577</v>
      </c>
      <c r="J9" s="47">
        <f t="shared" si="3"/>
        <v>8.606801909307876</v>
      </c>
      <c r="K9" s="46">
        <f t="shared" si="11"/>
        <v>239</v>
      </c>
      <c r="L9" s="47">
        <f t="shared" si="4"/>
        <v>3.5650357995226729</v>
      </c>
      <c r="M9" s="46">
        <f t="shared" si="12"/>
        <v>85</v>
      </c>
      <c r="N9" s="47">
        <f t="shared" si="5"/>
        <v>1.2678997613365155</v>
      </c>
      <c r="O9" s="46">
        <f t="shared" si="13"/>
        <v>1049</v>
      </c>
      <c r="P9" s="47">
        <f t="shared" si="6"/>
        <v>15.647374701670644</v>
      </c>
    </row>
    <row r="10" spans="1:16" ht="39.950000000000003" customHeight="1" x14ac:dyDescent="0.2">
      <c r="A10" s="125" t="s">
        <v>199</v>
      </c>
      <c r="B10" s="46">
        <f t="shared" si="7"/>
        <v>9916</v>
      </c>
      <c r="C10" s="46">
        <f t="shared" si="7"/>
        <v>3857</v>
      </c>
      <c r="D10" s="47">
        <f t="shared" si="0"/>
        <v>38.89673255344897</v>
      </c>
      <c r="E10" s="46">
        <f t="shared" si="8"/>
        <v>518</v>
      </c>
      <c r="F10" s="47">
        <f t="shared" si="1"/>
        <v>5.2238805970149249</v>
      </c>
      <c r="G10" s="46">
        <f t="shared" si="9"/>
        <v>3197</v>
      </c>
      <c r="H10" s="47">
        <f t="shared" si="2"/>
        <v>32.240822912464708</v>
      </c>
      <c r="I10" s="46">
        <f t="shared" si="10"/>
        <v>526</v>
      </c>
      <c r="J10" s="47">
        <f t="shared" si="3"/>
        <v>5.3045582896329169</v>
      </c>
      <c r="K10" s="46">
        <f t="shared" si="11"/>
        <v>296</v>
      </c>
      <c r="L10" s="47">
        <f t="shared" si="4"/>
        <v>2.9850746268656714</v>
      </c>
      <c r="M10" s="46">
        <f t="shared" si="12"/>
        <v>90</v>
      </c>
      <c r="N10" s="47">
        <f t="shared" si="5"/>
        <v>0.90762404195240021</v>
      </c>
      <c r="O10" s="46">
        <f t="shared" si="13"/>
        <v>1434</v>
      </c>
      <c r="P10" s="47">
        <f t="shared" si="6"/>
        <v>14.46147640177491</v>
      </c>
    </row>
    <row r="11" spans="1:16" ht="39.950000000000003" customHeight="1" x14ac:dyDescent="0.2">
      <c r="A11" s="19" t="s">
        <v>188</v>
      </c>
      <c r="B11" s="46">
        <f t="shared" si="7"/>
        <v>30</v>
      </c>
      <c r="C11" s="46">
        <f t="shared" si="7"/>
        <v>9</v>
      </c>
      <c r="D11" s="47">
        <f t="shared" si="0"/>
        <v>30</v>
      </c>
      <c r="E11" s="46">
        <f t="shared" si="8"/>
        <v>5</v>
      </c>
      <c r="F11" s="47">
        <f t="shared" si="1"/>
        <v>16.666666666666664</v>
      </c>
      <c r="G11" s="46">
        <f t="shared" si="9"/>
        <v>8</v>
      </c>
      <c r="H11" s="47">
        <f t="shared" si="2"/>
        <v>26.666666666666668</v>
      </c>
      <c r="I11" s="46">
        <f t="shared" si="10"/>
        <v>2</v>
      </c>
      <c r="J11" s="47">
        <f t="shared" si="3"/>
        <v>6.666666666666667</v>
      </c>
      <c r="K11" s="127">
        <v>0</v>
      </c>
      <c r="L11" s="127">
        <v>0</v>
      </c>
      <c r="M11" s="127">
        <v>0</v>
      </c>
      <c r="N11" s="127">
        <v>0</v>
      </c>
      <c r="O11" s="46">
        <f t="shared" si="13"/>
        <v>6</v>
      </c>
      <c r="P11" s="47">
        <f t="shared" si="6"/>
        <v>20</v>
      </c>
    </row>
    <row r="12" spans="1:16" ht="54.95" customHeight="1" x14ac:dyDescent="0.2">
      <c r="A12" s="19" t="s">
        <v>189</v>
      </c>
      <c r="B12" s="46">
        <f t="shared" si="7"/>
        <v>4363</v>
      </c>
      <c r="C12" s="46">
        <f t="shared" si="7"/>
        <v>1189</v>
      </c>
      <c r="D12" s="47">
        <f t="shared" si="0"/>
        <v>27.251890900756358</v>
      </c>
      <c r="E12" s="46">
        <f t="shared" si="8"/>
        <v>210</v>
      </c>
      <c r="F12" s="47">
        <f t="shared" si="1"/>
        <v>4.8132019252807705</v>
      </c>
      <c r="G12" s="46">
        <f t="shared" si="9"/>
        <v>1121</v>
      </c>
      <c r="H12" s="47">
        <f t="shared" si="2"/>
        <v>25.693330277332109</v>
      </c>
      <c r="I12" s="46">
        <f t="shared" si="10"/>
        <v>133</v>
      </c>
      <c r="J12" s="47">
        <f t="shared" si="3"/>
        <v>3.0483612193444878</v>
      </c>
      <c r="K12" s="46">
        <f t="shared" si="11"/>
        <v>512</v>
      </c>
      <c r="L12" s="47">
        <f t="shared" si="4"/>
        <v>11.735044694017878</v>
      </c>
      <c r="M12" s="46">
        <f t="shared" si="12"/>
        <v>52</v>
      </c>
      <c r="N12" s="47">
        <f t="shared" si="5"/>
        <v>1.1918404767361908</v>
      </c>
      <c r="O12" s="46">
        <f t="shared" si="13"/>
        <v>1146</v>
      </c>
      <c r="P12" s="47">
        <f t="shared" si="6"/>
        <v>26.266330506532203</v>
      </c>
    </row>
    <row r="13" spans="1:16" ht="120" customHeight="1" x14ac:dyDescent="0.2">
      <c r="A13" s="19" t="s">
        <v>200</v>
      </c>
      <c r="B13" s="46">
        <f t="shared" si="7"/>
        <v>9</v>
      </c>
      <c r="C13" s="127">
        <v>0</v>
      </c>
      <c r="D13" s="127">
        <v>0</v>
      </c>
      <c r="E13" s="127">
        <v>0</v>
      </c>
      <c r="F13" s="127">
        <v>0</v>
      </c>
      <c r="G13" s="46">
        <f t="shared" si="9"/>
        <v>2</v>
      </c>
      <c r="H13" s="47">
        <f t="shared" si="2"/>
        <v>22.222222222222221</v>
      </c>
      <c r="I13" s="127">
        <v>0</v>
      </c>
      <c r="J13" s="127">
        <v>0</v>
      </c>
      <c r="K13" s="46">
        <f t="shared" si="11"/>
        <v>1</v>
      </c>
      <c r="L13" s="47">
        <f t="shared" si="4"/>
        <v>11.111111111111111</v>
      </c>
      <c r="M13" s="127">
        <v>0</v>
      </c>
      <c r="N13" s="127">
        <v>0</v>
      </c>
      <c r="O13" s="46">
        <f t="shared" si="13"/>
        <v>6</v>
      </c>
      <c r="P13" s="47">
        <f t="shared" si="6"/>
        <v>66.666666666666657</v>
      </c>
    </row>
    <row r="14" spans="1:16" ht="39.950000000000003" customHeight="1" x14ac:dyDescent="0.2">
      <c r="A14" s="19" t="s">
        <v>190</v>
      </c>
      <c r="B14" s="46">
        <f t="shared" si="7"/>
        <v>447</v>
      </c>
      <c r="C14" s="46">
        <f t="shared" si="7"/>
        <v>152</v>
      </c>
      <c r="D14" s="47">
        <f t="shared" si="0"/>
        <v>34.004474272930651</v>
      </c>
      <c r="E14" s="46">
        <f t="shared" si="8"/>
        <v>16</v>
      </c>
      <c r="F14" s="47">
        <f t="shared" si="1"/>
        <v>3.5794183445190155</v>
      </c>
      <c r="G14" s="46">
        <f t="shared" si="9"/>
        <v>70</v>
      </c>
      <c r="H14" s="47">
        <f t="shared" si="2"/>
        <v>15.659955257270694</v>
      </c>
      <c r="I14" s="46">
        <f t="shared" si="10"/>
        <v>6</v>
      </c>
      <c r="J14" s="47">
        <f t="shared" si="3"/>
        <v>1.3422818791946309</v>
      </c>
      <c r="K14" s="46">
        <f t="shared" si="11"/>
        <v>12</v>
      </c>
      <c r="L14" s="47">
        <f t="shared" si="4"/>
        <v>2.6845637583892619</v>
      </c>
      <c r="M14" s="46">
        <f t="shared" si="12"/>
        <v>8</v>
      </c>
      <c r="N14" s="47">
        <f t="shared" si="5"/>
        <v>1.7897091722595078</v>
      </c>
      <c r="O14" s="46">
        <f t="shared" si="13"/>
        <v>183</v>
      </c>
      <c r="P14" s="47">
        <f t="shared" si="6"/>
        <v>40.939597315436245</v>
      </c>
    </row>
    <row r="15" spans="1:1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</row>
    <row r="16" spans="1:16" ht="39.950000000000003" customHeight="1" x14ac:dyDescent="0.2">
      <c r="A16" s="19" t="s">
        <v>192</v>
      </c>
      <c r="B16" s="46">
        <f t="shared" si="7"/>
        <v>12</v>
      </c>
      <c r="C16" s="46">
        <f t="shared" si="7"/>
        <v>2</v>
      </c>
      <c r="D16" s="47">
        <f t="shared" ref="D16:D17" si="14">C16/B16*100</f>
        <v>16.666666666666664</v>
      </c>
      <c r="E16" s="46">
        <f t="shared" si="8"/>
        <v>1</v>
      </c>
      <c r="F16" s="47">
        <f t="shared" ref="F16:F17" si="15">E16/B16*100</f>
        <v>8.3333333333333321</v>
      </c>
      <c r="G16" s="46">
        <f t="shared" si="9"/>
        <v>2</v>
      </c>
      <c r="H16" s="47">
        <f t="shared" ref="H16:H17" si="16">G16/B16*100</f>
        <v>16.666666666666664</v>
      </c>
      <c r="I16" s="127">
        <v>0</v>
      </c>
      <c r="J16" s="127">
        <v>0</v>
      </c>
      <c r="K16" s="46">
        <f t="shared" si="11"/>
        <v>1</v>
      </c>
      <c r="L16" s="47">
        <f t="shared" ref="L16:L17" si="17">K16/B16*100</f>
        <v>8.3333333333333321</v>
      </c>
      <c r="M16" s="46">
        <f t="shared" si="12"/>
        <v>1</v>
      </c>
      <c r="N16" s="47">
        <f t="shared" ref="N16" si="18">M16/B16*100</f>
        <v>8.3333333333333321</v>
      </c>
      <c r="O16" s="46">
        <f t="shared" si="13"/>
        <v>5</v>
      </c>
      <c r="P16" s="47">
        <f t="shared" ref="P16:P17" si="19">O16/B16*100</f>
        <v>41.666666666666671</v>
      </c>
    </row>
    <row r="17" spans="1:16" ht="39.950000000000003" customHeight="1" x14ac:dyDescent="0.2">
      <c r="A17" s="19" t="s">
        <v>193</v>
      </c>
      <c r="B17" s="46">
        <f t="shared" si="7"/>
        <v>38</v>
      </c>
      <c r="C17" s="46">
        <f t="shared" si="7"/>
        <v>7</v>
      </c>
      <c r="D17" s="47">
        <f t="shared" si="14"/>
        <v>18.421052631578945</v>
      </c>
      <c r="E17" s="46">
        <f t="shared" si="8"/>
        <v>1</v>
      </c>
      <c r="F17" s="47">
        <f t="shared" si="15"/>
        <v>2.6315789473684208</v>
      </c>
      <c r="G17" s="46">
        <f t="shared" si="9"/>
        <v>2</v>
      </c>
      <c r="H17" s="47">
        <f t="shared" si="16"/>
        <v>5.2631578947368416</v>
      </c>
      <c r="I17" s="46">
        <f t="shared" si="10"/>
        <v>10</v>
      </c>
      <c r="J17" s="47">
        <f t="shared" ref="J17" si="20">I17/B17*100</f>
        <v>26.315789473684209</v>
      </c>
      <c r="K17" s="46">
        <f t="shared" si="11"/>
        <v>3</v>
      </c>
      <c r="L17" s="47">
        <f t="shared" si="17"/>
        <v>7.8947368421052628</v>
      </c>
      <c r="M17" s="127">
        <v>0</v>
      </c>
      <c r="N17" s="127">
        <v>0</v>
      </c>
      <c r="O17" s="46">
        <f t="shared" si="13"/>
        <v>15</v>
      </c>
      <c r="P17" s="47">
        <f t="shared" si="19"/>
        <v>39.473684210526315</v>
      </c>
    </row>
    <row r="18" spans="1:16" ht="39.950000000000003" customHeight="1" x14ac:dyDescent="0.2">
      <c r="A18" s="19" t="s">
        <v>194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</row>
    <row r="19" spans="1:16" ht="39.950000000000003" customHeight="1" x14ac:dyDescent="0.2">
      <c r="A19" s="19" t="s">
        <v>195</v>
      </c>
      <c r="B19" s="46">
        <f t="shared" si="7"/>
        <v>615</v>
      </c>
      <c r="C19" s="46">
        <f t="shared" si="7"/>
        <v>63</v>
      </c>
      <c r="D19" s="47">
        <f>C19/B19*100</f>
        <v>10.24390243902439</v>
      </c>
      <c r="E19" s="46">
        <f t="shared" si="8"/>
        <v>34</v>
      </c>
      <c r="F19" s="47">
        <f>E19/B19*100</f>
        <v>5.5284552845528454</v>
      </c>
      <c r="G19" s="46">
        <f t="shared" si="9"/>
        <v>51</v>
      </c>
      <c r="H19" s="47">
        <f>G19/B19*100</f>
        <v>8.2926829268292686</v>
      </c>
      <c r="I19" s="46">
        <f t="shared" si="10"/>
        <v>9</v>
      </c>
      <c r="J19" s="47">
        <f>I19/B19*100</f>
        <v>1.4634146341463417</v>
      </c>
      <c r="K19" s="46">
        <f t="shared" si="11"/>
        <v>8</v>
      </c>
      <c r="L19" s="47">
        <f>K19/B19*100</f>
        <v>1.3008130081300813</v>
      </c>
      <c r="M19" s="46">
        <f t="shared" si="12"/>
        <v>15</v>
      </c>
      <c r="N19" s="47">
        <f>M19/B19*100</f>
        <v>2.4390243902439024</v>
      </c>
      <c r="O19" s="46">
        <f t="shared" si="13"/>
        <v>435</v>
      </c>
      <c r="P19" s="47">
        <f>O19/B19*100</f>
        <v>70.731707317073173</v>
      </c>
    </row>
    <row r="20" spans="1:16" ht="15.95" customHeight="1" x14ac:dyDescent="0.2">
      <c r="A20" s="40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</row>
    <row r="21" spans="1:16" ht="15.95" customHeight="1" thickBot="1" x14ac:dyDescent="0.25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s="3" customFormat="1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s="3" customFormat="1" ht="18" customHeight="1" x14ac:dyDescent="0.25">
      <c r="A23" s="30" t="s">
        <v>19</v>
      </c>
    </row>
    <row r="24" spans="1:16" s="3" customFormat="1" ht="15.95" customHeight="1" x14ac:dyDescent="0.2">
      <c r="A24" s="31" t="s">
        <v>20</v>
      </c>
    </row>
    <row r="25" spans="1:16" ht="15.95" customHeight="1" x14ac:dyDescent="0.2">
      <c r="A25" s="1" t="s">
        <v>198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33"/>
      <c r="P25" s="33"/>
    </row>
    <row r="26" spans="1:16" ht="15.95" customHeight="1" x14ac:dyDescent="0.2">
      <c r="A26" s="4" t="s">
        <v>202</v>
      </c>
      <c r="K26" s="35"/>
      <c r="L26" s="35"/>
      <c r="M26" s="35"/>
      <c r="N26" s="35"/>
      <c r="O26" s="35"/>
      <c r="P26" s="35"/>
    </row>
    <row r="27" spans="1:16" ht="15.95" customHeight="1" thickBot="1" x14ac:dyDescent="0.25">
      <c r="A27" s="34"/>
      <c r="B27" s="36"/>
      <c r="C27" s="36"/>
      <c r="D27" s="36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1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</row>
    <row r="30" spans="1:16" ht="35.1" customHeight="1" thickTop="1" x14ac:dyDescent="0.2">
      <c r="A30" s="77" t="s">
        <v>102</v>
      </c>
      <c r="B30" s="41"/>
      <c r="C30" s="34"/>
      <c r="D30" s="34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</row>
    <row r="31" spans="1:16" ht="39.950000000000003" customHeight="1" x14ac:dyDescent="0.2">
      <c r="A31" s="16" t="s">
        <v>185</v>
      </c>
      <c r="B31" s="88">
        <v>6758</v>
      </c>
      <c r="C31" s="88">
        <v>1814</v>
      </c>
      <c r="D31" s="89">
        <f t="shared" ref="D31:D38" si="21">C31/B31*100</f>
        <v>26.842261023971592</v>
      </c>
      <c r="E31" s="88">
        <v>458</v>
      </c>
      <c r="F31" s="89">
        <f t="shared" ref="F31:F38" si="22">E31/B31*100</f>
        <v>6.7771530038472916</v>
      </c>
      <c r="G31" s="88">
        <v>1725</v>
      </c>
      <c r="H31" s="89">
        <f t="shared" ref="H31:H38" si="23">G31/B31*100</f>
        <v>25.525303344184668</v>
      </c>
      <c r="I31" s="88">
        <v>309</v>
      </c>
      <c r="J31" s="89">
        <f t="shared" ref="J31:J34" si="24">I31/B31*100</f>
        <v>4.5723586860017758</v>
      </c>
      <c r="K31" s="88">
        <v>56</v>
      </c>
      <c r="L31" s="89">
        <f t="shared" ref="L31:L36" si="25">K31/B31*100</f>
        <v>0.82864752885469062</v>
      </c>
      <c r="M31" s="88">
        <v>318</v>
      </c>
      <c r="N31" s="89">
        <f t="shared" ref="N31:N34" si="26">M31/B31*100</f>
        <v>4.7055341817105658</v>
      </c>
      <c r="O31" s="88">
        <v>2078</v>
      </c>
      <c r="P31" s="89">
        <f t="shared" ref="P31:P38" si="27">O31/B31*100</f>
        <v>30.748742231429414</v>
      </c>
    </row>
    <row r="32" spans="1:16" ht="39.950000000000003" customHeight="1" x14ac:dyDescent="0.2">
      <c r="A32" s="19" t="s">
        <v>186</v>
      </c>
      <c r="B32" s="90">
        <v>4131</v>
      </c>
      <c r="C32" s="90">
        <v>835</v>
      </c>
      <c r="D32" s="91">
        <f t="shared" si="21"/>
        <v>20.213023480997339</v>
      </c>
      <c r="E32" s="90">
        <v>299</v>
      </c>
      <c r="F32" s="91">
        <f t="shared" si="22"/>
        <v>7.2379569111595252</v>
      </c>
      <c r="G32" s="90">
        <v>1165</v>
      </c>
      <c r="H32" s="91">
        <f t="shared" si="23"/>
        <v>28.201404018397479</v>
      </c>
      <c r="I32" s="90">
        <v>198</v>
      </c>
      <c r="J32" s="91">
        <f t="shared" si="24"/>
        <v>4.7930283224400867</v>
      </c>
      <c r="K32" s="90">
        <v>26</v>
      </c>
      <c r="L32" s="91">
        <f t="shared" si="25"/>
        <v>0.62938755749213271</v>
      </c>
      <c r="M32" s="90">
        <v>306</v>
      </c>
      <c r="N32" s="91">
        <f t="shared" si="26"/>
        <v>7.4074074074074066</v>
      </c>
      <c r="O32" s="90">
        <v>1302</v>
      </c>
      <c r="P32" s="91">
        <f t="shared" si="27"/>
        <v>31.517792302106031</v>
      </c>
    </row>
    <row r="33" spans="1:16" ht="39.950000000000003" customHeight="1" x14ac:dyDescent="0.2">
      <c r="A33" s="19" t="s">
        <v>187</v>
      </c>
      <c r="B33" s="90">
        <v>618</v>
      </c>
      <c r="C33" s="90">
        <v>248</v>
      </c>
      <c r="D33" s="91">
        <f t="shared" si="21"/>
        <v>40.129449838187703</v>
      </c>
      <c r="E33" s="90">
        <v>35</v>
      </c>
      <c r="F33" s="91">
        <f t="shared" si="22"/>
        <v>5.6634304207119746</v>
      </c>
      <c r="G33" s="90">
        <v>132</v>
      </c>
      <c r="H33" s="91">
        <f t="shared" si="23"/>
        <v>21.359223300970871</v>
      </c>
      <c r="I33" s="90">
        <v>65</v>
      </c>
      <c r="J33" s="91">
        <f t="shared" si="24"/>
        <v>10.517799352750808</v>
      </c>
      <c r="K33" s="90">
        <v>4</v>
      </c>
      <c r="L33" s="91">
        <f t="shared" si="25"/>
        <v>0.64724919093851141</v>
      </c>
      <c r="M33" s="90">
        <v>6</v>
      </c>
      <c r="N33" s="91">
        <f t="shared" si="26"/>
        <v>0.97087378640776689</v>
      </c>
      <c r="O33" s="90">
        <v>128</v>
      </c>
      <c r="P33" s="91">
        <f t="shared" si="27"/>
        <v>20.711974110032365</v>
      </c>
    </row>
    <row r="34" spans="1:16" ht="39.950000000000003" customHeight="1" x14ac:dyDescent="0.2">
      <c r="A34" s="125" t="s">
        <v>199</v>
      </c>
      <c r="B34" s="90">
        <v>1507</v>
      </c>
      <c r="C34" s="90">
        <v>663</v>
      </c>
      <c r="D34" s="91">
        <f t="shared" si="21"/>
        <v>43.994691439946912</v>
      </c>
      <c r="E34" s="90">
        <v>74</v>
      </c>
      <c r="F34" s="91">
        <f t="shared" si="22"/>
        <v>4.9104180491041802</v>
      </c>
      <c r="G34" s="90">
        <v>334</v>
      </c>
      <c r="H34" s="91">
        <f t="shared" si="23"/>
        <v>22.16323822163238</v>
      </c>
      <c r="I34" s="90">
        <v>45</v>
      </c>
      <c r="J34" s="91">
        <f t="shared" si="24"/>
        <v>2.9860650298606504</v>
      </c>
      <c r="K34" s="90">
        <v>22</v>
      </c>
      <c r="L34" s="91">
        <f t="shared" si="25"/>
        <v>1.4598540145985401</v>
      </c>
      <c r="M34" s="90">
        <v>6</v>
      </c>
      <c r="N34" s="91">
        <f t="shared" si="26"/>
        <v>0.39814200398142008</v>
      </c>
      <c r="O34" s="90">
        <v>365</v>
      </c>
      <c r="P34" s="91">
        <f t="shared" si="27"/>
        <v>24.220305242203054</v>
      </c>
    </row>
    <row r="35" spans="1:16" ht="39.950000000000003" customHeight="1" x14ac:dyDescent="0.2">
      <c r="A35" s="19" t="s">
        <v>188</v>
      </c>
      <c r="B35" s="127">
        <v>0</v>
      </c>
      <c r="C35" s="127">
        <v>0</v>
      </c>
      <c r="D35" s="127">
        <v>0</v>
      </c>
      <c r="E35" s="127">
        <v>0</v>
      </c>
      <c r="F35" s="127">
        <v>0</v>
      </c>
      <c r="G35" s="127">
        <v>0</v>
      </c>
      <c r="H35" s="127">
        <v>0</v>
      </c>
      <c r="I35" s="127">
        <v>0</v>
      </c>
      <c r="J35" s="127">
        <v>0</v>
      </c>
      <c r="K35" s="127">
        <v>0</v>
      </c>
      <c r="L35" s="127">
        <v>0</v>
      </c>
      <c r="M35" s="127">
        <v>0</v>
      </c>
      <c r="N35" s="127">
        <v>0</v>
      </c>
      <c r="O35" s="127">
        <v>0</v>
      </c>
      <c r="P35" s="127">
        <v>0</v>
      </c>
    </row>
    <row r="36" spans="1:16" ht="54.95" customHeight="1" x14ac:dyDescent="0.2">
      <c r="A36" s="19" t="s">
        <v>189</v>
      </c>
      <c r="B36" s="90">
        <v>282</v>
      </c>
      <c r="C36" s="90">
        <v>51</v>
      </c>
      <c r="D36" s="91">
        <f t="shared" si="21"/>
        <v>18.085106382978726</v>
      </c>
      <c r="E36" s="90">
        <v>25</v>
      </c>
      <c r="F36" s="91">
        <f t="shared" si="22"/>
        <v>8.8652482269503547</v>
      </c>
      <c r="G36" s="90">
        <v>85</v>
      </c>
      <c r="H36" s="91">
        <f t="shared" si="23"/>
        <v>30.141843971631204</v>
      </c>
      <c r="I36" s="127">
        <v>0</v>
      </c>
      <c r="J36" s="127">
        <v>0</v>
      </c>
      <c r="K36" s="90">
        <v>3</v>
      </c>
      <c r="L36" s="91">
        <f t="shared" si="25"/>
        <v>1.0638297872340425</v>
      </c>
      <c r="M36" s="127">
        <v>0</v>
      </c>
      <c r="N36" s="127">
        <v>0</v>
      </c>
      <c r="O36" s="90">
        <v>118</v>
      </c>
      <c r="P36" s="91">
        <f t="shared" si="27"/>
        <v>41.843971631205676</v>
      </c>
    </row>
    <row r="37" spans="1:16" ht="120" customHeight="1" x14ac:dyDescent="0.2">
      <c r="A37" s="19" t="s">
        <v>200</v>
      </c>
      <c r="B37" s="127">
        <v>0</v>
      </c>
      <c r="C37" s="127">
        <v>0</v>
      </c>
      <c r="D37" s="127">
        <v>0</v>
      </c>
      <c r="E37" s="127">
        <v>0</v>
      </c>
      <c r="F37" s="127">
        <v>0</v>
      </c>
      <c r="G37" s="127">
        <v>0</v>
      </c>
      <c r="H37" s="127">
        <v>0</v>
      </c>
      <c r="I37" s="127">
        <v>0</v>
      </c>
      <c r="J37" s="127">
        <v>0</v>
      </c>
      <c r="K37" s="127">
        <v>0</v>
      </c>
      <c r="L37" s="127">
        <v>0</v>
      </c>
      <c r="M37" s="127">
        <v>0</v>
      </c>
      <c r="N37" s="127">
        <v>0</v>
      </c>
      <c r="O37" s="127">
        <v>0</v>
      </c>
      <c r="P37" s="127">
        <v>0</v>
      </c>
    </row>
    <row r="38" spans="1:16" ht="39.950000000000003" customHeight="1" x14ac:dyDescent="0.2">
      <c r="A38" s="19" t="s">
        <v>190</v>
      </c>
      <c r="B38" s="90">
        <v>44</v>
      </c>
      <c r="C38" s="90">
        <v>14</v>
      </c>
      <c r="D38" s="91">
        <f t="shared" si="21"/>
        <v>31.818181818181817</v>
      </c>
      <c r="E38" s="90">
        <v>1</v>
      </c>
      <c r="F38" s="91">
        <f t="shared" si="22"/>
        <v>2.2727272727272729</v>
      </c>
      <c r="G38" s="90">
        <v>6</v>
      </c>
      <c r="H38" s="91">
        <f t="shared" si="23"/>
        <v>13.636363636363635</v>
      </c>
      <c r="I38" s="90">
        <v>1</v>
      </c>
      <c r="J38" s="91">
        <f t="shared" ref="J38" si="28">I38/B38*100</f>
        <v>2.2727272727272729</v>
      </c>
      <c r="K38" s="127">
        <v>0</v>
      </c>
      <c r="L38" s="127">
        <v>0</v>
      </c>
      <c r="M38" s="127">
        <v>0</v>
      </c>
      <c r="N38" s="127">
        <v>0</v>
      </c>
      <c r="O38" s="90">
        <v>22</v>
      </c>
      <c r="P38" s="91">
        <f t="shared" si="27"/>
        <v>50</v>
      </c>
    </row>
    <row r="39" spans="1:16" ht="39.950000000000003" customHeight="1" x14ac:dyDescent="0.2">
      <c r="A39" s="19" t="s">
        <v>191</v>
      </c>
      <c r="B39" s="127">
        <v>0</v>
      </c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0</v>
      </c>
      <c r="M39" s="127">
        <v>0</v>
      </c>
      <c r="N39" s="127">
        <v>0</v>
      </c>
      <c r="O39" s="127">
        <v>0</v>
      </c>
      <c r="P39" s="127">
        <v>0</v>
      </c>
    </row>
    <row r="40" spans="1:16" ht="39.950000000000003" customHeight="1" x14ac:dyDescent="0.2">
      <c r="A40" s="19" t="s">
        <v>192</v>
      </c>
      <c r="B40" s="90">
        <v>1</v>
      </c>
      <c r="C40" s="127">
        <v>0</v>
      </c>
      <c r="D40" s="127">
        <v>0</v>
      </c>
      <c r="E40" s="127">
        <v>0</v>
      </c>
      <c r="F40" s="127">
        <v>0</v>
      </c>
      <c r="G40" s="127">
        <v>0</v>
      </c>
      <c r="H40" s="127">
        <v>0</v>
      </c>
      <c r="I40" s="127">
        <v>0</v>
      </c>
      <c r="J40" s="127">
        <v>0</v>
      </c>
      <c r="K40" s="127">
        <v>0</v>
      </c>
      <c r="L40" s="127">
        <v>0</v>
      </c>
      <c r="M40" s="127">
        <v>0</v>
      </c>
      <c r="N40" s="127">
        <v>0</v>
      </c>
      <c r="O40" s="90">
        <v>1</v>
      </c>
      <c r="P40" s="91">
        <f t="shared" ref="P40:P41" si="29">O40/B40*100</f>
        <v>100</v>
      </c>
    </row>
    <row r="41" spans="1:16" ht="39.950000000000003" customHeight="1" x14ac:dyDescent="0.2">
      <c r="A41" s="19" t="s">
        <v>193</v>
      </c>
      <c r="B41" s="90">
        <v>10</v>
      </c>
      <c r="C41" s="127">
        <v>0</v>
      </c>
      <c r="D41" s="127">
        <v>0</v>
      </c>
      <c r="E41" s="127">
        <v>0</v>
      </c>
      <c r="F41" s="127">
        <v>0</v>
      </c>
      <c r="G41" s="127">
        <v>0</v>
      </c>
      <c r="H41" s="127">
        <v>0</v>
      </c>
      <c r="I41" s="127">
        <v>0</v>
      </c>
      <c r="J41" s="127">
        <v>0</v>
      </c>
      <c r="K41" s="127">
        <v>0</v>
      </c>
      <c r="L41" s="127">
        <v>0</v>
      </c>
      <c r="M41" s="127">
        <v>0</v>
      </c>
      <c r="N41" s="127">
        <v>0</v>
      </c>
      <c r="O41" s="90">
        <v>10</v>
      </c>
      <c r="P41" s="91">
        <f t="shared" si="29"/>
        <v>100</v>
      </c>
    </row>
    <row r="42" spans="1:16" ht="39.950000000000003" customHeight="1" x14ac:dyDescent="0.2">
      <c r="A42" s="19" t="s">
        <v>194</v>
      </c>
      <c r="B42" s="127">
        <v>0</v>
      </c>
      <c r="C42" s="127">
        <v>0</v>
      </c>
      <c r="D42" s="127">
        <v>0</v>
      </c>
      <c r="E42" s="127">
        <v>0</v>
      </c>
      <c r="F42" s="127">
        <v>0</v>
      </c>
      <c r="G42" s="127">
        <v>0</v>
      </c>
      <c r="H42" s="127">
        <v>0</v>
      </c>
      <c r="I42" s="127">
        <v>0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</row>
    <row r="43" spans="1:16" ht="39.950000000000003" customHeight="1" x14ac:dyDescent="0.2">
      <c r="A43" s="19" t="s">
        <v>195</v>
      </c>
      <c r="B43" s="90">
        <v>163</v>
      </c>
      <c r="C43" s="90">
        <v>3</v>
      </c>
      <c r="D43" s="91">
        <f>C43/B43*100</f>
        <v>1.8404907975460123</v>
      </c>
      <c r="E43" s="90">
        <v>24</v>
      </c>
      <c r="F43" s="91">
        <f>E43/B43*100</f>
        <v>14.723926380368098</v>
      </c>
      <c r="G43" s="90">
        <v>3</v>
      </c>
      <c r="H43" s="91">
        <f>G43/B43*100</f>
        <v>1.8404907975460123</v>
      </c>
      <c r="I43" s="127">
        <v>0</v>
      </c>
      <c r="J43" s="127">
        <v>0</v>
      </c>
      <c r="K43" s="90">
        <v>1</v>
      </c>
      <c r="L43" s="91">
        <f>K43/B43*100</f>
        <v>0.61349693251533743</v>
      </c>
      <c r="M43" s="127">
        <v>0</v>
      </c>
      <c r="N43" s="127">
        <v>0</v>
      </c>
      <c r="O43" s="90">
        <v>132</v>
      </c>
      <c r="P43" s="91">
        <f>O43/B43*100</f>
        <v>80.981595092024534</v>
      </c>
    </row>
    <row r="44" spans="1:16" ht="15.95" customHeight="1" x14ac:dyDescent="0.2">
      <c r="A44" s="40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</row>
    <row r="45" spans="1:16" ht="15.95" customHeight="1" thickBot="1" x14ac:dyDescent="0.25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</row>
    <row r="46" spans="1:16" s="3" customFormat="1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16" s="3" customFormat="1" ht="18" customHeight="1" x14ac:dyDescent="0.25">
      <c r="A47" s="30" t="s">
        <v>19</v>
      </c>
    </row>
    <row r="48" spans="1:16" s="3" customFormat="1" ht="15.95" customHeight="1" x14ac:dyDescent="0.2">
      <c r="A48" s="31" t="s">
        <v>20</v>
      </c>
    </row>
    <row r="49" spans="1:16" ht="35.1" customHeight="1" x14ac:dyDescent="0.2">
      <c r="A49" s="77" t="s">
        <v>103</v>
      </c>
      <c r="B49" s="41"/>
      <c r="C49" s="34"/>
      <c r="D49" s="34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1:16" ht="39.950000000000003" customHeight="1" x14ac:dyDescent="0.2">
      <c r="A50" s="16" t="s">
        <v>185</v>
      </c>
      <c r="B50" s="88">
        <v>6011</v>
      </c>
      <c r="C50" s="88">
        <v>1909</v>
      </c>
      <c r="D50" s="89">
        <f t="shared" ref="D50:D57" si="30">C50/B50*100</f>
        <v>31.758442854766262</v>
      </c>
      <c r="E50" s="88">
        <v>242</v>
      </c>
      <c r="F50" s="89">
        <f t="shared" ref="F50:F57" si="31">E50/B50*100</f>
        <v>4.0259524205623025</v>
      </c>
      <c r="G50" s="88">
        <v>1549</v>
      </c>
      <c r="H50" s="89">
        <f t="shared" ref="H50:H57" si="32">G50/B50*100</f>
        <v>25.769422725004159</v>
      </c>
      <c r="I50" s="88">
        <v>273</v>
      </c>
      <c r="J50" s="89">
        <f t="shared" ref="J50:J53" si="33">I50/B50*100</f>
        <v>4.5416735984029284</v>
      </c>
      <c r="K50" s="88">
        <v>78</v>
      </c>
      <c r="L50" s="89">
        <f t="shared" ref="L50:L55" si="34">K50/B50*100</f>
        <v>1.2976210281151221</v>
      </c>
      <c r="M50" s="88">
        <v>438</v>
      </c>
      <c r="N50" s="89">
        <f t="shared" ref="N50:N55" si="35">M50/B50*100</f>
        <v>7.2866411578772246</v>
      </c>
      <c r="O50" s="88">
        <v>1522</v>
      </c>
      <c r="P50" s="89">
        <f t="shared" ref="P50:P57" si="36">O50/B50*100</f>
        <v>25.320246215272</v>
      </c>
    </row>
    <row r="51" spans="1:16" ht="39.950000000000003" customHeight="1" x14ac:dyDescent="0.2">
      <c r="A51" s="19" t="s">
        <v>186</v>
      </c>
      <c r="B51" s="90">
        <v>3775</v>
      </c>
      <c r="C51" s="90">
        <v>984</v>
      </c>
      <c r="D51" s="91">
        <f t="shared" si="30"/>
        <v>26.066225165562912</v>
      </c>
      <c r="E51" s="90">
        <v>189</v>
      </c>
      <c r="F51" s="91">
        <f t="shared" si="31"/>
        <v>5.0066225165562912</v>
      </c>
      <c r="G51" s="90">
        <v>1015</v>
      </c>
      <c r="H51" s="91">
        <f t="shared" si="32"/>
        <v>26.887417218543046</v>
      </c>
      <c r="I51" s="90">
        <v>151</v>
      </c>
      <c r="J51" s="91">
        <f t="shared" si="33"/>
        <v>4</v>
      </c>
      <c r="K51" s="90">
        <v>29</v>
      </c>
      <c r="L51" s="91">
        <f t="shared" si="34"/>
        <v>0.76821192052980136</v>
      </c>
      <c r="M51" s="90">
        <v>396</v>
      </c>
      <c r="N51" s="91">
        <f t="shared" si="35"/>
        <v>10.490066225165563</v>
      </c>
      <c r="O51" s="90">
        <v>1011</v>
      </c>
      <c r="P51" s="91">
        <f t="shared" si="36"/>
        <v>26.781456953642387</v>
      </c>
    </row>
    <row r="52" spans="1:16" ht="39.950000000000003" customHeight="1" x14ac:dyDescent="0.2">
      <c r="A52" s="19" t="s">
        <v>187</v>
      </c>
      <c r="B52" s="90">
        <v>964</v>
      </c>
      <c r="C52" s="90">
        <v>365</v>
      </c>
      <c r="D52" s="91">
        <f t="shared" si="30"/>
        <v>37.863070539419084</v>
      </c>
      <c r="E52" s="90">
        <v>25</v>
      </c>
      <c r="F52" s="91">
        <f t="shared" si="31"/>
        <v>2.5933609958506225</v>
      </c>
      <c r="G52" s="90">
        <v>230</v>
      </c>
      <c r="H52" s="91">
        <f t="shared" si="32"/>
        <v>23.858921161825727</v>
      </c>
      <c r="I52" s="90">
        <v>80</v>
      </c>
      <c r="J52" s="91">
        <f t="shared" si="33"/>
        <v>8.2987551867219906</v>
      </c>
      <c r="K52" s="90">
        <v>16</v>
      </c>
      <c r="L52" s="91">
        <f t="shared" si="34"/>
        <v>1.6597510373443984</v>
      </c>
      <c r="M52" s="90">
        <v>27</v>
      </c>
      <c r="N52" s="91">
        <f t="shared" si="35"/>
        <v>2.8008298755186725</v>
      </c>
      <c r="O52" s="90">
        <v>221</v>
      </c>
      <c r="P52" s="91">
        <f t="shared" si="36"/>
        <v>22.925311203319502</v>
      </c>
    </row>
    <row r="53" spans="1:16" ht="39.950000000000003" customHeight="1" x14ac:dyDescent="0.2">
      <c r="A53" s="125" t="s">
        <v>199</v>
      </c>
      <c r="B53" s="90">
        <v>855</v>
      </c>
      <c r="C53" s="90">
        <v>376</v>
      </c>
      <c r="D53" s="91">
        <f t="shared" si="30"/>
        <v>43.976608187134502</v>
      </c>
      <c r="E53" s="90">
        <v>26</v>
      </c>
      <c r="F53" s="91">
        <f t="shared" si="31"/>
        <v>3.0409356725146197</v>
      </c>
      <c r="G53" s="90">
        <v>272</v>
      </c>
      <c r="H53" s="91">
        <f t="shared" si="32"/>
        <v>31.812865497076025</v>
      </c>
      <c r="I53" s="90">
        <v>41</v>
      </c>
      <c r="J53" s="91">
        <f t="shared" si="33"/>
        <v>4.7953216374269001</v>
      </c>
      <c r="K53" s="90">
        <v>28</v>
      </c>
      <c r="L53" s="91">
        <f t="shared" si="34"/>
        <v>3.2748538011695909</v>
      </c>
      <c r="M53" s="90">
        <v>14</v>
      </c>
      <c r="N53" s="91">
        <f t="shared" si="35"/>
        <v>1.6374269005847955</v>
      </c>
      <c r="O53" s="90">
        <v>98</v>
      </c>
      <c r="P53" s="91">
        <f t="shared" si="36"/>
        <v>11.461988304093568</v>
      </c>
    </row>
    <row r="54" spans="1:16" ht="39.950000000000003" customHeight="1" x14ac:dyDescent="0.2">
      <c r="A54" s="19" t="s">
        <v>188</v>
      </c>
      <c r="B54" s="127">
        <v>0</v>
      </c>
      <c r="C54" s="127">
        <v>0</v>
      </c>
      <c r="D54" s="127">
        <v>0</v>
      </c>
      <c r="E54" s="127">
        <v>0</v>
      </c>
      <c r="F54" s="127">
        <v>0</v>
      </c>
      <c r="G54" s="127">
        <v>0</v>
      </c>
      <c r="H54" s="127">
        <v>0</v>
      </c>
      <c r="I54" s="127">
        <v>0</v>
      </c>
      <c r="J54" s="127">
        <v>0</v>
      </c>
      <c r="K54" s="127">
        <v>0</v>
      </c>
      <c r="L54" s="127">
        <v>0</v>
      </c>
      <c r="M54" s="127">
        <v>0</v>
      </c>
      <c r="N54" s="127">
        <v>0</v>
      </c>
      <c r="O54" s="127">
        <v>0</v>
      </c>
      <c r="P54" s="127">
        <v>0</v>
      </c>
    </row>
    <row r="55" spans="1:16" ht="54.95" customHeight="1" x14ac:dyDescent="0.2">
      <c r="A55" s="19" t="s">
        <v>189</v>
      </c>
      <c r="B55" s="90">
        <v>304</v>
      </c>
      <c r="C55" s="90">
        <v>169</v>
      </c>
      <c r="D55" s="91">
        <f t="shared" si="30"/>
        <v>55.592105263157897</v>
      </c>
      <c r="E55" s="127">
        <v>0</v>
      </c>
      <c r="F55" s="127">
        <v>0</v>
      </c>
      <c r="G55" s="90">
        <v>29</v>
      </c>
      <c r="H55" s="91">
        <f t="shared" si="32"/>
        <v>9.5394736842105274</v>
      </c>
      <c r="I55" s="127">
        <v>0</v>
      </c>
      <c r="J55" s="127">
        <v>0</v>
      </c>
      <c r="K55" s="90">
        <v>4</v>
      </c>
      <c r="L55" s="91">
        <f t="shared" si="34"/>
        <v>1.3157894736842104</v>
      </c>
      <c r="M55" s="90">
        <v>1</v>
      </c>
      <c r="N55" s="91">
        <f t="shared" si="35"/>
        <v>0.3289473684210526</v>
      </c>
      <c r="O55" s="90">
        <v>101</v>
      </c>
      <c r="P55" s="91">
        <f t="shared" si="36"/>
        <v>33.223684210526315</v>
      </c>
    </row>
    <row r="56" spans="1:16" ht="120" customHeight="1" x14ac:dyDescent="0.2">
      <c r="A56" s="19" t="s">
        <v>200</v>
      </c>
      <c r="B56" s="127">
        <v>0</v>
      </c>
      <c r="C56" s="127">
        <v>0</v>
      </c>
      <c r="D56" s="127">
        <v>0</v>
      </c>
      <c r="E56" s="127">
        <v>0</v>
      </c>
      <c r="F56" s="127">
        <v>0</v>
      </c>
      <c r="G56" s="127">
        <v>0</v>
      </c>
      <c r="H56" s="127">
        <v>0</v>
      </c>
      <c r="I56" s="127">
        <v>0</v>
      </c>
      <c r="J56" s="127">
        <v>0</v>
      </c>
      <c r="K56" s="127">
        <v>0</v>
      </c>
      <c r="L56" s="127">
        <v>0</v>
      </c>
      <c r="M56" s="127">
        <v>0</v>
      </c>
      <c r="N56" s="127">
        <v>0</v>
      </c>
      <c r="O56" s="127">
        <v>0</v>
      </c>
      <c r="P56" s="127">
        <v>0</v>
      </c>
    </row>
    <row r="57" spans="1:16" ht="39.950000000000003" customHeight="1" x14ac:dyDescent="0.2">
      <c r="A57" s="19" t="s">
        <v>190</v>
      </c>
      <c r="B57" s="90">
        <v>71</v>
      </c>
      <c r="C57" s="90">
        <v>9</v>
      </c>
      <c r="D57" s="91">
        <f t="shared" si="30"/>
        <v>12.676056338028168</v>
      </c>
      <c r="E57" s="90">
        <v>1</v>
      </c>
      <c r="F57" s="91">
        <f t="shared" si="31"/>
        <v>1.4084507042253522</v>
      </c>
      <c r="G57" s="90">
        <v>2</v>
      </c>
      <c r="H57" s="91">
        <f t="shared" si="32"/>
        <v>2.8169014084507045</v>
      </c>
      <c r="I57" s="127">
        <v>0</v>
      </c>
      <c r="J57" s="127">
        <v>0</v>
      </c>
      <c r="K57" s="127">
        <v>0</v>
      </c>
      <c r="L57" s="127">
        <v>0</v>
      </c>
      <c r="M57" s="127">
        <v>0</v>
      </c>
      <c r="N57" s="127">
        <v>0</v>
      </c>
      <c r="O57" s="90">
        <v>59</v>
      </c>
      <c r="P57" s="91">
        <f t="shared" si="36"/>
        <v>83.098591549295776</v>
      </c>
    </row>
    <row r="58" spans="1:16" ht="39.950000000000003" customHeight="1" x14ac:dyDescent="0.2">
      <c r="A58" s="19" t="s">
        <v>191</v>
      </c>
      <c r="B58" s="127">
        <v>0</v>
      </c>
      <c r="C58" s="127">
        <v>0</v>
      </c>
      <c r="D58" s="127">
        <v>0</v>
      </c>
      <c r="E58" s="127">
        <v>0</v>
      </c>
      <c r="F58" s="127">
        <v>0</v>
      </c>
      <c r="G58" s="127"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</row>
    <row r="59" spans="1:16" ht="39.950000000000003" customHeight="1" x14ac:dyDescent="0.2">
      <c r="A59" s="19" t="s">
        <v>192</v>
      </c>
      <c r="B59" s="90">
        <v>1</v>
      </c>
      <c r="C59" s="127">
        <v>0</v>
      </c>
      <c r="D59" s="127">
        <v>0</v>
      </c>
      <c r="E59" s="127">
        <v>0</v>
      </c>
      <c r="F59" s="127">
        <v>0</v>
      </c>
      <c r="G59" s="127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27">
        <v>0</v>
      </c>
      <c r="O59" s="90">
        <v>1</v>
      </c>
      <c r="P59" s="91">
        <f t="shared" ref="P59" si="37">O59/B59*100</f>
        <v>100</v>
      </c>
    </row>
    <row r="60" spans="1:16" ht="39.950000000000003" customHeight="1" x14ac:dyDescent="0.2">
      <c r="A60" s="19" t="s">
        <v>193</v>
      </c>
      <c r="B60" s="90">
        <v>4</v>
      </c>
      <c r="C60" s="90">
        <v>4</v>
      </c>
      <c r="D60" s="91">
        <f t="shared" ref="D60" si="38">C60/B60*100</f>
        <v>100</v>
      </c>
      <c r="E60" s="127">
        <v>0</v>
      </c>
      <c r="F60" s="127">
        <v>0</v>
      </c>
      <c r="G60" s="127">
        <v>0</v>
      </c>
      <c r="H60" s="127">
        <v>0</v>
      </c>
      <c r="I60" s="127">
        <v>0</v>
      </c>
      <c r="J60" s="127">
        <v>0</v>
      </c>
      <c r="K60" s="127">
        <v>0</v>
      </c>
      <c r="L60" s="127">
        <v>0</v>
      </c>
      <c r="M60" s="127">
        <v>0</v>
      </c>
      <c r="N60" s="127">
        <v>0</v>
      </c>
      <c r="O60" s="127">
        <v>0</v>
      </c>
      <c r="P60" s="127">
        <v>0</v>
      </c>
    </row>
    <row r="61" spans="1:16" ht="39.950000000000003" customHeight="1" x14ac:dyDescent="0.2">
      <c r="A61" s="19" t="s">
        <v>194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</row>
    <row r="62" spans="1:16" ht="39.950000000000003" customHeight="1" x14ac:dyDescent="0.2">
      <c r="A62" s="19" t="s">
        <v>195</v>
      </c>
      <c r="B62" s="90">
        <v>37</v>
      </c>
      <c r="C62" s="90">
        <v>2</v>
      </c>
      <c r="D62" s="91">
        <f>C62/B62*100</f>
        <v>5.4054054054054053</v>
      </c>
      <c r="E62" s="90">
        <v>1</v>
      </c>
      <c r="F62" s="91">
        <f>E62/B62*100</f>
        <v>2.7027027027027026</v>
      </c>
      <c r="G62" s="90">
        <v>1</v>
      </c>
      <c r="H62" s="91">
        <f>G62/B62*100</f>
        <v>2.7027027027027026</v>
      </c>
      <c r="I62" s="90">
        <v>1</v>
      </c>
      <c r="J62" s="91">
        <f>I62/B62*100</f>
        <v>2.7027027027027026</v>
      </c>
      <c r="K62" s="90">
        <v>1</v>
      </c>
      <c r="L62" s="91">
        <f>K62/B62*100</f>
        <v>2.7027027027027026</v>
      </c>
      <c r="M62" s="127">
        <v>0</v>
      </c>
      <c r="N62" s="127">
        <v>0</v>
      </c>
      <c r="O62" s="90">
        <v>31</v>
      </c>
      <c r="P62" s="91">
        <f>O62/B62*100</f>
        <v>83.78378378378379</v>
      </c>
    </row>
    <row r="63" spans="1:16" ht="15.95" customHeight="1" x14ac:dyDescent="0.2">
      <c r="A63" s="33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</row>
    <row r="64" spans="1:16" ht="15.95" customHeight="1" thickBot="1" x14ac:dyDescent="0.25">
      <c r="A64" s="84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</row>
    <row r="65" spans="1:16" s="3" customFormat="1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16" s="3" customFormat="1" ht="18" customHeight="1" x14ac:dyDescent="0.25">
      <c r="A66" s="30" t="s">
        <v>19</v>
      </c>
    </row>
    <row r="67" spans="1:16" s="3" customFormat="1" ht="15.95" customHeight="1" x14ac:dyDescent="0.2">
      <c r="A67" s="31" t="s">
        <v>20</v>
      </c>
    </row>
    <row r="68" spans="1:16" ht="35.1" customHeight="1" x14ac:dyDescent="0.2">
      <c r="A68" s="77" t="s">
        <v>104</v>
      </c>
      <c r="B68" s="41"/>
      <c r="C68" s="34"/>
      <c r="D68" s="34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</row>
    <row r="69" spans="1:16" ht="39.950000000000003" customHeight="1" x14ac:dyDescent="0.2">
      <c r="A69" s="16" t="s">
        <v>185</v>
      </c>
      <c r="B69" s="88">
        <v>7179</v>
      </c>
      <c r="C69" s="88">
        <v>2640</v>
      </c>
      <c r="D69" s="89">
        <f t="shared" ref="D69:D76" si="39">C69/B69*100</f>
        <v>36.773923944839112</v>
      </c>
      <c r="E69" s="88">
        <v>685</v>
      </c>
      <c r="F69" s="89">
        <f t="shared" ref="F69:F71" si="40">E69/B69*100</f>
        <v>9.5417189023540878</v>
      </c>
      <c r="G69" s="88">
        <v>1348</v>
      </c>
      <c r="H69" s="89">
        <f t="shared" ref="H69:H76" si="41">G69/B69*100</f>
        <v>18.776988438501185</v>
      </c>
      <c r="I69" s="88">
        <v>288</v>
      </c>
      <c r="J69" s="89">
        <f t="shared" ref="J69:J74" si="42">I69/B69*100</f>
        <v>4.0117007939824489</v>
      </c>
      <c r="K69" s="88">
        <v>441</v>
      </c>
      <c r="L69" s="89">
        <f t="shared" ref="L69:L76" si="43">K69/B69*100</f>
        <v>6.1429168407856247</v>
      </c>
      <c r="M69" s="88">
        <v>262</v>
      </c>
      <c r="N69" s="89">
        <f t="shared" ref="N69:N76" si="44">M69/B69*100</f>
        <v>3.649533361192367</v>
      </c>
      <c r="O69" s="88">
        <v>1515</v>
      </c>
      <c r="P69" s="89">
        <f t="shared" ref="P69:P76" si="45">O69/B69*100</f>
        <v>21.103217718345174</v>
      </c>
    </row>
    <row r="70" spans="1:16" ht="39.950000000000003" customHeight="1" x14ac:dyDescent="0.2">
      <c r="A70" s="19" t="s">
        <v>186</v>
      </c>
      <c r="B70" s="90">
        <v>2703</v>
      </c>
      <c r="C70" s="90">
        <v>819</v>
      </c>
      <c r="D70" s="91">
        <f t="shared" si="39"/>
        <v>30.299667036625973</v>
      </c>
      <c r="E70" s="90">
        <v>271</v>
      </c>
      <c r="F70" s="91">
        <f t="shared" si="40"/>
        <v>10.025897151313355</v>
      </c>
      <c r="G70" s="90">
        <v>473</v>
      </c>
      <c r="H70" s="91">
        <f t="shared" si="41"/>
        <v>17.499075101738811</v>
      </c>
      <c r="I70" s="90">
        <v>98</v>
      </c>
      <c r="J70" s="91">
        <f t="shared" si="42"/>
        <v>3.6256011838697741</v>
      </c>
      <c r="K70" s="90">
        <v>99</v>
      </c>
      <c r="L70" s="91">
        <f t="shared" si="43"/>
        <v>3.6625971143174252</v>
      </c>
      <c r="M70" s="90">
        <v>153</v>
      </c>
      <c r="N70" s="91">
        <f t="shared" si="44"/>
        <v>5.6603773584905666</v>
      </c>
      <c r="O70" s="90">
        <v>790</v>
      </c>
      <c r="P70" s="91">
        <f t="shared" si="45"/>
        <v>29.2267850536441</v>
      </c>
    </row>
    <row r="71" spans="1:16" ht="39.950000000000003" customHeight="1" x14ac:dyDescent="0.2">
      <c r="A71" s="19" t="s">
        <v>187</v>
      </c>
      <c r="B71" s="90">
        <v>1103</v>
      </c>
      <c r="C71" s="90">
        <v>578</v>
      </c>
      <c r="D71" s="91">
        <f t="shared" si="39"/>
        <v>52.402538531278331</v>
      </c>
      <c r="E71" s="90">
        <v>36</v>
      </c>
      <c r="F71" s="91">
        <f t="shared" si="40"/>
        <v>3.2638259292837715</v>
      </c>
      <c r="G71" s="90">
        <v>166</v>
      </c>
      <c r="H71" s="91">
        <f t="shared" si="41"/>
        <v>15.049864007252948</v>
      </c>
      <c r="I71" s="90">
        <v>61</v>
      </c>
      <c r="J71" s="91">
        <f t="shared" si="42"/>
        <v>5.5303717135086128</v>
      </c>
      <c r="K71" s="90">
        <v>107</v>
      </c>
      <c r="L71" s="91">
        <f t="shared" si="43"/>
        <v>9.7008159564823213</v>
      </c>
      <c r="M71" s="90">
        <v>4</v>
      </c>
      <c r="N71" s="91">
        <f t="shared" si="44"/>
        <v>0.36264732547597461</v>
      </c>
      <c r="O71" s="90">
        <v>151</v>
      </c>
      <c r="P71" s="91">
        <f t="shared" si="45"/>
        <v>13.689936536718042</v>
      </c>
    </row>
    <row r="72" spans="1:16" ht="39.950000000000003" customHeight="1" x14ac:dyDescent="0.2">
      <c r="A72" s="125" t="s">
        <v>199</v>
      </c>
      <c r="B72" s="90">
        <v>2520</v>
      </c>
      <c r="C72" s="90">
        <v>1095</v>
      </c>
      <c r="D72" s="91">
        <f t="shared" si="39"/>
        <v>43.452380952380956</v>
      </c>
      <c r="E72" s="90">
        <v>282</v>
      </c>
      <c r="F72" s="91">
        <v>11.190476190476192</v>
      </c>
      <c r="G72" s="90">
        <v>552</v>
      </c>
      <c r="H72" s="91">
        <f t="shared" si="41"/>
        <v>21.904761904761905</v>
      </c>
      <c r="I72" s="90">
        <v>125</v>
      </c>
      <c r="J72" s="91">
        <f t="shared" si="42"/>
        <v>4.9603174603174605</v>
      </c>
      <c r="K72" s="90">
        <v>180</v>
      </c>
      <c r="L72" s="91">
        <f t="shared" si="43"/>
        <v>7.1428571428571423</v>
      </c>
      <c r="M72" s="90">
        <v>49</v>
      </c>
      <c r="N72" s="91">
        <f t="shared" si="44"/>
        <v>1.9444444444444444</v>
      </c>
      <c r="O72" s="90">
        <v>237</v>
      </c>
      <c r="P72" s="91">
        <f t="shared" si="45"/>
        <v>9.4047619047619051</v>
      </c>
    </row>
    <row r="73" spans="1:16" ht="39.950000000000003" customHeight="1" x14ac:dyDescent="0.2">
      <c r="A73" s="19" t="s">
        <v>188</v>
      </c>
      <c r="B73" s="90">
        <v>2</v>
      </c>
      <c r="C73" s="90">
        <v>1</v>
      </c>
      <c r="D73" s="91">
        <f t="shared" si="39"/>
        <v>50</v>
      </c>
      <c r="E73" s="127">
        <v>0</v>
      </c>
      <c r="F73" s="127">
        <v>0</v>
      </c>
      <c r="G73" s="127">
        <v>0</v>
      </c>
      <c r="H73" s="127">
        <v>0</v>
      </c>
      <c r="I73" s="90">
        <v>1</v>
      </c>
      <c r="J73" s="91">
        <f t="shared" si="42"/>
        <v>50</v>
      </c>
      <c r="K73" s="127">
        <v>0</v>
      </c>
      <c r="L73" s="127">
        <v>0</v>
      </c>
      <c r="M73" s="127">
        <v>0</v>
      </c>
      <c r="N73" s="127">
        <v>0</v>
      </c>
      <c r="O73" s="127">
        <v>0</v>
      </c>
      <c r="P73" s="127">
        <v>0</v>
      </c>
    </row>
    <row r="74" spans="1:16" ht="54.95" customHeight="1" x14ac:dyDescent="0.2">
      <c r="A74" s="19" t="s">
        <v>189</v>
      </c>
      <c r="B74" s="90">
        <v>653</v>
      </c>
      <c r="C74" s="90">
        <v>131</v>
      </c>
      <c r="D74" s="91">
        <f t="shared" si="39"/>
        <v>20.06125574272588</v>
      </c>
      <c r="E74" s="90">
        <v>91</v>
      </c>
      <c r="F74" s="91">
        <v>14.444444444444443</v>
      </c>
      <c r="G74" s="90">
        <v>153</v>
      </c>
      <c r="H74" s="91">
        <f t="shared" si="41"/>
        <v>23.43032159264931</v>
      </c>
      <c r="I74" s="90">
        <v>2</v>
      </c>
      <c r="J74" s="91">
        <f t="shared" si="42"/>
        <v>0.30627871362940279</v>
      </c>
      <c r="K74" s="90">
        <v>51</v>
      </c>
      <c r="L74" s="91">
        <f t="shared" si="43"/>
        <v>7.8101071975497707</v>
      </c>
      <c r="M74" s="90">
        <v>51</v>
      </c>
      <c r="N74" s="91">
        <f t="shared" si="44"/>
        <v>7.8101071975497707</v>
      </c>
      <c r="O74" s="90">
        <v>174</v>
      </c>
      <c r="P74" s="91">
        <f t="shared" si="45"/>
        <v>26.646248085758039</v>
      </c>
    </row>
    <row r="75" spans="1:16" ht="120" customHeight="1" x14ac:dyDescent="0.2">
      <c r="A75" s="19" t="s">
        <v>200</v>
      </c>
      <c r="B75" s="127">
        <v>0</v>
      </c>
      <c r="C75" s="127">
        <v>0</v>
      </c>
      <c r="D75" s="127">
        <v>0</v>
      </c>
      <c r="E75" s="127">
        <v>0</v>
      </c>
      <c r="F75" s="127">
        <v>0</v>
      </c>
      <c r="G75" s="127">
        <v>0</v>
      </c>
      <c r="H75" s="127">
        <v>0</v>
      </c>
      <c r="I75" s="127">
        <v>0</v>
      </c>
      <c r="J75" s="127">
        <v>0</v>
      </c>
      <c r="K75" s="127">
        <v>0</v>
      </c>
      <c r="L75" s="127">
        <v>0</v>
      </c>
      <c r="M75" s="127">
        <v>0</v>
      </c>
      <c r="N75" s="127">
        <v>0</v>
      </c>
      <c r="O75" s="127">
        <v>0</v>
      </c>
      <c r="P75" s="127">
        <v>0</v>
      </c>
    </row>
    <row r="76" spans="1:16" ht="39.950000000000003" customHeight="1" x14ac:dyDescent="0.2">
      <c r="A76" s="19" t="s">
        <v>190</v>
      </c>
      <c r="B76" s="90">
        <v>55</v>
      </c>
      <c r="C76" s="90">
        <v>14</v>
      </c>
      <c r="D76" s="91">
        <f t="shared" si="39"/>
        <v>25.454545454545453</v>
      </c>
      <c r="E76" s="90">
        <v>4</v>
      </c>
      <c r="F76" s="91">
        <f t="shared" ref="F76" si="46">E76/B76*100</f>
        <v>7.2727272727272725</v>
      </c>
      <c r="G76" s="90">
        <v>1</v>
      </c>
      <c r="H76" s="91">
        <f t="shared" si="41"/>
        <v>1.8181818181818181</v>
      </c>
      <c r="I76" s="127">
        <v>0</v>
      </c>
      <c r="J76" s="127">
        <v>0</v>
      </c>
      <c r="K76" s="90">
        <v>1</v>
      </c>
      <c r="L76" s="91">
        <f t="shared" si="43"/>
        <v>1.8181818181818181</v>
      </c>
      <c r="M76" s="90">
        <v>5</v>
      </c>
      <c r="N76" s="91">
        <f t="shared" si="44"/>
        <v>9.0909090909090917</v>
      </c>
      <c r="O76" s="90">
        <v>30</v>
      </c>
      <c r="P76" s="91">
        <f t="shared" si="45"/>
        <v>54.54545454545454</v>
      </c>
    </row>
    <row r="77" spans="1:16" ht="39.950000000000003" customHeight="1" x14ac:dyDescent="0.2">
      <c r="A77" s="19" t="s">
        <v>191</v>
      </c>
      <c r="B77" s="127">
        <v>0</v>
      </c>
      <c r="C77" s="127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127">
        <v>0</v>
      </c>
      <c r="N77" s="127">
        <v>0</v>
      </c>
      <c r="O77" s="127">
        <v>0</v>
      </c>
      <c r="P77" s="127">
        <v>0</v>
      </c>
    </row>
    <row r="78" spans="1:16" ht="39.950000000000003" customHeight="1" x14ac:dyDescent="0.2">
      <c r="A78" s="19" t="s">
        <v>192</v>
      </c>
      <c r="B78" s="90">
        <v>3</v>
      </c>
      <c r="C78" s="127">
        <v>0</v>
      </c>
      <c r="D78" s="127">
        <v>0</v>
      </c>
      <c r="E78" s="90">
        <v>1</v>
      </c>
      <c r="F78" s="91">
        <f t="shared" ref="F78" si="47">E78/B78*100</f>
        <v>33.333333333333329</v>
      </c>
      <c r="G78" s="90">
        <v>1</v>
      </c>
      <c r="H78" s="91">
        <f t="shared" ref="H78" si="48">G78/B78*100</f>
        <v>33.333333333333329</v>
      </c>
      <c r="I78" s="127">
        <v>0</v>
      </c>
      <c r="J78" s="127">
        <v>0</v>
      </c>
      <c r="K78" s="127">
        <v>0</v>
      </c>
      <c r="L78" s="127">
        <v>0</v>
      </c>
      <c r="M78" s="127">
        <v>0</v>
      </c>
      <c r="N78" s="127">
        <v>0</v>
      </c>
      <c r="O78" s="90">
        <v>1</v>
      </c>
      <c r="P78" s="91">
        <f t="shared" ref="P78:P79" si="49">O78/B78*100</f>
        <v>33.333333333333329</v>
      </c>
    </row>
    <row r="79" spans="1:16" ht="39.950000000000003" customHeight="1" x14ac:dyDescent="0.2">
      <c r="A79" s="19" t="s">
        <v>193</v>
      </c>
      <c r="B79" s="90">
        <v>2</v>
      </c>
      <c r="C79" s="127">
        <v>0</v>
      </c>
      <c r="D79" s="127">
        <v>0</v>
      </c>
      <c r="E79" s="127">
        <v>0</v>
      </c>
      <c r="F79" s="127">
        <v>0</v>
      </c>
      <c r="G79" s="127">
        <v>0</v>
      </c>
      <c r="H79" s="127">
        <v>0</v>
      </c>
      <c r="I79" s="127">
        <v>0</v>
      </c>
      <c r="J79" s="127">
        <v>0</v>
      </c>
      <c r="K79" s="127">
        <v>0</v>
      </c>
      <c r="L79" s="127">
        <v>0</v>
      </c>
      <c r="M79" s="127">
        <v>0</v>
      </c>
      <c r="N79" s="127">
        <v>0</v>
      </c>
      <c r="O79" s="90">
        <v>2</v>
      </c>
      <c r="P79" s="91">
        <f t="shared" si="49"/>
        <v>100</v>
      </c>
    </row>
    <row r="80" spans="1:16" ht="39.950000000000003" customHeight="1" x14ac:dyDescent="0.2">
      <c r="A80" s="19" t="s">
        <v>194</v>
      </c>
      <c r="B80" s="127">
        <v>0</v>
      </c>
      <c r="C80" s="127">
        <v>0</v>
      </c>
      <c r="D80" s="127">
        <v>0</v>
      </c>
      <c r="E80" s="127">
        <v>0</v>
      </c>
      <c r="F80" s="127">
        <v>0</v>
      </c>
      <c r="G80" s="127">
        <v>0</v>
      </c>
      <c r="H80" s="127">
        <v>0</v>
      </c>
      <c r="I80" s="127">
        <v>0</v>
      </c>
      <c r="J80" s="127">
        <v>0</v>
      </c>
      <c r="K80" s="127">
        <v>0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</row>
    <row r="81" spans="1:16" ht="39.950000000000003" customHeight="1" x14ac:dyDescent="0.2">
      <c r="A81" s="19" t="s">
        <v>195</v>
      </c>
      <c r="B81" s="90">
        <v>138</v>
      </c>
      <c r="C81" s="90">
        <v>2</v>
      </c>
      <c r="D81" s="91">
        <f>C81/B81*100</f>
        <v>1.4492753623188406</v>
      </c>
      <c r="E81" s="127">
        <v>0</v>
      </c>
      <c r="F81" s="127">
        <v>0</v>
      </c>
      <c r="G81" s="90">
        <v>2</v>
      </c>
      <c r="H81" s="91">
        <f>G81/B81*100</f>
        <v>1.4492753623188406</v>
      </c>
      <c r="I81" s="90">
        <v>1</v>
      </c>
      <c r="J81" s="91">
        <f>I81/B81*100</f>
        <v>0.72463768115942029</v>
      </c>
      <c r="K81" s="90">
        <v>3</v>
      </c>
      <c r="L81" s="91">
        <f>K81/B81*100</f>
        <v>2.1739130434782608</v>
      </c>
      <c r="M81" s="127">
        <v>0</v>
      </c>
      <c r="N81" s="127">
        <v>0</v>
      </c>
      <c r="O81" s="90">
        <v>130</v>
      </c>
      <c r="P81" s="91">
        <f>O81/B81*100</f>
        <v>94.20289855072464</v>
      </c>
    </row>
    <row r="82" spans="1:16" ht="15.95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1:16" ht="15.95" customHeight="1" thickBot="1" x14ac:dyDescent="0.25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</row>
    <row r="84" spans="1:16" s="3" customFormat="1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16" s="3" customFormat="1" ht="18" customHeight="1" x14ac:dyDescent="0.25">
      <c r="A85" s="30" t="s">
        <v>19</v>
      </c>
    </row>
    <row r="86" spans="1:16" s="3" customFormat="1" ht="15.95" customHeight="1" x14ac:dyDescent="0.2">
      <c r="A86" s="31" t="s">
        <v>20</v>
      </c>
    </row>
    <row r="87" spans="1:16" ht="35.1" customHeight="1" x14ac:dyDescent="0.2">
      <c r="A87" s="40" t="s">
        <v>105</v>
      </c>
      <c r="B87" s="41"/>
      <c r="C87" s="34"/>
      <c r="D87" s="34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</row>
    <row r="88" spans="1:16" ht="39.950000000000003" customHeight="1" x14ac:dyDescent="0.2">
      <c r="A88" s="16" t="s">
        <v>185</v>
      </c>
      <c r="B88" s="88">
        <v>10542</v>
      </c>
      <c r="C88" s="88">
        <v>2645</v>
      </c>
      <c r="D88" s="89">
        <f t="shared" ref="D88:D95" si="50">C88/B88*100</f>
        <v>25.090115727565927</v>
      </c>
      <c r="E88" s="88">
        <v>620</v>
      </c>
      <c r="F88" s="89">
        <f t="shared" ref="F88:F95" si="51">E88/B88*100</f>
        <v>5.8812369569341678</v>
      </c>
      <c r="G88" s="88">
        <v>4350</v>
      </c>
      <c r="H88" s="89">
        <f t="shared" ref="H88:H95" si="52">G88/B88*100</f>
        <v>41.263517359134887</v>
      </c>
      <c r="I88" s="88">
        <v>510</v>
      </c>
      <c r="J88" s="89">
        <f t="shared" ref="J88:J95" si="53">I88/B88*100</f>
        <v>4.8377916903813318</v>
      </c>
      <c r="K88" s="88">
        <v>88</v>
      </c>
      <c r="L88" s="89">
        <f t="shared" ref="L88:L95" si="54">K88/B88*100</f>
        <v>0.83475621324226901</v>
      </c>
      <c r="M88" s="88">
        <v>301</v>
      </c>
      <c r="N88" s="89">
        <f t="shared" ref="N88:N91" si="55">M88/B88*100</f>
        <v>2.8552456839309426</v>
      </c>
      <c r="O88" s="88">
        <v>2028</v>
      </c>
      <c r="P88" s="89">
        <f t="shared" ref="P88:P95" si="56">O88/B88*100</f>
        <v>19.237336368810475</v>
      </c>
    </row>
    <row r="89" spans="1:16" ht="39.950000000000003" customHeight="1" x14ac:dyDescent="0.2">
      <c r="A89" s="19" t="s">
        <v>186</v>
      </c>
      <c r="B89" s="90">
        <v>5586</v>
      </c>
      <c r="C89" s="90">
        <v>1162</v>
      </c>
      <c r="D89" s="91">
        <f t="shared" si="50"/>
        <v>20.802005012531328</v>
      </c>
      <c r="E89" s="90">
        <v>432</v>
      </c>
      <c r="F89" s="91">
        <f t="shared" si="51"/>
        <v>7.7336197636949517</v>
      </c>
      <c r="G89" s="90">
        <v>2428</v>
      </c>
      <c r="H89" s="91">
        <f t="shared" si="52"/>
        <v>43.465807375581811</v>
      </c>
      <c r="I89" s="90">
        <v>174</v>
      </c>
      <c r="J89" s="91">
        <f t="shared" si="53"/>
        <v>3.1149301825993554</v>
      </c>
      <c r="K89" s="90">
        <v>38</v>
      </c>
      <c r="L89" s="91">
        <f t="shared" si="54"/>
        <v>0.68027210884353739</v>
      </c>
      <c r="M89" s="90">
        <v>289</v>
      </c>
      <c r="N89" s="91">
        <f t="shared" si="55"/>
        <v>5.1736484067311137</v>
      </c>
      <c r="O89" s="90">
        <v>1063</v>
      </c>
      <c r="P89" s="91">
        <f t="shared" si="56"/>
        <v>19.029717150017902</v>
      </c>
    </row>
    <row r="90" spans="1:16" ht="39.950000000000003" customHeight="1" x14ac:dyDescent="0.2">
      <c r="A90" s="19" t="s">
        <v>187</v>
      </c>
      <c r="B90" s="90">
        <v>1271</v>
      </c>
      <c r="C90" s="90">
        <v>332</v>
      </c>
      <c r="D90" s="91">
        <f t="shared" si="50"/>
        <v>26.12116443745083</v>
      </c>
      <c r="E90" s="90">
        <v>53</v>
      </c>
      <c r="F90" s="91">
        <f t="shared" si="51"/>
        <v>4.1699449252557041</v>
      </c>
      <c r="G90" s="90">
        <v>532</v>
      </c>
      <c r="H90" s="91">
        <f t="shared" si="52"/>
        <v>41.856805664830844</v>
      </c>
      <c r="I90" s="90">
        <v>135</v>
      </c>
      <c r="J90" s="91">
        <f t="shared" si="53"/>
        <v>10.62155782848151</v>
      </c>
      <c r="K90" s="90">
        <v>14</v>
      </c>
      <c r="L90" s="91">
        <f t="shared" si="54"/>
        <v>1.1014948859166012</v>
      </c>
      <c r="M90" s="90">
        <v>4</v>
      </c>
      <c r="N90" s="91">
        <f t="shared" si="55"/>
        <v>0.3147128245476003</v>
      </c>
      <c r="O90" s="90">
        <v>201</v>
      </c>
      <c r="P90" s="91">
        <f t="shared" si="56"/>
        <v>15.814319433516916</v>
      </c>
    </row>
    <row r="91" spans="1:16" ht="39.950000000000003" customHeight="1" x14ac:dyDescent="0.2">
      <c r="A91" s="125" t="s">
        <v>199</v>
      </c>
      <c r="B91" s="90">
        <v>1451</v>
      </c>
      <c r="C91" s="90">
        <v>466</v>
      </c>
      <c r="D91" s="91">
        <f t="shared" si="50"/>
        <v>32.1157822191592</v>
      </c>
      <c r="E91" s="90">
        <v>49</v>
      </c>
      <c r="F91" s="91">
        <f t="shared" si="51"/>
        <v>3.3769813921433496</v>
      </c>
      <c r="G91" s="90">
        <v>641</v>
      </c>
      <c r="H91" s="91">
        <f t="shared" si="52"/>
        <v>44.176430048242594</v>
      </c>
      <c r="I91" s="90">
        <v>76</v>
      </c>
      <c r="J91" s="91">
        <f t="shared" si="53"/>
        <v>5.2377670572019293</v>
      </c>
      <c r="K91" s="90">
        <v>14</v>
      </c>
      <c r="L91" s="91">
        <f t="shared" si="54"/>
        <v>0.96485182632667121</v>
      </c>
      <c r="M91" s="90">
        <v>2</v>
      </c>
      <c r="N91" s="91">
        <f t="shared" si="55"/>
        <v>0.13783597518952445</v>
      </c>
      <c r="O91" s="90">
        <v>203</v>
      </c>
      <c r="P91" s="91">
        <f t="shared" si="56"/>
        <v>13.990351481736733</v>
      </c>
    </row>
    <row r="92" spans="1:16" ht="39.950000000000003" customHeight="1" x14ac:dyDescent="0.2">
      <c r="A92" s="19" t="s">
        <v>188</v>
      </c>
      <c r="B92" s="90">
        <v>7</v>
      </c>
      <c r="C92" s="90">
        <v>4</v>
      </c>
      <c r="D92" s="91">
        <f t="shared" si="50"/>
        <v>57.142857142857139</v>
      </c>
      <c r="E92" s="127">
        <v>0</v>
      </c>
      <c r="F92" s="127">
        <v>0</v>
      </c>
      <c r="G92" s="90">
        <v>3</v>
      </c>
      <c r="H92" s="91">
        <f t="shared" si="52"/>
        <v>42.857142857142854</v>
      </c>
      <c r="I92" s="127">
        <v>0</v>
      </c>
      <c r="J92" s="127">
        <v>0</v>
      </c>
      <c r="K92" s="127">
        <v>0</v>
      </c>
      <c r="L92" s="127">
        <v>0</v>
      </c>
      <c r="M92" s="127">
        <v>0</v>
      </c>
      <c r="N92" s="127">
        <v>0</v>
      </c>
      <c r="O92" s="127">
        <v>0</v>
      </c>
      <c r="P92" s="127">
        <v>0</v>
      </c>
    </row>
    <row r="93" spans="1:16" ht="54.95" customHeight="1" x14ac:dyDescent="0.2">
      <c r="A93" s="19" t="s">
        <v>189</v>
      </c>
      <c r="B93" s="90">
        <v>1967</v>
      </c>
      <c r="C93" s="90">
        <v>605</v>
      </c>
      <c r="D93" s="91">
        <f t="shared" si="50"/>
        <v>30.757498729028974</v>
      </c>
      <c r="E93" s="90">
        <v>74</v>
      </c>
      <c r="F93" s="91">
        <f t="shared" si="51"/>
        <v>3.7620742247076766</v>
      </c>
      <c r="G93" s="90">
        <v>689</v>
      </c>
      <c r="H93" s="91">
        <f t="shared" si="52"/>
        <v>35.027961362480937</v>
      </c>
      <c r="I93" s="90">
        <v>122</v>
      </c>
      <c r="J93" s="91">
        <f t="shared" si="53"/>
        <v>6.2023385866802236</v>
      </c>
      <c r="K93" s="90">
        <v>18</v>
      </c>
      <c r="L93" s="91">
        <f t="shared" si="54"/>
        <v>0.91509913573970514</v>
      </c>
      <c r="M93" s="127">
        <v>0</v>
      </c>
      <c r="N93" s="127">
        <v>0</v>
      </c>
      <c r="O93" s="90">
        <v>459</v>
      </c>
      <c r="P93" s="91">
        <f t="shared" si="56"/>
        <v>23.335027961362481</v>
      </c>
    </row>
    <row r="94" spans="1:16" ht="120" customHeight="1" x14ac:dyDescent="0.2">
      <c r="A94" s="19" t="s">
        <v>200</v>
      </c>
      <c r="B94" s="127">
        <v>0</v>
      </c>
      <c r="C94" s="127">
        <v>0</v>
      </c>
      <c r="D94" s="127">
        <v>0</v>
      </c>
      <c r="E94" s="127">
        <v>0</v>
      </c>
      <c r="F94" s="127">
        <v>0</v>
      </c>
      <c r="G94" s="127">
        <v>0</v>
      </c>
      <c r="H94" s="127">
        <v>0</v>
      </c>
      <c r="I94" s="127">
        <v>0</v>
      </c>
      <c r="J94" s="127">
        <v>0</v>
      </c>
      <c r="K94" s="127">
        <v>0</v>
      </c>
      <c r="L94" s="127">
        <v>0</v>
      </c>
      <c r="M94" s="127">
        <v>0</v>
      </c>
      <c r="N94" s="127">
        <v>0</v>
      </c>
      <c r="O94" s="127">
        <v>0</v>
      </c>
      <c r="P94" s="127">
        <v>0</v>
      </c>
    </row>
    <row r="95" spans="1:16" ht="39.950000000000003" customHeight="1" x14ac:dyDescent="0.2">
      <c r="A95" s="19" t="s">
        <v>190</v>
      </c>
      <c r="B95" s="90">
        <v>132</v>
      </c>
      <c r="C95" s="90">
        <v>52</v>
      </c>
      <c r="D95" s="91">
        <f t="shared" si="50"/>
        <v>39.393939393939391</v>
      </c>
      <c r="E95" s="90">
        <v>6</v>
      </c>
      <c r="F95" s="91">
        <f t="shared" si="51"/>
        <v>4.5454545454545459</v>
      </c>
      <c r="G95" s="90">
        <v>35</v>
      </c>
      <c r="H95" s="91">
        <f t="shared" si="52"/>
        <v>26.515151515151516</v>
      </c>
      <c r="I95" s="90">
        <v>2</v>
      </c>
      <c r="J95" s="91">
        <f t="shared" si="53"/>
        <v>1.5151515151515151</v>
      </c>
      <c r="K95" s="90">
        <v>4</v>
      </c>
      <c r="L95" s="91">
        <f t="shared" si="54"/>
        <v>3.0303030303030303</v>
      </c>
      <c r="M95" s="127">
        <v>0</v>
      </c>
      <c r="N95" s="127">
        <v>0</v>
      </c>
      <c r="O95" s="90">
        <v>33</v>
      </c>
      <c r="P95" s="91">
        <f t="shared" si="56"/>
        <v>25</v>
      </c>
    </row>
    <row r="96" spans="1:16" ht="39.950000000000003" customHeight="1" x14ac:dyDescent="0.2">
      <c r="A96" s="19" t="s">
        <v>191</v>
      </c>
      <c r="B96" s="127">
        <v>0</v>
      </c>
      <c r="C96" s="127">
        <v>0</v>
      </c>
      <c r="D96" s="127">
        <v>0</v>
      </c>
      <c r="E96" s="127">
        <v>0</v>
      </c>
      <c r="F96" s="127">
        <v>0</v>
      </c>
      <c r="G96" s="127">
        <v>0</v>
      </c>
      <c r="H96" s="127">
        <v>0</v>
      </c>
      <c r="I96" s="127">
        <v>0</v>
      </c>
      <c r="J96" s="127">
        <v>0</v>
      </c>
      <c r="K96" s="127">
        <v>0</v>
      </c>
      <c r="L96" s="127">
        <v>0</v>
      </c>
      <c r="M96" s="127">
        <v>0</v>
      </c>
      <c r="N96" s="127">
        <v>0</v>
      </c>
      <c r="O96" s="127">
        <v>0</v>
      </c>
      <c r="P96" s="127">
        <v>0</v>
      </c>
    </row>
    <row r="97" spans="1:16" ht="39.950000000000003" customHeight="1" x14ac:dyDescent="0.2">
      <c r="A97" s="19" t="s">
        <v>192</v>
      </c>
      <c r="B97" s="90">
        <v>2</v>
      </c>
      <c r="C97" s="90">
        <v>1</v>
      </c>
      <c r="D97" s="91">
        <f t="shared" ref="D97" si="57">C97/B97*100</f>
        <v>50</v>
      </c>
      <c r="E97" s="127">
        <v>0</v>
      </c>
      <c r="F97" s="127">
        <v>0</v>
      </c>
      <c r="G97" s="127">
        <v>0</v>
      </c>
      <c r="H97" s="127">
        <v>0</v>
      </c>
      <c r="I97" s="127">
        <v>0</v>
      </c>
      <c r="J97" s="127">
        <v>0</v>
      </c>
      <c r="K97" s="127">
        <v>0</v>
      </c>
      <c r="L97" s="127">
        <v>0</v>
      </c>
      <c r="M97" s="127">
        <v>0</v>
      </c>
      <c r="N97" s="127">
        <v>0</v>
      </c>
      <c r="O97" s="90">
        <v>1</v>
      </c>
      <c r="P97" s="91">
        <f t="shared" ref="P97:P98" si="58">O97/B97*100</f>
        <v>50</v>
      </c>
    </row>
    <row r="98" spans="1:16" ht="39.950000000000003" customHeight="1" x14ac:dyDescent="0.2">
      <c r="A98" s="19" t="s">
        <v>193</v>
      </c>
      <c r="B98" s="90">
        <v>2</v>
      </c>
      <c r="C98" s="127">
        <v>0</v>
      </c>
      <c r="D98" s="127">
        <v>0</v>
      </c>
      <c r="E98" s="90">
        <v>1</v>
      </c>
      <c r="F98" s="91">
        <f t="shared" ref="F98" si="59">E98/B98*100</f>
        <v>50</v>
      </c>
      <c r="G98" s="127">
        <v>0</v>
      </c>
      <c r="H98" s="127">
        <v>0</v>
      </c>
      <c r="I98" s="127">
        <v>0</v>
      </c>
      <c r="J98" s="127">
        <v>0</v>
      </c>
      <c r="K98" s="127">
        <v>0</v>
      </c>
      <c r="L98" s="127">
        <v>0</v>
      </c>
      <c r="M98" s="127">
        <v>0</v>
      </c>
      <c r="N98" s="127">
        <v>0</v>
      </c>
      <c r="O98" s="90">
        <v>1</v>
      </c>
      <c r="P98" s="91">
        <f t="shared" si="58"/>
        <v>50</v>
      </c>
    </row>
    <row r="99" spans="1:16" ht="39.950000000000003" customHeight="1" x14ac:dyDescent="0.2">
      <c r="A99" s="19" t="s">
        <v>194</v>
      </c>
      <c r="B99" s="127">
        <v>0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</row>
    <row r="100" spans="1:16" ht="39.950000000000003" customHeight="1" x14ac:dyDescent="0.2">
      <c r="A100" s="19" t="s">
        <v>195</v>
      </c>
      <c r="B100" s="90">
        <v>124</v>
      </c>
      <c r="C100" s="90">
        <v>23</v>
      </c>
      <c r="D100" s="91">
        <f>C100/B100*100</f>
        <v>18.548387096774192</v>
      </c>
      <c r="E100" s="90">
        <v>5</v>
      </c>
      <c r="F100" s="91">
        <f>E100/B100*100</f>
        <v>4.032258064516129</v>
      </c>
      <c r="G100" s="90">
        <v>22</v>
      </c>
      <c r="H100" s="91">
        <f>G100/B100*100</f>
        <v>17.741935483870968</v>
      </c>
      <c r="I100" s="90">
        <v>1</v>
      </c>
      <c r="J100" s="91">
        <f>I100/B100*100</f>
        <v>0.80645161290322576</v>
      </c>
      <c r="K100" s="127">
        <v>0</v>
      </c>
      <c r="L100" s="127">
        <v>0</v>
      </c>
      <c r="M100" s="90">
        <v>6</v>
      </c>
      <c r="N100" s="91">
        <f>M100/B100*100</f>
        <v>4.838709677419355</v>
      </c>
      <c r="O100" s="90">
        <v>67</v>
      </c>
      <c r="P100" s="91">
        <f>O100/B100*100</f>
        <v>54.032258064516128</v>
      </c>
    </row>
    <row r="101" spans="1:16" ht="15.95" customHeight="1" x14ac:dyDescent="0.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1:16" ht="15.95" customHeight="1" thickBot="1" x14ac:dyDescent="0.25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</row>
    <row r="103" spans="1:16" s="3" customFormat="1" ht="18" customHeight="1" x14ac:dyDescent="0.2">
      <c r="A103" s="29" t="s">
        <v>196</v>
      </c>
      <c r="B103" s="20"/>
      <c r="C103" s="20"/>
      <c r="D103" s="21"/>
      <c r="E103" s="20"/>
      <c r="F103" s="21"/>
      <c r="G103" s="20"/>
      <c r="H103" s="21"/>
      <c r="I103" s="20"/>
      <c r="J103" s="21"/>
      <c r="K103" s="20"/>
      <c r="L103" s="21"/>
      <c r="M103" s="20"/>
      <c r="N103" s="21"/>
      <c r="O103" s="20"/>
      <c r="P103" s="22"/>
    </row>
    <row r="104" spans="1:16" s="3" customFormat="1" ht="18" customHeight="1" x14ac:dyDescent="0.25">
      <c r="A104" s="30" t="s">
        <v>19</v>
      </c>
    </row>
    <row r="105" spans="1:16" s="3" customFormat="1" ht="15.95" customHeight="1" x14ac:dyDescent="0.2">
      <c r="A105" s="31" t="s">
        <v>20</v>
      </c>
    </row>
    <row r="106" spans="1:16" ht="35.1" customHeight="1" x14ac:dyDescent="0.2">
      <c r="A106" s="40" t="s">
        <v>106</v>
      </c>
      <c r="B106" s="41"/>
      <c r="C106" s="34"/>
      <c r="D106" s="34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</row>
    <row r="107" spans="1:16" ht="39.950000000000003" customHeight="1" x14ac:dyDescent="0.2">
      <c r="A107" s="16" t="s">
        <v>185</v>
      </c>
      <c r="B107" s="88">
        <v>6284</v>
      </c>
      <c r="C107" s="88">
        <v>1691</v>
      </c>
      <c r="D107" s="89">
        <f t="shared" ref="D107:D112" si="60">C107/B107*100</f>
        <v>26.909611712285169</v>
      </c>
      <c r="E107" s="88">
        <v>212</v>
      </c>
      <c r="F107" s="89">
        <f t="shared" ref="F107:F112" si="61">E107/B107*100</f>
        <v>3.3736473583704649</v>
      </c>
      <c r="G107" s="88">
        <v>2781</v>
      </c>
      <c r="H107" s="89">
        <f t="shared" ref="H107:H112" si="62">G107/B107*100</f>
        <v>44.255251432208787</v>
      </c>
      <c r="I107" s="88">
        <v>229</v>
      </c>
      <c r="J107" s="89">
        <f t="shared" ref="J107:J112" si="63">I107/B107*100</f>
        <v>3.6441756842775299</v>
      </c>
      <c r="K107" s="88">
        <v>122</v>
      </c>
      <c r="L107" s="89">
        <f t="shared" ref="L107:L110" si="64">K107/B107*100</f>
        <v>1.941438574156588</v>
      </c>
      <c r="M107" s="88">
        <v>295</v>
      </c>
      <c r="N107" s="89">
        <f t="shared" ref="N107:N110" si="65">M107/B107*100</f>
        <v>4.6944621260343729</v>
      </c>
      <c r="O107" s="88">
        <v>954</v>
      </c>
      <c r="P107" s="89">
        <f t="shared" ref="P107:P112" si="66">O107/B107*100</f>
        <v>15.181413112667091</v>
      </c>
    </row>
    <row r="108" spans="1:16" ht="39.950000000000003" customHeight="1" x14ac:dyDescent="0.2">
      <c r="A108" s="19" t="s">
        <v>186</v>
      </c>
      <c r="B108" s="90">
        <v>3607</v>
      </c>
      <c r="C108" s="90">
        <v>838</v>
      </c>
      <c r="D108" s="91">
        <f t="shared" si="60"/>
        <v>23.232603271416689</v>
      </c>
      <c r="E108" s="90">
        <v>150</v>
      </c>
      <c r="F108" s="91">
        <f t="shared" si="61"/>
        <v>4.1585805378430836</v>
      </c>
      <c r="G108" s="90">
        <v>1670</v>
      </c>
      <c r="H108" s="91">
        <f t="shared" si="62"/>
        <v>46.298863321319658</v>
      </c>
      <c r="I108" s="90">
        <v>96</v>
      </c>
      <c r="J108" s="91">
        <f t="shared" si="63"/>
        <v>2.6614915442195732</v>
      </c>
      <c r="K108" s="90">
        <v>39</v>
      </c>
      <c r="L108" s="91">
        <f t="shared" si="64"/>
        <v>1.0812309398392015</v>
      </c>
      <c r="M108" s="90">
        <v>278</v>
      </c>
      <c r="N108" s="91">
        <f t="shared" si="65"/>
        <v>7.7072359301358473</v>
      </c>
      <c r="O108" s="90">
        <v>536</v>
      </c>
      <c r="P108" s="91">
        <f t="shared" si="66"/>
        <v>14.85999445522595</v>
      </c>
    </row>
    <row r="109" spans="1:16" ht="39.950000000000003" customHeight="1" x14ac:dyDescent="0.2">
      <c r="A109" s="19" t="s">
        <v>187</v>
      </c>
      <c r="B109" s="90">
        <v>874</v>
      </c>
      <c r="C109" s="90">
        <v>298</v>
      </c>
      <c r="D109" s="91">
        <f t="shared" si="60"/>
        <v>34.096109839816933</v>
      </c>
      <c r="E109" s="90">
        <v>23</v>
      </c>
      <c r="F109" s="91">
        <f t="shared" si="61"/>
        <v>2.6315789473684208</v>
      </c>
      <c r="G109" s="90">
        <v>368</v>
      </c>
      <c r="H109" s="91">
        <f t="shared" si="62"/>
        <v>42.105263157894733</v>
      </c>
      <c r="I109" s="90">
        <v>53</v>
      </c>
      <c r="J109" s="91">
        <f t="shared" si="63"/>
        <v>6.0640732265446227</v>
      </c>
      <c r="K109" s="90">
        <v>65</v>
      </c>
      <c r="L109" s="91">
        <f t="shared" si="64"/>
        <v>7.4370709382151023</v>
      </c>
      <c r="M109" s="90">
        <v>13</v>
      </c>
      <c r="N109" s="91">
        <f t="shared" si="65"/>
        <v>1.4874141876430207</v>
      </c>
      <c r="O109" s="90">
        <v>54</v>
      </c>
      <c r="P109" s="91">
        <f t="shared" si="66"/>
        <v>6.1784897025171626</v>
      </c>
    </row>
    <row r="110" spans="1:16" ht="39.950000000000003" customHeight="1" x14ac:dyDescent="0.2">
      <c r="A110" s="125" t="s">
        <v>199</v>
      </c>
      <c r="B110" s="90">
        <v>1375</v>
      </c>
      <c r="C110" s="90">
        <v>422</v>
      </c>
      <c r="D110" s="91">
        <f t="shared" si="60"/>
        <v>30.690909090909091</v>
      </c>
      <c r="E110" s="90">
        <v>25</v>
      </c>
      <c r="F110" s="91">
        <f t="shared" si="61"/>
        <v>1.8181818181818181</v>
      </c>
      <c r="G110" s="90">
        <v>653</v>
      </c>
      <c r="H110" s="91">
        <f t="shared" si="62"/>
        <v>47.490909090909092</v>
      </c>
      <c r="I110" s="90">
        <v>60</v>
      </c>
      <c r="J110" s="91">
        <f t="shared" si="63"/>
        <v>4.3636363636363642</v>
      </c>
      <c r="K110" s="90">
        <v>13</v>
      </c>
      <c r="L110" s="91">
        <f t="shared" si="64"/>
        <v>0.94545454545454555</v>
      </c>
      <c r="M110" s="90">
        <v>3</v>
      </c>
      <c r="N110" s="91">
        <f t="shared" si="65"/>
        <v>0.2181818181818182</v>
      </c>
      <c r="O110" s="90">
        <v>199</v>
      </c>
      <c r="P110" s="91">
        <f t="shared" si="66"/>
        <v>14.472727272727273</v>
      </c>
    </row>
    <row r="111" spans="1:16" ht="39.950000000000003" customHeight="1" x14ac:dyDescent="0.2">
      <c r="A111" s="19" t="s">
        <v>188</v>
      </c>
      <c r="B111" s="127">
        <v>0</v>
      </c>
      <c r="C111" s="127">
        <v>0</v>
      </c>
      <c r="D111" s="127">
        <v>0</v>
      </c>
      <c r="E111" s="127">
        <v>0</v>
      </c>
      <c r="F111" s="127">
        <v>0</v>
      </c>
      <c r="G111" s="127">
        <v>0</v>
      </c>
      <c r="H111" s="127">
        <v>0</v>
      </c>
      <c r="I111" s="127">
        <v>0</v>
      </c>
      <c r="J111" s="127">
        <v>0</v>
      </c>
      <c r="K111" s="127">
        <v>0</v>
      </c>
      <c r="L111" s="127">
        <v>0</v>
      </c>
      <c r="M111" s="127">
        <v>0</v>
      </c>
      <c r="N111" s="127">
        <v>0</v>
      </c>
      <c r="O111" s="127">
        <v>0</v>
      </c>
      <c r="P111" s="127">
        <v>0</v>
      </c>
    </row>
    <row r="112" spans="1:16" ht="54.95" customHeight="1" x14ac:dyDescent="0.2">
      <c r="A112" s="19" t="s">
        <v>189</v>
      </c>
      <c r="B112" s="90">
        <v>328</v>
      </c>
      <c r="C112" s="90">
        <v>107</v>
      </c>
      <c r="D112" s="91">
        <f t="shared" si="60"/>
        <v>32.621951219512198</v>
      </c>
      <c r="E112" s="90">
        <v>12</v>
      </c>
      <c r="F112" s="91">
        <f t="shared" si="61"/>
        <v>3.6585365853658534</v>
      </c>
      <c r="G112" s="90">
        <v>64</v>
      </c>
      <c r="H112" s="91">
        <f t="shared" si="62"/>
        <v>19.512195121951219</v>
      </c>
      <c r="I112" s="90">
        <v>9</v>
      </c>
      <c r="J112" s="91">
        <f t="shared" si="63"/>
        <v>2.7439024390243905</v>
      </c>
      <c r="K112" s="127">
        <v>0</v>
      </c>
      <c r="L112" s="127">
        <v>0</v>
      </c>
      <c r="M112" s="127">
        <v>0</v>
      </c>
      <c r="N112" s="127">
        <v>0</v>
      </c>
      <c r="O112" s="90">
        <v>136</v>
      </c>
      <c r="P112" s="91">
        <f t="shared" si="66"/>
        <v>41.463414634146339</v>
      </c>
    </row>
    <row r="113" spans="1:16" ht="120" customHeight="1" x14ac:dyDescent="0.2">
      <c r="A113" s="19" t="s">
        <v>200</v>
      </c>
      <c r="B113" s="127">
        <v>0</v>
      </c>
      <c r="C113" s="127">
        <v>0</v>
      </c>
      <c r="D113" s="127">
        <v>0</v>
      </c>
      <c r="E113" s="127">
        <v>0</v>
      </c>
      <c r="F113" s="127">
        <v>0</v>
      </c>
      <c r="G113" s="127">
        <v>0</v>
      </c>
      <c r="H113" s="127">
        <v>0</v>
      </c>
      <c r="I113" s="127">
        <v>0</v>
      </c>
      <c r="J113" s="127">
        <v>0</v>
      </c>
      <c r="K113" s="127">
        <v>0</v>
      </c>
      <c r="L113" s="127">
        <v>0</v>
      </c>
      <c r="M113" s="127">
        <v>0</v>
      </c>
      <c r="N113" s="127">
        <v>0</v>
      </c>
      <c r="O113" s="127">
        <v>0</v>
      </c>
      <c r="P113" s="127">
        <v>0</v>
      </c>
    </row>
    <row r="114" spans="1:16" ht="39.950000000000003" customHeight="1" x14ac:dyDescent="0.2">
      <c r="A114" s="19" t="s">
        <v>190</v>
      </c>
      <c r="B114" s="90">
        <v>42</v>
      </c>
      <c r="C114" s="90">
        <v>24</v>
      </c>
      <c r="D114" s="91">
        <f>C114/B114*100</f>
        <v>57.142857142857139</v>
      </c>
      <c r="E114" s="127">
        <v>0</v>
      </c>
      <c r="F114" s="127">
        <v>0</v>
      </c>
      <c r="G114" s="90">
        <v>10</v>
      </c>
      <c r="H114" s="91">
        <f>G114/B114*100</f>
        <v>23.809523809523807</v>
      </c>
      <c r="I114" s="90">
        <v>1</v>
      </c>
      <c r="J114" s="91">
        <f>I114/B114*100</f>
        <v>2.3809523809523809</v>
      </c>
      <c r="K114" s="90">
        <v>4</v>
      </c>
      <c r="L114" s="91">
        <f>K114/B114*100</f>
        <v>9.5238095238095237</v>
      </c>
      <c r="M114" s="127">
        <v>0</v>
      </c>
      <c r="N114" s="127">
        <v>0</v>
      </c>
      <c r="O114" s="90">
        <v>3</v>
      </c>
      <c r="P114" s="91">
        <f>O114/B114*100</f>
        <v>7.1428571428571423</v>
      </c>
    </row>
    <row r="115" spans="1:16" ht="39.950000000000003" customHeight="1" x14ac:dyDescent="0.2">
      <c r="A115" s="19" t="s">
        <v>191</v>
      </c>
      <c r="B115" s="127">
        <v>0</v>
      </c>
      <c r="C115" s="127">
        <v>0</v>
      </c>
      <c r="D115" s="127">
        <v>0</v>
      </c>
      <c r="E115" s="127">
        <v>0</v>
      </c>
      <c r="F115" s="127">
        <v>0</v>
      </c>
      <c r="G115" s="127">
        <v>0</v>
      </c>
      <c r="H115" s="127">
        <v>0</v>
      </c>
      <c r="I115" s="127">
        <v>0</v>
      </c>
      <c r="J115" s="127">
        <v>0</v>
      </c>
      <c r="K115" s="127">
        <v>0</v>
      </c>
      <c r="L115" s="127">
        <v>0</v>
      </c>
      <c r="M115" s="127">
        <v>0</v>
      </c>
      <c r="N115" s="127">
        <v>0</v>
      </c>
      <c r="O115" s="127">
        <v>0</v>
      </c>
      <c r="P115" s="127">
        <v>0</v>
      </c>
    </row>
    <row r="116" spans="1:16" ht="39.950000000000003" customHeight="1" x14ac:dyDescent="0.2">
      <c r="A116" s="19" t="s">
        <v>192</v>
      </c>
      <c r="B116" s="90">
        <v>1</v>
      </c>
      <c r="C116" s="90">
        <v>1</v>
      </c>
      <c r="D116" s="91">
        <f t="shared" ref="D116" si="67">C116/B116*100</f>
        <v>100</v>
      </c>
      <c r="E116" s="127">
        <v>0</v>
      </c>
      <c r="F116" s="127">
        <v>0</v>
      </c>
      <c r="G116" s="127">
        <v>0</v>
      </c>
      <c r="H116" s="127">
        <v>0</v>
      </c>
      <c r="I116" s="127">
        <v>0</v>
      </c>
      <c r="J116" s="127">
        <v>0</v>
      </c>
      <c r="K116" s="127">
        <v>0</v>
      </c>
      <c r="L116" s="127">
        <v>0</v>
      </c>
      <c r="M116" s="127">
        <v>0</v>
      </c>
      <c r="N116" s="127">
        <v>0</v>
      </c>
      <c r="O116" s="127">
        <v>0</v>
      </c>
      <c r="P116" s="127">
        <v>0</v>
      </c>
    </row>
    <row r="117" spans="1:16" ht="39.950000000000003" customHeight="1" x14ac:dyDescent="0.2">
      <c r="A117" s="19" t="s">
        <v>193</v>
      </c>
      <c r="B117" s="90">
        <v>10</v>
      </c>
      <c r="C117" s="127">
        <v>0</v>
      </c>
      <c r="D117" s="127">
        <v>0</v>
      </c>
      <c r="E117" s="127">
        <v>0</v>
      </c>
      <c r="F117" s="127">
        <v>0</v>
      </c>
      <c r="G117" s="127">
        <v>0</v>
      </c>
      <c r="H117" s="127">
        <v>0</v>
      </c>
      <c r="I117" s="90">
        <v>9</v>
      </c>
      <c r="J117" s="91">
        <f t="shared" ref="J117" si="68">I117/B117*100</f>
        <v>90</v>
      </c>
      <c r="K117" s="90">
        <v>1</v>
      </c>
      <c r="L117" s="91">
        <f t="shared" ref="L117" si="69">K117/B117*100</f>
        <v>10</v>
      </c>
      <c r="M117" s="127">
        <v>0</v>
      </c>
      <c r="N117" s="127">
        <v>0</v>
      </c>
      <c r="O117" s="127">
        <v>0</v>
      </c>
      <c r="P117" s="127">
        <v>0</v>
      </c>
    </row>
    <row r="118" spans="1:16" ht="39.950000000000003" customHeight="1" x14ac:dyDescent="0.2">
      <c r="A118" s="19" t="s">
        <v>194</v>
      </c>
      <c r="B118" s="127">
        <v>0</v>
      </c>
      <c r="C118" s="127">
        <v>0</v>
      </c>
      <c r="D118" s="127">
        <v>0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127">
        <v>0</v>
      </c>
      <c r="L118" s="127">
        <v>0</v>
      </c>
      <c r="M118" s="127">
        <v>0</v>
      </c>
      <c r="N118" s="127">
        <v>0</v>
      </c>
      <c r="O118" s="127">
        <v>0</v>
      </c>
      <c r="P118" s="127">
        <v>0</v>
      </c>
    </row>
    <row r="119" spans="1:16" ht="39.950000000000003" customHeight="1" x14ac:dyDescent="0.2">
      <c r="A119" s="19" t="s">
        <v>195</v>
      </c>
      <c r="B119" s="90">
        <v>47</v>
      </c>
      <c r="C119" s="90">
        <v>1</v>
      </c>
      <c r="D119" s="91">
        <f>C119/B119*100</f>
        <v>2.1276595744680851</v>
      </c>
      <c r="E119" s="90">
        <v>2</v>
      </c>
      <c r="F119" s="91">
        <f>E119/B119*100</f>
        <v>4.2553191489361701</v>
      </c>
      <c r="G119" s="90">
        <v>16</v>
      </c>
      <c r="H119" s="91">
        <f>G119/B119*100</f>
        <v>34.042553191489361</v>
      </c>
      <c r="I119" s="90">
        <v>1</v>
      </c>
      <c r="J119" s="91">
        <f>I119/B119*100</f>
        <v>2.1276595744680851</v>
      </c>
      <c r="K119" s="127">
        <v>0</v>
      </c>
      <c r="L119" s="127">
        <v>0</v>
      </c>
      <c r="M119" s="90">
        <v>1</v>
      </c>
      <c r="N119" s="91">
        <f>M119/B119*100</f>
        <v>2.1276595744680851</v>
      </c>
      <c r="O119" s="90">
        <v>26</v>
      </c>
      <c r="P119" s="91">
        <f>O119/B119*100</f>
        <v>55.319148936170215</v>
      </c>
    </row>
    <row r="120" spans="1:16" ht="15.95" customHeight="1" x14ac:dyDescent="0.2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</row>
    <row r="121" spans="1:16" ht="15.95" customHeight="1" thickBot="1" x14ac:dyDescent="0.25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</row>
    <row r="122" spans="1:16" s="3" customFormat="1" ht="18" customHeight="1" x14ac:dyDescent="0.2">
      <c r="A122" s="29" t="s">
        <v>196</v>
      </c>
      <c r="B122" s="20"/>
      <c r="C122" s="20"/>
      <c r="D122" s="21"/>
      <c r="E122" s="20"/>
      <c r="F122" s="21"/>
      <c r="G122" s="20"/>
      <c r="H122" s="21"/>
      <c r="I122" s="20"/>
      <c r="J122" s="21"/>
      <c r="K122" s="20"/>
      <c r="L122" s="21"/>
      <c r="M122" s="20"/>
      <c r="N122" s="21"/>
      <c r="O122" s="20"/>
      <c r="P122" s="22"/>
    </row>
    <row r="123" spans="1:16" s="3" customFormat="1" ht="18" customHeight="1" x14ac:dyDescent="0.25">
      <c r="A123" s="30" t="s">
        <v>19</v>
      </c>
    </row>
    <row r="124" spans="1:16" s="3" customFormat="1" ht="15.95" customHeight="1" x14ac:dyDescent="0.2">
      <c r="A124" s="31" t="s">
        <v>20</v>
      </c>
    </row>
    <row r="125" spans="1:16" ht="35.1" customHeight="1" x14ac:dyDescent="0.2">
      <c r="A125" s="40" t="s">
        <v>107</v>
      </c>
      <c r="B125" s="41"/>
      <c r="C125" s="34"/>
      <c r="D125" s="34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</row>
    <row r="126" spans="1:16" ht="39.950000000000003" customHeight="1" x14ac:dyDescent="0.2">
      <c r="A126" s="16" t="s">
        <v>185</v>
      </c>
      <c r="B126" s="88">
        <v>4246</v>
      </c>
      <c r="C126" s="88">
        <v>688</v>
      </c>
      <c r="D126" s="89">
        <f t="shared" ref="D126:D133" si="70">C126/B126*100</f>
        <v>16.203485633537447</v>
      </c>
      <c r="E126" s="88">
        <v>134</v>
      </c>
      <c r="F126" s="89">
        <f t="shared" ref="F126:F129" si="71">E126/B126*100</f>
        <v>3.1559114460668862</v>
      </c>
      <c r="G126" s="88">
        <v>1744</v>
      </c>
      <c r="H126" s="89">
        <f t="shared" ref="H126:H133" si="72">G126/B126*100</f>
        <v>41.073951954780966</v>
      </c>
      <c r="I126" s="88">
        <v>67</v>
      </c>
      <c r="J126" s="89">
        <f t="shared" ref="J126:J129" si="73">I126/B126*100</f>
        <v>1.5779557230334431</v>
      </c>
      <c r="K126" s="88">
        <v>108</v>
      </c>
      <c r="L126" s="89">
        <f t="shared" ref="L126:L131" si="74">K126/B126*100</f>
        <v>2.5435704192180877</v>
      </c>
      <c r="M126" s="88">
        <v>351</v>
      </c>
      <c r="N126" s="89">
        <f t="shared" ref="N126:N128" si="75">M126/B126*100</f>
        <v>8.2666038624587852</v>
      </c>
      <c r="O126" s="88">
        <v>1154</v>
      </c>
      <c r="P126" s="89">
        <f t="shared" ref="P126:P133" si="76">O126/B126*100</f>
        <v>27.178520960904379</v>
      </c>
    </row>
    <row r="127" spans="1:16" ht="39.950000000000003" customHeight="1" x14ac:dyDescent="0.2">
      <c r="A127" s="19" t="s">
        <v>186</v>
      </c>
      <c r="B127" s="90">
        <v>2930</v>
      </c>
      <c r="C127" s="90">
        <v>290</v>
      </c>
      <c r="D127" s="91">
        <f t="shared" si="70"/>
        <v>9.8976109215017072</v>
      </c>
      <c r="E127" s="90">
        <v>113</v>
      </c>
      <c r="F127" s="91">
        <f t="shared" si="71"/>
        <v>3.8566552901023892</v>
      </c>
      <c r="G127" s="90">
        <v>1283</v>
      </c>
      <c r="H127" s="91">
        <f t="shared" si="72"/>
        <v>43.788395904436861</v>
      </c>
      <c r="I127" s="90">
        <v>31</v>
      </c>
      <c r="J127" s="91">
        <f t="shared" si="73"/>
        <v>1.0580204778156996</v>
      </c>
      <c r="K127" s="90">
        <v>72</v>
      </c>
      <c r="L127" s="91">
        <f t="shared" si="74"/>
        <v>2.4573378839590441</v>
      </c>
      <c r="M127" s="90">
        <v>335</v>
      </c>
      <c r="N127" s="91">
        <f t="shared" si="75"/>
        <v>11.433447098976108</v>
      </c>
      <c r="O127" s="90">
        <v>806</v>
      </c>
      <c r="P127" s="91">
        <f t="shared" si="76"/>
        <v>27.508532423208194</v>
      </c>
    </row>
    <row r="128" spans="1:16" ht="39.950000000000003" customHeight="1" x14ac:dyDescent="0.2">
      <c r="A128" s="19" t="s">
        <v>187</v>
      </c>
      <c r="B128" s="90">
        <v>646</v>
      </c>
      <c r="C128" s="90">
        <v>264</v>
      </c>
      <c r="D128" s="91">
        <f t="shared" si="70"/>
        <v>40.866873065015483</v>
      </c>
      <c r="E128" s="90">
        <v>10</v>
      </c>
      <c r="F128" s="91">
        <f t="shared" si="71"/>
        <v>1.5479876160990713</v>
      </c>
      <c r="G128" s="90">
        <v>158</v>
      </c>
      <c r="H128" s="91">
        <f t="shared" si="72"/>
        <v>24.458204334365323</v>
      </c>
      <c r="I128" s="90">
        <v>16</v>
      </c>
      <c r="J128" s="91">
        <f t="shared" si="73"/>
        <v>2.4767801857585141</v>
      </c>
      <c r="K128" s="90">
        <v>18</v>
      </c>
      <c r="L128" s="91">
        <f t="shared" si="74"/>
        <v>2.7863777089783279</v>
      </c>
      <c r="M128" s="90">
        <v>8</v>
      </c>
      <c r="N128" s="91">
        <f t="shared" si="75"/>
        <v>1.2383900928792571</v>
      </c>
      <c r="O128" s="90">
        <v>172</v>
      </c>
      <c r="P128" s="91">
        <f t="shared" si="76"/>
        <v>26.625386996904027</v>
      </c>
    </row>
    <row r="129" spans="1:16" ht="39.950000000000003" customHeight="1" x14ac:dyDescent="0.2">
      <c r="A129" s="125" t="s">
        <v>199</v>
      </c>
      <c r="B129" s="90">
        <v>512</v>
      </c>
      <c r="C129" s="90">
        <v>100</v>
      </c>
      <c r="D129" s="91">
        <f t="shared" si="70"/>
        <v>19.53125</v>
      </c>
      <c r="E129" s="90">
        <v>9</v>
      </c>
      <c r="F129" s="91">
        <f t="shared" si="71"/>
        <v>1.7578125</v>
      </c>
      <c r="G129" s="90">
        <v>261</v>
      </c>
      <c r="H129" s="91">
        <f t="shared" si="72"/>
        <v>50.9765625</v>
      </c>
      <c r="I129" s="90">
        <v>20</v>
      </c>
      <c r="J129" s="91">
        <f t="shared" si="73"/>
        <v>3.90625</v>
      </c>
      <c r="K129" s="90">
        <v>2</v>
      </c>
      <c r="L129" s="91">
        <f t="shared" si="74"/>
        <v>0.390625</v>
      </c>
      <c r="M129" s="127">
        <v>0</v>
      </c>
      <c r="N129" s="127">
        <v>0</v>
      </c>
      <c r="O129" s="90">
        <v>120</v>
      </c>
      <c r="P129" s="91">
        <f t="shared" si="76"/>
        <v>23.4375</v>
      </c>
    </row>
    <row r="130" spans="1:16" ht="39.950000000000003" customHeight="1" x14ac:dyDescent="0.2">
      <c r="A130" s="19" t="s">
        <v>188</v>
      </c>
      <c r="B130" s="127">
        <v>0</v>
      </c>
      <c r="C130" s="127">
        <v>0</v>
      </c>
      <c r="D130" s="127">
        <v>0</v>
      </c>
      <c r="E130" s="127">
        <v>0</v>
      </c>
      <c r="F130" s="127">
        <v>0</v>
      </c>
      <c r="G130" s="127">
        <v>0</v>
      </c>
      <c r="H130" s="127">
        <v>0</v>
      </c>
      <c r="I130" s="127">
        <v>0</v>
      </c>
      <c r="J130" s="127">
        <v>0</v>
      </c>
      <c r="K130" s="127">
        <v>0</v>
      </c>
      <c r="L130" s="127">
        <v>0</v>
      </c>
      <c r="M130" s="127">
        <v>0</v>
      </c>
      <c r="N130" s="127">
        <v>0</v>
      </c>
      <c r="O130" s="127">
        <v>0</v>
      </c>
      <c r="P130" s="127">
        <v>0</v>
      </c>
    </row>
    <row r="131" spans="1:16" ht="54.95" customHeight="1" x14ac:dyDescent="0.2">
      <c r="A131" s="19" t="s">
        <v>189</v>
      </c>
      <c r="B131" s="90">
        <v>60</v>
      </c>
      <c r="C131" s="90">
        <v>7</v>
      </c>
      <c r="D131" s="91">
        <f t="shared" si="70"/>
        <v>11.666666666666666</v>
      </c>
      <c r="E131" s="127">
        <v>0</v>
      </c>
      <c r="F131" s="127">
        <v>0</v>
      </c>
      <c r="G131" s="90">
        <v>36</v>
      </c>
      <c r="H131" s="91">
        <f t="shared" si="72"/>
        <v>60</v>
      </c>
      <c r="I131" s="127">
        <v>0</v>
      </c>
      <c r="J131" s="127">
        <v>0</v>
      </c>
      <c r="K131" s="90">
        <v>15</v>
      </c>
      <c r="L131" s="91">
        <f t="shared" si="74"/>
        <v>25</v>
      </c>
      <c r="M131" s="127">
        <v>0</v>
      </c>
      <c r="N131" s="127">
        <v>0</v>
      </c>
      <c r="O131" s="90">
        <v>2</v>
      </c>
      <c r="P131" s="91">
        <f t="shared" si="76"/>
        <v>3.3333333333333335</v>
      </c>
    </row>
    <row r="132" spans="1:16" ht="120" customHeight="1" x14ac:dyDescent="0.2">
      <c r="A132" s="19" t="s">
        <v>200</v>
      </c>
      <c r="B132" s="127">
        <v>0</v>
      </c>
      <c r="C132" s="127">
        <v>0</v>
      </c>
      <c r="D132" s="127">
        <v>0</v>
      </c>
      <c r="E132" s="127">
        <v>0</v>
      </c>
      <c r="F132" s="127">
        <v>0</v>
      </c>
      <c r="G132" s="127">
        <v>0</v>
      </c>
      <c r="H132" s="127">
        <v>0</v>
      </c>
      <c r="I132" s="127">
        <v>0</v>
      </c>
      <c r="J132" s="127">
        <v>0</v>
      </c>
      <c r="K132" s="127">
        <v>0</v>
      </c>
      <c r="L132" s="127">
        <v>0</v>
      </c>
      <c r="M132" s="127">
        <v>0</v>
      </c>
      <c r="N132" s="127">
        <v>0</v>
      </c>
      <c r="O132" s="127">
        <v>0</v>
      </c>
      <c r="P132" s="127">
        <v>0</v>
      </c>
    </row>
    <row r="133" spans="1:16" ht="39.950000000000003" customHeight="1" x14ac:dyDescent="0.2">
      <c r="A133" s="19" t="s">
        <v>190</v>
      </c>
      <c r="B133" s="90">
        <v>32</v>
      </c>
      <c r="C133" s="90">
        <v>9</v>
      </c>
      <c r="D133" s="91">
        <f t="shared" si="70"/>
        <v>28.125</v>
      </c>
      <c r="E133" s="127">
        <v>0</v>
      </c>
      <c r="F133" s="127">
        <v>0</v>
      </c>
      <c r="G133" s="90">
        <v>1</v>
      </c>
      <c r="H133" s="91">
        <f t="shared" si="72"/>
        <v>3.125</v>
      </c>
      <c r="I133" s="127">
        <v>0</v>
      </c>
      <c r="J133" s="127">
        <v>0</v>
      </c>
      <c r="K133" s="127">
        <v>0</v>
      </c>
      <c r="L133" s="127">
        <v>0</v>
      </c>
      <c r="M133" s="127">
        <v>0</v>
      </c>
      <c r="N133" s="127">
        <v>0</v>
      </c>
      <c r="O133" s="90">
        <v>22</v>
      </c>
      <c r="P133" s="91">
        <f t="shared" si="76"/>
        <v>68.75</v>
      </c>
    </row>
    <row r="134" spans="1:16" ht="39.950000000000003" customHeight="1" x14ac:dyDescent="0.2">
      <c r="A134" s="19" t="s">
        <v>191</v>
      </c>
      <c r="B134" s="127">
        <v>0</v>
      </c>
      <c r="C134" s="127">
        <v>0</v>
      </c>
      <c r="D134" s="127">
        <v>0</v>
      </c>
      <c r="E134" s="127">
        <v>0</v>
      </c>
      <c r="F134" s="127">
        <v>0</v>
      </c>
      <c r="G134" s="127">
        <v>0</v>
      </c>
      <c r="H134" s="127">
        <v>0</v>
      </c>
      <c r="I134" s="127">
        <v>0</v>
      </c>
      <c r="J134" s="127">
        <v>0</v>
      </c>
      <c r="K134" s="127">
        <v>0</v>
      </c>
      <c r="L134" s="127">
        <v>0</v>
      </c>
      <c r="M134" s="127">
        <v>0</v>
      </c>
      <c r="N134" s="127">
        <v>0</v>
      </c>
      <c r="O134" s="127">
        <v>0</v>
      </c>
      <c r="P134" s="127">
        <v>0</v>
      </c>
    </row>
    <row r="135" spans="1:16" ht="39.950000000000003" customHeight="1" x14ac:dyDescent="0.2">
      <c r="A135" s="19" t="s">
        <v>192</v>
      </c>
      <c r="B135" s="127">
        <v>0</v>
      </c>
      <c r="C135" s="127">
        <v>0</v>
      </c>
      <c r="D135" s="127">
        <v>0</v>
      </c>
      <c r="E135" s="127">
        <v>0</v>
      </c>
      <c r="F135" s="127">
        <v>0</v>
      </c>
      <c r="G135" s="127">
        <v>0</v>
      </c>
      <c r="H135" s="127">
        <v>0</v>
      </c>
      <c r="I135" s="127">
        <v>0</v>
      </c>
      <c r="J135" s="127">
        <v>0</v>
      </c>
      <c r="K135" s="127">
        <v>0</v>
      </c>
      <c r="L135" s="127">
        <v>0</v>
      </c>
      <c r="M135" s="127">
        <v>0</v>
      </c>
      <c r="N135" s="127">
        <v>0</v>
      </c>
      <c r="O135" s="127">
        <v>0</v>
      </c>
      <c r="P135" s="127">
        <v>0</v>
      </c>
    </row>
    <row r="136" spans="1:16" ht="39.950000000000003" customHeight="1" x14ac:dyDescent="0.2">
      <c r="A136" s="19" t="s">
        <v>193</v>
      </c>
      <c r="B136" s="90">
        <v>4</v>
      </c>
      <c r="C136" s="90">
        <v>1</v>
      </c>
      <c r="D136" s="91">
        <f>C136/B136*100</f>
        <v>25</v>
      </c>
      <c r="E136" s="127">
        <v>0</v>
      </c>
      <c r="F136" s="127">
        <v>0</v>
      </c>
      <c r="G136" s="90">
        <v>1</v>
      </c>
      <c r="H136" s="91">
        <f>G136/B136*100</f>
        <v>25</v>
      </c>
      <c r="I136" s="127">
        <v>0</v>
      </c>
      <c r="J136" s="127">
        <v>0</v>
      </c>
      <c r="K136" s="127">
        <v>0</v>
      </c>
      <c r="L136" s="127">
        <v>0</v>
      </c>
      <c r="M136" s="127">
        <v>0</v>
      </c>
      <c r="N136" s="127">
        <v>0</v>
      </c>
      <c r="O136" s="90">
        <v>2</v>
      </c>
      <c r="P136" s="91">
        <f>O136/B136*100</f>
        <v>50</v>
      </c>
    </row>
    <row r="137" spans="1:16" ht="39.950000000000003" customHeight="1" x14ac:dyDescent="0.2">
      <c r="A137" s="19" t="s">
        <v>194</v>
      </c>
      <c r="B137" s="127">
        <v>0</v>
      </c>
      <c r="C137" s="127">
        <v>0</v>
      </c>
      <c r="D137" s="127">
        <v>0</v>
      </c>
      <c r="E137" s="127">
        <v>0</v>
      </c>
      <c r="F137" s="127">
        <v>0</v>
      </c>
      <c r="G137" s="127">
        <v>0</v>
      </c>
      <c r="H137" s="127">
        <v>0</v>
      </c>
      <c r="I137" s="127">
        <v>0</v>
      </c>
      <c r="J137" s="127">
        <v>0</v>
      </c>
      <c r="K137" s="127">
        <v>0</v>
      </c>
      <c r="L137" s="127">
        <v>0</v>
      </c>
      <c r="M137" s="127">
        <v>0</v>
      </c>
      <c r="N137" s="127">
        <v>0</v>
      </c>
      <c r="O137" s="127">
        <v>0</v>
      </c>
      <c r="P137" s="127">
        <v>0</v>
      </c>
    </row>
    <row r="138" spans="1:16" ht="39.950000000000003" customHeight="1" x14ac:dyDescent="0.2">
      <c r="A138" s="19" t="s">
        <v>195</v>
      </c>
      <c r="B138" s="90">
        <v>62</v>
      </c>
      <c r="C138" s="90">
        <v>17</v>
      </c>
      <c r="D138" s="91">
        <f>C138/B138*100</f>
        <v>27.419354838709676</v>
      </c>
      <c r="E138" s="90">
        <v>2</v>
      </c>
      <c r="F138" s="91">
        <f>E138/B138*100</f>
        <v>3.225806451612903</v>
      </c>
      <c r="G138" s="90">
        <v>4</v>
      </c>
      <c r="H138" s="91">
        <f>G138/B138*100</f>
        <v>6.4516129032258061</v>
      </c>
      <c r="I138" s="127">
        <v>0</v>
      </c>
      <c r="J138" s="127">
        <v>0</v>
      </c>
      <c r="K138" s="90">
        <v>1</v>
      </c>
      <c r="L138" s="91">
        <f>K138/B138*100</f>
        <v>1.6129032258064515</v>
      </c>
      <c r="M138" s="90">
        <v>8</v>
      </c>
      <c r="N138" s="91">
        <f>M138/B138*100</f>
        <v>12.903225806451612</v>
      </c>
      <c r="O138" s="90">
        <v>30</v>
      </c>
      <c r="P138" s="91">
        <f>O138/B138*100</f>
        <v>48.387096774193552</v>
      </c>
    </row>
    <row r="139" spans="1:16" ht="15.95" customHeight="1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1:16" ht="15.95" customHeight="1" thickBot="1" x14ac:dyDescent="0.25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</row>
    <row r="141" spans="1:16" s="3" customFormat="1" ht="18" customHeight="1" x14ac:dyDescent="0.2">
      <c r="A141" s="29" t="s">
        <v>196</v>
      </c>
      <c r="B141" s="20"/>
      <c r="C141" s="20"/>
      <c r="D141" s="21"/>
      <c r="E141" s="20"/>
      <c r="F141" s="21"/>
      <c r="G141" s="20"/>
      <c r="H141" s="21"/>
      <c r="I141" s="20"/>
      <c r="J141" s="21"/>
      <c r="K141" s="20"/>
      <c r="L141" s="21"/>
      <c r="M141" s="20"/>
      <c r="N141" s="21"/>
      <c r="O141" s="20"/>
      <c r="P141" s="22"/>
    </row>
    <row r="142" spans="1:16" s="3" customFormat="1" ht="18" customHeight="1" x14ac:dyDescent="0.25">
      <c r="A142" s="30" t="s">
        <v>19</v>
      </c>
    </row>
    <row r="143" spans="1:16" s="3" customFormat="1" ht="15.95" customHeight="1" x14ac:dyDescent="0.2">
      <c r="A143" s="31" t="s">
        <v>20</v>
      </c>
    </row>
    <row r="144" spans="1:16" ht="35.1" customHeight="1" x14ac:dyDescent="0.2">
      <c r="A144" s="40" t="s">
        <v>108</v>
      </c>
      <c r="B144" s="41"/>
      <c r="C144" s="34"/>
      <c r="D144" s="34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</row>
    <row r="145" spans="1:16" ht="39.950000000000003" customHeight="1" x14ac:dyDescent="0.2">
      <c r="A145" s="16" t="s">
        <v>185</v>
      </c>
      <c r="B145" s="88">
        <v>2391</v>
      </c>
      <c r="C145" s="88">
        <v>566</v>
      </c>
      <c r="D145" s="89">
        <f t="shared" ref="D145:D147" si="77">C145/B145*100</f>
        <v>23.672103722291929</v>
      </c>
      <c r="E145" s="88">
        <v>99</v>
      </c>
      <c r="F145" s="89">
        <f t="shared" ref="F145:F147" si="78">E145/B145*100</f>
        <v>4.1405269761606025</v>
      </c>
      <c r="G145" s="88">
        <v>939</v>
      </c>
      <c r="H145" s="89">
        <f t="shared" ref="H145:H147" si="79">G145/B145*100</f>
        <v>39.272271016311166</v>
      </c>
      <c r="I145" s="88">
        <v>80</v>
      </c>
      <c r="J145" s="89">
        <f t="shared" ref="J145:J147" si="80">I145/B145*100</f>
        <v>3.3458803847762444</v>
      </c>
      <c r="K145" s="88">
        <v>27</v>
      </c>
      <c r="L145" s="89">
        <f t="shared" ref="L145:L147" si="81">K145/B145*100</f>
        <v>1.1292346298619824</v>
      </c>
      <c r="M145" s="88">
        <v>383</v>
      </c>
      <c r="N145" s="89">
        <f t="shared" ref="N145:N147" si="82">M145/B145*100</f>
        <v>16.018402342116271</v>
      </c>
      <c r="O145" s="88">
        <v>297</v>
      </c>
      <c r="P145" s="89">
        <f t="shared" ref="P145:P147" si="83">O145/B145*100</f>
        <v>12.421580928481808</v>
      </c>
    </row>
    <row r="146" spans="1:16" ht="39.950000000000003" customHeight="1" x14ac:dyDescent="0.2">
      <c r="A146" s="19" t="s">
        <v>186</v>
      </c>
      <c r="B146" s="90">
        <v>1812</v>
      </c>
      <c r="C146" s="90">
        <v>322</v>
      </c>
      <c r="D146" s="91">
        <f t="shared" si="77"/>
        <v>17.770419426048566</v>
      </c>
      <c r="E146" s="90">
        <v>77</v>
      </c>
      <c r="F146" s="91">
        <f t="shared" si="78"/>
        <v>4.2494481236203097</v>
      </c>
      <c r="G146" s="90">
        <v>767</v>
      </c>
      <c r="H146" s="91">
        <f t="shared" si="79"/>
        <v>42.328918322295806</v>
      </c>
      <c r="I146" s="90">
        <v>53</v>
      </c>
      <c r="J146" s="91">
        <f t="shared" si="80"/>
        <v>2.924944812362031</v>
      </c>
      <c r="K146" s="90">
        <v>15</v>
      </c>
      <c r="L146" s="91">
        <f t="shared" si="81"/>
        <v>0.82781456953642385</v>
      </c>
      <c r="M146" s="90">
        <v>354</v>
      </c>
      <c r="N146" s="91">
        <f t="shared" si="82"/>
        <v>19.536423841059602</v>
      </c>
      <c r="O146" s="90">
        <v>224</v>
      </c>
      <c r="P146" s="91">
        <f t="shared" si="83"/>
        <v>12.362030905077264</v>
      </c>
    </row>
    <row r="147" spans="1:16" ht="39.950000000000003" customHeight="1" x14ac:dyDescent="0.2">
      <c r="A147" s="19" t="s">
        <v>187</v>
      </c>
      <c r="B147" s="90">
        <v>260</v>
      </c>
      <c r="C147" s="90">
        <v>124</v>
      </c>
      <c r="D147" s="91">
        <f t="shared" si="77"/>
        <v>47.692307692307693</v>
      </c>
      <c r="E147" s="90">
        <v>19</v>
      </c>
      <c r="F147" s="91">
        <f t="shared" si="78"/>
        <v>7.3076923076923084</v>
      </c>
      <c r="G147" s="90">
        <v>55</v>
      </c>
      <c r="H147" s="91">
        <f t="shared" si="79"/>
        <v>21.153846153846153</v>
      </c>
      <c r="I147" s="90">
        <v>16</v>
      </c>
      <c r="J147" s="91">
        <f t="shared" si="80"/>
        <v>6.1538461538461542</v>
      </c>
      <c r="K147" s="90">
        <v>7</v>
      </c>
      <c r="L147" s="91">
        <f t="shared" si="81"/>
        <v>2.6923076923076925</v>
      </c>
      <c r="M147" s="90">
        <v>19</v>
      </c>
      <c r="N147" s="91">
        <f t="shared" si="82"/>
        <v>7.3076923076923084</v>
      </c>
      <c r="O147" s="90">
        <v>20</v>
      </c>
      <c r="P147" s="91">
        <f t="shared" si="83"/>
        <v>7.6923076923076925</v>
      </c>
    </row>
    <row r="148" spans="1:16" ht="39.950000000000003" customHeight="1" x14ac:dyDescent="0.2">
      <c r="A148" s="125" t="s">
        <v>199</v>
      </c>
      <c r="B148" s="90">
        <v>202</v>
      </c>
      <c r="C148" s="90">
        <v>45</v>
      </c>
      <c r="D148" s="91">
        <v>22.277227722772277</v>
      </c>
      <c r="E148" s="90">
        <v>1</v>
      </c>
      <c r="F148" s="91">
        <v>0.49504950495049505</v>
      </c>
      <c r="G148" s="90">
        <v>104</v>
      </c>
      <c r="H148" s="91">
        <v>51.485148514851488</v>
      </c>
      <c r="I148" s="90">
        <v>10</v>
      </c>
      <c r="J148" s="91">
        <v>4.9504950495049505</v>
      </c>
      <c r="K148" s="90">
        <v>5</v>
      </c>
      <c r="L148" s="91">
        <v>2.4752475247524752</v>
      </c>
      <c r="M148" s="90">
        <v>7</v>
      </c>
      <c r="N148" s="91">
        <v>3.4653465346534658</v>
      </c>
      <c r="O148" s="90">
        <v>30</v>
      </c>
      <c r="P148" s="91">
        <v>14.85148514851485</v>
      </c>
    </row>
    <row r="149" spans="1:16" ht="39.950000000000003" customHeight="1" x14ac:dyDescent="0.2">
      <c r="A149" s="19" t="s">
        <v>188</v>
      </c>
      <c r="B149" s="127">
        <v>0</v>
      </c>
      <c r="C149" s="127">
        <v>0</v>
      </c>
      <c r="D149" s="127">
        <v>0</v>
      </c>
      <c r="E149" s="127">
        <v>0</v>
      </c>
      <c r="F149" s="127">
        <v>0</v>
      </c>
      <c r="G149" s="127">
        <v>0</v>
      </c>
      <c r="H149" s="127">
        <v>0</v>
      </c>
      <c r="I149" s="127">
        <v>0</v>
      </c>
      <c r="J149" s="127">
        <v>0</v>
      </c>
      <c r="K149" s="127">
        <v>0</v>
      </c>
      <c r="L149" s="127">
        <v>0</v>
      </c>
      <c r="M149" s="127">
        <v>0</v>
      </c>
      <c r="N149" s="127">
        <v>0</v>
      </c>
      <c r="O149" s="127">
        <v>0</v>
      </c>
      <c r="P149" s="127">
        <v>0</v>
      </c>
    </row>
    <row r="150" spans="1:16" ht="54.95" customHeight="1" x14ac:dyDescent="0.2">
      <c r="A150" s="19" t="s">
        <v>189</v>
      </c>
      <c r="B150" s="90">
        <v>78</v>
      </c>
      <c r="C150" s="90">
        <v>57</v>
      </c>
      <c r="D150" s="91">
        <v>73.076923076923066</v>
      </c>
      <c r="E150" s="90">
        <v>1</v>
      </c>
      <c r="F150" s="91">
        <v>1.2820512820512819</v>
      </c>
      <c r="G150" s="90">
        <v>2</v>
      </c>
      <c r="H150" s="91">
        <v>2.5641025641025639</v>
      </c>
      <c r="I150" s="127">
        <v>0</v>
      </c>
      <c r="J150" s="127">
        <v>0</v>
      </c>
      <c r="K150" s="127">
        <v>0</v>
      </c>
      <c r="L150" s="127">
        <v>0</v>
      </c>
      <c r="M150" s="127">
        <v>0</v>
      </c>
      <c r="N150" s="127">
        <v>0</v>
      </c>
      <c r="O150" s="90">
        <v>18</v>
      </c>
      <c r="P150" s="91">
        <v>23.076923076923077</v>
      </c>
    </row>
    <row r="151" spans="1:16" ht="120" customHeight="1" x14ac:dyDescent="0.2">
      <c r="A151" s="19" t="s">
        <v>200</v>
      </c>
      <c r="B151" s="127">
        <v>0</v>
      </c>
      <c r="C151" s="127">
        <v>0</v>
      </c>
      <c r="D151" s="127">
        <v>0</v>
      </c>
      <c r="E151" s="127">
        <v>0</v>
      </c>
      <c r="F151" s="127">
        <v>0</v>
      </c>
      <c r="G151" s="127">
        <v>0</v>
      </c>
      <c r="H151" s="127">
        <v>0</v>
      </c>
      <c r="I151" s="127">
        <v>0</v>
      </c>
      <c r="J151" s="127">
        <v>0</v>
      </c>
      <c r="K151" s="127">
        <v>0</v>
      </c>
      <c r="L151" s="127">
        <v>0</v>
      </c>
      <c r="M151" s="127">
        <v>0</v>
      </c>
      <c r="N151" s="127">
        <v>0</v>
      </c>
      <c r="O151" s="127">
        <v>0</v>
      </c>
      <c r="P151" s="127">
        <v>0</v>
      </c>
    </row>
    <row r="152" spans="1:16" ht="39.950000000000003" customHeight="1" x14ac:dyDescent="0.2">
      <c r="A152" s="19" t="s">
        <v>190</v>
      </c>
      <c r="B152" s="90">
        <v>33</v>
      </c>
      <c r="C152" s="90">
        <v>18</v>
      </c>
      <c r="D152" s="91">
        <f>C152/B152*100</f>
        <v>54.54545454545454</v>
      </c>
      <c r="E152" s="90">
        <v>1</v>
      </c>
      <c r="F152" s="91">
        <f>E152/B152*100</f>
        <v>3.0303030303030303</v>
      </c>
      <c r="G152" s="90">
        <v>7</v>
      </c>
      <c r="H152" s="91">
        <f>G152/B152*100</f>
        <v>21.212121212121211</v>
      </c>
      <c r="I152" s="90">
        <v>1</v>
      </c>
      <c r="J152" s="91">
        <f>I152/B152*100</f>
        <v>3.0303030303030303</v>
      </c>
      <c r="K152" s="127">
        <v>0</v>
      </c>
      <c r="L152" s="127">
        <v>0</v>
      </c>
      <c r="M152" s="90">
        <v>2</v>
      </c>
      <c r="N152" s="91">
        <f>M152/B152*100</f>
        <v>6.0606060606060606</v>
      </c>
      <c r="O152" s="90">
        <v>4</v>
      </c>
      <c r="P152" s="91">
        <f>O152/B152*100</f>
        <v>12.121212121212121</v>
      </c>
    </row>
    <row r="153" spans="1:16" ht="39.950000000000003" customHeight="1" x14ac:dyDescent="0.2">
      <c r="A153" s="19" t="s">
        <v>191</v>
      </c>
      <c r="B153" s="127">
        <v>0</v>
      </c>
      <c r="C153" s="127">
        <v>0</v>
      </c>
      <c r="D153" s="127">
        <v>0</v>
      </c>
      <c r="E153" s="127">
        <v>0</v>
      </c>
      <c r="F153" s="127">
        <v>0</v>
      </c>
      <c r="G153" s="127">
        <v>0</v>
      </c>
      <c r="H153" s="127">
        <v>0</v>
      </c>
      <c r="I153" s="127">
        <v>0</v>
      </c>
      <c r="J153" s="127">
        <v>0</v>
      </c>
      <c r="K153" s="127">
        <v>0</v>
      </c>
      <c r="L153" s="127">
        <v>0</v>
      </c>
      <c r="M153" s="127">
        <v>0</v>
      </c>
      <c r="N153" s="127">
        <v>0</v>
      </c>
      <c r="O153" s="127">
        <v>0</v>
      </c>
      <c r="P153" s="127">
        <v>0</v>
      </c>
    </row>
    <row r="154" spans="1:16" ht="39.950000000000003" customHeight="1" x14ac:dyDescent="0.2">
      <c r="A154" s="19" t="s">
        <v>192</v>
      </c>
      <c r="B154" s="90">
        <v>2</v>
      </c>
      <c r="C154" s="127">
        <v>0</v>
      </c>
      <c r="D154" s="127">
        <v>0</v>
      </c>
      <c r="E154" s="127">
        <v>0</v>
      </c>
      <c r="F154" s="127">
        <v>0</v>
      </c>
      <c r="G154" s="90">
        <v>1</v>
      </c>
      <c r="H154" s="91">
        <f>G154/B154*100</f>
        <v>50</v>
      </c>
      <c r="I154" s="127">
        <v>0</v>
      </c>
      <c r="J154" s="127">
        <v>0</v>
      </c>
      <c r="K154" s="127">
        <v>0</v>
      </c>
      <c r="L154" s="127">
        <v>0</v>
      </c>
      <c r="M154" s="90">
        <v>1</v>
      </c>
      <c r="N154" s="91">
        <f>M154/B154*100</f>
        <v>50</v>
      </c>
      <c r="O154" s="127">
        <v>0</v>
      </c>
      <c r="P154" s="127">
        <v>0</v>
      </c>
    </row>
    <row r="155" spans="1:16" ht="39.950000000000003" customHeight="1" x14ac:dyDescent="0.2">
      <c r="A155" s="19" t="s">
        <v>193</v>
      </c>
      <c r="B155" s="127">
        <v>0</v>
      </c>
      <c r="C155" s="127">
        <v>0</v>
      </c>
      <c r="D155" s="127">
        <v>0</v>
      </c>
      <c r="E155" s="127">
        <v>0</v>
      </c>
      <c r="F155" s="127">
        <v>0</v>
      </c>
      <c r="G155" s="127">
        <v>0</v>
      </c>
      <c r="H155" s="127">
        <v>0</v>
      </c>
      <c r="I155" s="127">
        <v>0</v>
      </c>
      <c r="J155" s="127">
        <v>0</v>
      </c>
      <c r="K155" s="127">
        <v>0</v>
      </c>
      <c r="L155" s="127">
        <v>0</v>
      </c>
      <c r="M155" s="127">
        <v>0</v>
      </c>
      <c r="N155" s="127">
        <v>0</v>
      </c>
      <c r="O155" s="127">
        <v>0</v>
      </c>
      <c r="P155" s="127">
        <v>0</v>
      </c>
    </row>
    <row r="156" spans="1:16" ht="39.950000000000003" customHeight="1" x14ac:dyDescent="0.2">
      <c r="A156" s="19" t="s">
        <v>194</v>
      </c>
      <c r="B156" s="127">
        <v>0</v>
      </c>
      <c r="C156" s="127">
        <v>0</v>
      </c>
      <c r="D156" s="127">
        <v>0</v>
      </c>
      <c r="E156" s="127">
        <v>0</v>
      </c>
      <c r="F156" s="127">
        <v>0</v>
      </c>
      <c r="G156" s="127">
        <v>0</v>
      </c>
      <c r="H156" s="127">
        <v>0</v>
      </c>
      <c r="I156" s="127">
        <v>0</v>
      </c>
      <c r="J156" s="127">
        <v>0</v>
      </c>
      <c r="K156" s="127">
        <v>0</v>
      </c>
      <c r="L156" s="127">
        <v>0</v>
      </c>
      <c r="M156" s="127">
        <v>0</v>
      </c>
      <c r="N156" s="127">
        <v>0</v>
      </c>
      <c r="O156" s="127">
        <v>0</v>
      </c>
      <c r="P156" s="127">
        <v>0</v>
      </c>
    </row>
    <row r="157" spans="1:16" ht="39.950000000000003" customHeight="1" x14ac:dyDescent="0.2">
      <c r="A157" s="19" t="s">
        <v>195</v>
      </c>
      <c r="B157" s="90">
        <v>4</v>
      </c>
      <c r="C157" s="127">
        <v>0</v>
      </c>
      <c r="D157" s="127">
        <v>0</v>
      </c>
      <c r="E157" s="127">
        <v>0</v>
      </c>
      <c r="F157" s="127">
        <v>0</v>
      </c>
      <c r="G157" s="90">
        <v>3</v>
      </c>
      <c r="H157" s="91">
        <f>G157/B157*100</f>
        <v>75</v>
      </c>
      <c r="I157" s="127">
        <v>0</v>
      </c>
      <c r="J157" s="127">
        <v>0</v>
      </c>
      <c r="K157" s="127">
        <v>0</v>
      </c>
      <c r="L157" s="127">
        <v>0</v>
      </c>
      <c r="M157" s="127">
        <v>0</v>
      </c>
      <c r="N157" s="127">
        <v>0</v>
      </c>
      <c r="O157" s="90">
        <v>1</v>
      </c>
      <c r="P157" s="91">
        <f>O157/B157*100</f>
        <v>25</v>
      </c>
    </row>
    <row r="158" spans="1:16" ht="15.95" customHeight="1" x14ac:dyDescent="0.2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</row>
    <row r="159" spans="1:16" ht="15.95" customHeight="1" thickBot="1" x14ac:dyDescent="0.25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</row>
    <row r="160" spans="1:16" s="3" customFormat="1" ht="18" customHeight="1" x14ac:dyDescent="0.2">
      <c r="A160" s="29" t="s">
        <v>196</v>
      </c>
      <c r="B160" s="20"/>
      <c r="C160" s="20"/>
      <c r="D160" s="21"/>
      <c r="E160" s="20"/>
      <c r="F160" s="21"/>
      <c r="G160" s="20"/>
      <c r="H160" s="21"/>
      <c r="I160" s="20"/>
      <c r="J160" s="21"/>
      <c r="K160" s="20"/>
      <c r="L160" s="21"/>
      <c r="M160" s="20"/>
      <c r="N160" s="21"/>
      <c r="O160" s="20"/>
      <c r="P160" s="22"/>
    </row>
    <row r="161" spans="1:16" s="3" customFormat="1" ht="18" customHeight="1" x14ac:dyDescent="0.25">
      <c r="A161" s="30" t="s">
        <v>19</v>
      </c>
    </row>
    <row r="162" spans="1:16" s="3" customFormat="1" ht="15.95" customHeight="1" x14ac:dyDescent="0.2">
      <c r="A162" s="31" t="s">
        <v>20</v>
      </c>
    </row>
    <row r="163" spans="1:16" ht="35.1" customHeight="1" x14ac:dyDescent="0.2">
      <c r="A163" s="40" t="s">
        <v>109</v>
      </c>
      <c r="B163" s="41"/>
      <c r="C163" s="34"/>
      <c r="D163" s="34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</row>
    <row r="164" spans="1:16" ht="39.950000000000003" customHeight="1" x14ac:dyDescent="0.2">
      <c r="A164" s="16" t="s">
        <v>185</v>
      </c>
      <c r="B164" s="88">
        <v>6404</v>
      </c>
      <c r="C164" s="88">
        <v>1940</v>
      </c>
      <c r="D164" s="89">
        <f t="shared" ref="D164:D171" si="84">C164/B164*100</f>
        <v>30.293566520924418</v>
      </c>
      <c r="E164" s="88">
        <v>306</v>
      </c>
      <c r="F164" s="89">
        <f t="shared" ref="F164:F171" si="85">E164/B164*100</f>
        <v>4.7782635852592135</v>
      </c>
      <c r="G164" s="88">
        <v>1924</v>
      </c>
      <c r="H164" s="89">
        <f t="shared" ref="H164:H171" si="86">G164/B164*100</f>
        <v>30.043722673329171</v>
      </c>
      <c r="I164" s="88">
        <v>532</v>
      </c>
      <c r="J164" s="89">
        <f t="shared" ref="J164:J171" si="87">I164/B164*100</f>
        <v>8.3073079325421606</v>
      </c>
      <c r="K164" s="88">
        <v>497</v>
      </c>
      <c r="L164" s="89">
        <f t="shared" ref="L164:L171" si="88">K164/B164*100</f>
        <v>7.7607745159275456</v>
      </c>
      <c r="M164" s="88">
        <v>188</v>
      </c>
      <c r="N164" s="89">
        <f t="shared" ref="N164:N171" si="89">M164/B164*100</f>
        <v>2.9356652092442226</v>
      </c>
      <c r="O164" s="88">
        <v>1017</v>
      </c>
      <c r="P164" s="89">
        <f t="shared" ref="P164:P171" si="90">O164/B164*100</f>
        <v>15.880699562773268</v>
      </c>
    </row>
    <row r="165" spans="1:16" ht="39.950000000000003" customHeight="1" x14ac:dyDescent="0.2">
      <c r="A165" s="19" t="s">
        <v>186</v>
      </c>
      <c r="B165" s="90">
        <v>3135</v>
      </c>
      <c r="C165" s="90">
        <v>767</v>
      </c>
      <c r="D165" s="91">
        <f t="shared" si="84"/>
        <v>24.465709728867623</v>
      </c>
      <c r="E165" s="90">
        <v>225</v>
      </c>
      <c r="F165" s="91">
        <f t="shared" si="85"/>
        <v>7.1770334928229662</v>
      </c>
      <c r="G165" s="90">
        <v>1164</v>
      </c>
      <c r="H165" s="91">
        <f t="shared" si="86"/>
        <v>37.12918660287081</v>
      </c>
      <c r="I165" s="90">
        <v>224</v>
      </c>
      <c r="J165" s="91">
        <f t="shared" si="87"/>
        <v>7.1451355661881975</v>
      </c>
      <c r="K165" s="90">
        <v>27</v>
      </c>
      <c r="L165" s="91">
        <f t="shared" si="88"/>
        <v>0.86124401913875592</v>
      </c>
      <c r="M165" s="90">
        <v>174</v>
      </c>
      <c r="N165" s="91">
        <f t="shared" si="89"/>
        <v>5.5502392344497604</v>
      </c>
      <c r="O165" s="90">
        <v>554</v>
      </c>
      <c r="P165" s="91">
        <f t="shared" si="90"/>
        <v>17.671451355661883</v>
      </c>
    </row>
    <row r="166" spans="1:16" ht="39.950000000000003" customHeight="1" x14ac:dyDescent="0.2">
      <c r="A166" s="19" t="s">
        <v>187</v>
      </c>
      <c r="B166" s="90">
        <v>968</v>
      </c>
      <c r="C166" s="90">
        <v>388</v>
      </c>
      <c r="D166" s="91">
        <f t="shared" si="84"/>
        <v>40.082644628099175</v>
      </c>
      <c r="E166" s="90">
        <v>14</v>
      </c>
      <c r="F166" s="91">
        <f t="shared" si="85"/>
        <v>1.4462809917355373</v>
      </c>
      <c r="G166" s="90">
        <v>301</v>
      </c>
      <c r="H166" s="91">
        <f t="shared" si="86"/>
        <v>31.095041322314049</v>
      </c>
      <c r="I166" s="90">
        <v>151</v>
      </c>
      <c r="J166" s="91">
        <f t="shared" si="87"/>
        <v>15.599173553719009</v>
      </c>
      <c r="K166" s="90">
        <v>8</v>
      </c>
      <c r="L166" s="91">
        <f t="shared" si="88"/>
        <v>0.82644628099173556</v>
      </c>
      <c r="M166" s="90">
        <v>4</v>
      </c>
      <c r="N166" s="91">
        <f t="shared" si="89"/>
        <v>0.41322314049586778</v>
      </c>
      <c r="O166" s="90">
        <v>102</v>
      </c>
      <c r="P166" s="91">
        <f t="shared" si="90"/>
        <v>10.537190082644628</v>
      </c>
    </row>
    <row r="167" spans="1:16" ht="39.950000000000003" customHeight="1" x14ac:dyDescent="0.2">
      <c r="A167" s="125" t="s">
        <v>199</v>
      </c>
      <c r="B167" s="90">
        <v>1494</v>
      </c>
      <c r="C167" s="90">
        <v>690</v>
      </c>
      <c r="D167" s="91">
        <f t="shared" si="84"/>
        <v>46.184738955823299</v>
      </c>
      <c r="E167" s="90">
        <v>52</v>
      </c>
      <c r="F167" s="91">
        <f t="shared" si="85"/>
        <v>3.4805890227576977</v>
      </c>
      <c r="G167" s="90">
        <v>380</v>
      </c>
      <c r="H167" s="91">
        <f t="shared" si="86"/>
        <v>25.435073627844712</v>
      </c>
      <c r="I167" s="90">
        <v>149</v>
      </c>
      <c r="J167" s="91">
        <f t="shared" si="87"/>
        <v>9.9732262382864789</v>
      </c>
      <c r="K167" s="90">
        <v>32</v>
      </c>
      <c r="L167" s="91">
        <f t="shared" si="88"/>
        <v>2.14190093708166</v>
      </c>
      <c r="M167" s="90">
        <v>9</v>
      </c>
      <c r="N167" s="91">
        <f t="shared" si="89"/>
        <v>0.60240963855421692</v>
      </c>
      <c r="O167" s="90">
        <v>182</v>
      </c>
      <c r="P167" s="91">
        <f t="shared" si="90"/>
        <v>12.182061579651942</v>
      </c>
    </row>
    <row r="168" spans="1:16" ht="39.950000000000003" customHeight="1" x14ac:dyDescent="0.2">
      <c r="A168" s="19" t="s">
        <v>188</v>
      </c>
      <c r="B168" s="90">
        <v>21</v>
      </c>
      <c r="C168" s="90">
        <v>4</v>
      </c>
      <c r="D168" s="91">
        <f t="shared" si="84"/>
        <v>19.047619047619047</v>
      </c>
      <c r="E168" s="90">
        <v>5</v>
      </c>
      <c r="F168" s="91">
        <f t="shared" si="85"/>
        <v>23.809523809523807</v>
      </c>
      <c r="G168" s="90">
        <v>5</v>
      </c>
      <c r="H168" s="91">
        <f t="shared" si="86"/>
        <v>23.809523809523807</v>
      </c>
      <c r="I168" s="90">
        <v>1</v>
      </c>
      <c r="J168" s="91">
        <f t="shared" si="87"/>
        <v>4.7619047619047619</v>
      </c>
      <c r="K168" s="127">
        <v>0</v>
      </c>
      <c r="L168" s="127">
        <v>0</v>
      </c>
      <c r="M168" s="127">
        <v>0</v>
      </c>
      <c r="N168" s="127">
        <v>0</v>
      </c>
      <c r="O168" s="90">
        <v>6</v>
      </c>
      <c r="P168" s="91">
        <f t="shared" si="90"/>
        <v>28.571428571428569</v>
      </c>
    </row>
    <row r="169" spans="1:16" ht="54.95" customHeight="1" x14ac:dyDescent="0.2">
      <c r="A169" s="19" t="s">
        <v>189</v>
      </c>
      <c r="B169" s="90">
        <v>691</v>
      </c>
      <c r="C169" s="90">
        <v>62</v>
      </c>
      <c r="D169" s="91">
        <f t="shared" si="84"/>
        <v>8.9725036179450068</v>
      </c>
      <c r="E169" s="90">
        <v>7</v>
      </c>
      <c r="F169" s="91">
        <f t="shared" si="85"/>
        <v>1.0130246020260492</v>
      </c>
      <c r="G169" s="90">
        <v>63</v>
      </c>
      <c r="H169" s="91">
        <f t="shared" si="86"/>
        <v>9.1172214182344433</v>
      </c>
      <c r="I169" s="127">
        <v>0</v>
      </c>
      <c r="J169" s="127">
        <v>0</v>
      </c>
      <c r="K169" s="90">
        <v>421</v>
      </c>
      <c r="L169" s="91">
        <f t="shared" si="88"/>
        <v>60.926193921852388</v>
      </c>
      <c r="M169" s="127">
        <v>0</v>
      </c>
      <c r="N169" s="127">
        <v>0</v>
      </c>
      <c r="O169" s="90">
        <v>138</v>
      </c>
      <c r="P169" s="91">
        <f t="shared" si="90"/>
        <v>19.971056439942114</v>
      </c>
    </row>
    <row r="170" spans="1:16" ht="120" customHeight="1" x14ac:dyDescent="0.2">
      <c r="A170" s="19" t="s">
        <v>200</v>
      </c>
      <c r="B170" s="90">
        <v>9</v>
      </c>
      <c r="C170" s="127">
        <v>0</v>
      </c>
      <c r="D170" s="127">
        <v>0</v>
      </c>
      <c r="E170" s="127">
        <v>0</v>
      </c>
      <c r="F170" s="127">
        <v>0</v>
      </c>
      <c r="G170" s="90">
        <v>2</v>
      </c>
      <c r="H170" s="91">
        <f t="shared" si="86"/>
        <v>22.222222222222221</v>
      </c>
      <c r="I170" s="127">
        <v>0</v>
      </c>
      <c r="J170" s="127">
        <v>0</v>
      </c>
      <c r="K170" s="90">
        <v>1</v>
      </c>
      <c r="L170" s="91">
        <f t="shared" si="88"/>
        <v>11.111111111111111</v>
      </c>
      <c r="M170" s="127">
        <v>0</v>
      </c>
      <c r="N170" s="127">
        <v>0</v>
      </c>
      <c r="O170" s="90">
        <v>6</v>
      </c>
      <c r="P170" s="91">
        <f t="shared" si="90"/>
        <v>66.666666666666657</v>
      </c>
    </row>
    <row r="171" spans="1:16" ht="39.950000000000003" customHeight="1" x14ac:dyDescent="0.2">
      <c r="A171" s="19" t="s">
        <v>190</v>
      </c>
      <c r="B171" s="90">
        <v>38</v>
      </c>
      <c r="C171" s="90">
        <v>12</v>
      </c>
      <c r="D171" s="91">
        <f t="shared" si="84"/>
        <v>31.578947368421051</v>
      </c>
      <c r="E171" s="90">
        <v>3</v>
      </c>
      <c r="F171" s="91">
        <f t="shared" si="85"/>
        <v>7.8947368421052628</v>
      </c>
      <c r="G171" s="90">
        <v>8</v>
      </c>
      <c r="H171" s="91">
        <f t="shared" si="86"/>
        <v>21.052631578947366</v>
      </c>
      <c r="I171" s="90">
        <v>1</v>
      </c>
      <c r="J171" s="91">
        <f t="shared" si="87"/>
        <v>2.6315789473684208</v>
      </c>
      <c r="K171" s="90">
        <v>3</v>
      </c>
      <c r="L171" s="91">
        <f t="shared" si="88"/>
        <v>7.8947368421052628</v>
      </c>
      <c r="M171" s="90">
        <v>1</v>
      </c>
      <c r="N171" s="91">
        <f t="shared" si="89"/>
        <v>2.6315789473684208</v>
      </c>
      <c r="O171" s="90">
        <v>10</v>
      </c>
      <c r="P171" s="91">
        <f t="shared" si="90"/>
        <v>26.315789473684209</v>
      </c>
    </row>
    <row r="172" spans="1:16" ht="39.950000000000003" customHeight="1" x14ac:dyDescent="0.2">
      <c r="A172" s="19" t="s">
        <v>191</v>
      </c>
      <c r="B172" s="127">
        <v>0</v>
      </c>
      <c r="C172" s="127">
        <v>0</v>
      </c>
      <c r="D172" s="127">
        <v>0</v>
      </c>
      <c r="E172" s="127">
        <v>0</v>
      </c>
      <c r="F172" s="127">
        <v>0</v>
      </c>
      <c r="G172" s="127">
        <v>0</v>
      </c>
      <c r="H172" s="127">
        <v>0</v>
      </c>
      <c r="I172" s="127">
        <v>0</v>
      </c>
      <c r="J172" s="127">
        <v>0</v>
      </c>
      <c r="K172" s="127">
        <v>0</v>
      </c>
      <c r="L172" s="127">
        <v>0</v>
      </c>
      <c r="M172" s="127">
        <v>0</v>
      </c>
      <c r="N172" s="127">
        <v>0</v>
      </c>
      <c r="O172" s="127">
        <v>0</v>
      </c>
      <c r="P172" s="127">
        <v>0</v>
      </c>
    </row>
    <row r="173" spans="1:16" ht="39.950000000000003" customHeight="1" x14ac:dyDescent="0.2">
      <c r="A173" s="19" t="s">
        <v>192</v>
      </c>
      <c r="B173" s="90">
        <v>2</v>
      </c>
      <c r="C173" s="127">
        <v>0</v>
      </c>
      <c r="D173" s="127">
        <v>0</v>
      </c>
      <c r="E173" s="127">
        <v>0</v>
      </c>
      <c r="F173" s="127">
        <v>0</v>
      </c>
      <c r="G173" s="127">
        <v>0</v>
      </c>
      <c r="H173" s="127">
        <v>0</v>
      </c>
      <c r="I173" s="127">
        <v>0</v>
      </c>
      <c r="J173" s="127">
        <v>0</v>
      </c>
      <c r="K173" s="90">
        <v>1</v>
      </c>
      <c r="L173" s="91">
        <f t="shared" ref="L173:L174" si="91">K173/B173*100</f>
        <v>50</v>
      </c>
      <c r="M173" s="127">
        <v>0</v>
      </c>
      <c r="N173" s="127">
        <v>0</v>
      </c>
      <c r="O173" s="90">
        <v>1</v>
      </c>
      <c r="P173" s="91">
        <f t="shared" ref="P173" si="92">O173/B173*100</f>
        <v>50</v>
      </c>
    </row>
    <row r="174" spans="1:16" ht="39.950000000000003" customHeight="1" x14ac:dyDescent="0.2">
      <c r="A174" s="19" t="s">
        <v>193</v>
      </c>
      <c r="B174" s="90">
        <v>6</v>
      </c>
      <c r="C174" s="90">
        <v>2</v>
      </c>
      <c r="D174" s="91">
        <f t="shared" ref="D174" si="93">C174/B174*100</f>
        <v>33.333333333333329</v>
      </c>
      <c r="E174" s="127">
        <v>0</v>
      </c>
      <c r="F174" s="127">
        <v>0</v>
      </c>
      <c r="G174" s="90">
        <v>1</v>
      </c>
      <c r="H174" s="91">
        <f t="shared" ref="H174" si="94">G174/B174*100</f>
        <v>16.666666666666664</v>
      </c>
      <c r="I174" s="90">
        <v>1</v>
      </c>
      <c r="J174" s="91">
        <f t="shared" ref="J174" si="95">I174/B174*100</f>
        <v>16.666666666666664</v>
      </c>
      <c r="K174" s="90">
        <v>2</v>
      </c>
      <c r="L174" s="91">
        <f t="shared" si="91"/>
        <v>33.333333333333329</v>
      </c>
      <c r="M174" s="127">
        <v>0</v>
      </c>
      <c r="N174" s="127">
        <v>0</v>
      </c>
      <c r="O174" s="127">
        <v>0</v>
      </c>
      <c r="P174" s="127">
        <v>0</v>
      </c>
    </row>
    <row r="175" spans="1:16" ht="39.950000000000003" customHeight="1" x14ac:dyDescent="0.2">
      <c r="A175" s="19" t="s">
        <v>194</v>
      </c>
      <c r="B175" s="127">
        <v>0</v>
      </c>
      <c r="C175" s="127">
        <v>0</v>
      </c>
      <c r="D175" s="127">
        <v>0</v>
      </c>
      <c r="E175" s="127">
        <v>0</v>
      </c>
      <c r="F175" s="127">
        <v>0</v>
      </c>
      <c r="G175" s="127">
        <v>0</v>
      </c>
      <c r="H175" s="127">
        <v>0</v>
      </c>
      <c r="I175" s="127">
        <v>0</v>
      </c>
      <c r="J175" s="127">
        <v>0</v>
      </c>
      <c r="K175" s="127">
        <v>0</v>
      </c>
      <c r="L175" s="127">
        <v>0</v>
      </c>
      <c r="M175" s="127">
        <v>0</v>
      </c>
      <c r="N175" s="127">
        <v>0</v>
      </c>
      <c r="O175" s="127">
        <v>0</v>
      </c>
      <c r="P175" s="127">
        <v>0</v>
      </c>
    </row>
    <row r="176" spans="1:16" ht="39.950000000000003" customHeight="1" x14ac:dyDescent="0.2">
      <c r="A176" s="19" t="s">
        <v>195</v>
      </c>
      <c r="B176" s="90">
        <v>40</v>
      </c>
      <c r="C176" s="90">
        <v>15</v>
      </c>
      <c r="D176" s="91">
        <f>C176/B176*100</f>
        <v>37.5</v>
      </c>
      <c r="E176" s="127">
        <v>0</v>
      </c>
      <c r="F176" s="127">
        <v>0</v>
      </c>
      <c r="G176" s="127">
        <v>0</v>
      </c>
      <c r="H176" s="127">
        <v>0</v>
      </c>
      <c r="I176" s="90">
        <v>5</v>
      </c>
      <c r="J176" s="91">
        <f>I176/B176*100</f>
        <v>12.5</v>
      </c>
      <c r="K176" s="90">
        <v>2</v>
      </c>
      <c r="L176" s="91">
        <f>K176/B176*100</f>
        <v>5</v>
      </c>
      <c r="M176" s="127">
        <v>0</v>
      </c>
      <c r="N176" s="127">
        <v>0</v>
      </c>
      <c r="O176" s="90">
        <v>18</v>
      </c>
      <c r="P176" s="91">
        <f>O176/B176*100</f>
        <v>45</v>
      </c>
    </row>
    <row r="177" spans="1:16" ht="15.95" customHeight="1" x14ac:dyDescent="0.2">
      <c r="A177" s="45"/>
      <c r="B177" s="90"/>
      <c r="C177" s="90"/>
      <c r="D177" s="91"/>
      <c r="E177" s="90"/>
      <c r="F177" s="91"/>
      <c r="G177" s="90"/>
      <c r="H177" s="91"/>
      <c r="I177" s="90"/>
      <c r="J177" s="91"/>
      <c r="K177" s="90"/>
      <c r="L177" s="91"/>
      <c r="M177" s="90"/>
      <c r="N177" s="91"/>
      <c r="O177" s="90"/>
      <c r="P177" s="91"/>
    </row>
    <row r="178" spans="1:16" s="34" customFormat="1" ht="15.95" customHeight="1" thickBot="1" x14ac:dyDescent="0.25">
      <c r="A178" s="50"/>
      <c r="B178" s="26"/>
      <c r="C178" s="26"/>
      <c r="D178" s="27"/>
      <c r="E178" s="26"/>
      <c r="F178" s="27"/>
      <c r="G178" s="26"/>
      <c r="H178" s="27"/>
      <c r="I178" s="26"/>
      <c r="J178" s="27"/>
      <c r="K178" s="26"/>
      <c r="L178" s="27"/>
      <c r="M178" s="26"/>
      <c r="N178" s="27"/>
      <c r="O178" s="26"/>
      <c r="P178" s="28"/>
    </row>
    <row r="179" spans="1:16" s="3" customFormat="1" ht="18" customHeight="1" x14ac:dyDescent="0.2">
      <c r="A179" s="29" t="s">
        <v>196</v>
      </c>
      <c r="B179" s="20"/>
      <c r="C179" s="20"/>
      <c r="D179" s="21"/>
      <c r="E179" s="20"/>
      <c r="F179" s="21"/>
      <c r="G179" s="20"/>
      <c r="H179" s="21"/>
      <c r="I179" s="20"/>
      <c r="J179" s="21"/>
      <c r="K179" s="20"/>
      <c r="L179" s="21"/>
      <c r="M179" s="20"/>
      <c r="N179" s="21"/>
      <c r="O179" s="20"/>
      <c r="P179" s="22"/>
    </row>
    <row r="180" spans="1:16" s="3" customFormat="1" ht="18" customHeight="1" x14ac:dyDescent="0.25">
      <c r="A180" s="30" t="s">
        <v>19</v>
      </c>
    </row>
    <row r="181" spans="1:16" s="3" customFormat="1" ht="15.95" customHeight="1" x14ac:dyDescent="0.2">
      <c r="A181" s="31" t="s">
        <v>20</v>
      </c>
    </row>
    <row r="182" spans="1:16" ht="15.75" customHeight="1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</row>
    <row r="183" spans="1:16" ht="15.75" customHeight="1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</row>
    <row r="184" spans="1:16" ht="15.75" customHeight="1" x14ac:dyDescent="0.2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</row>
    <row r="185" spans="1:16" ht="15.75" customHeight="1" x14ac:dyDescent="0.2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</row>
    <row r="186" spans="1:16" ht="15.75" customHeight="1" x14ac:dyDescent="0.2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</row>
    <row r="187" spans="1:16" ht="15.75" customHeight="1" x14ac:dyDescent="0.2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</row>
    <row r="188" spans="1:16" ht="15.75" customHeight="1" x14ac:dyDescent="0.2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</row>
    <row r="189" spans="1:16" ht="15.75" customHeight="1" x14ac:dyDescent="0.2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</row>
    <row r="190" spans="1:16" ht="15.75" customHeight="1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</row>
    <row r="191" spans="1:16" ht="15.75" customHeight="1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</row>
    <row r="192" spans="1:16" ht="15.75" customHeight="1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</row>
    <row r="193" spans="1:16" ht="15.75" customHeight="1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</row>
    <row r="194" spans="1:16" ht="15.75" customHeight="1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</row>
    <row r="195" spans="1:16" ht="15.75" customHeight="1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</row>
    <row r="196" spans="1:16" ht="15.75" customHeight="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</row>
    <row r="197" spans="1:16" ht="15.75" customHeight="1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</row>
    <row r="198" spans="1:16" ht="15.75" customHeight="1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</row>
    <row r="199" spans="1:16" ht="15.75" customHeight="1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</row>
    <row r="200" spans="1:16" ht="15.75" customHeight="1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</row>
    <row r="201" spans="1:16" ht="15.75" customHeight="1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</row>
    <row r="202" spans="1:16" ht="15.75" customHeight="1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</row>
    <row r="203" spans="1:16" ht="15.75" customHeight="1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</row>
    <row r="204" spans="1:16" ht="15.75" customHeight="1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</row>
    <row r="205" spans="1:16" ht="15.75" customHeight="1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</row>
    <row r="206" spans="1:16" ht="15.75" customHeight="1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</row>
    <row r="207" spans="1:16" ht="15.75" customHeight="1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</row>
    <row r="208" spans="1:16" ht="15.75" customHeight="1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</row>
    <row r="209" spans="1:16" ht="15.75" customHeight="1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</row>
    <row r="210" spans="1:16" ht="15.75" customHeight="1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</row>
    <row r="211" spans="1:16" ht="15.75" customHeight="1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</row>
    <row r="212" spans="1:16" ht="15.75" customHeight="1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</row>
    <row r="213" spans="1:16" ht="15.75" customHeight="1" x14ac:dyDescent="0.2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</row>
    <row r="214" spans="1:16" ht="15.75" customHeight="1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</row>
    <row r="215" spans="1:16" ht="15.75" customHeight="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</row>
    <row r="216" spans="1:16" ht="15.75" customHeight="1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</row>
    <row r="217" spans="1:16" ht="15.75" customHeight="1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</row>
    <row r="218" spans="1:16" ht="15.75" customHeight="1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</row>
    <row r="219" spans="1:16" ht="15.75" customHeight="1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</row>
    <row r="220" spans="1:16" ht="15.75" customHeight="1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</row>
    <row r="221" spans="1:16" ht="15.75" customHeight="1" x14ac:dyDescent="0.2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</row>
    <row r="222" spans="1:16" ht="15.75" customHeight="1" x14ac:dyDescent="0.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</row>
    <row r="223" spans="1:16" ht="15.75" customHeight="1" x14ac:dyDescent="0.2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</row>
    <row r="224" spans="1:16" ht="15.75" customHeight="1" x14ac:dyDescent="0.2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</row>
    <row r="225" spans="1:16" ht="15.75" customHeight="1" x14ac:dyDescent="0.2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</row>
    <row r="226" spans="1:16" ht="15.75" customHeight="1" x14ac:dyDescent="0.2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</row>
    <row r="227" spans="1:16" ht="15.75" customHeight="1" x14ac:dyDescent="0.2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</row>
    <row r="228" spans="1:16" ht="15.75" customHeight="1" x14ac:dyDescent="0.2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</row>
    <row r="229" spans="1:16" ht="15.75" customHeight="1" x14ac:dyDescent="0.2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</row>
    <row r="230" spans="1:16" ht="15.75" customHeight="1" x14ac:dyDescent="0.2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</row>
    <row r="231" spans="1:16" ht="15.75" customHeight="1" x14ac:dyDescent="0.2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</row>
    <row r="232" spans="1:16" ht="15.75" customHeight="1" x14ac:dyDescent="0.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</row>
    <row r="233" spans="1:16" ht="15.75" customHeight="1" x14ac:dyDescent="0.2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</row>
    <row r="234" spans="1:16" ht="15.75" customHeight="1" x14ac:dyDescent="0.2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</row>
    <row r="235" spans="1:16" ht="15.75" customHeight="1" x14ac:dyDescent="0.2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</row>
    <row r="236" spans="1:16" ht="15.75" customHeight="1" x14ac:dyDescent="0.2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</row>
    <row r="237" spans="1:16" ht="15.75" customHeight="1" x14ac:dyDescent="0.2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</row>
    <row r="238" spans="1:16" ht="15.75" customHeight="1" x14ac:dyDescent="0.2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</row>
    <row r="239" spans="1:16" ht="15.75" customHeight="1" x14ac:dyDescent="0.2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</row>
    <row r="240" spans="1:16" ht="15.75" customHeight="1" x14ac:dyDescent="0.2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</row>
    <row r="241" spans="1:16" ht="15.75" customHeight="1" x14ac:dyDescent="0.2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</row>
    <row r="242" spans="1:16" ht="15.75" customHeight="1" x14ac:dyDescent="0.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</row>
    <row r="243" spans="1:16" ht="15.75" customHeight="1" x14ac:dyDescent="0.2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</row>
    <row r="244" spans="1:16" ht="15.75" customHeight="1" x14ac:dyDescent="0.2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</row>
    <row r="245" spans="1:16" ht="15.75" customHeight="1" x14ac:dyDescent="0.2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</row>
    <row r="246" spans="1:16" ht="15.75" customHeight="1" x14ac:dyDescent="0.2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</row>
    <row r="247" spans="1:16" ht="15.75" customHeight="1" x14ac:dyDescent="0.2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</row>
    <row r="248" spans="1:16" ht="15.75" customHeight="1" x14ac:dyDescent="0.2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</row>
    <row r="249" spans="1:16" ht="15.75" customHeight="1" x14ac:dyDescent="0.2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</row>
    <row r="250" spans="1:16" ht="15.75" customHeight="1" x14ac:dyDescent="0.2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</row>
    <row r="251" spans="1:16" ht="15.75" customHeight="1" x14ac:dyDescent="0.2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</row>
    <row r="252" spans="1:16" ht="15.75" customHeight="1" x14ac:dyDescent="0.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</row>
    <row r="253" spans="1:16" ht="15.75" customHeight="1" x14ac:dyDescent="0.2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</row>
    <row r="254" spans="1:16" ht="15.75" customHeight="1" x14ac:dyDescent="0.2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</row>
    <row r="255" spans="1:16" ht="15.75" customHeight="1" x14ac:dyDescent="0.2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</row>
    <row r="256" spans="1:16" ht="15.75" customHeight="1" x14ac:dyDescent="0.2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</row>
    <row r="257" spans="1:16" ht="15.75" customHeight="1" x14ac:dyDescent="0.2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</row>
    <row r="258" spans="1:16" ht="15.75" customHeight="1" x14ac:dyDescent="0.2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</row>
    <row r="259" spans="1:16" ht="15.75" customHeight="1" x14ac:dyDescent="0.2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</row>
    <row r="260" spans="1:16" ht="15.75" customHeight="1" x14ac:dyDescent="0.2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</row>
    <row r="261" spans="1:16" ht="15.75" customHeight="1" x14ac:dyDescent="0.2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</row>
    <row r="262" spans="1:16" ht="15.75" customHeight="1" x14ac:dyDescent="0.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</row>
    <row r="263" spans="1:16" ht="15.75" customHeight="1" x14ac:dyDescent="0.2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</row>
    <row r="264" spans="1:16" ht="15.75" customHeight="1" x14ac:dyDescent="0.2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</row>
    <row r="265" spans="1:16" ht="15.75" customHeight="1" x14ac:dyDescent="0.2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</row>
    <row r="266" spans="1:16" ht="15.75" customHeight="1" x14ac:dyDescent="0.2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</row>
    <row r="267" spans="1:16" ht="15.75" customHeight="1" x14ac:dyDescent="0.2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</row>
    <row r="268" spans="1:16" ht="15.75" customHeight="1" x14ac:dyDescent="0.2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</row>
    <row r="269" spans="1:16" ht="15.75" customHeight="1" x14ac:dyDescent="0.2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</row>
    <row r="270" spans="1:16" ht="15.75" customHeight="1" x14ac:dyDescent="0.2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</row>
    <row r="271" spans="1:16" ht="15.75" customHeight="1" x14ac:dyDescent="0.2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</row>
    <row r="272" spans="1:16" ht="15.75" customHeight="1" x14ac:dyDescent="0.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</row>
    <row r="273" spans="1:16" ht="15.75" customHeight="1" x14ac:dyDescent="0.2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</row>
    <row r="274" spans="1:16" ht="15.75" customHeight="1" x14ac:dyDescent="0.2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</row>
    <row r="275" spans="1:16" ht="15.75" customHeight="1" x14ac:dyDescent="0.2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</row>
    <row r="276" spans="1:16" ht="15.75" customHeight="1" x14ac:dyDescent="0.2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</row>
    <row r="277" spans="1:16" ht="15.75" customHeight="1" x14ac:dyDescent="0.2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</row>
    <row r="278" spans="1:16" ht="15.75" customHeight="1" x14ac:dyDescent="0.2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</row>
    <row r="279" spans="1:16" ht="15.75" customHeight="1" x14ac:dyDescent="0.2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</row>
    <row r="280" spans="1:16" ht="15.75" customHeight="1" x14ac:dyDescent="0.2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</row>
    <row r="281" spans="1:16" ht="15.75" customHeight="1" x14ac:dyDescent="0.2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</row>
    <row r="282" spans="1:16" ht="15.75" customHeight="1" x14ac:dyDescent="0.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</row>
    <row r="283" spans="1:16" ht="15.75" customHeight="1" x14ac:dyDescent="0.2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</row>
    <row r="284" spans="1:16" ht="15.75" customHeight="1" x14ac:dyDescent="0.2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</row>
    <row r="285" spans="1:16" ht="15.75" customHeight="1" x14ac:dyDescent="0.2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</row>
    <row r="286" spans="1:16" ht="15.75" customHeight="1" x14ac:dyDescent="0.2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</row>
    <row r="287" spans="1:16" ht="15.75" customHeight="1" x14ac:dyDescent="0.2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</row>
    <row r="288" spans="1:16" ht="15.75" customHeight="1" x14ac:dyDescent="0.2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</row>
    <row r="289" spans="1:16" ht="15.75" customHeight="1" x14ac:dyDescent="0.2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</row>
    <row r="290" spans="1:16" ht="15.75" customHeight="1" x14ac:dyDescent="0.2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</row>
    <row r="291" spans="1:16" ht="15.75" customHeight="1" x14ac:dyDescent="0.2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</row>
    <row r="292" spans="1:16" ht="15.75" customHeight="1" x14ac:dyDescent="0.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</row>
    <row r="293" spans="1:16" ht="15.75" customHeight="1" x14ac:dyDescent="0.2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</row>
    <row r="294" spans="1:16" ht="15.75" customHeight="1" x14ac:dyDescent="0.2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</row>
    <row r="295" spans="1:16" ht="15.75" customHeight="1" x14ac:dyDescent="0.2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</row>
    <row r="296" spans="1:16" ht="15.75" customHeight="1" x14ac:dyDescent="0.2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</row>
    <row r="297" spans="1:16" ht="15.75" customHeight="1" x14ac:dyDescent="0.2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</row>
    <row r="298" spans="1:16" ht="15.75" customHeight="1" x14ac:dyDescent="0.2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</row>
    <row r="299" spans="1:16" ht="15.75" customHeight="1" x14ac:dyDescent="0.2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</row>
    <row r="300" spans="1:16" ht="15.75" customHeight="1" x14ac:dyDescent="0.2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</row>
    <row r="301" spans="1:16" ht="15.75" customHeight="1" x14ac:dyDescent="0.2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</row>
    <row r="302" spans="1:16" ht="15.75" customHeight="1" x14ac:dyDescent="0.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</row>
    <row r="303" spans="1:16" ht="15.75" customHeight="1" x14ac:dyDescent="0.2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</row>
    <row r="304" spans="1:16" ht="15.75" customHeight="1" x14ac:dyDescent="0.2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</row>
    <row r="305" spans="1:16" ht="15.75" customHeight="1" x14ac:dyDescent="0.2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</row>
    <row r="306" spans="1:16" ht="15.75" customHeight="1" x14ac:dyDescent="0.2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</row>
    <row r="307" spans="1:16" ht="15.75" customHeight="1" x14ac:dyDescent="0.2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</row>
    <row r="308" spans="1:16" ht="15.75" customHeight="1" x14ac:dyDescent="0.2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</row>
    <row r="309" spans="1:16" ht="15.75" customHeight="1" x14ac:dyDescent="0.2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</row>
    <row r="310" spans="1:16" ht="15.75" customHeight="1" x14ac:dyDescent="0.2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</row>
    <row r="311" spans="1:16" ht="15.75" customHeight="1" x14ac:dyDescent="0.2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</row>
    <row r="312" spans="1:16" ht="15.75" customHeight="1" x14ac:dyDescent="0.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</row>
    <row r="313" spans="1:16" ht="15.75" customHeight="1" x14ac:dyDescent="0.2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</row>
    <row r="314" spans="1:16" ht="15.75" customHeight="1" x14ac:dyDescent="0.2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</row>
    <row r="315" spans="1:16" ht="15.75" customHeight="1" x14ac:dyDescent="0.2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</row>
    <row r="316" spans="1:16" ht="15.75" customHeight="1" x14ac:dyDescent="0.2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</row>
    <row r="317" spans="1:16" ht="15.75" customHeight="1" x14ac:dyDescent="0.2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</row>
    <row r="318" spans="1:16" ht="15.75" customHeight="1" x14ac:dyDescent="0.2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</row>
    <row r="319" spans="1:16" ht="15.75" customHeight="1" x14ac:dyDescent="0.2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</row>
    <row r="320" spans="1:16" ht="15.75" customHeight="1" x14ac:dyDescent="0.2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</row>
    <row r="321" spans="1:16" ht="15.75" customHeight="1" x14ac:dyDescent="0.2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</row>
    <row r="322" spans="1:16" ht="15.75" customHeight="1" x14ac:dyDescent="0.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</row>
    <row r="323" spans="1:16" ht="15.75" customHeight="1" x14ac:dyDescent="0.2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</row>
    <row r="324" spans="1:16" ht="15.75" customHeight="1" x14ac:dyDescent="0.2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</row>
    <row r="325" spans="1:16" ht="15.75" customHeight="1" x14ac:dyDescent="0.2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</row>
    <row r="326" spans="1:16" ht="15.75" customHeight="1" x14ac:dyDescent="0.2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</row>
    <row r="327" spans="1:16" ht="15.75" customHeight="1" x14ac:dyDescent="0.2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</row>
    <row r="328" spans="1:16" ht="15.75" customHeight="1" x14ac:dyDescent="0.2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</row>
    <row r="329" spans="1:16" ht="15.75" customHeight="1" x14ac:dyDescent="0.2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</row>
    <row r="330" spans="1:16" ht="15.75" customHeight="1" x14ac:dyDescent="0.2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</row>
    <row r="331" spans="1:16" ht="15.75" customHeight="1" x14ac:dyDescent="0.2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</row>
    <row r="332" spans="1:16" ht="15.75" customHeight="1" x14ac:dyDescent="0.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</row>
    <row r="333" spans="1:16" ht="15.75" customHeight="1" x14ac:dyDescent="0.2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</row>
    <row r="334" spans="1:16" ht="15.75" customHeight="1" x14ac:dyDescent="0.2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</row>
    <row r="335" spans="1:16" ht="15.75" customHeight="1" x14ac:dyDescent="0.2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</row>
    <row r="336" spans="1:16" ht="15.75" customHeight="1" x14ac:dyDescent="0.2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</row>
    <row r="337" spans="1:16" ht="15.75" customHeight="1" x14ac:dyDescent="0.2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</row>
    <row r="338" spans="1:16" ht="15.75" customHeight="1" x14ac:dyDescent="0.2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</row>
    <row r="339" spans="1:16" ht="15.75" customHeight="1" x14ac:dyDescent="0.2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</row>
    <row r="340" spans="1:16" ht="15.75" customHeight="1" x14ac:dyDescent="0.2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</row>
    <row r="341" spans="1:16" ht="15.75" customHeight="1" x14ac:dyDescent="0.2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</row>
    <row r="342" spans="1:16" ht="15.75" customHeight="1" x14ac:dyDescent="0.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</row>
    <row r="343" spans="1:16" ht="15.75" customHeight="1" x14ac:dyDescent="0.2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</row>
    <row r="344" spans="1:16" ht="15.75" customHeight="1" x14ac:dyDescent="0.2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</row>
    <row r="345" spans="1:16" ht="15.75" customHeight="1" x14ac:dyDescent="0.2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</row>
    <row r="346" spans="1:16" ht="15.75" customHeight="1" x14ac:dyDescent="0.2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</row>
    <row r="347" spans="1:16" ht="15.75" customHeight="1" x14ac:dyDescent="0.2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</row>
    <row r="348" spans="1:16" ht="15.75" customHeight="1" x14ac:dyDescent="0.2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</row>
    <row r="349" spans="1:16" ht="15.75" customHeight="1" x14ac:dyDescent="0.2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</row>
    <row r="350" spans="1:16" ht="15.75" customHeight="1" x14ac:dyDescent="0.2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</row>
    <row r="351" spans="1:16" ht="15.75" customHeight="1" x14ac:dyDescent="0.2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</row>
    <row r="352" spans="1:16" ht="15.75" customHeight="1" x14ac:dyDescent="0.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</row>
    <row r="353" spans="1:16" ht="15.75" customHeight="1" x14ac:dyDescent="0.2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</row>
    <row r="354" spans="1:16" ht="15.75" customHeight="1" x14ac:dyDescent="0.2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</row>
    <row r="355" spans="1:16" ht="15.75" customHeight="1" x14ac:dyDescent="0.2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</row>
    <row r="356" spans="1:16" ht="15.75" customHeight="1" x14ac:dyDescent="0.2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</row>
    <row r="357" spans="1:16" ht="15.75" customHeight="1" x14ac:dyDescent="0.2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</row>
    <row r="358" spans="1:16" ht="15.75" customHeight="1" x14ac:dyDescent="0.2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</row>
    <row r="359" spans="1:16" ht="15.75" customHeight="1" x14ac:dyDescent="0.2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</row>
    <row r="360" spans="1:16" ht="15.75" customHeight="1" x14ac:dyDescent="0.2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</row>
    <row r="361" spans="1:16" ht="15.75" customHeight="1" x14ac:dyDescent="0.2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</row>
    <row r="362" spans="1:16" ht="15.75" customHeight="1" x14ac:dyDescent="0.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</row>
    <row r="363" spans="1:16" ht="15.75" customHeight="1" x14ac:dyDescent="0.2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</row>
    <row r="364" spans="1:16" ht="15.75" customHeight="1" x14ac:dyDescent="0.2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</row>
    <row r="365" spans="1:16" ht="15.75" customHeight="1" x14ac:dyDescent="0.2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</row>
    <row r="366" spans="1:16" ht="15.75" customHeight="1" x14ac:dyDescent="0.2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</row>
    <row r="367" spans="1:16" ht="15.75" customHeight="1" x14ac:dyDescent="0.2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</row>
    <row r="368" spans="1:16" ht="15.75" customHeight="1" x14ac:dyDescent="0.2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</row>
    <row r="369" spans="1:16" ht="15.75" customHeight="1" x14ac:dyDescent="0.2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</row>
    <row r="370" spans="1:16" ht="15.75" customHeight="1" x14ac:dyDescent="0.2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</row>
    <row r="371" spans="1:16" ht="15.75" customHeight="1" x14ac:dyDescent="0.2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</row>
    <row r="372" spans="1:16" ht="15.75" customHeight="1" x14ac:dyDescent="0.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</row>
    <row r="373" spans="1:16" ht="15.75" customHeight="1" x14ac:dyDescent="0.2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</row>
    <row r="374" spans="1:16" ht="15.75" customHeight="1" x14ac:dyDescent="0.2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</row>
    <row r="375" spans="1:16" ht="15.75" customHeight="1" x14ac:dyDescent="0.2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</row>
    <row r="376" spans="1:16" ht="15.75" customHeight="1" x14ac:dyDescent="0.2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</row>
    <row r="377" spans="1:16" ht="15.75" customHeight="1" x14ac:dyDescent="0.2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</row>
    <row r="378" spans="1:16" ht="15.75" customHeight="1" x14ac:dyDescent="0.2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</row>
    <row r="379" spans="1:16" ht="15.75" customHeight="1" x14ac:dyDescent="0.2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</row>
    <row r="380" spans="1:16" ht="15.75" customHeight="1" x14ac:dyDescent="0.2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</row>
    <row r="381" spans="1:16" ht="15.75" customHeight="1" x14ac:dyDescent="0.2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</row>
    <row r="382" spans="1:16" ht="15.75" customHeight="1" x14ac:dyDescent="0.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</row>
    <row r="383" spans="1:16" ht="15.75" customHeight="1" x14ac:dyDescent="0.2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</row>
    <row r="384" spans="1:16" ht="15.75" customHeight="1" x14ac:dyDescent="0.2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</row>
    <row r="385" spans="1:16" ht="15.75" customHeight="1" x14ac:dyDescent="0.2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</row>
    <row r="386" spans="1:16" ht="15.75" customHeight="1" x14ac:dyDescent="0.2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</row>
    <row r="387" spans="1:16" ht="15.75" customHeight="1" x14ac:dyDescent="0.2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</row>
    <row r="388" spans="1:16" ht="15.75" customHeight="1" x14ac:dyDescent="0.2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</row>
    <row r="389" spans="1:16" ht="15.75" customHeight="1" x14ac:dyDescent="0.2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</row>
    <row r="390" spans="1:16" ht="15.75" customHeight="1" x14ac:dyDescent="0.2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</row>
    <row r="391" spans="1:16" ht="15.75" customHeight="1" x14ac:dyDescent="0.2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</row>
    <row r="392" spans="1:16" ht="15.75" customHeight="1" x14ac:dyDescent="0.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</row>
    <row r="393" spans="1:16" ht="15.75" customHeight="1" x14ac:dyDescent="0.2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</row>
    <row r="394" spans="1:16" ht="15.75" customHeight="1" x14ac:dyDescent="0.2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</row>
    <row r="395" spans="1:16" ht="15.75" customHeight="1" x14ac:dyDescent="0.2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</row>
    <row r="396" spans="1:16" ht="15.75" customHeight="1" x14ac:dyDescent="0.2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</row>
    <row r="397" spans="1:16" ht="15.75" customHeight="1" x14ac:dyDescent="0.2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</row>
    <row r="398" spans="1:16" ht="15.75" customHeight="1" x14ac:dyDescent="0.2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</row>
    <row r="399" spans="1:16" ht="15.75" customHeight="1" x14ac:dyDescent="0.2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</row>
    <row r="400" spans="1:16" ht="15.75" customHeight="1" x14ac:dyDescent="0.2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</row>
    <row r="401" spans="1:16" ht="15.75" customHeight="1" x14ac:dyDescent="0.2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</row>
    <row r="402" spans="1:16" ht="15.75" customHeight="1" x14ac:dyDescent="0.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</row>
    <row r="403" spans="1:16" ht="15.75" customHeight="1" x14ac:dyDescent="0.2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</row>
    <row r="404" spans="1:16" ht="15.75" customHeight="1" x14ac:dyDescent="0.2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</row>
    <row r="405" spans="1:16" ht="15.75" customHeight="1" x14ac:dyDescent="0.2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</row>
    <row r="406" spans="1:16" ht="15.75" customHeight="1" x14ac:dyDescent="0.2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</row>
    <row r="407" spans="1:16" ht="15.75" customHeight="1" x14ac:dyDescent="0.2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</row>
    <row r="408" spans="1:16" ht="15.75" customHeight="1" x14ac:dyDescent="0.2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</row>
    <row r="409" spans="1:16" ht="15.75" customHeight="1" x14ac:dyDescent="0.2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</row>
    <row r="410" spans="1:16" ht="15.75" customHeight="1" x14ac:dyDescent="0.2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</row>
    <row r="411" spans="1:16" ht="15.75" customHeight="1" x14ac:dyDescent="0.2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</row>
    <row r="412" spans="1:16" ht="15.75" customHeight="1" x14ac:dyDescent="0.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</row>
    <row r="413" spans="1:16" ht="15.75" customHeight="1" x14ac:dyDescent="0.2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</row>
    <row r="414" spans="1:16" ht="15.75" customHeight="1" x14ac:dyDescent="0.2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</row>
    <row r="415" spans="1:16" ht="15.75" customHeight="1" x14ac:dyDescent="0.2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</row>
    <row r="416" spans="1:16" ht="15.75" customHeight="1" x14ac:dyDescent="0.2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</row>
    <row r="417" spans="1:16" ht="15.75" customHeight="1" x14ac:dyDescent="0.2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</row>
    <row r="418" spans="1:16" ht="15.75" customHeight="1" x14ac:dyDescent="0.2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</row>
    <row r="419" spans="1:16" ht="15.75" customHeight="1" x14ac:dyDescent="0.2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</row>
    <row r="420" spans="1:16" ht="15.75" customHeight="1" x14ac:dyDescent="0.2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</row>
    <row r="421" spans="1:16" ht="15.75" customHeight="1" x14ac:dyDescent="0.2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</row>
    <row r="422" spans="1:16" ht="15.75" customHeight="1" x14ac:dyDescent="0.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</row>
    <row r="423" spans="1:16" ht="15.75" customHeight="1" x14ac:dyDescent="0.2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</row>
    <row r="424" spans="1:16" ht="15.75" customHeight="1" x14ac:dyDescent="0.2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</row>
    <row r="425" spans="1:16" ht="15.75" customHeight="1" x14ac:dyDescent="0.2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</row>
    <row r="426" spans="1:16" ht="15.75" customHeight="1" x14ac:dyDescent="0.2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</row>
    <row r="427" spans="1:16" ht="15.75" customHeight="1" x14ac:dyDescent="0.2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</row>
    <row r="428" spans="1:16" ht="15.75" customHeight="1" x14ac:dyDescent="0.2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</row>
    <row r="429" spans="1:16" ht="15.75" customHeight="1" x14ac:dyDescent="0.2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</row>
    <row r="430" spans="1:16" ht="15.75" customHeight="1" x14ac:dyDescent="0.2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</row>
    <row r="431" spans="1:16" ht="15.75" customHeight="1" x14ac:dyDescent="0.2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</row>
    <row r="432" spans="1:16" ht="15.75" customHeight="1" x14ac:dyDescent="0.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</row>
    <row r="433" spans="1:16" ht="15.75" customHeight="1" x14ac:dyDescent="0.2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</row>
    <row r="434" spans="1:16" ht="15.75" customHeight="1" x14ac:dyDescent="0.2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</row>
    <row r="435" spans="1:16" ht="15.75" customHeight="1" x14ac:dyDescent="0.2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</row>
    <row r="436" spans="1:16" ht="15.75" customHeight="1" x14ac:dyDescent="0.2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</row>
    <row r="437" spans="1:16" ht="15.75" customHeight="1" x14ac:dyDescent="0.2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</row>
    <row r="438" spans="1:16" ht="15.75" customHeight="1" x14ac:dyDescent="0.2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</row>
    <row r="439" spans="1:16" ht="15.75" customHeight="1" x14ac:dyDescent="0.2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</row>
    <row r="440" spans="1:16" ht="15.75" customHeight="1" x14ac:dyDescent="0.2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</row>
    <row r="441" spans="1:16" ht="15.75" customHeight="1" x14ac:dyDescent="0.2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</row>
    <row r="442" spans="1:16" ht="15.75" customHeight="1" x14ac:dyDescent="0.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</row>
    <row r="443" spans="1:16" ht="15.75" customHeight="1" x14ac:dyDescent="0.2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</row>
    <row r="444" spans="1:16" ht="15.75" customHeight="1" x14ac:dyDescent="0.2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</row>
    <row r="445" spans="1:16" ht="15.75" customHeight="1" x14ac:dyDescent="0.2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</row>
    <row r="446" spans="1:16" ht="15.75" customHeight="1" x14ac:dyDescent="0.2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</row>
    <row r="447" spans="1:16" ht="15.75" customHeight="1" x14ac:dyDescent="0.2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</row>
    <row r="448" spans="1:16" ht="15.75" customHeight="1" x14ac:dyDescent="0.2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</row>
    <row r="449" spans="1:16" ht="15.75" customHeight="1" x14ac:dyDescent="0.2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</row>
    <row r="450" spans="1:16" ht="15.75" customHeight="1" x14ac:dyDescent="0.2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</row>
    <row r="451" spans="1:16" ht="15.75" customHeight="1" x14ac:dyDescent="0.2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</row>
    <row r="452" spans="1:16" ht="15.75" customHeight="1" x14ac:dyDescent="0.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</row>
    <row r="453" spans="1:16" ht="15.75" customHeight="1" x14ac:dyDescent="0.2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</row>
    <row r="454" spans="1:16" ht="15.75" customHeight="1" x14ac:dyDescent="0.2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</row>
    <row r="455" spans="1:16" ht="15.75" customHeight="1" x14ac:dyDescent="0.2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</row>
    <row r="456" spans="1:16" ht="15.75" customHeight="1" x14ac:dyDescent="0.2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</row>
    <row r="457" spans="1:16" ht="15.75" customHeight="1" x14ac:dyDescent="0.2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</row>
    <row r="458" spans="1:16" ht="15.75" customHeight="1" x14ac:dyDescent="0.2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</row>
    <row r="459" spans="1:16" ht="15.75" customHeight="1" x14ac:dyDescent="0.2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</row>
    <row r="460" spans="1:16" ht="15.75" customHeight="1" x14ac:dyDescent="0.2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</row>
    <row r="461" spans="1:16" ht="15.75" customHeight="1" x14ac:dyDescent="0.2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</row>
    <row r="462" spans="1:16" ht="15.75" customHeight="1" x14ac:dyDescent="0.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</row>
    <row r="463" spans="1:16" ht="15.75" customHeight="1" x14ac:dyDescent="0.2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</row>
    <row r="464" spans="1:16" ht="15.75" customHeight="1" x14ac:dyDescent="0.2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</row>
    <row r="465" spans="1:16" ht="15.75" customHeight="1" x14ac:dyDescent="0.2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</row>
    <row r="466" spans="1:16" ht="15.75" customHeight="1" x14ac:dyDescent="0.2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</row>
    <row r="467" spans="1:16" ht="15.75" customHeight="1" x14ac:dyDescent="0.2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</row>
    <row r="468" spans="1:16" ht="15.75" customHeight="1" x14ac:dyDescent="0.2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</row>
    <row r="469" spans="1:16" ht="15.75" customHeight="1" x14ac:dyDescent="0.2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</row>
    <row r="470" spans="1:16" ht="15.75" customHeight="1" x14ac:dyDescent="0.2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</row>
    <row r="471" spans="1:16" ht="15.75" customHeight="1" x14ac:dyDescent="0.2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</row>
    <row r="472" spans="1:16" ht="15.75" customHeight="1" x14ac:dyDescent="0.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</row>
    <row r="473" spans="1:16" ht="15.75" customHeight="1" x14ac:dyDescent="0.2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</row>
    <row r="474" spans="1:16" ht="15.75" customHeight="1" x14ac:dyDescent="0.2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</row>
    <row r="475" spans="1:16" ht="15.75" customHeight="1" x14ac:dyDescent="0.2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</row>
    <row r="476" spans="1:16" ht="15.75" customHeight="1" x14ac:dyDescent="0.2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</row>
    <row r="477" spans="1:16" ht="15.75" customHeight="1" x14ac:dyDescent="0.2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</row>
    <row r="478" spans="1:16" ht="15.75" customHeight="1" x14ac:dyDescent="0.2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</row>
    <row r="479" spans="1:16" ht="15.75" customHeight="1" x14ac:dyDescent="0.2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</row>
    <row r="480" spans="1:16" ht="15.75" customHeight="1" x14ac:dyDescent="0.2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</row>
    <row r="481" spans="1:16" ht="15.75" customHeight="1" x14ac:dyDescent="0.2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</row>
    <row r="482" spans="1:16" ht="15.75" customHeight="1" x14ac:dyDescent="0.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</row>
    <row r="483" spans="1:16" ht="15.75" customHeight="1" x14ac:dyDescent="0.2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</row>
    <row r="484" spans="1:16" ht="15.75" customHeight="1" x14ac:dyDescent="0.2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</row>
    <row r="485" spans="1:16" ht="15.75" customHeight="1" x14ac:dyDescent="0.2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</row>
    <row r="486" spans="1:16" ht="15.75" customHeight="1" x14ac:dyDescent="0.2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</row>
    <row r="487" spans="1:16" ht="15.75" customHeight="1" x14ac:dyDescent="0.2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</row>
    <row r="488" spans="1:16" ht="15.75" customHeight="1" x14ac:dyDescent="0.2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</row>
    <row r="489" spans="1:16" ht="15.75" customHeight="1" x14ac:dyDescent="0.2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</row>
    <row r="490" spans="1:16" ht="15.75" customHeight="1" x14ac:dyDescent="0.2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</row>
    <row r="491" spans="1:16" ht="15.75" customHeight="1" x14ac:dyDescent="0.2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</row>
    <row r="492" spans="1:16" ht="15.75" customHeight="1" x14ac:dyDescent="0.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</row>
    <row r="493" spans="1:16" ht="15.75" customHeight="1" x14ac:dyDescent="0.2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</row>
    <row r="494" spans="1:16" ht="15.75" customHeight="1" x14ac:dyDescent="0.2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</row>
    <row r="495" spans="1:16" ht="15.75" customHeight="1" x14ac:dyDescent="0.2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</row>
    <row r="496" spans="1:16" ht="15.75" customHeight="1" x14ac:dyDescent="0.2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</row>
    <row r="497" spans="1:16" ht="15.75" customHeight="1" x14ac:dyDescent="0.2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</row>
    <row r="498" spans="1:16" ht="15.75" customHeight="1" x14ac:dyDescent="0.2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</row>
    <row r="499" spans="1:16" ht="15.75" customHeight="1" x14ac:dyDescent="0.2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</row>
    <row r="500" spans="1:16" ht="15.75" customHeight="1" x14ac:dyDescent="0.2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</row>
    <row r="501" spans="1:16" ht="15.75" customHeight="1" x14ac:dyDescent="0.2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</row>
    <row r="502" spans="1:16" ht="15.75" customHeight="1" x14ac:dyDescent="0.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</row>
    <row r="503" spans="1:16" ht="15.75" customHeight="1" x14ac:dyDescent="0.2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</row>
    <row r="504" spans="1:16" ht="15.75" customHeight="1" x14ac:dyDescent="0.2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</row>
    <row r="505" spans="1:16" ht="15.75" customHeight="1" x14ac:dyDescent="0.2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</row>
    <row r="506" spans="1:16" ht="15.75" customHeight="1" x14ac:dyDescent="0.2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</row>
    <row r="507" spans="1:16" ht="15.75" customHeight="1" x14ac:dyDescent="0.2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</row>
    <row r="508" spans="1:16" ht="15.75" customHeight="1" x14ac:dyDescent="0.2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</row>
    <row r="509" spans="1:16" ht="15.75" customHeight="1" x14ac:dyDescent="0.2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</row>
    <row r="510" spans="1:16" ht="15.75" customHeight="1" x14ac:dyDescent="0.2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</row>
    <row r="511" spans="1:16" ht="15.75" customHeight="1" x14ac:dyDescent="0.2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</row>
    <row r="512" spans="1:16" ht="15.75" customHeight="1" x14ac:dyDescent="0.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</row>
    <row r="513" spans="1:16" ht="15.75" customHeight="1" x14ac:dyDescent="0.2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</row>
    <row r="514" spans="1:16" ht="15.75" customHeight="1" x14ac:dyDescent="0.2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</row>
    <row r="515" spans="1:16" ht="15.75" customHeight="1" x14ac:dyDescent="0.2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</row>
    <row r="516" spans="1:16" ht="15.75" customHeight="1" x14ac:dyDescent="0.2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</row>
    <row r="517" spans="1:16" ht="15.75" customHeight="1" x14ac:dyDescent="0.2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</row>
    <row r="518" spans="1:16" ht="15.75" customHeight="1" x14ac:dyDescent="0.2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</row>
    <row r="519" spans="1:16" ht="15.75" customHeight="1" x14ac:dyDescent="0.2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</row>
    <row r="520" spans="1:16" ht="15.75" customHeight="1" x14ac:dyDescent="0.2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</row>
    <row r="521" spans="1:16" ht="15.75" customHeight="1" x14ac:dyDescent="0.2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</row>
    <row r="522" spans="1:16" ht="15.75" customHeight="1" x14ac:dyDescent="0.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</row>
    <row r="523" spans="1:16" ht="15.75" customHeight="1" x14ac:dyDescent="0.2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</row>
    <row r="524" spans="1:16" ht="15.75" customHeight="1" x14ac:dyDescent="0.2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</row>
    <row r="525" spans="1:16" ht="15.75" customHeight="1" x14ac:dyDescent="0.2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</row>
    <row r="526" spans="1:16" ht="15.75" customHeight="1" x14ac:dyDescent="0.2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</row>
    <row r="527" spans="1:16" ht="15.75" customHeight="1" x14ac:dyDescent="0.2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</row>
    <row r="528" spans="1:16" ht="15.75" customHeight="1" x14ac:dyDescent="0.2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</row>
    <row r="529" spans="1:16" ht="15.75" customHeight="1" x14ac:dyDescent="0.2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</row>
    <row r="530" spans="1:16" ht="15.75" customHeight="1" x14ac:dyDescent="0.2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</row>
    <row r="531" spans="1:16" ht="15.75" customHeight="1" x14ac:dyDescent="0.2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</row>
    <row r="532" spans="1:16" ht="15.75" customHeight="1" x14ac:dyDescent="0.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</row>
    <row r="533" spans="1:16" ht="15.75" customHeight="1" x14ac:dyDescent="0.2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</row>
    <row r="534" spans="1:16" ht="15.75" customHeight="1" x14ac:dyDescent="0.2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</row>
    <row r="535" spans="1:16" ht="15.75" customHeight="1" x14ac:dyDescent="0.2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</row>
    <row r="536" spans="1:16" ht="15.75" customHeight="1" x14ac:dyDescent="0.2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</row>
    <row r="537" spans="1:16" ht="15.75" customHeight="1" x14ac:dyDescent="0.2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</row>
    <row r="538" spans="1:16" ht="15.75" customHeight="1" x14ac:dyDescent="0.2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</row>
    <row r="539" spans="1:16" ht="15.75" customHeight="1" x14ac:dyDescent="0.2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</row>
    <row r="540" spans="1:16" ht="15.75" customHeight="1" x14ac:dyDescent="0.2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</row>
    <row r="541" spans="1:16" ht="15.75" customHeight="1" x14ac:dyDescent="0.2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</row>
    <row r="542" spans="1:16" ht="15.75" customHeight="1" x14ac:dyDescent="0.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</row>
    <row r="543" spans="1:16" ht="15.75" customHeight="1" x14ac:dyDescent="0.2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</row>
    <row r="544" spans="1:16" ht="15.75" customHeight="1" x14ac:dyDescent="0.2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</row>
    <row r="545" spans="1:16" ht="15.75" customHeight="1" x14ac:dyDescent="0.2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</row>
    <row r="546" spans="1:16" ht="15.75" customHeight="1" x14ac:dyDescent="0.2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</row>
    <row r="547" spans="1:16" ht="15.75" customHeight="1" x14ac:dyDescent="0.2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</row>
    <row r="548" spans="1:16" ht="15.75" customHeight="1" x14ac:dyDescent="0.2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</row>
    <row r="549" spans="1:16" ht="15.75" customHeight="1" x14ac:dyDescent="0.2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</row>
    <row r="550" spans="1:16" ht="15.75" customHeight="1" x14ac:dyDescent="0.2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</row>
    <row r="551" spans="1:16" ht="15.75" customHeight="1" x14ac:dyDescent="0.2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</row>
    <row r="552" spans="1:16" ht="15.75" customHeight="1" x14ac:dyDescent="0.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</row>
    <row r="553" spans="1:16" ht="15.75" customHeight="1" x14ac:dyDescent="0.2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</row>
    <row r="554" spans="1:16" ht="15.75" customHeight="1" x14ac:dyDescent="0.2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</row>
    <row r="555" spans="1:16" ht="15.75" customHeight="1" x14ac:dyDescent="0.2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</row>
    <row r="556" spans="1:16" ht="15.75" customHeight="1" x14ac:dyDescent="0.2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</row>
    <row r="557" spans="1:16" ht="15.75" customHeight="1" x14ac:dyDescent="0.2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</row>
    <row r="558" spans="1:16" ht="15.75" customHeight="1" x14ac:dyDescent="0.2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</row>
    <row r="559" spans="1:16" ht="15.75" customHeight="1" x14ac:dyDescent="0.2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</row>
    <row r="560" spans="1:16" ht="15.75" customHeight="1" x14ac:dyDescent="0.2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</row>
    <row r="561" spans="1:16" ht="15.75" customHeight="1" x14ac:dyDescent="0.2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</row>
    <row r="562" spans="1:16" ht="15.75" customHeight="1" x14ac:dyDescent="0.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</row>
    <row r="563" spans="1:16" ht="15.75" customHeight="1" x14ac:dyDescent="0.2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</row>
    <row r="564" spans="1:16" ht="15.75" customHeight="1" x14ac:dyDescent="0.2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</row>
    <row r="565" spans="1:16" ht="15.75" customHeight="1" x14ac:dyDescent="0.2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</row>
    <row r="566" spans="1:16" ht="15.75" customHeight="1" x14ac:dyDescent="0.2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</row>
    <row r="567" spans="1:16" ht="15.75" customHeight="1" x14ac:dyDescent="0.2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</row>
    <row r="568" spans="1:16" ht="15.75" customHeight="1" x14ac:dyDescent="0.2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</row>
    <row r="569" spans="1:16" ht="15.75" customHeight="1" x14ac:dyDescent="0.2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</row>
    <row r="570" spans="1:16" ht="15.75" customHeight="1" x14ac:dyDescent="0.2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</row>
    <row r="571" spans="1:16" ht="15.75" customHeight="1" x14ac:dyDescent="0.2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</row>
    <row r="572" spans="1:16" ht="15.75" customHeight="1" x14ac:dyDescent="0.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</row>
    <row r="573" spans="1:16" ht="15.75" customHeight="1" x14ac:dyDescent="0.2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</row>
    <row r="574" spans="1:16" ht="15.75" customHeight="1" x14ac:dyDescent="0.2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</row>
    <row r="575" spans="1:16" ht="15.75" customHeight="1" x14ac:dyDescent="0.2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</row>
    <row r="576" spans="1:16" ht="15.75" customHeight="1" x14ac:dyDescent="0.2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</row>
    <row r="577" spans="1:16" ht="15.75" customHeight="1" x14ac:dyDescent="0.2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</row>
    <row r="578" spans="1:16" ht="15.75" customHeight="1" x14ac:dyDescent="0.2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</row>
    <row r="579" spans="1:16" ht="15.75" customHeight="1" x14ac:dyDescent="0.2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</row>
    <row r="580" spans="1:16" ht="15.75" customHeight="1" x14ac:dyDescent="0.2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</row>
    <row r="581" spans="1:16" ht="15.75" customHeight="1" x14ac:dyDescent="0.2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</row>
    <row r="582" spans="1:16" ht="15.75" customHeight="1" x14ac:dyDescent="0.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</row>
    <row r="583" spans="1:16" ht="15.75" customHeight="1" x14ac:dyDescent="0.2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</row>
    <row r="584" spans="1:16" ht="15.75" customHeight="1" x14ac:dyDescent="0.2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</row>
    <row r="585" spans="1:16" ht="15.75" customHeight="1" x14ac:dyDescent="0.2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</row>
    <row r="586" spans="1:16" ht="15.75" customHeight="1" x14ac:dyDescent="0.2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</row>
    <row r="587" spans="1:16" ht="15.75" customHeight="1" x14ac:dyDescent="0.2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</row>
    <row r="588" spans="1:16" ht="15.75" customHeight="1" x14ac:dyDescent="0.2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</row>
    <row r="589" spans="1:16" ht="15.75" customHeight="1" x14ac:dyDescent="0.2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</row>
    <row r="590" spans="1:16" ht="15.75" customHeight="1" x14ac:dyDescent="0.2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</row>
    <row r="591" spans="1:16" ht="15.75" customHeight="1" x14ac:dyDescent="0.2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</row>
    <row r="592" spans="1:16" ht="15.75" customHeight="1" x14ac:dyDescent="0.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</row>
    <row r="593" spans="1:16" ht="15.75" customHeight="1" x14ac:dyDescent="0.2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</row>
    <row r="594" spans="1:16" ht="15.75" customHeight="1" x14ac:dyDescent="0.2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</row>
    <row r="595" spans="1:16" ht="15.75" customHeight="1" x14ac:dyDescent="0.2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</row>
    <row r="596" spans="1:16" ht="15.75" customHeight="1" x14ac:dyDescent="0.2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</row>
    <row r="597" spans="1:16" ht="15.75" customHeight="1" x14ac:dyDescent="0.2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</row>
    <row r="598" spans="1:16" ht="15.75" customHeight="1" x14ac:dyDescent="0.2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</row>
    <row r="599" spans="1:16" ht="15.75" customHeight="1" x14ac:dyDescent="0.2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</row>
    <row r="600" spans="1:16" ht="15.75" customHeight="1" x14ac:dyDescent="0.2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</row>
    <row r="601" spans="1:16" ht="15.75" customHeight="1" x14ac:dyDescent="0.2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</row>
    <row r="602" spans="1:16" ht="15.75" customHeight="1" x14ac:dyDescent="0.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</row>
    <row r="603" spans="1:16" ht="15.75" customHeight="1" x14ac:dyDescent="0.2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</row>
    <row r="604" spans="1:16" ht="15.75" customHeight="1" x14ac:dyDescent="0.2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</row>
    <row r="605" spans="1:16" ht="15.75" customHeight="1" x14ac:dyDescent="0.2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</row>
    <row r="606" spans="1:16" ht="15.75" customHeight="1" x14ac:dyDescent="0.2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</row>
    <row r="607" spans="1:16" ht="15.75" customHeight="1" x14ac:dyDescent="0.2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</row>
    <row r="608" spans="1:16" ht="15.75" customHeight="1" x14ac:dyDescent="0.2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</row>
    <row r="609" spans="1:16" ht="15.75" customHeight="1" x14ac:dyDescent="0.2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</row>
    <row r="610" spans="1:16" ht="15.75" customHeight="1" x14ac:dyDescent="0.2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</row>
    <row r="611" spans="1:16" ht="15.75" customHeight="1" x14ac:dyDescent="0.2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</row>
    <row r="612" spans="1:16" ht="15.75" customHeight="1" x14ac:dyDescent="0.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</row>
    <row r="613" spans="1:16" ht="15.75" customHeight="1" x14ac:dyDescent="0.2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</row>
    <row r="614" spans="1:16" ht="15.75" customHeight="1" x14ac:dyDescent="0.2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</row>
    <row r="615" spans="1:16" ht="15.75" customHeight="1" x14ac:dyDescent="0.2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</row>
    <row r="616" spans="1:16" ht="15.75" customHeight="1" x14ac:dyDescent="0.2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</row>
    <row r="617" spans="1:16" ht="15.75" customHeight="1" x14ac:dyDescent="0.2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</row>
    <row r="618" spans="1:16" ht="15.75" customHeight="1" x14ac:dyDescent="0.2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</row>
    <row r="619" spans="1:16" ht="15.75" customHeight="1" x14ac:dyDescent="0.2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</row>
    <row r="620" spans="1:16" ht="15.75" customHeight="1" x14ac:dyDescent="0.2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</row>
    <row r="621" spans="1:16" ht="15.75" customHeight="1" x14ac:dyDescent="0.2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</row>
    <row r="622" spans="1:16" ht="15.75" customHeight="1" x14ac:dyDescent="0.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</row>
    <row r="623" spans="1:16" ht="15.75" customHeight="1" x14ac:dyDescent="0.2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</row>
    <row r="624" spans="1:16" ht="15.75" customHeight="1" x14ac:dyDescent="0.2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</row>
    <row r="625" spans="1:16" ht="15.75" customHeight="1" x14ac:dyDescent="0.2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</row>
    <row r="626" spans="1:16" ht="15.75" customHeight="1" x14ac:dyDescent="0.2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</row>
    <row r="627" spans="1:16" ht="15.75" customHeight="1" x14ac:dyDescent="0.2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</row>
    <row r="628" spans="1:16" ht="15.75" customHeight="1" x14ac:dyDescent="0.2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</row>
    <row r="629" spans="1:16" ht="15.75" customHeight="1" x14ac:dyDescent="0.2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</row>
    <row r="630" spans="1:16" ht="15.75" customHeight="1" x14ac:dyDescent="0.2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</row>
    <row r="631" spans="1:16" ht="15.75" customHeight="1" x14ac:dyDescent="0.2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</row>
    <row r="632" spans="1:16" ht="15.75" customHeight="1" x14ac:dyDescent="0.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</row>
    <row r="633" spans="1:16" ht="15.75" customHeight="1" x14ac:dyDescent="0.2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</row>
    <row r="634" spans="1:16" ht="15.75" customHeight="1" x14ac:dyDescent="0.2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</row>
    <row r="635" spans="1:16" ht="15.75" customHeight="1" x14ac:dyDescent="0.2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</row>
    <row r="636" spans="1:16" ht="15.75" customHeight="1" x14ac:dyDescent="0.2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</row>
    <row r="637" spans="1:16" ht="15.75" customHeight="1" x14ac:dyDescent="0.2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</row>
    <row r="638" spans="1:16" ht="15.75" customHeight="1" x14ac:dyDescent="0.2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</row>
    <row r="639" spans="1:16" ht="15.75" customHeight="1" x14ac:dyDescent="0.2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</row>
    <row r="640" spans="1:16" ht="15.75" customHeight="1" x14ac:dyDescent="0.2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</row>
    <row r="641" spans="1:16" ht="15.75" customHeight="1" x14ac:dyDescent="0.2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</row>
    <row r="642" spans="1:16" ht="15.75" customHeight="1" x14ac:dyDescent="0.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</row>
    <row r="643" spans="1:16" ht="15.75" customHeight="1" x14ac:dyDescent="0.2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</row>
    <row r="644" spans="1:16" ht="15.75" customHeight="1" x14ac:dyDescent="0.2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</row>
    <row r="645" spans="1:16" ht="15.75" customHeight="1" x14ac:dyDescent="0.2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</row>
    <row r="646" spans="1:16" ht="15.75" customHeight="1" x14ac:dyDescent="0.2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</row>
    <row r="647" spans="1:16" ht="15.75" customHeight="1" x14ac:dyDescent="0.2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</row>
    <row r="648" spans="1:16" ht="15.75" customHeight="1" x14ac:dyDescent="0.2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</row>
    <row r="649" spans="1:16" ht="15.75" customHeight="1" x14ac:dyDescent="0.2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</row>
    <row r="650" spans="1:16" ht="15.75" customHeight="1" x14ac:dyDescent="0.2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</row>
    <row r="651" spans="1:16" ht="15.75" customHeight="1" x14ac:dyDescent="0.2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</row>
    <row r="652" spans="1:16" ht="15.75" customHeight="1" x14ac:dyDescent="0.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</row>
    <row r="653" spans="1:16" ht="15.75" customHeight="1" x14ac:dyDescent="0.2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</row>
    <row r="654" spans="1:16" ht="15.75" customHeight="1" x14ac:dyDescent="0.2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</row>
    <row r="655" spans="1:16" ht="15.75" customHeight="1" x14ac:dyDescent="0.2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</row>
    <row r="656" spans="1:16" ht="15.75" customHeight="1" x14ac:dyDescent="0.2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</row>
    <row r="657" spans="1:16" ht="15.75" customHeight="1" x14ac:dyDescent="0.2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</row>
    <row r="658" spans="1:16" ht="15.75" customHeight="1" x14ac:dyDescent="0.2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</row>
    <row r="659" spans="1:16" ht="15.75" customHeight="1" x14ac:dyDescent="0.2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</row>
    <row r="660" spans="1:16" ht="15.75" customHeight="1" x14ac:dyDescent="0.2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</row>
    <row r="661" spans="1:16" ht="15.75" customHeight="1" x14ac:dyDescent="0.2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</row>
    <row r="662" spans="1:16" ht="15.75" customHeight="1" x14ac:dyDescent="0.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</row>
    <row r="663" spans="1:16" ht="15.75" customHeight="1" x14ac:dyDescent="0.2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</row>
    <row r="664" spans="1:16" ht="15.75" customHeight="1" x14ac:dyDescent="0.2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</row>
    <row r="665" spans="1:16" ht="15.75" customHeight="1" x14ac:dyDescent="0.2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</row>
    <row r="666" spans="1:16" ht="15.75" customHeight="1" x14ac:dyDescent="0.2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</row>
    <row r="667" spans="1:16" ht="15.75" customHeight="1" x14ac:dyDescent="0.2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</row>
    <row r="668" spans="1:16" ht="15.75" customHeight="1" x14ac:dyDescent="0.2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</row>
    <row r="669" spans="1:16" ht="15.75" customHeight="1" x14ac:dyDescent="0.2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</row>
    <row r="670" spans="1:16" ht="15.75" customHeight="1" x14ac:dyDescent="0.2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</row>
    <row r="671" spans="1:16" ht="15.75" customHeight="1" x14ac:dyDescent="0.2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</row>
    <row r="672" spans="1:16" ht="15.75" customHeight="1" x14ac:dyDescent="0.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</row>
    <row r="673" spans="1:16" ht="15.75" customHeight="1" x14ac:dyDescent="0.2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</row>
    <row r="674" spans="1:16" ht="15.75" customHeight="1" x14ac:dyDescent="0.2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</row>
    <row r="675" spans="1:16" ht="15.75" customHeight="1" x14ac:dyDescent="0.2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</row>
    <row r="676" spans="1:16" ht="15.75" customHeight="1" x14ac:dyDescent="0.2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</row>
    <row r="677" spans="1:16" ht="15.75" customHeight="1" x14ac:dyDescent="0.2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</row>
    <row r="678" spans="1:16" ht="15.75" customHeight="1" x14ac:dyDescent="0.2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</row>
    <row r="679" spans="1:16" ht="15.75" customHeight="1" x14ac:dyDescent="0.2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</row>
    <row r="680" spans="1:16" ht="15.75" customHeight="1" x14ac:dyDescent="0.2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</row>
    <row r="681" spans="1:16" ht="15.75" customHeight="1" x14ac:dyDescent="0.2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</row>
    <row r="682" spans="1:16" ht="15.75" customHeight="1" x14ac:dyDescent="0.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</row>
    <row r="683" spans="1:16" ht="15.75" customHeight="1" x14ac:dyDescent="0.2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</row>
    <row r="684" spans="1:16" ht="15.75" customHeight="1" x14ac:dyDescent="0.2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</row>
    <row r="685" spans="1:16" ht="15.75" customHeight="1" x14ac:dyDescent="0.2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</row>
    <row r="686" spans="1:16" ht="15.75" customHeight="1" x14ac:dyDescent="0.2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</row>
    <row r="687" spans="1:16" ht="15.75" customHeight="1" x14ac:dyDescent="0.2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</row>
    <row r="688" spans="1:16" ht="15.75" customHeight="1" x14ac:dyDescent="0.2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</row>
    <row r="689" spans="1:16" ht="15.75" customHeight="1" x14ac:dyDescent="0.2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</row>
    <row r="690" spans="1:16" ht="15.75" customHeight="1" x14ac:dyDescent="0.2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</row>
    <row r="691" spans="1:16" ht="15.75" customHeight="1" x14ac:dyDescent="0.2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</row>
    <row r="692" spans="1:16" ht="15.75" customHeight="1" x14ac:dyDescent="0.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</row>
    <row r="693" spans="1:16" ht="15.75" customHeight="1" x14ac:dyDescent="0.2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</row>
    <row r="694" spans="1:16" ht="15.75" customHeight="1" x14ac:dyDescent="0.2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</row>
    <row r="695" spans="1:16" ht="15.75" customHeight="1" x14ac:dyDescent="0.2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</row>
    <row r="696" spans="1:16" ht="15.75" customHeight="1" x14ac:dyDescent="0.2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</row>
    <row r="697" spans="1:16" ht="15.75" customHeight="1" x14ac:dyDescent="0.2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</row>
    <row r="698" spans="1:16" ht="15.75" customHeight="1" x14ac:dyDescent="0.2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</row>
    <row r="699" spans="1:16" ht="15.75" customHeight="1" x14ac:dyDescent="0.2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</row>
    <row r="700" spans="1:16" ht="15.75" customHeight="1" x14ac:dyDescent="0.2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</row>
    <row r="701" spans="1:16" ht="15.75" customHeight="1" x14ac:dyDescent="0.2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</row>
    <row r="702" spans="1:16" ht="15.75" customHeight="1" x14ac:dyDescent="0.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</row>
    <row r="703" spans="1:16" ht="15.75" customHeight="1" x14ac:dyDescent="0.2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</row>
    <row r="704" spans="1:16" ht="15.75" customHeight="1" x14ac:dyDescent="0.2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</row>
    <row r="705" spans="1:16" ht="15.75" customHeight="1" x14ac:dyDescent="0.2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</row>
    <row r="706" spans="1:16" ht="15.75" customHeight="1" x14ac:dyDescent="0.2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</row>
    <row r="707" spans="1:16" ht="15.75" customHeight="1" x14ac:dyDescent="0.2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</row>
    <row r="708" spans="1:16" ht="15.75" customHeight="1" x14ac:dyDescent="0.2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</row>
    <row r="709" spans="1:16" ht="15.75" customHeight="1" x14ac:dyDescent="0.2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</row>
    <row r="710" spans="1:16" ht="15.75" customHeight="1" x14ac:dyDescent="0.2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</row>
    <row r="711" spans="1:16" ht="15.75" customHeight="1" x14ac:dyDescent="0.2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</row>
    <row r="712" spans="1:16" ht="15.75" customHeight="1" x14ac:dyDescent="0.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</row>
    <row r="713" spans="1:16" ht="15.75" customHeight="1" x14ac:dyDescent="0.2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</row>
    <row r="714" spans="1:16" ht="15.75" customHeight="1" x14ac:dyDescent="0.2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</row>
    <row r="715" spans="1:16" ht="15.75" customHeight="1" x14ac:dyDescent="0.2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</row>
    <row r="716" spans="1:16" ht="15.75" customHeight="1" x14ac:dyDescent="0.2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</row>
    <row r="717" spans="1:16" ht="15.75" customHeight="1" x14ac:dyDescent="0.2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</row>
    <row r="718" spans="1:16" ht="15.75" customHeight="1" x14ac:dyDescent="0.2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</row>
    <row r="719" spans="1:16" ht="15.75" customHeight="1" x14ac:dyDescent="0.2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</row>
    <row r="720" spans="1:16" ht="15.75" customHeight="1" x14ac:dyDescent="0.2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</row>
    <row r="721" spans="1:16" ht="15.75" customHeight="1" x14ac:dyDescent="0.2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</row>
    <row r="722" spans="1:16" ht="15.75" customHeight="1" x14ac:dyDescent="0.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</row>
    <row r="723" spans="1:16" ht="15.75" customHeight="1" x14ac:dyDescent="0.2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</row>
    <row r="724" spans="1:16" ht="15.75" customHeight="1" x14ac:dyDescent="0.2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</row>
    <row r="725" spans="1:16" ht="15.75" customHeight="1" x14ac:dyDescent="0.2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</row>
    <row r="726" spans="1:16" ht="15.75" customHeight="1" x14ac:dyDescent="0.2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</row>
    <row r="727" spans="1:16" ht="15.75" customHeight="1" x14ac:dyDescent="0.2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</row>
    <row r="728" spans="1:16" ht="15.75" customHeight="1" x14ac:dyDescent="0.2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</row>
    <row r="729" spans="1:16" ht="15.75" customHeight="1" x14ac:dyDescent="0.2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</row>
    <row r="730" spans="1:16" ht="15.75" customHeight="1" x14ac:dyDescent="0.2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</row>
    <row r="731" spans="1:16" ht="15.75" customHeight="1" x14ac:dyDescent="0.2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</row>
    <row r="732" spans="1:16" ht="15.75" customHeight="1" x14ac:dyDescent="0.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</row>
    <row r="733" spans="1:16" ht="15.75" customHeight="1" x14ac:dyDescent="0.2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</row>
    <row r="734" spans="1:16" ht="15.75" customHeight="1" x14ac:dyDescent="0.2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</row>
    <row r="735" spans="1:16" ht="15.75" customHeight="1" x14ac:dyDescent="0.2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</row>
    <row r="736" spans="1:16" ht="15.75" customHeight="1" x14ac:dyDescent="0.2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</row>
    <row r="737" spans="1:16" ht="15.75" customHeight="1" x14ac:dyDescent="0.2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</row>
    <row r="738" spans="1:16" ht="15.75" customHeight="1" x14ac:dyDescent="0.2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</row>
    <row r="739" spans="1:16" ht="15.75" customHeight="1" x14ac:dyDescent="0.2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</row>
    <row r="740" spans="1:16" ht="15.75" customHeight="1" x14ac:dyDescent="0.2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</row>
    <row r="741" spans="1:16" ht="15.75" customHeight="1" x14ac:dyDescent="0.2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</row>
    <row r="742" spans="1:16" ht="15.75" customHeight="1" x14ac:dyDescent="0.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</row>
    <row r="743" spans="1:16" ht="15.75" customHeight="1" x14ac:dyDescent="0.2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</row>
    <row r="744" spans="1:16" ht="15.75" customHeight="1" x14ac:dyDescent="0.2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</row>
    <row r="745" spans="1:16" ht="15.75" customHeight="1" x14ac:dyDescent="0.2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</row>
    <row r="746" spans="1:16" ht="15.75" customHeight="1" x14ac:dyDescent="0.2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</row>
    <row r="747" spans="1:16" ht="15.75" customHeight="1" x14ac:dyDescent="0.2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</row>
    <row r="748" spans="1:16" ht="15.75" customHeight="1" x14ac:dyDescent="0.2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</row>
    <row r="749" spans="1:16" ht="15.75" customHeight="1" x14ac:dyDescent="0.2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</row>
    <row r="750" spans="1:16" ht="15.75" customHeight="1" x14ac:dyDescent="0.2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</row>
    <row r="751" spans="1:16" ht="15.75" customHeight="1" x14ac:dyDescent="0.2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</row>
    <row r="752" spans="1:16" ht="15.75" customHeight="1" x14ac:dyDescent="0.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</row>
    <row r="753" spans="1:16" ht="15.75" customHeight="1" x14ac:dyDescent="0.2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</row>
    <row r="754" spans="1:16" ht="15.75" customHeight="1" x14ac:dyDescent="0.2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</row>
    <row r="755" spans="1:16" ht="15.75" customHeight="1" x14ac:dyDescent="0.2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</row>
    <row r="756" spans="1:16" ht="15.75" customHeight="1" x14ac:dyDescent="0.2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</row>
    <row r="757" spans="1:16" ht="15.75" customHeight="1" x14ac:dyDescent="0.2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</row>
    <row r="758" spans="1:16" ht="15.75" customHeight="1" x14ac:dyDescent="0.2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</row>
    <row r="759" spans="1:16" ht="15.75" customHeight="1" x14ac:dyDescent="0.2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</row>
    <row r="760" spans="1:16" ht="15.75" customHeight="1" x14ac:dyDescent="0.2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</row>
    <row r="761" spans="1:16" ht="15.75" customHeight="1" x14ac:dyDescent="0.2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</row>
    <row r="762" spans="1:16" ht="15.75" customHeight="1" x14ac:dyDescent="0.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</row>
    <row r="763" spans="1:16" ht="15.75" customHeight="1" x14ac:dyDescent="0.2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</row>
    <row r="764" spans="1:16" ht="15.75" customHeight="1" x14ac:dyDescent="0.2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</row>
    <row r="765" spans="1:16" ht="15.75" customHeight="1" x14ac:dyDescent="0.2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</row>
    <row r="766" spans="1:16" ht="15.75" customHeight="1" x14ac:dyDescent="0.2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</row>
    <row r="767" spans="1:16" ht="15.75" customHeight="1" x14ac:dyDescent="0.2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</row>
    <row r="768" spans="1:16" ht="15.75" customHeight="1" x14ac:dyDescent="0.2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</row>
    <row r="769" spans="1:16" ht="15.75" customHeight="1" x14ac:dyDescent="0.2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</row>
    <row r="770" spans="1:16" ht="15.75" customHeight="1" x14ac:dyDescent="0.2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</row>
    <row r="771" spans="1:16" ht="15.75" customHeight="1" x14ac:dyDescent="0.2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</row>
    <row r="772" spans="1:16" ht="15.75" customHeight="1" x14ac:dyDescent="0.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</row>
    <row r="773" spans="1:16" ht="15.75" customHeight="1" x14ac:dyDescent="0.2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</row>
    <row r="774" spans="1:16" ht="15.75" customHeight="1" x14ac:dyDescent="0.2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</row>
    <row r="775" spans="1:16" ht="15.75" customHeight="1" x14ac:dyDescent="0.2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</row>
    <row r="776" spans="1:16" ht="15.75" customHeight="1" x14ac:dyDescent="0.2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</row>
    <row r="777" spans="1:16" ht="15.75" customHeight="1" x14ac:dyDescent="0.2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</row>
    <row r="778" spans="1:16" ht="15.75" customHeight="1" x14ac:dyDescent="0.2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</row>
    <row r="779" spans="1:16" ht="15.75" customHeight="1" x14ac:dyDescent="0.2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</row>
    <row r="780" spans="1:16" ht="15.75" customHeight="1" x14ac:dyDescent="0.2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</row>
    <row r="781" spans="1:16" ht="15.75" customHeight="1" x14ac:dyDescent="0.2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</row>
    <row r="782" spans="1:16" ht="15.75" customHeight="1" x14ac:dyDescent="0.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</row>
    <row r="783" spans="1:16" ht="15.75" customHeight="1" x14ac:dyDescent="0.2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</row>
    <row r="784" spans="1:16" ht="15.75" customHeight="1" x14ac:dyDescent="0.2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</row>
    <row r="785" spans="1:16" ht="15.75" customHeight="1" x14ac:dyDescent="0.2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</row>
    <row r="786" spans="1:16" ht="15.75" customHeight="1" x14ac:dyDescent="0.2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</row>
    <row r="787" spans="1:16" ht="15.75" customHeight="1" x14ac:dyDescent="0.2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</row>
    <row r="788" spans="1:16" ht="15.75" customHeight="1" x14ac:dyDescent="0.2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</row>
    <row r="789" spans="1:16" ht="15.75" customHeight="1" x14ac:dyDescent="0.2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</row>
    <row r="790" spans="1:16" ht="15.75" customHeight="1" x14ac:dyDescent="0.2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</row>
    <row r="791" spans="1:16" ht="15.75" customHeight="1" x14ac:dyDescent="0.2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</row>
    <row r="792" spans="1:16" ht="15.75" customHeight="1" x14ac:dyDescent="0.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</row>
    <row r="793" spans="1:16" ht="15.75" customHeight="1" x14ac:dyDescent="0.2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</row>
    <row r="794" spans="1:16" ht="15.75" customHeight="1" x14ac:dyDescent="0.2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</row>
    <row r="795" spans="1:16" ht="15.75" customHeight="1" x14ac:dyDescent="0.2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</row>
    <row r="796" spans="1:16" ht="15.75" customHeight="1" x14ac:dyDescent="0.2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</row>
    <row r="797" spans="1:16" ht="15.75" customHeight="1" x14ac:dyDescent="0.2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</row>
    <row r="798" spans="1:16" ht="15.75" customHeight="1" x14ac:dyDescent="0.2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</row>
    <row r="799" spans="1:16" ht="15.75" customHeight="1" x14ac:dyDescent="0.2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</row>
    <row r="800" spans="1:16" ht="15.75" customHeight="1" x14ac:dyDescent="0.2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</row>
    <row r="801" spans="1:16" ht="15.75" customHeight="1" x14ac:dyDescent="0.2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</row>
    <row r="802" spans="1:16" ht="15.75" customHeight="1" x14ac:dyDescent="0.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</row>
    <row r="803" spans="1:16" ht="15.75" customHeight="1" x14ac:dyDescent="0.2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</row>
    <row r="804" spans="1:16" ht="15.75" customHeight="1" x14ac:dyDescent="0.2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</row>
    <row r="805" spans="1:16" ht="15.75" customHeight="1" x14ac:dyDescent="0.2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</row>
    <row r="806" spans="1:16" ht="15.75" customHeight="1" x14ac:dyDescent="0.2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</row>
    <row r="807" spans="1:16" ht="15.75" customHeight="1" x14ac:dyDescent="0.2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</row>
    <row r="808" spans="1:16" ht="15.75" customHeight="1" x14ac:dyDescent="0.2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</row>
    <row r="809" spans="1:16" ht="15.75" customHeight="1" x14ac:dyDescent="0.2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</row>
    <row r="810" spans="1:16" ht="15.75" customHeight="1" x14ac:dyDescent="0.2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</row>
    <row r="811" spans="1:16" ht="15.75" customHeight="1" x14ac:dyDescent="0.2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</row>
    <row r="812" spans="1:16" ht="15.75" customHeight="1" x14ac:dyDescent="0.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</row>
    <row r="813" spans="1:16" ht="15.75" customHeight="1" x14ac:dyDescent="0.2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</row>
    <row r="814" spans="1:16" ht="15.75" customHeight="1" x14ac:dyDescent="0.2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</row>
    <row r="815" spans="1:16" ht="15.75" customHeight="1" x14ac:dyDescent="0.2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</row>
    <row r="816" spans="1:16" ht="15.75" customHeight="1" x14ac:dyDescent="0.2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</row>
    <row r="817" spans="1:16" ht="15.75" customHeight="1" x14ac:dyDescent="0.2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</row>
    <row r="818" spans="1:16" ht="15.75" customHeight="1" x14ac:dyDescent="0.2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</row>
    <row r="819" spans="1:16" ht="15.75" customHeight="1" x14ac:dyDescent="0.2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</row>
    <row r="820" spans="1:16" ht="15.75" customHeight="1" x14ac:dyDescent="0.2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</row>
    <row r="821" spans="1:16" ht="15.75" customHeight="1" x14ac:dyDescent="0.2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</row>
    <row r="822" spans="1:16" ht="15.75" customHeight="1" x14ac:dyDescent="0.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</row>
    <row r="823" spans="1:16" ht="15.75" customHeight="1" x14ac:dyDescent="0.2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</row>
    <row r="824" spans="1:16" ht="15.75" customHeight="1" x14ac:dyDescent="0.2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</row>
    <row r="825" spans="1:16" ht="15.75" customHeight="1" x14ac:dyDescent="0.2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</row>
    <row r="826" spans="1:16" ht="15.75" customHeight="1" x14ac:dyDescent="0.2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</row>
    <row r="827" spans="1:16" ht="15.75" customHeight="1" x14ac:dyDescent="0.2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</row>
    <row r="828" spans="1:16" ht="15.75" customHeight="1" x14ac:dyDescent="0.2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</row>
    <row r="829" spans="1:16" ht="15.75" customHeight="1" x14ac:dyDescent="0.2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</row>
    <row r="830" spans="1:16" ht="15.75" customHeight="1" x14ac:dyDescent="0.2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</row>
    <row r="831" spans="1:16" ht="15.75" customHeight="1" x14ac:dyDescent="0.2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</row>
    <row r="832" spans="1:16" ht="15.75" customHeight="1" x14ac:dyDescent="0.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</row>
    <row r="833" spans="1:16" ht="15.75" customHeight="1" x14ac:dyDescent="0.2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</row>
    <row r="834" spans="1:16" ht="15.75" customHeight="1" x14ac:dyDescent="0.2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</row>
    <row r="835" spans="1:16" ht="15.75" customHeight="1" x14ac:dyDescent="0.2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</row>
    <row r="836" spans="1:16" ht="15.75" customHeight="1" x14ac:dyDescent="0.2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</row>
    <row r="837" spans="1:16" ht="15.75" customHeight="1" x14ac:dyDescent="0.2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</row>
    <row r="838" spans="1:16" ht="15.75" customHeight="1" x14ac:dyDescent="0.2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</row>
    <row r="839" spans="1:16" ht="15.75" customHeight="1" x14ac:dyDescent="0.2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</row>
    <row r="840" spans="1:16" ht="15.75" customHeight="1" x14ac:dyDescent="0.2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</row>
    <row r="841" spans="1:16" ht="15.75" customHeight="1" x14ac:dyDescent="0.2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</row>
    <row r="842" spans="1:16" ht="15.75" customHeight="1" x14ac:dyDescent="0.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</row>
    <row r="843" spans="1:16" ht="15.75" customHeight="1" x14ac:dyDescent="0.2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</row>
    <row r="844" spans="1:16" ht="15.75" customHeight="1" x14ac:dyDescent="0.2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</row>
    <row r="845" spans="1:16" ht="15.75" customHeight="1" x14ac:dyDescent="0.2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</row>
    <row r="846" spans="1:16" ht="15.75" customHeight="1" x14ac:dyDescent="0.2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</row>
    <row r="847" spans="1:16" ht="15.75" customHeight="1" x14ac:dyDescent="0.2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</row>
    <row r="848" spans="1:16" ht="15.75" customHeight="1" x14ac:dyDescent="0.2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</row>
    <row r="849" spans="1:16" ht="15.75" customHeight="1" x14ac:dyDescent="0.2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</row>
    <row r="850" spans="1:16" ht="15.75" customHeight="1" x14ac:dyDescent="0.2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</row>
    <row r="851" spans="1:16" ht="15.75" customHeight="1" x14ac:dyDescent="0.2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</row>
    <row r="852" spans="1:16" ht="15.75" customHeight="1" x14ac:dyDescent="0.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</row>
    <row r="853" spans="1:16" ht="15.75" customHeight="1" x14ac:dyDescent="0.2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</row>
    <row r="854" spans="1:16" ht="15.75" customHeight="1" x14ac:dyDescent="0.2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</row>
    <row r="855" spans="1:16" ht="15.75" customHeight="1" x14ac:dyDescent="0.2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</row>
    <row r="856" spans="1:16" ht="15.75" customHeight="1" x14ac:dyDescent="0.2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</row>
    <row r="857" spans="1:16" ht="15.75" customHeight="1" x14ac:dyDescent="0.2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</row>
    <row r="858" spans="1:16" ht="15.75" customHeight="1" x14ac:dyDescent="0.2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</row>
    <row r="859" spans="1:16" ht="15.75" customHeight="1" x14ac:dyDescent="0.2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</row>
    <row r="860" spans="1:16" ht="15.75" customHeight="1" x14ac:dyDescent="0.2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</row>
    <row r="861" spans="1:16" ht="15.75" customHeight="1" x14ac:dyDescent="0.2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</row>
    <row r="862" spans="1:16" ht="15.75" customHeight="1" x14ac:dyDescent="0.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</row>
    <row r="863" spans="1:16" ht="15.75" customHeight="1" x14ac:dyDescent="0.2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</row>
    <row r="864" spans="1:16" ht="15.75" customHeight="1" x14ac:dyDescent="0.2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</row>
    <row r="865" spans="1:16" ht="15.75" customHeight="1" x14ac:dyDescent="0.2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</row>
    <row r="866" spans="1:16" ht="15.75" customHeight="1" x14ac:dyDescent="0.2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</row>
    <row r="867" spans="1:16" ht="15.75" customHeight="1" x14ac:dyDescent="0.2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</row>
    <row r="868" spans="1:16" ht="15.75" customHeight="1" x14ac:dyDescent="0.2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</row>
    <row r="869" spans="1:16" ht="15.75" customHeight="1" x14ac:dyDescent="0.2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</row>
    <row r="870" spans="1:16" ht="15.75" customHeight="1" x14ac:dyDescent="0.2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</row>
    <row r="871" spans="1:16" ht="15.75" customHeight="1" x14ac:dyDescent="0.2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</row>
    <row r="872" spans="1:16" ht="15.75" customHeight="1" x14ac:dyDescent="0.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</row>
    <row r="873" spans="1:16" ht="15.75" customHeight="1" x14ac:dyDescent="0.2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</row>
    <row r="874" spans="1:16" ht="15.75" customHeight="1" x14ac:dyDescent="0.2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</row>
    <row r="875" spans="1:16" ht="15.75" customHeight="1" x14ac:dyDescent="0.2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</row>
    <row r="876" spans="1:16" ht="15.75" customHeight="1" x14ac:dyDescent="0.2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</row>
    <row r="877" spans="1:16" ht="15.75" customHeight="1" x14ac:dyDescent="0.2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</row>
    <row r="878" spans="1:16" ht="15.75" customHeight="1" x14ac:dyDescent="0.2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</row>
    <row r="879" spans="1:16" ht="15.75" customHeight="1" x14ac:dyDescent="0.2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</row>
    <row r="880" spans="1:16" ht="15.75" customHeight="1" x14ac:dyDescent="0.2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</row>
    <row r="881" spans="1:16" ht="15.75" customHeight="1" x14ac:dyDescent="0.2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</row>
    <row r="882" spans="1:16" ht="15.75" customHeight="1" x14ac:dyDescent="0.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</row>
    <row r="883" spans="1:16" ht="15.75" customHeight="1" x14ac:dyDescent="0.2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</row>
    <row r="884" spans="1:16" ht="15.75" customHeight="1" x14ac:dyDescent="0.2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</row>
    <row r="885" spans="1:16" ht="15.75" customHeight="1" x14ac:dyDescent="0.2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</row>
    <row r="886" spans="1:16" ht="15.75" customHeight="1" x14ac:dyDescent="0.2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</row>
    <row r="887" spans="1:16" ht="15.75" customHeight="1" x14ac:dyDescent="0.2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</row>
    <row r="888" spans="1:16" ht="15.75" customHeight="1" x14ac:dyDescent="0.2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</row>
    <row r="889" spans="1:16" ht="15.75" customHeight="1" x14ac:dyDescent="0.2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</row>
    <row r="890" spans="1:16" ht="15.75" customHeight="1" x14ac:dyDescent="0.2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</row>
    <row r="891" spans="1:16" ht="15.75" customHeight="1" x14ac:dyDescent="0.2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</row>
    <row r="892" spans="1:16" ht="15.75" customHeight="1" x14ac:dyDescent="0.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</row>
    <row r="893" spans="1:16" ht="15.75" customHeight="1" x14ac:dyDescent="0.2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</row>
    <row r="894" spans="1:16" ht="15.75" customHeight="1" x14ac:dyDescent="0.2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</row>
    <row r="895" spans="1:16" ht="15.75" customHeight="1" x14ac:dyDescent="0.2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</row>
    <row r="896" spans="1:16" ht="15.75" customHeight="1" x14ac:dyDescent="0.2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</row>
    <row r="897" spans="1:16" ht="15.75" customHeight="1" x14ac:dyDescent="0.2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</row>
    <row r="898" spans="1:16" ht="15.75" customHeight="1" x14ac:dyDescent="0.2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</row>
    <row r="899" spans="1:16" ht="15.75" customHeight="1" x14ac:dyDescent="0.2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</row>
    <row r="900" spans="1:16" ht="15.75" customHeight="1" x14ac:dyDescent="0.2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</row>
    <row r="901" spans="1:16" ht="15.75" customHeight="1" x14ac:dyDescent="0.2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</row>
    <row r="902" spans="1:16" ht="15.75" customHeight="1" x14ac:dyDescent="0.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</row>
  </sheetData>
  <mergeCells count="6">
    <mergeCell ref="A28:A29"/>
    <mergeCell ref="B28:B29"/>
    <mergeCell ref="C28:P28"/>
    <mergeCell ref="A4:A5"/>
    <mergeCell ref="B4:B5"/>
    <mergeCell ref="C4:P4"/>
  </mergeCells>
  <pageMargins left="0.59055118110236227" right="0.19685039370078741" top="0.51181102362204722" bottom="0.19685039370078741" header="0" footer="0"/>
  <pageSetup paperSize="9" scale="61" orientation="landscape" r:id="rId1"/>
  <rowBreaks count="8" manualBreakCount="8">
    <brk id="24" max="16383" man="1"/>
    <brk id="48" max="16383" man="1"/>
    <brk id="67" max="16383" man="1"/>
    <brk id="86" max="16383" man="1"/>
    <brk id="105" max="16383" man="1"/>
    <brk id="124" max="16383" man="1"/>
    <brk id="143" max="16383" man="1"/>
    <brk id="16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9ACA-81EA-493D-B57B-EBA398D3A8A0}">
  <dimension ref="A1:AN896"/>
  <sheetViews>
    <sheetView zoomScale="90" zoomScaleNormal="90" zoomScaleSheetLayoutView="80" workbookViewId="0">
      <selection activeCell="I513" sqref="I513:N513"/>
    </sheetView>
  </sheetViews>
  <sheetFormatPr defaultColWidth="14.42578125" defaultRowHeight="15" customHeight="1" x14ac:dyDescent="0.2"/>
  <cols>
    <col min="1" max="1" width="35.7109375" style="32" customWidth="1"/>
    <col min="2" max="2" width="14.7109375" style="32" customWidth="1"/>
    <col min="3" max="3" width="15.7109375" style="32" customWidth="1"/>
    <col min="4" max="4" width="9.7109375" style="32" customWidth="1"/>
    <col min="5" max="5" width="15.7109375" style="32" customWidth="1"/>
    <col min="6" max="6" width="9.7109375" style="32" customWidth="1"/>
    <col min="7" max="7" width="15.7109375" style="32" customWidth="1"/>
    <col min="8" max="8" width="9.7109375" style="32" customWidth="1"/>
    <col min="9" max="9" width="14.7109375" style="32" customWidth="1"/>
    <col min="10" max="10" width="9.7109375" style="32" customWidth="1"/>
    <col min="11" max="11" width="14.7109375" style="32" customWidth="1"/>
    <col min="12" max="12" width="9.7109375" style="32" customWidth="1"/>
    <col min="13" max="13" width="14.7109375" style="32" customWidth="1"/>
    <col min="14" max="14" width="9.7109375" style="32" customWidth="1"/>
    <col min="15" max="15" width="14.7109375" style="32" customWidth="1"/>
    <col min="16" max="16" width="9.7109375" style="32" customWidth="1"/>
    <col min="17" max="26" width="9.140625" style="32" customWidth="1"/>
    <col min="27" max="16384" width="14.42578125" style="32"/>
  </cols>
  <sheetData>
    <row r="1" spans="1:26" ht="15.75" customHeight="1" x14ac:dyDescent="0.2">
      <c r="A1" s="1" t="s">
        <v>198</v>
      </c>
      <c r="Q1" s="73"/>
      <c r="R1" s="74"/>
      <c r="S1" s="34"/>
      <c r="T1" s="34"/>
      <c r="U1" s="34"/>
      <c r="V1" s="34"/>
      <c r="W1" s="34"/>
      <c r="X1" s="34"/>
      <c r="Y1" s="34"/>
      <c r="Z1" s="34"/>
    </row>
    <row r="2" spans="1:26" ht="15.75" customHeight="1" x14ac:dyDescent="0.2">
      <c r="A2" s="4" t="s">
        <v>202</v>
      </c>
      <c r="Q2" s="75"/>
      <c r="R2" s="76"/>
      <c r="S2" s="34"/>
      <c r="T2" s="34"/>
      <c r="U2" s="34"/>
      <c r="V2" s="34"/>
      <c r="W2" s="34"/>
      <c r="X2" s="34"/>
      <c r="Y2" s="34"/>
      <c r="Z2" s="34"/>
    </row>
    <row r="3" spans="1:26" ht="14.25" customHeight="1" thickBot="1" x14ac:dyDescent="0.25">
      <c r="A3" s="34"/>
      <c r="B3" s="36"/>
      <c r="C3" s="36"/>
      <c r="D3" s="36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35.1" customHeight="1" thickTop="1" x14ac:dyDescent="0.2">
      <c r="A6" s="77" t="s">
        <v>16</v>
      </c>
      <c r="B6" s="41"/>
      <c r="C6" s="34"/>
      <c r="D6" s="34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9.950000000000003" customHeight="1" x14ac:dyDescent="0.2">
      <c r="A7" s="16" t="s">
        <v>185</v>
      </c>
      <c r="B7" s="41">
        <f>SUM(B8:B19)</f>
        <v>80908</v>
      </c>
      <c r="C7" s="41">
        <f>SUM(C8:C19)</f>
        <v>16975</v>
      </c>
      <c r="D7" s="42">
        <f t="shared" ref="D7:D19" si="0">C7/B7*100</f>
        <v>20.980619963415236</v>
      </c>
      <c r="E7" s="41">
        <f>SUM(E8:E19)</f>
        <v>4783</v>
      </c>
      <c r="F7" s="42">
        <f t="shared" ref="F7:F19" si="1">E7/B7*100</f>
        <v>5.9116527413852777</v>
      </c>
      <c r="G7" s="41">
        <f>SUM(G8:G19)</f>
        <v>23524</v>
      </c>
      <c r="H7" s="42">
        <f t="shared" ref="H7:H19" si="2">G7/B7*100</f>
        <v>29.07499876402828</v>
      </c>
      <c r="I7" s="41">
        <f>SUM(I8:I19)</f>
        <v>1296</v>
      </c>
      <c r="J7" s="42">
        <f t="shared" ref="J7:J19" si="3">I7/B7*100</f>
        <v>1.6018193503732636</v>
      </c>
      <c r="K7" s="41">
        <f>SUM(K8:K19)</f>
        <v>6035</v>
      </c>
      <c r="L7" s="42">
        <f t="shared" ref="L7:L19" si="4">K7/B7*100</f>
        <v>7.4590893360359916</v>
      </c>
      <c r="M7" s="41">
        <f>SUM(M8:M19)</f>
        <v>3206</v>
      </c>
      <c r="N7" s="42">
        <f t="shared" ref="N7:N19" si="5">M7/B7*100</f>
        <v>3.96252533742028</v>
      </c>
      <c r="O7" s="41">
        <f>SUM(O8:O19)</f>
        <v>25079</v>
      </c>
      <c r="P7" s="42">
        <f t="shared" ref="P7:P19" si="6">O7/B7*100</f>
        <v>30.996934790132002</v>
      </c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39.950000000000003" customHeight="1" x14ac:dyDescent="0.2">
      <c r="A8" s="19" t="s">
        <v>186</v>
      </c>
      <c r="B8" s="46">
        <f t="shared" ref="B8:C19" si="7">B32+B51+B70+B89+B108+B127+B146+B165+B184+B203+B222+B241+B260+B279+B298+B317+B336+B355+B374+B393+B412+B431+B450+B469+B488+B507+B526</f>
        <v>29388</v>
      </c>
      <c r="C8" s="46">
        <f t="shared" si="7"/>
        <v>2005</v>
      </c>
      <c r="D8" s="47">
        <f t="shared" si="0"/>
        <v>6.8225125901728596</v>
      </c>
      <c r="E8" s="46">
        <f t="shared" ref="E8:E19" si="8">E32+E51+E70+E89+E108+E127+E146+E165+E184+E203+E222+E241+E260+E279+E298+E317+E336+E355+E374+E393+E412+E431+E450+E469+E488+E507+E526</f>
        <v>1736</v>
      </c>
      <c r="F8" s="47">
        <f t="shared" si="1"/>
        <v>5.9071729957805905</v>
      </c>
      <c r="G8" s="46">
        <f t="shared" ref="G8:G19" si="9">G32+G51+G70+G89+G108+G127+G146+G165+G184+G203+G222+G241+G260+G279+G298+G317+G336+G355+G374+G393+G412+G431+G450+G469+G488+G507+G526</f>
        <v>12299</v>
      </c>
      <c r="H8" s="47">
        <f t="shared" si="2"/>
        <v>41.850415135429422</v>
      </c>
      <c r="I8" s="46">
        <f t="shared" ref="I8:I19" si="10">I32+I51+I70+I89+I108+I127+I146+I165+I184+I203+I222+I241+I260+I279+I298+I317+I336+I355+I374+I393+I412+I431+I450+I469+I488+I507+I526</f>
        <v>451</v>
      </c>
      <c r="J8" s="47">
        <f t="shared" si="3"/>
        <v>1.5346399891112017</v>
      </c>
      <c r="K8" s="46">
        <f t="shared" ref="K8:K19" si="11">K32+K51+K70+K89+K108+K127+K146+K165+K184+K203+K222+K241+K260+K279+K298+K317+K336+K355+K374+K393+K412+K431+K450+K469+K488+K507+K526</f>
        <v>1523</v>
      </c>
      <c r="L8" s="47">
        <f t="shared" si="4"/>
        <v>5.1823873689941475</v>
      </c>
      <c r="M8" s="46">
        <f t="shared" ref="M8:M19" si="12">M32+M51+M70+M89+M108+M127+M146+M165+M184+M203+M222+M241+M260+M279+M298+M317+M336+M355+M374+M393+M412+M431+M450+M469+M488+M507+M526</f>
        <v>2300</v>
      </c>
      <c r="N8" s="47">
        <f t="shared" si="5"/>
        <v>7.8263236695249763</v>
      </c>
      <c r="O8" s="46">
        <f t="shared" ref="O8:O19" si="13">O32+O51+O70+O89+O108+O127+O146+O165+O184+O203+O222+O241+O260+O279+O298+O317+O336+O355+O374+O393+O412+O431+O450+O469+O488+O507+O526</f>
        <v>9074</v>
      </c>
      <c r="P8" s="47">
        <f t="shared" si="6"/>
        <v>30.876548250986797</v>
      </c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39.950000000000003" customHeight="1" x14ac:dyDescent="0.2">
      <c r="A9" s="19" t="s">
        <v>187</v>
      </c>
      <c r="B9" s="46">
        <f t="shared" si="7"/>
        <v>3376</v>
      </c>
      <c r="C9" s="46">
        <f t="shared" si="7"/>
        <v>553</v>
      </c>
      <c r="D9" s="47">
        <f t="shared" si="0"/>
        <v>16.380331753554504</v>
      </c>
      <c r="E9" s="46">
        <f t="shared" si="8"/>
        <v>335</v>
      </c>
      <c r="F9" s="47">
        <f t="shared" si="1"/>
        <v>9.9229857819905209</v>
      </c>
      <c r="G9" s="46">
        <f t="shared" si="9"/>
        <v>791</v>
      </c>
      <c r="H9" s="47">
        <f t="shared" si="2"/>
        <v>23.430094786729857</v>
      </c>
      <c r="I9" s="46">
        <f t="shared" si="10"/>
        <v>45</v>
      </c>
      <c r="J9" s="47">
        <f t="shared" si="3"/>
        <v>1.3329383886255926</v>
      </c>
      <c r="K9" s="46">
        <f t="shared" si="11"/>
        <v>543</v>
      </c>
      <c r="L9" s="47">
        <f t="shared" si="4"/>
        <v>16.084123222748815</v>
      </c>
      <c r="M9" s="46">
        <f t="shared" si="12"/>
        <v>74</v>
      </c>
      <c r="N9" s="47">
        <f t="shared" si="5"/>
        <v>2.1919431279620856</v>
      </c>
      <c r="O9" s="46">
        <f t="shared" si="13"/>
        <v>1035</v>
      </c>
      <c r="P9" s="47">
        <f t="shared" si="6"/>
        <v>30.657582938388629</v>
      </c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39.950000000000003" customHeight="1" x14ac:dyDescent="0.2">
      <c r="A10" s="125" t="s">
        <v>199</v>
      </c>
      <c r="B10" s="46">
        <f t="shared" si="7"/>
        <v>20387</v>
      </c>
      <c r="C10" s="46">
        <f t="shared" si="7"/>
        <v>5086</v>
      </c>
      <c r="D10" s="47">
        <f t="shared" si="0"/>
        <v>24.947270319321134</v>
      </c>
      <c r="E10" s="46">
        <f t="shared" si="8"/>
        <v>1132</v>
      </c>
      <c r="F10" s="47">
        <f t="shared" si="1"/>
        <v>5.5525580026487473</v>
      </c>
      <c r="G10" s="46">
        <f t="shared" si="9"/>
        <v>4031</v>
      </c>
      <c r="H10" s="47">
        <f t="shared" si="2"/>
        <v>19.7724039829303</v>
      </c>
      <c r="I10" s="46">
        <f t="shared" si="10"/>
        <v>169</v>
      </c>
      <c r="J10" s="47">
        <f t="shared" si="3"/>
        <v>0.82895963113748961</v>
      </c>
      <c r="K10" s="46">
        <f t="shared" si="11"/>
        <v>2723</v>
      </c>
      <c r="L10" s="47">
        <f t="shared" si="4"/>
        <v>13.356550743120616</v>
      </c>
      <c r="M10" s="46">
        <f t="shared" si="12"/>
        <v>447</v>
      </c>
      <c r="N10" s="47">
        <f t="shared" si="5"/>
        <v>2.192573698925786</v>
      </c>
      <c r="O10" s="46">
        <f t="shared" si="13"/>
        <v>6799</v>
      </c>
      <c r="P10" s="47">
        <f t="shared" si="6"/>
        <v>33.349683621915929</v>
      </c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39.950000000000003" customHeight="1" x14ac:dyDescent="0.2">
      <c r="A11" s="19" t="s">
        <v>188</v>
      </c>
      <c r="B11" s="46">
        <f t="shared" si="7"/>
        <v>137</v>
      </c>
      <c r="C11" s="46">
        <f t="shared" si="7"/>
        <v>71</v>
      </c>
      <c r="D11" s="47">
        <f t="shared" si="0"/>
        <v>51.824817518248182</v>
      </c>
      <c r="E11" s="46">
        <f t="shared" si="8"/>
        <v>6</v>
      </c>
      <c r="F11" s="47">
        <f t="shared" si="1"/>
        <v>4.3795620437956204</v>
      </c>
      <c r="G11" s="46">
        <f t="shared" si="9"/>
        <v>17</v>
      </c>
      <c r="H11" s="47">
        <f t="shared" si="2"/>
        <v>12.408759124087592</v>
      </c>
      <c r="I11" s="46">
        <f t="shared" si="10"/>
        <v>4</v>
      </c>
      <c r="J11" s="47">
        <f t="shared" si="3"/>
        <v>2.9197080291970803</v>
      </c>
      <c r="K11" s="46">
        <f t="shared" si="11"/>
        <v>1</v>
      </c>
      <c r="L11" s="47">
        <f t="shared" si="4"/>
        <v>0.72992700729927007</v>
      </c>
      <c r="M11" s="127">
        <v>0</v>
      </c>
      <c r="N11" s="127">
        <v>0</v>
      </c>
      <c r="O11" s="46">
        <f t="shared" si="13"/>
        <v>38</v>
      </c>
      <c r="P11" s="47">
        <f t="shared" si="6"/>
        <v>27.737226277372262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54.95" customHeight="1" x14ac:dyDescent="0.2">
      <c r="A12" s="19" t="s">
        <v>189</v>
      </c>
      <c r="B12" s="46">
        <f t="shared" si="7"/>
        <v>21847</v>
      </c>
      <c r="C12" s="46">
        <f t="shared" si="7"/>
        <v>8384</v>
      </c>
      <c r="D12" s="47">
        <f t="shared" si="0"/>
        <v>38.375978395203006</v>
      </c>
      <c r="E12" s="46">
        <f t="shared" si="8"/>
        <v>1344</v>
      </c>
      <c r="F12" s="47">
        <f t="shared" si="1"/>
        <v>6.1518743992310156</v>
      </c>
      <c r="G12" s="46">
        <f t="shared" si="9"/>
        <v>5432</v>
      </c>
      <c r="H12" s="47">
        <f t="shared" si="2"/>
        <v>24.863825696892022</v>
      </c>
      <c r="I12" s="46">
        <f t="shared" si="10"/>
        <v>545</v>
      </c>
      <c r="J12" s="47">
        <f t="shared" si="3"/>
        <v>2.4946216871881721</v>
      </c>
      <c r="K12" s="46">
        <f t="shared" si="11"/>
        <v>304</v>
      </c>
      <c r="L12" s="47">
        <f t="shared" si="4"/>
        <v>1.3914953998260631</v>
      </c>
      <c r="M12" s="46">
        <f t="shared" si="12"/>
        <v>72</v>
      </c>
      <c r="N12" s="47">
        <f t="shared" si="5"/>
        <v>0.32956469995880439</v>
      </c>
      <c r="O12" s="46">
        <f t="shared" si="13"/>
        <v>5766</v>
      </c>
      <c r="P12" s="47">
        <f t="shared" si="6"/>
        <v>26.392639721700924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20" customHeight="1" x14ac:dyDescent="0.2">
      <c r="A13" s="19" t="s">
        <v>200</v>
      </c>
      <c r="B13" s="46">
        <f t="shared" si="7"/>
        <v>297</v>
      </c>
      <c r="C13" s="46">
        <f t="shared" si="7"/>
        <v>41</v>
      </c>
      <c r="D13" s="47">
        <f t="shared" si="0"/>
        <v>13.804713804713806</v>
      </c>
      <c r="E13" s="46">
        <f t="shared" si="8"/>
        <v>4</v>
      </c>
      <c r="F13" s="47">
        <f t="shared" si="1"/>
        <v>1.3468013468013467</v>
      </c>
      <c r="G13" s="46">
        <f t="shared" si="9"/>
        <v>83</v>
      </c>
      <c r="H13" s="47">
        <f t="shared" si="2"/>
        <v>27.946127946127948</v>
      </c>
      <c r="I13" s="46">
        <f t="shared" si="10"/>
        <v>45</v>
      </c>
      <c r="J13" s="47">
        <f t="shared" si="3"/>
        <v>15.151515151515152</v>
      </c>
      <c r="K13" s="46">
        <f t="shared" si="11"/>
        <v>3</v>
      </c>
      <c r="L13" s="47">
        <f t="shared" si="4"/>
        <v>1.0101010101010102</v>
      </c>
      <c r="M13" s="46">
        <f t="shared" si="12"/>
        <v>5</v>
      </c>
      <c r="N13" s="47">
        <f t="shared" si="5"/>
        <v>1.6835016835016834</v>
      </c>
      <c r="O13" s="46">
        <f t="shared" si="13"/>
        <v>116</v>
      </c>
      <c r="P13" s="47">
        <f t="shared" si="6"/>
        <v>39.057239057239059</v>
      </c>
      <c r="Q13" s="42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39.950000000000003" customHeight="1" x14ac:dyDescent="0.2">
      <c r="A14" s="19" t="s">
        <v>190</v>
      </c>
      <c r="B14" s="46">
        <f t="shared" si="7"/>
        <v>859</v>
      </c>
      <c r="C14" s="46">
        <f t="shared" si="7"/>
        <v>311</v>
      </c>
      <c r="D14" s="47">
        <f t="shared" si="0"/>
        <v>36.204889406286377</v>
      </c>
      <c r="E14" s="46">
        <f t="shared" si="8"/>
        <v>43</v>
      </c>
      <c r="F14" s="47">
        <f t="shared" si="1"/>
        <v>5.0058207217694992</v>
      </c>
      <c r="G14" s="46">
        <f t="shared" si="9"/>
        <v>135</v>
      </c>
      <c r="H14" s="47">
        <f t="shared" si="2"/>
        <v>15.715948777648428</v>
      </c>
      <c r="I14" s="46">
        <f t="shared" si="10"/>
        <v>5</v>
      </c>
      <c r="J14" s="47">
        <f t="shared" si="3"/>
        <v>0.58207217694994184</v>
      </c>
      <c r="K14" s="46">
        <f t="shared" si="11"/>
        <v>69</v>
      </c>
      <c r="L14" s="47">
        <f t="shared" si="4"/>
        <v>8.0325960419091977</v>
      </c>
      <c r="M14" s="46">
        <f t="shared" si="12"/>
        <v>1</v>
      </c>
      <c r="N14" s="47">
        <f t="shared" si="5"/>
        <v>0.11641443538998836</v>
      </c>
      <c r="O14" s="46">
        <f t="shared" si="13"/>
        <v>295</v>
      </c>
      <c r="P14" s="47">
        <f t="shared" si="6"/>
        <v>34.342258440046564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39.950000000000003" customHeight="1" x14ac:dyDescent="0.2">
      <c r="A15" s="19" t="s">
        <v>191</v>
      </c>
      <c r="B15" s="46">
        <f t="shared" si="7"/>
        <v>767</v>
      </c>
      <c r="C15" s="46">
        <f t="shared" si="7"/>
        <v>22</v>
      </c>
      <c r="D15" s="47">
        <f t="shared" si="0"/>
        <v>2.8683181225554106</v>
      </c>
      <c r="E15" s="46">
        <f t="shared" si="8"/>
        <v>12</v>
      </c>
      <c r="F15" s="47">
        <f t="shared" si="1"/>
        <v>1.5645371577574969</v>
      </c>
      <c r="G15" s="46">
        <f t="shared" si="9"/>
        <v>106</v>
      </c>
      <c r="H15" s="47">
        <f t="shared" si="2"/>
        <v>13.820078226857888</v>
      </c>
      <c r="I15" s="127">
        <v>0</v>
      </c>
      <c r="J15" s="127">
        <v>0</v>
      </c>
      <c r="K15" s="46">
        <f t="shared" si="11"/>
        <v>289</v>
      </c>
      <c r="L15" s="47">
        <f t="shared" si="4"/>
        <v>37.67926988265971</v>
      </c>
      <c r="M15" s="46">
        <f t="shared" si="12"/>
        <v>48</v>
      </c>
      <c r="N15" s="47">
        <f t="shared" si="5"/>
        <v>6.2581486310299876</v>
      </c>
      <c r="O15" s="46">
        <f t="shared" si="13"/>
        <v>290</v>
      </c>
      <c r="P15" s="47">
        <f t="shared" si="6"/>
        <v>37.809647979139505</v>
      </c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39.950000000000003" customHeight="1" x14ac:dyDescent="0.2">
      <c r="A16" s="19" t="s">
        <v>192</v>
      </c>
      <c r="B16" s="46">
        <f t="shared" si="7"/>
        <v>152</v>
      </c>
      <c r="C16" s="46">
        <f t="shared" si="7"/>
        <v>2</v>
      </c>
      <c r="D16" s="47">
        <f t="shared" si="0"/>
        <v>1.3157894736842104</v>
      </c>
      <c r="E16" s="46">
        <f t="shared" si="8"/>
        <v>6</v>
      </c>
      <c r="F16" s="47">
        <f t="shared" si="1"/>
        <v>3.9473684210526314</v>
      </c>
      <c r="G16" s="46">
        <f t="shared" si="9"/>
        <v>36</v>
      </c>
      <c r="H16" s="47">
        <f t="shared" si="2"/>
        <v>23.684210526315788</v>
      </c>
      <c r="I16" s="127">
        <v>0</v>
      </c>
      <c r="J16" s="127">
        <v>0</v>
      </c>
      <c r="K16" s="46">
        <f t="shared" si="11"/>
        <v>38</v>
      </c>
      <c r="L16" s="47">
        <f t="shared" si="4"/>
        <v>25</v>
      </c>
      <c r="M16" s="46">
        <f t="shared" si="12"/>
        <v>28</v>
      </c>
      <c r="N16" s="47">
        <f t="shared" si="5"/>
        <v>18.421052631578945</v>
      </c>
      <c r="O16" s="46">
        <f t="shared" si="13"/>
        <v>42</v>
      </c>
      <c r="P16" s="47">
        <f t="shared" si="6"/>
        <v>27.631578947368425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39.950000000000003" customHeight="1" x14ac:dyDescent="0.2">
      <c r="A17" s="19" t="s">
        <v>193</v>
      </c>
      <c r="B17" s="46">
        <f t="shared" si="7"/>
        <v>1152</v>
      </c>
      <c r="C17" s="46">
        <f t="shared" si="7"/>
        <v>320</v>
      </c>
      <c r="D17" s="47">
        <f t="shared" si="0"/>
        <v>27.777777777777779</v>
      </c>
      <c r="E17" s="46">
        <f t="shared" si="8"/>
        <v>74</v>
      </c>
      <c r="F17" s="47">
        <f t="shared" si="1"/>
        <v>6.4236111111111107</v>
      </c>
      <c r="G17" s="46">
        <f t="shared" si="9"/>
        <v>102</v>
      </c>
      <c r="H17" s="47">
        <f t="shared" si="2"/>
        <v>8.8541666666666679</v>
      </c>
      <c r="I17" s="46">
        <f t="shared" si="10"/>
        <v>11</v>
      </c>
      <c r="J17" s="47">
        <f t="shared" si="3"/>
        <v>0.95486111111111116</v>
      </c>
      <c r="K17" s="46">
        <f t="shared" si="11"/>
        <v>229</v>
      </c>
      <c r="L17" s="47">
        <f t="shared" si="4"/>
        <v>19.878472222222221</v>
      </c>
      <c r="M17" s="46">
        <f t="shared" si="12"/>
        <v>72</v>
      </c>
      <c r="N17" s="47">
        <f t="shared" si="5"/>
        <v>6.25</v>
      </c>
      <c r="O17" s="46">
        <f t="shared" si="13"/>
        <v>344</v>
      </c>
      <c r="P17" s="47">
        <f t="shared" si="6"/>
        <v>29.861111111111111</v>
      </c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39.950000000000003" customHeight="1" x14ac:dyDescent="0.2">
      <c r="A18" s="19" t="s">
        <v>194</v>
      </c>
      <c r="B18" s="46">
        <f t="shared" si="7"/>
        <v>914</v>
      </c>
      <c r="C18" s="46">
        <f t="shared" si="7"/>
        <v>73</v>
      </c>
      <c r="D18" s="47">
        <f t="shared" si="0"/>
        <v>7.9868708971553612</v>
      </c>
      <c r="E18" s="46">
        <f t="shared" si="8"/>
        <v>53</v>
      </c>
      <c r="F18" s="47">
        <f t="shared" si="1"/>
        <v>5.7986870897155356</v>
      </c>
      <c r="G18" s="46">
        <f t="shared" si="9"/>
        <v>365</v>
      </c>
      <c r="H18" s="47">
        <f t="shared" si="2"/>
        <v>39.934354485776808</v>
      </c>
      <c r="I18" s="46">
        <f t="shared" si="10"/>
        <v>1</v>
      </c>
      <c r="J18" s="47">
        <f t="shared" si="3"/>
        <v>0.10940919037199125</v>
      </c>
      <c r="K18" s="46">
        <f t="shared" si="11"/>
        <v>14</v>
      </c>
      <c r="L18" s="47">
        <f t="shared" si="4"/>
        <v>1.5317286652078774</v>
      </c>
      <c r="M18" s="46">
        <f t="shared" si="12"/>
        <v>78</v>
      </c>
      <c r="N18" s="47">
        <f t="shared" si="5"/>
        <v>8.5339168490153181</v>
      </c>
      <c r="O18" s="46">
        <f t="shared" si="13"/>
        <v>330</v>
      </c>
      <c r="P18" s="47">
        <f t="shared" si="6"/>
        <v>36.10503282275711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39.950000000000003" customHeight="1" x14ac:dyDescent="0.2">
      <c r="A19" s="19" t="s">
        <v>195</v>
      </c>
      <c r="B19" s="46">
        <f t="shared" si="7"/>
        <v>1632</v>
      </c>
      <c r="C19" s="46">
        <f t="shared" si="7"/>
        <v>107</v>
      </c>
      <c r="D19" s="47">
        <f t="shared" si="0"/>
        <v>6.5563725490196081</v>
      </c>
      <c r="E19" s="46">
        <f t="shared" si="8"/>
        <v>38</v>
      </c>
      <c r="F19" s="47">
        <f t="shared" si="1"/>
        <v>2.3284313725490198</v>
      </c>
      <c r="G19" s="46">
        <f t="shared" si="9"/>
        <v>127</v>
      </c>
      <c r="H19" s="47">
        <f t="shared" si="2"/>
        <v>7.7818627450980395</v>
      </c>
      <c r="I19" s="46">
        <f t="shared" si="10"/>
        <v>20</v>
      </c>
      <c r="J19" s="47">
        <f t="shared" si="3"/>
        <v>1.2254901960784315</v>
      </c>
      <c r="K19" s="46">
        <f t="shared" si="11"/>
        <v>299</v>
      </c>
      <c r="L19" s="47">
        <f t="shared" si="4"/>
        <v>18.321078431372548</v>
      </c>
      <c r="M19" s="46">
        <f t="shared" si="12"/>
        <v>81</v>
      </c>
      <c r="N19" s="47">
        <f t="shared" si="5"/>
        <v>4.9632352941176467</v>
      </c>
      <c r="O19" s="46">
        <f t="shared" si="13"/>
        <v>950</v>
      </c>
      <c r="P19" s="47">
        <f t="shared" si="6"/>
        <v>58.210784313725497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5.95" customHeight="1" x14ac:dyDescent="0.2">
      <c r="A20" s="40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5.95" customHeight="1" thickBot="1" x14ac:dyDescent="0.25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s="3" customFormat="1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26" s="3" customFormat="1" ht="18" customHeight="1" x14ac:dyDescent="0.25">
      <c r="A23" s="30" t="s">
        <v>19</v>
      </c>
    </row>
    <row r="24" spans="1:26" s="3" customFormat="1" ht="15.95" customHeight="1" x14ac:dyDescent="0.2">
      <c r="A24" s="31" t="s">
        <v>20</v>
      </c>
    </row>
    <row r="25" spans="1:26" ht="15.75" customHeight="1" x14ac:dyDescent="0.2">
      <c r="A25" s="1" t="s">
        <v>198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3"/>
      <c r="R25" s="74"/>
      <c r="S25" s="34"/>
      <c r="T25" s="34"/>
      <c r="U25" s="34"/>
      <c r="V25" s="34"/>
      <c r="W25" s="34"/>
      <c r="X25" s="34"/>
      <c r="Y25" s="34"/>
      <c r="Z25" s="34"/>
    </row>
    <row r="26" spans="1:26" ht="15.75" customHeight="1" x14ac:dyDescent="0.2">
      <c r="A26" s="4" t="s">
        <v>202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6"/>
      <c r="S26" s="34"/>
      <c r="T26" s="34"/>
      <c r="U26" s="34"/>
      <c r="V26" s="34"/>
      <c r="W26" s="34"/>
      <c r="X26" s="34"/>
      <c r="Y26" s="34"/>
      <c r="Z26" s="34"/>
    </row>
    <row r="27" spans="1:26" ht="14.25" customHeight="1" thickBot="1" x14ac:dyDescent="0.25">
      <c r="A27" s="34"/>
      <c r="B27" s="36"/>
      <c r="C27" s="36"/>
      <c r="D27" s="36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35.1" customHeight="1" thickTop="1" x14ac:dyDescent="0.2">
      <c r="A30" s="77" t="s">
        <v>110</v>
      </c>
      <c r="B30" s="41"/>
      <c r="C30" s="34"/>
      <c r="D30" s="34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39.950000000000003" customHeight="1" x14ac:dyDescent="0.2">
      <c r="A31" s="16" t="s">
        <v>185</v>
      </c>
      <c r="B31" s="80">
        <f>SUM(B32:B43)</f>
        <v>5296</v>
      </c>
      <c r="C31" s="80">
        <f>SUM(C32:C43)</f>
        <v>1429</v>
      </c>
      <c r="D31" s="81">
        <f t="shared" ref="D31:D43" si="14">C31/B31*100</f>
        <v>26.98262839879154</v>
      </c>
      <c r="E31" s="80">
        <f>SUM(E32:E43)</f>
        <v>370</v>
      </c>
      <c r="F31" s="81">
        <f t="shared" ref="F31:F43" si="15">E31/B31*100</f>
        <v>6.9864048338368585</v>
      </c>
      <c r="G31" s="80">
        <f>SUM(G32:G43)</f>
        <v>1479</v>
      </c>
      <c r="H31" s="81">
        <f t="shared" ref="H31:H43" si="16">G31/B31*100</f>
        <v>27.926737160120847</v>
      </c>
      <c r="I31" s="80">
        <f>SUM(I32:I43)</f>
        <v>50</v>
      </c>
      <c r="J31" s="81">
        <f t="shared" ref="J31:J41" si="17">I31/B31*100</f>
        <v>0.9441087613293051</v>
      </c>
      <c r="K31" s="80">
        <f>SUM(K32:K43)</f>
        <v>335</v>
      </c>
      <c r="L31" s="81">
        <f t="shared" ref="L31:L43" si="18">K31/B31*100</f>
        <v>6.3255287009063439</v>
      </c>
      <c r="M31" s="80">
        <f>SUM(M32:M43)</f>
        <v>197</v>
      </c>
      <c r="N31" s="81">
        <f t="shared" ref="N31:N43" si="19">M31/B31*100</f>
        <v>3.7197885196374623</v>
      </c>
      <c r="O31" s="80">
        <f>SUM(O32:O43)</f>
        <v>1436</v>
      </c>
      <c r="P31" s="81">
        <f t="shared" ref="P31:P43" si="20">O31/B31*100</f>
        <v>27.114803625377643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39.950000000000003" customHeight="1" x14ac:dyDescent="0.2">
      <c r="A32" s="19" t="s">
        <v>186</v>
      </c>
      <c r="B32" s="82">
        <v>1607</v>
      </c>
      <c r="C32" s="82">
        <v>267</v>
      </c>
      <c r="D32" s="83">
        <f t="shared" si="14"/>
        <v>16.614810205351588</v>
      </c>
      <c r="E32" s="82">
        <v>103</v>
      </c>
      <c r="F32" s="83">
        <f t="shared" si="15"/>
        <v>6.4094586185438702</v>
      </c>
      <c r="G32" s="82">
        <v>509</v>
      </c>
      <c r="H32" s="83">
        <f t="shared" si="16"/>
        <v>31.673926571250778</v>
      </c>
      <c r="I32" s="82">
        <v>12</v>
      </c>
      <c r="J32" s="83">
        <f t="shared" si="17"/>
        <v>0.74673304293714993</v>
      </c>
      <c r="K32" s="82">
        <v>67</v>
      </c>
      <c r="L32" s="83">
        <f t="shared" si="18"/>
        <v>4.1692594897324211</v>
      </c>
      <c r="M32" s="82">
        <v>126</v>
      </c>
      <c r="N32" s="83">
        <f t="shared" si="19"/>
        <v>7.8406969508400746</v>
      </c>
      <c r="O32" s="82">
        <v>523</v>
      </c>
      <c r="P32" s="83">
        <f t="shared" si="20"/>
        <v>32.545115121344118</v>
      </c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39.950000000000003" customHeight="1" x14ac:dyDescent="0.2">
      <c r="A33" s="19" t="s">
        <v>187</v>
      </c>
      <c r="B33" s="82">
        <v>221</v>
      </c>
      <c r="C33" s="82">
        <v>37</v>
      </c>
      <c r="D33" s="83">
        <f t="shared" si="14"/>
        <v>16.742081447963798</v>
      </c>
      <c r="E33" s="82">
        <v>29</v>
      </c>
      <c r="F33" s="83">
        <f t="shared" si="15"/>
        <v>13.122171945701359</v>
      </c>
      <c r="G33" s="82">
        <v>71</v>
      </c>
      <c r="H33" s="83">
        <f t="shared" si="16"/>
        <v>32.126696832579185</v>
      </c>
      <c r="I33" s="82">
        <v>1</v>
      </c>
      <c r="J33" s="83">
        <f t="shared" si="17"/>
        <v>0.45248868778280549</v>
      </c>
      <c r="K33" s="82">
        <v>28</v>
      </c>
      <c r="L33" s="83">
        <f t="shared" si="18"/>
        <v>12.669683257918551</v>
      </c>
      <c r="M33" s="127">
        <v>0</v>
      </c>
      <c r="N33" s="127">
        <v>0</v>
      </c>
      <c r="O33" s="82">
        <v>55</v>
      </c>
      <c r="P33" s="83">
        <f t="shared" si="20"/>
        <v>24.886877828054299</v>
      </c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39.950000000000003" customHeight="1" x14ac:dyDescent="0.2">
      <c r="A34" s="125" t="s">
        <v>199</v>
      </c>
      <c r="B34" s="82">
        <v>2012</v>
      </c>
      <c r="C34" s="82">
        <v>650</v>
      </c>
      <c r="D34" s="83">
        <f t="shared" si="14"/>
        <v>32.306163021868791</v>
      </c>
      <c r="E34" s="82">
        <v>178</v>
      </c>
      <c r="F34" s="83">
        <f t="shared" si="15"/>
        <v>8.8469184890656063</v>
      </c>
      <c r="G34" s="82">
        <v>544</v>
      </c>
      <c r="H34" s="83">
        <f t="shared" si="16"/>
        <v>27.037773359840955</v>
      </c>
      <c r="I34" s="82">
        <v>35</v>
      </c>
      <c r="J34" s="83">
        <f t="shared" si="17"/>
        <v>1.7395626242544733</v>
      </c>
      <c r="K34" s="82">
        <v>130</v>
      </c>
      <c r="L34" s="83">
        <f t="shared" si="18"/>
        <v>6.461232604373758</v>
      </c>
      <c r="M34" s="82">
        <v>59</v>
      </c>
      <c r="N34" s="83">
        <f t="shared" si="19"/>
        <v>2.9324055666003974</v>
      </c>
      <c r="O34" s="82">
        <v>416</v>
      </c>
      <c r="P34" s="83">
        <f t="shared" si="20"/>
        <v>20.675944333996025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39.950000000000003" customHeight="1" x14ac:dyDescent="0.2">
      <c r="A35" s="19" t="s">
        <v>188</v>
      </c>
      <c r="B35" s="82">
        <v>2</v>
      </c>
      <c r="C35" s="82">
        <v>2</v>
      </c>
      <c r="D35" s="83">
        <f t="shared" si="14"/>
        <v>100</v>
      </c>
      <c r="E35" s="127">
        <v>0</v>
      </c>
      <c r="F35" s="127">
        <v>0</v>
      </c>
      <c r="G35" s="127">
        <v>0</v>
      </c>
      <c r="H35" s="127">
        <v>0</v>
      </c>
      <c r="I35" s="127">
        <v>0</v>
      </c>
      <c r="J35" s="127">
        <v>0</v>
      </c>
      <c r="K35" s="127">
        <v>0</v>
      </c>
      <c r="L35" s="127">
        <v>0</v>
      </c>
      <c r="M35" s="127">
        <v>0</v>
      </c>
      <c r="N35" s="127">
        <v>0</v>
      </c>
      <c r="O35" s="127">
        <v>0</v>
      </c>
      <c r="P35" s="127">
        <v>0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54.95" customHeight="1" x14ac:dyDescent="0.2">
      <c r="A36" s="19" t="s">
        <v>189</v>
      </c>
      <c r="B36" s="82">
        <v>809</v>
      </c>
      <c r="C36" s="82">
        <v>228</v>
      </c>
      <c r="D36" s="83">
        <f t="shared" si="14"/>
        <v>28.182941903584673</v>
      </c>
      <c r="E36" s="82">
        <v>32</v>
      </c>
      <c r="F36" s="83">
        <f t="shared" si="15"/>
        <v>3.9555006180469712</v>
      </c>
      <c r="G36" s="82">
        <v>259</v>
      </c>
      <c r="H36" s="83">
        <f t="shared" si="16"/>
        <v>32.014833127317679</v>
      </c>
      <c r="I36" s="82">
        <v>1</v>
      </c>
      <c r="J36" s="83">
        <f t="shared" si="17"/>
        <v>0.12360939431396785</v>
      </c>
      <c r="K36" s="82">
        <v>18</v>
      </c>
      <c r="L36" s="83">
        <f t="shared" si="18"/>
        <v>2.2249690976514214</v>
      </c>
      <c r="M36" s="82">
        <v>1</v>
      </c>
      <c r="N36" s="83">
        <f t="shared" si="19"/>
        <v>0.12360939431396785</v>
      </c>
      <c r="O36" s="82">
        <v>270</v>
      </c>
      <c r="P36" s="83">
        <f t="shared" si="20"/>
        <v>33.374536464771317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20" customHeight="1" x14ac:dyDescent="0.2">
      <c r="A37" s="19" t="s">
        <v>200</v>
      </c>
      <c r="B37" s="82">
        <v>15</v>
      </c>
      <c r="C37" s="82">
        <v>2</v>
      </c>
      <c r="D37" s="83">
        <f t="shared" si="14"/>
        <v>13.333333333333334</v>
      </c>
      <c r="E37" s="127">
        <v>0</v>
      </c>
      <c r="F37" s="127">
        <v>0</v>
      </c>
      <c r="G37" s="82">
        <v>1</v>
      </c>
      <c r="H37" s="83">
        <f t="shared" si="16"/>
        <v>6.666666666666667</v>
      </c>
      <c r="I37" s="127">
        <v>0</v>
      </c>
      <c r="J37" s="127">
        <v>0</v>
      </c>
      <c r="K37" s="127">
        <v>0</v>
      </c>
      <c r="L37" s="127">
        <v>0</v>
      </c>
      <c r="M37" s="82">
        <v>5</v>
      </c>
      <c r="N37" s="83">
        <f t="shared" si="19"/>
        <v>33.333333333333329</v>
      </c>
      <c r="O37" s="82">
        <v>7</v>
      </c>
      <c r="P37" s="83">
        <f t="shared" si="20"/>
        <v>46.666666666666664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39.950000000000003" customHeight="1" x14ac:dyDescent="0.2">
      <c r="A38" s="19" t="s">
        <v>190</v>
      </c>
      <c r="B38" s="82">
        <v>48</v>
      </c>
      <c r="C38" s="82">
        <v>29</v>
      </c>
      <c r="D38" s="83">
        <f t="shared" si="14"/>
        <v>60.416666666666664</v>
      </c>
      <c r="E38" s="127">
        <v>0</v>
      </c>
      <c r="F38" s="127">
        <v>0</v>
      </c>
      <c r="G38" s="82">
        <v>7</v>
      </c>
      <c r="H38" s="83">
        <f t="shared" si="16"/>
        <v>14.583333333333334</v>
      </c>
      <c r="I38" s="127">
        <v>0</v>
      </c>
      <c r="J38" s="127">
        <v>0</v>
      </c>
      <c r="K38" s="127">
        <v>0</v>
      </c>
      <c r="L38" s="127">
        <v>0</v>
      </c>
      <c r="M38" s="127">
        <v>0</v>
      </c>
      <c r="N38" s="127">
        <v>0</v>
      </c>
      <c r="O38" s="82">
        <v>12</v>
      </c>
      <c r="P38" s="83">
        <f t="shared" si="20"/>
        <v>25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39.950000000000003" customHeight="1" x14ac:dyDescent="0.2">
      <c r="A39" s="19" t="s">
        <v>191</v>
      </c>
      <c r="B39" s="82">
        <v>24</v>
      </c>
      <c r="C39" s="127">
        <v>0</v>
      </c>
      <c r="D39" s="127">
        <v>0</v>
      </c>
      <c r="E39" s="82">
        <v>1</v>
      </c>
      <c r="F39" s="83">
        <f t="shared" si="15"/>
        <v>4.1666666666666661</v>
      </c>
      <c r="G39" s="82">
        <v>1</v>
      </c>
      <c r="H39" s="83">
        <f t="shared" si="16"/>
        <v>4.1666666666666661</v>
      </c>
      <c r="I39" s="127">
        <v>0</v>
      </c>
      <c r="J39" s="127">
        <v>0</v>
      </c>
      <c r="K39" s="82">
        <v>13</v>
      </c>
      <c r="L39" s="83">
        <f t="shared" si="18"/>
        <v>54.166666666666664</v>
      </c>
      <c r="M39" s="127">
        <v>0</v>
      </c>
      <c r="N39" s="127">
        <v>0</v>
      </c>
      <c r="O39" s="82">
        <v>9</v>
      </c>
      <c r="P39" s="83">
        <f t="shared" si="20"/>
        <v>37.5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39.950000000000003" customHeight="1" x14ac:dyDescent="0.2">
      <c r="A40" s="19" t="s">
        <v>192</v>
      </c>
      <c r="B40" s="82">
        <v>9</v>
      </c>
      <c r="C40" s="127">
        <v>0</v>
      </c>
      <c r="D40" s="127">
        <v>0</v>
      </c>
      <c r="E40" s="82">
        <v>0</v>
      </c>
      <c r="F40" s="83">
        <f t="shared" si="15"/>
        <v>0</v>
      </c>
      <c r="G40" s="82">
        <v>5</v>
      </c>
      <c r="H40" s="83">
        <f t="shared" si="16"/>
        <v>55.555555555555557</v>
      </c>
      <c r="I40" s="127">
        <v>0</v>
      </c>
      <c r="J40" s="127">
        <v>0</v>
      </c>
      <c r="K40" s="82">
        <v>1</v>
      </c>
      <c r="L40" s="83">
        <f t="shared" si="18"/>
        <v>11.111111111111111</v>
      </c>
      <c r="M40" s="127">
        <v>0</v>
      </c>
      <c r="N40" s="127">
        <v>0</v>
      </c>
      <c r="O40" s="82">
        <v>3</v>
      </c>
      <c r="P40" s="83">
        <f t="shared" si="20"/>
        <v>33.333333333333329</v>
      </c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39.950000000000003" customHeight="1" x14ac:dyDescent="0.2">
      <c r="A41" s="19" t="s">
        <v>193</v>
      </c>
      <c r="B41" s="82">
        <v>455</v>
      </c>
      <c r="C41" s="82">
        <v>196</v>
      </c>
      <c r="D41" s="83">
        <f t="shared" si="14"/>
        <v>43.07692307692308</v>
      </c>
      <c r="E41" s="82">
        <v>20</v>
      </c>
      <c r="F41" s="83">
        <f t="shared" si="15"/>
        <v>4.395604395604396</v>
      </c>
      <c r="G41" s="82">
        <v>69</v>
      </c>
      <c r="H41" s="83">
        <f t="shared" si="16"/>
        <v>15.164835164835164</v>
      </c>
      <c r="I41" s="82">
        <v>1</v>
      </c>
      <c r="J41" s="83">
        <f t="shared" si="17"/>
        <v>0.21978021978021978</v>
      </c>
      <c r="K41" s="82">
        <v>65</v>
      </c>
      <c r="L41" s="83">
        <f t="shared" si="18"/>
        <v>14.285714285714285</v>
      </c>
      <c r="M41" s="82">
        <v>1</v>
      </c>
      <c r="N41" s="83">
        <f t="shared" si="19"/>
        <v>0.21978021978021978</v>
      </c>
      <c r="O41" s="82">
        <v>103</v>
      </c>
      <c r="P41" s="83">
        <f t="shared" si="20"/>
        <v>22.637362637362639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39.950000000000003" customHeight="1" x14ac:dyDescent="0.2">
      <c r="A42" s="19" t="s">
        <v>194</v>
      </c>
      <c r="B42" s="82">
        <v>42</v>
      </c>
      <c r="C42" s="82">
        <v>16</v>
      </c>
      <c r="D42" s="83">
        <f t="shared" si="14"/>
        <v>38.095238095238095</v>
      </c>
      <c r="E42" s="82">
        <v>6</v>
      </c>
      <c r="F42" s="83">
        <f t="shared" si="15"/>
        <v>14.285714285714285</v>
      </c>
      <c r="G42" s="82">
        <v>11</v>
      </c>
      <c r="H42" s="83">
        <f t="shared" si="16"/>
        <v>26.190476190476193</v>
      </c>
      <c r="I42" s="127">
        <v>0</v>
      </c>
      <c r="J42" s="127">
        <v>0</v>
      </c>
      <c r="K42" s="127">
        <v>0</v>
      </c>
      <c r="L42" s="127">
        <v>0</v>
      </c>
      <c r="M42" s="82">
        <v>1</v>
      </c>
      <c r="N42" s="83">
        <f t="shared" si="19"/>
        <v>2.3809523809523809</v>
      </c>
      <c r="O42" s="82">
        <v>8</v>
      </c>
      <c r="P42" s="83">
        <f t="shared" si="20"/>
        <v>19.047619047619047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39.950000000000003" customHeight="1" x14ac:dyDescent="0.2">
      <c r="A43" s="19" t="s">
        <v>195</v>
      </c>
      <c r="B43" s="82">
        <v>52</v>
      </c>
      <c r="C43" s="82">
        <v>2</v>
      </c>
      <c r="D43" s="83">
        <f t="shared" si="14"/>
        <v>3.8461538461538463</v>
      </c>
      <c r="E43" s="82">
        <v>1</v>
      </c>
      <c r="F43" s="83">
        <f t="shared" si="15"/>
        <v>1.9230769230769231</v>
      </c>
      <c r="G43" s="82">
        <v>2</v>
      </c>
      <c r="H43" s="83">
        <f t="shared" si="16"/>
        <v>3.8461538461538463</v>
      </c>
      <c r="I43" s="127">
        <v>0</v>
      </c>
      <c r="J43" s="127">
        <v>0</v>
      </c>
      <c r="K43" s="82">
        <v>13</v>
      </c>
      <c r="L43" s="83">
        <f t="shared" si="18"/>
        <v>25</v>
      </c>
      <c r="M43" s="82">
        <v>4</v>
      </c>
      <c r="N43" s="83">
        <f t="shared" si="19"/>
        <v>7.6923076923076925</v>
      </c>
      <c r="O43" s="82">
        <v>30</v>
      </c>
      <c r="P43" s="83">
        <f t="shared" si="20"/>
        <v>57.692307692307686</v>
      </c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95" customHeight="1" x14ac:dyDescent="0.2">
      <c r="A44" s="40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95" customHeight="1" thickBot="1" x14ac:dyDescent="0.25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s="3" customFormat="1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26" s="3" customFormat="1" ht="18" customHeight="1" x14ac:dyDescent="0.25">
      <c r="A47" s="30" t="s">
        <v>19</v>
      </c>
    </row>
    <row r="48" spans="1:26" s="3" customFormat="1" ht="15.95" customHeight="1" x14ac:dyDescent="0.2">
      <c r="A48" s="31" t="s">
        <v>20</v>
      </c>
    </row>
    <row r="49" spans="1:26" ht="35.1" customHeight="1" x14ac:dyDescent="0.2">
      <c r="A49" s="77" t="s">
        <v>111</v>
      </c>
      <c r="B49" s="41"/>
      <c r="C49" s="34"/>
      <c r="D49" s="34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39.950000000000003" customHeight="1" x14ac:dyDescent="0.2">
      <c r="A50" s="16" t="s">
        <v>185</v>
      </c>
      <c r="B50" s="80">
        <f>SUM(B51:B62)</f>
        <v>1402</v>
      </c>
      <c r="C50" s="80">
        <f>SUM(C51:C62)</f>
        <v>256</v>
      </c>
      <c r="D50" s="81">
        <f t="shared" ref="D50:D62" si="21">C50/B50*100</f>
        <v>18.259629101283881</v>
      </c>
      <c r="E50" s="80">
        <f>SUM(E51:E62)</f>
        <v>190</v>
      </c>
      <c r="F50" s="81">
        <f t="shared" ref="F50:F62" si="22">E50/B50*100</f>
        <v>13.552068473609131</v>
      </c>
      <c r="G50" s="80">
        <f>SUM(G51:G62)</f>
        <v>328</v>
      </c>
      <c r="H50" s="81">
        <f t="shared" ref="H50:H62" si="23">G50/B50*100</f>
        <v>23.395149786019971</v>
      </c>
      <c r="I50" s="80">
        <f>SUM(I51:I62)</f>
        <v>7</v>
      </c>
      <c r="J50" s="81">
        <f t="shared" ref="J50:J53" si="24">I50/B50*100</f>
        <v>0.49928673323823108</v>
      </c>
      <c r="K50" s="80">
        <f>SUM(K51:K62)</f>
        <v>147</v>
      </c>
      <c r="L50" s="81">
        <f t="shared" ref="L50:L62" si="25">K50/B50*100</f>
        <v>10.485021398002853</v>
      </c>
      <c r="M50" s="80">
        <f>SUM(M51:M62)</f>
        <v>87</v>
      </c>
      <c r="N50" s="81">
        <f t="shared" ref="N50:N62" si="26">M50/B50*100</f>
        <v>6.2054208273894433</v>
      </c>
      <c r="O50" s="80">
        <f>SUM(O51:O62)</f>
        <v>387</v>
      </c>
      <c r="P50" s="81">
        <f>O50/B50*100</f>
        <v>27.603423680456491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39.950000000000003" customHeight="1" x14ac:dyDescent="0.2">
      <c r="A51" s="19" t="s">
        <v>186</v>
      </c>
      <c r="B51" s="82">
        <v>394</v>
      </c>
      <c r="C51" s="82">
        <v>36</v>
      </c>
      <c r="D51" s="83">
        <f t="shared" si="21"/>
        <v>9.1370558375634516</v>
      </c>
      <c r="E51" s="82">
        <v>78</v>
      </c>
      <c r="F51" s="83">
        <f t="shared" si="22"/>
        <v>19.796954314720814</v>
      </c>
      <c r="G51" s="82">
        <v>130</v>
      </c>
      <c r="H51" s="83">
        <f t="shared" si="23"/>
        <v>32.994923857868017</v>
      </c>
      <c r="I51" s="82">
        <v>2</v>
      </c>
      <c r="J51" s="83">
        <f t="shared" si="24"/>
        <v>0.50761421319796951</v>
      </c>
      <c r="K51" s="82">
        <v>33</v>
      </c>
      <c r="L51" s="83">
        <f t="shared" si="25"/>
        <v>8.3756345177664979</v>
      </c>
      <c r="M51" s="82">
        <v>27</v>
      </c>
      <c r="N51" s="83">
        <f t="shared" si="26"/>
        <v>6.8527918781725887</v>
      </c>
      <c r="O51" s="82">
        <v>88</v>
      </c>
      <c r="P51" s="83">
        <f>O51/B51*100</f>
        <v>22.335025380710661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39.950000000000003" customHeight="1" x14ac:dyDescent="0.2">
      <c r="A52" s="19" t="s">
        <v>187</v>
      </c>
      <c r="B52" s="82">
        <v>190</v>
      </c>
      <c r="C52" s="82">
        <v>22</v>
      </c>
      <c r="D52" s="83">
        <f t="shared" si="21"/>
        <v>11.578947368421053</v>
      </c>
      <c r="E52" s="82">
        <v>26</v>
      </c>
      <c r="F52" s="83">
        <f t="shared" si="22"/>
        <v>13.684210526315791</v>
      </c>
      <c r="G52" s="82">
        <v>76</v>
      </c>
      <c r="H52" s="83">
        <f t="shared" si="23"/>
        <v>40</v>
      </c>
      <c r="I52" s="127">
        <v>0</v>
      </c>
      <c r="J52" s="127">
        <v>0</v>
      </c>
      <c r="K52" s="82">
        <v>21</v>
      </c>
      <c r="L52" s="83">
        <f t="shared" si="25"/>
        <v>11.052631578947368</v>
      </c>
      <c r="M52" s="82">
        <v>1</v>
      </c>
      <c r="N52" s="83">
        <f t="shared" si="26"/>
        <v>0.52631578947368418</v>
      </c>
      <c r="O52" s="82">
        <v>44</v>
      </c>
      <c r="P52" s="83">
        <f>O52/B52*100</f>
        <v>23.157894736842106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39.950000000000003" customHeight="1" x14ac:dyDescent="0.2">
      <c r="A53" s="125" t="s">
        <v>199</v>
      </c>
      <c r="B53" s="82">
        <v>554</v>
      </c>
      <c r="C53" s="82">
        <v>98</v>
      </c>
      <c r="D53" s="83">
        <f t="shared" si="21"/>
        <v>17.689530685920577</v>
      </c>
      <c r="E53" s="82">
        <v>65</v>
      </c>
      <c r="F53" s="83">
        <f t="shared" si="22"/>
        <v>11.732851985559567</v>
      </c>
      <c r="G53" s="82">
        <v>92</v>
      </c>
      <c r="H53" s="83">
        <f t="shared" si="23"/>
        <v>16.60649819494585</v>
      </c>
      <c r="I53" s="82">
        <v>5</v>
      </c>
      <c r="J53" s="83">
        <f t="shared" si="24"/>
        <v>0.90252707581227432</v>
      </c>
      <c r="K53" s="82">
        <v>51</v>
      </c>
      <c r="L53" s="83">
        <f t="shared" si="25"/>
        <v>9.2057761732851997</v>
      </c>
      <c r="M53" s="82">
        <v>39</v>
      </c>
      <c r="N53" s="83">
        <f t="shared" si="26"/>
        <v>7.0397111913357406</v>
      </c>
      <c r="O53" s="82">
        <v>204</v>
      </c>
      <c r="P53" s="83">
        <f>O53/B53*100</f>
        <v>36.823104693140799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39.950000000000003" customHeight="1" x14ac:dyDescent="0.2">
      <c r="A54" s="19" t="s">
        <v>188</v>
      </c>
      <c r="B54" s="127">
        <v>0</v>
      </c>
      <c r="C54" s="127">
        <v>0</v>
      </c>
      <c r="D54" s="127">
        <v>0</v>
      </c>
      <c r="E54" s="127">
        <v>0</v>
      </c>
      <c r="F54" s="127">
        <v>0</v>
      </c>
      <c r="G54" s="127">
        <v>0</v>
      </c>
      <c r="H54" s="127">
        <v>0</v>
      </c>
      <c r="I54" s="127">
        <v>0</v>
      </c>
      <c r="J54" s="127">
        <v>0</v>
      </c>
      <c r="K54" s="127">
        <v>0</v>
      </c>
      <c r="L54" s="127">
        <v>0</v>
      </c>
      <c r="M54" s="127">
        <v>0</v>
      </c>
      <c r="N54" s="127">
        <v>0</v>
      </c>
      <c r="O54" s="127">
        <v>0</v>
      </c>
      <c r="P54" s="127">
        <v>0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54.95" customHeight="1" x14ac:dyDescent="0.2">
      <c r="A55" s="19" t="s">
        <v>189</v>
      </c>
      <c r="B55" s="82">
        <v>80</v>
      </c>
      <c r="C55" s="82">
        <v>42</v>
      </c>
      <c r="D55" s="83">
        <f t="shared" si="21"/>
        <v>52.5</v>
      </c>
      <c r="E55" s="82">
        <v>4</v>
      </c>
      <c r="F55" s="83">
        <f t="shared" si="22"/>
        <v>5</v>
      </c>
      <c r="G55" s="82">
        <v>15</v>
      </c>
      <c r="H55" s="83">
        <f t="shared" si="23"/>
        <v>18.75</v>
      </c>
      <c r="I55" s="127">
        <v>0</v>
      </c>
      <c r="J55" s="127">
        <v>0</v>
      </c>
      <c r="K55" s="82">
        <v>7</v>
      </c>
      <c r="L55" s="83">
        <f t="shared" si="25"/>
        <v>8.75</v>
      </c>
      <c r="M55" s="127">
        <v>0</v>
      </c>
      <c r="N55" s="127">
        <v>0</v>
      </c>
      <c r="O55" s="82">
        <v>12</v>
      </c>
      <c r="P55" s="83">
        <f t="shared" ref="P55:P62" si="27">O55/B55*100</f>
        <v>15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20" customHeight="1" x14ac:dyDescent="0.2">
      <c r="A56" s="19" t="s">
        <v>200</v>
      </c>
      <c r="B56" s="82">
        <v>4</v>
      </c>
      <c r="C56" s="127">
        <v>0</v>
      </c>
      <c r="D56" s="127">
        <v>0</v>
      </c>
      <c r="E56" s="127">
        <v>0</v>
      </c>
      <c r="F56" s="127">
        <v>0</v>
      </c>
      <c r="G56" s="127">
        <v>0</v>
      </c>
      <c r="H56" s="127">
        <v>0</v>
      </c>
      <c r="I56" s="127">
        <v>0</v>
      </c>
      <c r="J56" s="127">
        <v>0</v>
      </c>
      <c r="K56" s="127">
        <v>0</v>
      </c>
      <c r="L56" s="127">
        <v>0</v>
      </c>
      <c r="M56" s="127">
        <v>0</v>
      </c>
      <c r="N56" s="127">
        <v>0</v>
      </c>
      <c r="O56" s="82">
        <v>4</v>
      </c>
      <c r="P56" s="83">
        <f t="shared" si="27"/>
        <v>100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39.950000000000003" customHeight="1" x14ac:dyDescent="0.2">
      <c r="A57" s="19" t="s">
        <v>190</v>
      </c>
      <c r="B57" s="82">
        <v>82</v>
      </c>
      <c r="C57" s="82">
        <v>40</v>
      </c>
      <c r="D57" s="83">
        <f t="shared" si="21"/>
        <v>48.780487804878049</v>
      </c>
      <c r="E57" s="82">
        <v>13</v>
      </c>
      <c r="F57" s="83">
        <f t="shared" si="22"/>
        <v>15.853658536585366</v>
      </c>
      <c r="G57" s="82">
        <v>3</v>
      </c>
      <c r="H57" s="83">
        <f t="shared" si="23"/>
        <v>3.6585365853658534</v>
      </c>
      <c r="I57" s="127">
        <v>0</v>
      </c>
      <c r="J57" s="127">
        <v>0</v>
      </c>
      <c r="K57" s="82">
        <v>11</v>
      </c>
      <c r="L57" s="83">
        <f t="shared" si="25"/>
        <v>13.414634146341465</v>
      </c>
      <c r="M57" s="127">
        <v>0</v>
      </c>
      <c r="N57" s="127">
        <v>0</v>
      </c>
      <c r="O57" s="82">
        <v>15</v>
      </c>
      <c r="P57" s="83">
        <f t="shared" si="27"/>
        <v>18.292682926829269</v>
      </c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39.950000000000003" customHeight="1" x14ac:dyDescent="0.2">
      <c r="A58" s="19" t="s">
        <v>191</v>
      </c>
      <c r="B58" s="82">
        <v>9</v>
      </c>
      <c r="C58" s="127">
        <v>0</v>
      </c>
      <c r="D58" s="127">
        <v>0</v>
      </c>
      <c r="E58" s="127">
        <v>0</v>
      </c>
      <c r="F58" s="127">
        <v>0</v>
      </c>
      <c r="G58" s="82">
        <v>2</v>
      </c>
      <c r="H58" s="83">
        <f t="shared" si="23"/>
        <v>22.222222222222221</v>
      </c>
      <c r="I58" s="127">
        <v>0</v>
      </c>
      <c r="J58" s="127">
        <v>0</v>
      </c>
      <c r="K58" s="127">
        <v>0</v>
      </c>
      <c r="L58" s="127">
        <v>0</v>
      </c>
      <c r="M58" s="127">
        <v>0</v>
      </c>
      <c r="N58" s="127">
        <v>0</v>
      </c>
      <c r="O58" s="82">
        <v>7</v>
      </c>
      <c r="P58" s="83">
        <f t="shared" si="27"/>
        <v>77.777777777777786</v>
      </c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39.950000000000003" customHeight="1" x14ac:dyDescent="0.2">
      <c r="A59" s="19" t="s">
        <v>192</v>
      </c>
      <c r="B59" s="82">
        <v>1</v>
      </c>
      <c r="C59" s="127">
        <v>0</v>
      </c>
      <c r="D59" s="127">
        <v>0</v>
      </c>
      <c r="E59" s="127">
        <v>0</v>
      </c>
      <c r="F59" s="127">
        <v>0</v>
      </c>
      <c r="G59" s="127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82">
        <v>1</v>
      </c>
      <c r="N59" s="83">
        <f t="shared" si="26"/>
        <v>100</v>
      </c>
      <c r="O59" s="127">
        <v>0</v>
      </c>
      <c r="P59" s="127">
        <v>0</v>
      </c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39.950000000000003" customHeight="1" x14ac:dyDescent="0.2">
      <c r="A60" s="19" t="s">
        <v>193</v>
      </c>
      <c r="B60" s="82">
        <v>25</v>
      </c>
      <c r="C60" s="82">
        <v>15</v>
      </c>
      <c r="D60" s="83">
        <f t="shared" si="21"/>
        <v>60</v>
      </c>
      <c r="E60" s="127">
        <v>0</v>
      </c>
      <c r="F60" s="127">
        <v>0</v>
      </c>
      <c r="G60" s="82">
        <v>1</v>
      </c>
      <c r="H60" s="83">
        <f t="shared" si="23"/>
        <v>4</v>
      </c>
      <c r="I60" s="127">
        <v>0</v>
      </c>
      <c r="J60" s="127">
        <v>0</v>
      </c>
      <c r="K60" s="82">
        <v>6</v>
      </c>
      <c r="L60" s="83">
        <f t="shared" si="25"/>
        <v>24</v>
      </c>
      <c r="M60" s="127">
        <v>0</v>
      </c>
      <c r="N60" s="127">
        <v>0</v>
      </c>
      <c r="O60" s="82">
        <v>3</v>
      </c>
      <c r="P60" s="83">
        <f t="shared" si="27"/>
        <v>12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39.950000000000003" customHeight="1" x14ac:dyDescent="0.2">
      <c r="A61" s="19" t="s">
        <v>194</v>
      </c>
      <c r="B61" s="82">
        <v>21</v>
      </c>
      <c r="C61" s="82">
        <v>1</v>
      </c>
      <c r="D61" s="83">
        <f t="shared" si="21"/>
        <v>4.7619047619047619</v>
      </c>
      <c r="E61" s="127">
        <v>0</v>
      </c>
      <c r="F61" s="127">
        <v>0</v>
      </c>
      <c r="G61" s="82">
        <v>7</v>
      </c>
      <c r="H61" s="83">
        <f t="shared" si="23"/>
        <v>33.333333333333329</v>
      </c>
      <c r="I61" s="127">
        <v>0</v>
      </c>
      <c r="J61" s="127">
        <v>0</v>
      </c>
      <c r="K61" s="127">
        <v>0</v>
      </c>
      <c r="L61" s="127">
        <v>0</v>
      </c>
      <c r="M61" s="82">
        <v>13</v>
      </c>
      <c r="N61" s="83">
        <f t="shared" si="26"/>
        <v>61.904761904761905</v>
      </c>
      <c r="O61" s="127">
        <v>0</v>
      </c>
      <c r="P61" s="127">
        <v>0</v>
      </c>
      <c r="Q61" s="127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39.950000000000003" customHeight="1" x14ac:dyDescent="0.2">
      <c r="A62" s="19" t="s">
        <v>195</v>
      </c>
      <c r="B62" s="82">
        <v>42</v>
      </c>
      <c r="C62" s="82">
        <v>2</v>
      </c>
      <c r="D62" s="83">
        <f t="shared" si="21"/>
        <v>4.7619047619047619</v>
      </c>
      <c r="E62" s="82">
        <v>4</v>
      </c>
      <c r="F62" s="83">
        <f t="shared" si="22"/>
        <v>9.5238095238095237</v>
      </c>
      <c r="G62" s="82">
        <v>2</v>
      </c>
      <c r="H62" s="83">
        <f t="shared" si="23"/>
        <v>4.7619047619047619</v>
      </c>
      <c r="I62" s="127">
        <v>0</v>
      </c>
      <c r="J62" s="127">
        <v>0</v>
      </c>
      <c r="K62" s="82">
        <v>18</v>
      </c>
      <c r="L62" s="83">
        <f t="shared" si="25"/>
        <v>42.857142857142854</v>
      </c>
      <c r="M62" s="82">
        <v>6</v>
      </c>
      <c r="N62" s="83">
        <f t="shared" si="26"/>
        <v>14.285714285714285</v>
      </c>
      <c r="O62" s="82">
        <v>10</v>
      </c>
      <c r="P62" s="83">
        <f t="shared" si="27"/>
        <v>23.809523809523807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.95" customHeight="1" x14ac:dyDescent="0.2">
      <c r="A63" s="33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95" customHeight="1" thickBot="1" x14ac:dyDescent="0.25">
      <c r="A64" s="84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s="3" customFormat="1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26" s="3" customFormat="1" ht="18" customHeight="1" x14ac:dyDescent="0.25">
      <c r="A66" s="30" t="s">
        <v>19</v>
      </c>
    </row>
    <row r="67" spans="1:26" s="3" customFormat="1" ht="15.95" customHeight="1" x14ac:dyDescent="0.2">
      <c r="A67" s="31" t="s">
        <v>20</v>
      </c>
    </row>
    <row r="68" spans="1:26" ht="35.1" customHeight="1" x14ac:dyDescent="0.2">
      <c r="A68" s="77" t="s">
        <v>112</v>
      </c>
      <c r="B68" s="41"/>
      <c r="C68" s="34"/>
      <c r="D68" s="34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39.950000000000003" customHeight="1" x14ac:dyDescent="0.2">
      <c r="A69" s="16" t="s">
        <v>185</v>
      </c>
      <c r="B69" s="80">
        <f>SUM(B70:B81)</f>
        <v>3272</v>
      </c>
      <c r="C69" s="80">
        <f>SUM(C70:C81)</f>
        <v>234</v>
      </c>
      <c r="D69" s="81">
        <f t="shared" ref="D69:D81" si="28">C69/B69*100</f>
        <v>7.151589242053789</v>
      </c>
      <c r="E69" s="80">
        <f>SUM(E70:E81)</f>
        <v>139</v>
      </c>
      <c r="F69" s="81">
        <f t="shared" ref="F69:F81" si="29">E69/B69*100</f>
        <v>4.2481662591687046</v>
      </c>
      <c r="G69" s="80">
        <f>SUM(G70:G81)</f>
        <v>859</v>
      </c>
      <c r="H69" s="81">
        <f t="shared" ref="H69:H81" si="30">G69/B69*100</f>
        <v>26.253056234718823</v>
      </c>
      <c r="I69" s="80">
        <f>SUM(I70:I81)</f>
        <v>54</v>
      </c>
      <c r="J69" s="81">
        <f t="shared" ref="J69:J81" si="31">I69/B69*100</f>
        <v>1.6503667481662592</v>
      </c>
      <c r="K69" s="80">
        <f>SUM(K70:K81)</f>
        <v>168</v>
      </c>
      <c r="L69" s="81">
        <f t="shared" ref="L69:L81" si="32">K69/B69*100</f>
        <v>5.1344743276283618</v>
      </c>
      <c r="M69" s="80">
        <f>SUM(M70:M81)</f>
        <v>152</v>
      </c>
      <c r="N69" s="81">
        <f t="shared" ref="N69:N81" si="33">M69/B69*100</f>
        <v>4.6454767726161368</v>
      </c>
      <c r="O69" s="80">
        <f>SUM(O70:O81)</f>
        <v>1666</v>
      </c>
      <c r="P69" s="81">
        <f>O69/B69*100</f>
        <v>50.916870415647921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39.950000000000003" customHeight="1" x14ac:dyDescent="0.2">
      <c r="A70" s="19" t="s">
        <v>186</v>
      </c>
      <c r="B70" s="82">
        <v>1393</v>
      </c>
      <c r="C70" s="82">
        <v>57</v>
      </c>
      <c r="D70" s="83">
        <f t="shared" si="28"/>
        <v>4.0918880114860015</v>
      </c>
      <c r="E70" s="82">
        <v>92</v>
      </c>
      <c r="F70" s="83">
        <f t="shared" si="29"/>
        <v>6.604450825556353</v>
      </c>
      <c r="G70" s="82">
        <v>588</v>
      </c>
      <c r="H70" s="83">
        <f t="shared" si="30"/>
        <v>42.211055276381906</v>
      </c>
      <c r="I70" s="82">
        <v>6</v>
      </c>
      <c r="J70" s="83">
        <f t="shared" si="31"/>
        <v>0.4307250538406317</v>
      </c>
      <c r="K70" s="82">
        <v>62</v>
      </c>
      <c r="L70" s="83">
        <f t="shared" si="32"/>
        <v>4.4508255563531947</v>
      </c>
      <c r="M70" s="82">
        <v>110</v>
      </c>
      <c r="N70" s="83">
        <f t="shared" si="33"/>
        <v>7.8966259870782487</v>
      </c>
      <c r="O70" s="82">
        <v>478</v>
      </c>
      <c r="P70" s="83">
        <f>O70/B70*100</f>
        <v>34.314429289303661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39.950000000000003" customHeight="1" x14ac:dyDescent="0.2">
      <c r="A71" s="19" t="s">
        <v>187</v>
      </c>
      <c r="B71" s="82">
        <v>200</v>
      </c>
      <c r="C71" s="82">
        <v>33</v>
      </c>
      <c r="D71" s="83">
        <f t="shared" si="28"/>
        <v>16.5</v>
      </c>
      <c r="E71" s="82">
        <v>11</v>
      </c>
      <c r="F71" s="83">
        <f t="shared" si="29"/>
        <v>5.5</v>
      </c>
      <c r="G71" s="82">
        <v>26</v>
      </c>
      <c r="H71" s="83">
        <f t="shared" si="30"/>
        <v>13</v>
      </c>
      <c r="I71" s="82">
        <v>12</v>
      </c>
      <c r="J71" s="83">
        <f t="shared" si="31"/>
        <v>6</v>
      </c>
      <c r="K71" s="82">
        <v>37</v>
      </c>
      <c r="L71" s="83">
        <f t="shared" si="32"/>
        <v>18.5</v>
      </c>
      <c r="M71" s="82">
        <v>3</v>
      </c>
      <c r="N71" s="83">
        <f t="shared" si="33"/>
        <v>1.5</v>
      </c>
      <c r="O71" s="82">
        <v>78</v>
      </c>
      <c r="P71" s="83">
        <f>O71/B71*100</f>
        <v>39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39.950000000000003" customHeight="1" x14ac:dyDescent="0.2">
      <c r="A72" s="125" t="s">
        <v>199</v>
      </c>
      <c r="B72" s="82">
        <v>393</v>
      </c>
      <c r="C72" s="82">
        <v>56</v>
      </c>
      <c r="D72" s="83">
        <f t="shared" si="28"/>
        <v>14.249363867684478</v>
      </c>
      <c r="E72" s="82">
        <v>7</v>
      </c>
      <c r="F72" s="83">
        <f t="shared" si="29"/>
        <v>1.7811704834605597</v>
      </c>
      <c r="G72" s="82">
        <v>62</v>
      </c>
      <c r="H72" s="83">
        <f t="shared" si="30"/>
        <v>15.776081424936386</v>
      </c>
      <c r="I72" s="82">
        <v>30</v>
      </c>
      <c r="J72" s="83">
        <f t="shared" si="31"/>
        <v>7.6335877862595423</v>
      </c>
      <c r="K72" s="82">
        <v>49</v>
      </c>
      <c r="L72" s="83">
        <f t="shared" si="32"/>
        <v>12.46819338422392</v>
      </c>
      <c r="M72" s="82">
        <v>8</v>
      </c>
      <c r="N72" s="83">
        <f t="shared" si="33"/>
        <v>2.0356234096692112</v>
      </c>
      <c r="O72" s="82">
        <v>181</v>
      </c>
      <c r="P72" s="83">
        <f>O72/B72*100</f>
        <v>46.055979643765902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39.950000000000003" customHeight="1" x14ac:dyDescent="0.2">
      <c r="A73" s="19" t="s">
        <v>188</v>
      </c>
      <c r="B73" s="127">
        <v>0</v>
      </c>
      <c r="C73" s="127">
        <v>0</v>
      </c>
      <c r="D73" s="127">
        <v>0</v>
      </c>
      <c r="E73" s="127">
        <v>0</v>
      </c>
      <c r="F73" s="127">
        <v>0</v>
      </c>
      <c r="G73" s="127">
        <v>0</v>
      </c>
      <c r="H73" s="127">
        <v>0</v>
      </c>
      <c r="I73" s="127">
        <v>0</v>
      </c>
      <c r="J73" s="127">
        <v>0</v>
      </c>
      <c r="K73" s="127">
        <v>0</v>
      </c>
      <c r="L73" s="127">
        <v>0</v>
      </c>
      <c r="M73" s="127">
        <v>0</v>
      </c>
      <c r="N73" s="127">
        <v>0</v>
      </c>
      <c r="O73" s="127">
        <v>0</v>
      </c>
      <c r="P73" s="127">
        <v>0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54.95" customHeight="1" x14ac:dyDescent="0.2">
      <c r="A74" s="19" t="s">
        <v>189</v>
      </c>
      <c r="B74" s="82">
        <v>813</v>
      </c>
      <c r="C74" s="82">
        <v>62</v>
      </c>
      <c r="D74" s="83">
        <f t="shared" si="28"/>
        <v>7.6260762607626074</v>
      </c>
      <c r="E74" s="82">
        <v>9</v>
      </c>
      <c r="F74" s="83">
        <f t="shared" si="29"/>
        <v>1.107011070110701</v>
      </c>
      <c r="G74" s="82">
        <v>27</v>
      </c>
      <c r="H74" s="83">
        <f t="shared" si="30"/>
        <v>3.3210332103321036</v>
      </c>
      <c r="I74" s="127">
        <v>0</v>
      </c>
      <c r="J74" s="127">
        <v>0</v>
      </c>
      <c r="K74" s="82">
        <v>6</v>
      </c>
      <c r="L74" s="83">
        <f t="shared" si="32"/>
        <v>0.73800738007380073</v>
      </c>
      <c r="M74" s="127">
        <v>0</v>
      </c>
      <c r="N74" s="127">
        <v>0</v>
      </c>
      <c r="O74" s="82">
        <v>709</v>
      </c>
      <c r="P74" s="83">
        <f t="shared" ref="P74:P81" si="34">O74/B74*100</f>
        <v>87.207872078720783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20" customHeight="1" x14ac:dyDescent="0.2">
      <c r="A75" s="19" t="s">
        <v>200</v>
      </c>
      <c r="B75" s="82">
        <v>3</v>
      </c>
      <c r="C75" s="127">
        <v>0</v>
      </c>
      <c r="D75" s="127">
        <v>0</v>
      </c>
      <c r="E75" s="127">
        <v>0</v>
      </c>
      <c r="F75" s="127">
        <v>0</v>
      </c>
      <c r="G75" s="127">
        <v>0</v>
      </c>
      <c r="H75" s="127">
        <v>0</v>
      </c>
      <c r="I75" s="127">
        <v>0</v>
      </c>
      <c r="J75" s="127">
        <v>0</v>
      </c>
      <c r="K75" s="127">
        <v>0</v>
      </c>
      <c r="L75" s="127">
        <v>0</v>
      </c>
      <c r="M75" s="127">
        <v>0</v>
      </c>
      <c r="N75" s="127">
        <v>0</v>
      </c>
      <c r="O75" s="82">
        <v>3</v>
      </c>
      <c r="P75" s="83">
        <f t="shared" si="34"/>
        <v>100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39.950000000000003" customHeight="1" x14ac:dyDescent="0.2">
      <c r="A76" s="19" t="s">
        <v>190</v>
      </c>
      <c r="B76" s="82">
        <v>6</v>
      </c>
      <c r="C76" s="82">
        <v>2</v>
      </c>
      <c r="D76" s="83">
        <f t="shared" si="28"/>
        <v>33.333333333333329</v>
      </c>
      <c r="E76" s="127">
        <v>0</v>
      </c>
      <c r="F76" s="127">
        <v>0</v>
      </c>
      <c r="G76" s="127">
        <v>0</v>
      </c>
      <c r="H76" s="127">
        <v>0</v>
      </c>
      <c r="I76" s="82">
        <v>1</v>
      </c>
      <c r="J76" s="83">
        <f t="shared" si="31"/>
        <v>16.666666666666664</v>
      </c>
      <c r="K76" s="127">
        <v>0</v>
      </c>
      <c r="L76" s="127">
        <v>0</v>
      </c>
      <c r="M76" s="127">
        <v>0</v>
      </c>
      <c r="N76" s="127">
        <v>0</v>
      </c>
      <c r="O76" s="82">
        <v>3</v>
      </c>
      <c r="P76" s="83">
        <f t="shared" si="34"/>
        <v>50</v>
      </c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39.950000000000003" customHeight="1" x14ac:dyDescent="0.2">
      <c r="A77" s="19" t="s">
        <v>191</v>
      </c>
      <c r="B77" s="82">
        <v>17</v>
      </c>
      <c r="C77" s="127">
        <v>0</v>
      </c>
      <c r="D77" s="127">
        <v>0</v>
      </c>
      <c r="E77" s="82">
        <v>1</v>
      </c>
      <c r="F77" s="83">
        <f t="shared" si="29"/>
        <v>5.8823529411764701</v>
      </c>
      <c r="G77" s="82">
        <v>1</v>
      </c>
      <c r="H77" s="83">
        <f t="shared" si="30"/>
        <v>5.8823529411764701</v>
      </c>
      <c r="I77" s="127">
        <v>0</v>
      </c>
      <c r="J77" s="127">
        <v>0</v>
      </c>
      <c r="K77" s="82">
        <v>6</v>
      </c>
      <c r="L77" s="83">
        <f t="shared" si="32"/>
        <v>35.294117647058826</v>
      </c>
      <c r="M77" s="82">
        <v>1</v>
      </c>
      <c r="N77" s="83">
        <f t="shared" si="33"/>
        <v>5.8823529411764701</v>
      </c>
      <c r="O77" s="82">
        <v>8</v>
      </c>
      <c r="P77" s="83">
        <f t="shared" si="34"/>
        <v>47.058823529411761</v>
      </c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39.950000000000003" customHeight="1" x14ac:dyDescent="0.2">
      <c r="A78" s="19" t="s">
        <v>192</v>
      </c>
      <c r="B78" s="82">
        <v>6</v>
      </c>
      <c r="C78" s="127">
        <v>0</v>
      </c>
      <c r="D78" s="127">
        <v>0</v>
      </c>
      <c r="E78" s="82">
        <v>1</v>
      </c>
      <c r="F78" s="83">
        <f t="shared" si="29"/>
        <v>16.666666666666664</v>
      </c>
      <c r="G78" s="82">
        <v>1</v>
      </c>
      <c r="H78" s="83">
        <f t="shared" si="30"/>
        <v>16.666666666666664</v>
      </c>
      <c r="I78" s="127">
        <v>0</v>
      </c>
      <c r="J78" s="127">
        <v>0</v>
      </c>
      <c r="K78" s="82">
        <v>3</v>
      </c>
      <c r="L78" s="83">
        <f t="shared" si="32"/>
        <v>50</v>
      </c>
      <c r="M78" s="127">
        <v>0</v>
      </c>
      <c r="N78" s="127">
        <v>0</v>
      </c>
      <c r="O78" s="82">
        <v>1</v>
      </c>
      <c r="P78" s="83">
        <f t="shared" si="34"/>
        <v>16.666666666666664</v>
      </c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39.950000000000003" customHeight="1" x14ac:dyDescent="0.2">
      <c r="A79" s="19" t="s">
        <v>193</v>
      </c>
      <c r="B79" s="82">
        <v>3</v>
      </c>
      <c r="C79" s="127">
        <v>0</v>
      </c>
      <c r="D79" s="127">
        <v>0</v>
      </c>
      <c r="E79" s="127">
        <v>0</v>
      </c>
      <c r="F79" s="127">
        <v>0</v>
      </c>
      <c r="G79" s="127">
        <v>0</v>
      </c>
      <c r="H79" s="127">
        <v>0</v>
      </c>
      <c r="I79" s="127">
        <v>0</v>
      </c>
      <c r="J79" s="127">
        <v>0</v>
      </c>
      <c r="K79" s="82">
        <v>1</v>
      </c>
      <c r="L79" s="83">
        <f t="shared" si="32"/>
        <v>33.333333333333329</v>
      </c>
      <c r="M79" s="127">
        <v>0</v>
      </c>
      <c r="N79" s="127">
        <v>0</v>
      </c>
      <c r="O79" s="82">
        <v>2</v>
      </c>
      <c r="P79" s="83">
        <f t="shared" si="34"/>
        <v>66.666666666666657</v>
      </c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39.950000000000003" customHeight="1" x14ac:dyDescent="0.2">
      <c r="A80" s="19" t="s">
        <v>194</v>
      </c>
      <c r="B80" s="82">
        <v>379</v>
      </c>
      <c r="C80" s="82">
        <v>13</v>
      </c>
      <c r="D80" s="83">
        <f t="shared" si="28"/>
        <v>3.4300791556728232</v>
      </c>
      <c r="E80" s="82">
        <v>17</v>
      </c>
      <c r="F80" s="83">
        <f t="shared" si="29"/>
        <v>4.4854881266490763</v>
      </c>
      <c r="G80" s="82">
        <v>147</v>
      </c>
      <c r="H80" s="83">
        <f t="shared" si="30"/>
        <v>38.786279683377309</v>
      </c>
      <c r="I80" s="127">
        <v>0</v>
      </c>
      <c r="J80" s="127">
        <v>0</v>
      </c>
      <c r="K80" s="82">
        <v>2</v>
      </c>
      <c r="L80" s="83">
        <f t="shared" si="32"/>
        <v>0.52770448548812665</v>
      </c>
      <c r="M80" s="82">
        <v>19</v>
      </c>
      <c r="N80" s="83">
        <f t="shared" si="33"/>
        <v>5.0131926121372032</v>
      </c>
      <c r="O80" s="82">
        <v>181</v>
      </c>
      <c r="P80" s="83">
        <f t="shared" si="34"/>
        <v>47.757255936675463</v>
      </c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39.950000000000003" customHeight="1" x14ac:dyDescent="0.2">
      <c r="A81" s="19" t="s">
        <v>195</v>
      </c>
      <c r="B81" s="82">
        <v>59</v>
      </c>
      <c r="C81" s="82">
        <v>11</v>
      </c>
      <c r="D81" s="83">
        <f t="shared" si="28"/>
        <v>18.64406779661017</v>
      </c>
      <c r="E81" s="82">
        <v>1</v>
      </c>
      <c r="F81" s="83">
        <f t="shared" si="29"/>
        <v>1.6949152542372881</v>
      </c>
      <c r="G81" s="82">
        <v>7</v>
      </c>
      <c r="H81" s="83">
        <f t="shared" si="30"/>
        <v>11.864406779661017</v>
      </c>
      <c r="I81" s="82">
        <v>5</v>
      </c>
      <c r="J81" s="83">
        <f t="shared" si="31"/>
        <v>8.4745762711864394</v>
      </c>
      <c r="K81" s="82">
        <v>2</v>
      </c>
      <c r="L81" s="83">
        <f t="shared" si="32"/>
        <v>3.3898305084745761</v>
      </c>
      <c r="M81" s="82">
        <v>11</v>
      </c>
      <c r="N81" s="83">
        <f t="shared" si="33"/>
        <v>18.64406779661017</v>
      </c>
      <c r="O81" s="82">
        <v>22</v>
      </c>
      <c r="P81" s="83">
        <f t="shared" si="34"/>
        <v>37.288135593220339</v>
      </c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5.95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5.95" customHeight="1" thickBot="1" x14ac:dyDescent="0.25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s="3" customFormat="1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26" s="3" customFormat="1" ht="18" customHeight="1" x14ac:dyDescent="0.25">
      <c r="A85" s="30" t="s">
        <v>19</v>
      </c>
    </row>
    <row r="86" spans="1:26" s="3" customFormat="1" ht="15.95" customHeight="1" x14ac:dyDescent="0.2">
      <c r="A86" s="31" t="s">
        <v>20</v>
      </c>
    </row>
    <row r="87" spans="1:26" ht="35.1" customHeight="1" x14ac:dyDescent="0.2">
      <c r="A87" s="40" t="s">
        <v>113</v>
      </c>
      <c r="B87" s="41"/>
      <c r="C87" s="34"/>
      <c r="D87" s="34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39.950000000000003" customHeight="1" x14ac:dyDescent="0.2">
      <c r="A88" s="16" t="s">
        <v>185</v>
      </c>
      <c r="B88" s="80">
        <f>SUM(B89:B100)</f>
        <v>8198</v>
      </c>
      <c r="C88" s="80">
        <f>SUM(C89:C100)</f>
        <v>3396</v>
      </c>
      <c r="D88" s="81">
        <f t="shared" ref="D88:D100" si="35">C88/B88*100</f>
        <v>41.424737740912413</v>
      </c>
      <c r="E88" s="80">
        <f>SUM(E89:E100)</f>
        <v>371</v>
      </c>
      <c r="F88" s="81">
        <f t="shared" ref="F88:F100" si="36">E88/B88*100</f>
        <v>4.5254940229324223</v>
      </c>
      <c r="G88" s="80">
        <f>SUM(G89:G100)</f>
        <v>1675</v>
      </c>
      <c r="H88" s="81">
        <f t="shared" ref="H88:H100" si="37">G88/B88*100</f>
        <v>20.431812637228592</v>
      </c>
      <c r="I88" s="80">
        <f>SUM(I89:I100)</f>
        <v>71</v>
      </c>
      <c r="J88" s="81">
        <f t="shared" ref="J88:J100" si="38">I88/B88*100</f>
        <v>0.86606489387655528</v>
      </c>
      <c r="K88" s="80">
        <f>SUM(K89:K100)</f>
        <v>379</v>
      </c>
      <c r="L88" s="81">
        <f t="shared" ref="L88:L100" si="39">K88/B88*100</f>
        <v>4.6230787997072458</v>
      </c>
      <c r="M88" s="80">
        <f>SUM(M89:M100)</f>
        <v>199</v>
      </c>
      <c r="N88" s="81">
        <f t="shared" ref="N88:N100" si="40">M88/B88*100</f>
        <v>2.4274213222737253</v>
      </c>
      <c r="O88" s="80">
        <f>SUM(O89:O100)</f>
        <v>2107</v>
      </c>
      <c r="P88" s="81">
        <f t="shared" ref="P88:P100" si="41">O88/B88*100</f>
        <v>25.701390583069038</v>
      </c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39.950000000000003" customHeight="1" x14ac:dyDescent="0.2">
      <c r="A89" s="19" t="s">
        <v>186</v>
      </c>
      <c r="B89" s="82">
        <v>1193</v>
      </c>
      <c r="C89" s="82">
        <v>186</v>
      </c>
      <c r="D89" s="83">
        <f t="shared" si="35"/>
        <v>15.590947191953058</v>
      </c>
      <c r="E89" s="82">
        <v>33</v>
      </c>
      <c r="F89" s="83">
        <f t="shared" si="36"/>
        <v>2.7661357921207044</v>
      </c>
      <c r="G89" s="82">
        <v>394</v>
      </c>
      <c r="H89" s="83">
        <f t="shared" si="37"/>
        <v>33.02598491198659</v>
      </c>
      <c r="I89" s="82">
        <v>25</v>
      </c>
      <c r="J89" s="83">
        <f t="shared" si="38"/>
        <v>2.0955574182732608</v>
      </c>
      <c r="K89" s="82">
        <v>55</v>
      </c>
      <c r="L89" s="83">
        <f t="shared" si="39"/>
        <v>4.610226320201174</v>
      </c>
      <c r="M89" s="82">
        <v>99</v>
      </c>
      <c r="N89" s="83">
        <f t="shared" si="40"/>
        <v>8.2984073763621122</v>
      </c>
      <c r="O89" s="82">
        <v>401</v>
      </c>
      <c r="P89" s="83">
        <f t="shared" si="41"/>
        <v>33.612740989103102</v>
      </c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39.950000000000003" customHeight="1" x14ac:dyDescent="0.2">
      <c r="A90" s="19" t="s">
        <v>187</v>
      </c>
      <c r="B90" s="82">
        <v>243</v>
      </c>
      <c r="C90" s="82">
        <v>104</v>
      </c>
      <c r="D90" s="83">
        <f t="shared" si="35"/>
        <v>42.798353909465021</v>
      </c>
      <c r="E90" s="82">
        <v>15</v>
      </c>
      <c r="F90" s="83">
        <f t="shared" si="36"/>
        <v>6.1728395061728394</v>
      </c>
      <c r="G90" s="82">
        <v>42</v>
      </c>
      <c r="H90" s="83">
        <f t="shared" si="37"/>
        <v>17.283950617283949</v>
      </c>
      <c r="I90" s="82">
        <v>1</v>
      </c>
      <c r="J90" s="83">
        <f t="shared" si="38"/>
        <v>0.41152263374485598</v>
      </c>
      <c r="K90" s="82">
        <v>23</v>
      </c>
      <c r="L90" s="83">
        <f t="shared" si="39"/>
        <v>9.4650205761316872</v>
      </c>
      <c r="M90" s="82">
        <v>2</v>
      </c>
      <c r="N90" s="83">
        <f t="shared" si="40"/>
        <v>0.82304526748971196</v>
      </c>
      <c r="O90" s="82">
        <v>56</v>
      </c>
      <c r="P90" s="83">
        <f t="shared" si="41"/>
        <v>23.045267489711936</v>
      </c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39.950000000000003" customHeight="1" x14ac:dyDescent="0.2">
      <c r="A91" s="125" t="s">
        <v>199</v>
      </c>
      <c r="B91" s="82">
        <v>2127</v>
      </c>
      <c r="C91" s="82">
        <v>481</v>
      </c>
      <c r="D91" s="83">
        <f t="shared" si="35"/>
        <v>22.614010343206395</v>
      </c>
      <c r="E91" s="82">
        <v>147</v>
      </c>
      <c r="F91" s="83">
        <f t="shared" si="36"/>
        <v>6.9111424541607906</v>
      </c>
      <c r="G91" s="82">
        <v>574</v>
      </c>
      <c r="H91" s="83">
        <f t="shared" si="37"/>
        <v>26.986365773389753</v>
      </c>
      <c r="I91" s="82">
        <v>28</v>
      </c>
      <c r="J91" s="83">
        <f t="shared" si="38"/>
        <v>1.3164080865068171</v>
      </c>
      <c r="K91" s="82">
        <v>212</v>
      </c>
      <c r="L91" s="83">
        <f t="shared" si="39"/>
        <v>9.9670897978373301</v>
      </c>
      <c r="M91" s="82">
        <v>20</v>
      </c>
      <c r="N91" s="83">
        <f t="shared" si="40"/>
        <v>0.94029149036201209</v>
      </c>
      <c r="O91" s="82">
        <v>665</v>
      </c>
      <c r="P91" s="83">
        <f t="shared" si="41"/>
        <v>31.264692054536908</v>
      </c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39.950000000000003" customHeight="1" x14ac:dyDescent="0.2">
      <c r="A92" s="19" t="s">
        <v>188</v>
      </c>
      <c r="B92" s="82">
        <v>24</v>
      </c>
      <c r="C92" s="82">
        <v>16</v>
      </c>
      <c r="D92" s="83">
        <f t="shared" si="35"/>
        <v>66.666666666666657</v>
      </c>
      <c r="E92" s="82">
        <v>2</v>
      </c>
      <c r="F92" s="83">
        <f t="shared" si="36"/>
        <v>8.3333333333333321</v>
      </c>
      <c r="G92" s="82">
        <v>1</v>
      </c>
      <c r="H92" s="83">
        <f t="shared" si="37"/>
        <v>4.1666666666666661</v>
      </c>
      <c r="I92" s="127">
        <v>0</v>
      </c>
      <c r="J92" s="127">
        <v>0</v>
      </c>
      <c r="K92" s="82">
        <v>1</v>
      </c>
      <c r="L92" s="83">
        <f t="shared" si="39"/>
        <v>4.1666666666666661</v>
      </c>
      <c r="M92" s="127">
        <v>0</v>
      </c>
      <c r="N92" s="127">
        <v>0</v>
      </c>
      <c r="O92" s="82">
        <v>4</v>
      </c>
      <c r="P92" s="83">
        <f t="shared" si="41"/>
        <v>16.666666666666664</v>
      </c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54.95" customHeight="1" x14ac:dyDescent="0.2">
      <c r="A93" s="19" t="s">
        <v>189</v>
      </c>
      <c r="B93" s="82">
        <v>3926</v>
      </c>
      <c r="C93" s="82">
        <v>2492</v>
      </c>
      <c r="D93" s="83">
        <f t="shared" si="35"/>
        <v>63.474274070300559</v>
      </c>
      <c r="E93" s="82">
        <v>139</v>
      </c>
      <c r="F93" s="83">
        <f t="shared" si="36"/>
        <v>3.5404992358634741</v>
      </c>
      <c r="G93" s="82">
        <v>503</v>
      </c>
      <c r="H93" s="83">
        <f t="shared" si="37"/>
        <v>12.81202241467142</v>
      </c>
      <c r="I93" s="82">
        <v>16</v>
      </c>
      <c r="J93" s="83">
        <f t="shared" si="38"/>
        <v>0.40753948038716248</v>
      </c>
      <c r="K93" s="82">
        <v>30</v>
      </c>
      <c r="L93" s="83">
        <f t="shared" si="39"/>
        <v>0.76413652572592972</v>
      </c>
      <c r="M93" s="82">
        <v>6</v>
      </c>
      <c r="N93" s="83">
        <f t="shared" si="40"/>
        <v>0.15282730514518594</v>
      </c>
      <c r="O93" s="82">
        <v>740</v>
      </c>
      <c r="P93" s="83">
        <f t="shared" si="41"/>
        <v>18.848700967906264</v>
      </c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20" customHeight="1" x14ac:dyDescent="0.2">
      <c r="A94" s="19" t="s">
        <v>200</v>
      </c>
      <c r="B94" s="82">
        <v>2</v>
      </c>
      <c r="C94" s="127">
        <v>0</v>
      </c>
      <c r="D94" s="127">
        <v>0</v>
      </c>
      <c r="E94" s="127">
        <v>0</v>
      </c>
      <c r="F94" s="127">
        <v>0</v>
      </c>
      <c r="G94" s="82">
        <v>1</v>
      </c>
      <c r="H94" s="83">
        <f t="shared" si="37"/>
        <v>50</v>
      </c>
      <c r="I94" s="127">
        <v>0</v>
      </c>
      <c r="J94" s="127">
        <v>0</v>
      </c>
      <c r="K94" s="127">
        <v>0</v>
      </c>
      <c r="L94" s="127">
        <v>0</v>
      </c>
      <c r="M94" s="127">
        <v>0</v>
      </c>
      <c r="N94" s="127">
        <v>0</v>
      </c>
      <c r="O94" s="82">
        <v>1</v>
      </c>
      <c r="P94" s="83">
        <f t="shared" si="41"/>
        <v>50</v>
      </c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39.950000000000003" customHeight="1" x14ac:dyDescent="0.2">
      <c r="A95" s="19" t="s">
        <v>190</v>
      </c>
      <c r="B95" s="82">
        <v>161</v>
      </c>
      <c r="C95" s="82">
        <v>61</v>
      </c>
      <c r="D95" s="83">
        <f t="shared" si="35"/>
        <v>37.888198757763973</v>
      </c>
      <c r="E95" s="82">
        <v>8</v>
      </c>
      <c r="F95" s="83">
        <f t="shared" si="36"/>
        <v>4.9689440993788816</v>
      </c>
      <c r="G95" s="82">
        <v>43</v>
      </c>
      <c r="H95" s="83">
        <f t="shared" si="37"/>
        <v>26.70807453416149</v>
      </c>
      <c r="I95" s="127">
        <v>0</v>
      </c>
      <c r="J95" s="127">
        <v>0</v>
      </c>
      <c r="K95" s="82">
        <v>4</v>
      </c>
      <c r="L95" s="83">
        <f t="shared" si="39"/>
        <v>2.4844720496894408</v>
      </c>
      <c r="M95" s="82">
        <v>1</v>
      </c>
      <c r="N95" s="83">
        <f t="shared" si="40"/>
        <v>0.6211180124223602</v>
      </c>
      <c r="O95" s="82">
        <v>44</v>
      </c>
      <c r="P95" s="83">
        <f t="shared" si="41"/>
        <v>27.329192546583851</v>
      </c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39.950000000000003" customHeight="1" x14ac:dyDescent="0.2">
      <c r="A96" s="19" t="s">
        <v>191</v>
      </c>
      <c r="B96" s="82">
        <v>64</v>
      </c>
      <c r="C96" s="82">
        <v>2</v>
      </c>
      <c r="D96" s="83">
        <f t="shared" si="35"/>
        <v>3.125</v>
      </c>
      <c r="E96" s="127">
        <v>0</v>
      </c>
      <c r="F96" s="127">
        <v>0</v>
      </c>
      <c r="G96" s="82">
        <v>2</v>
      </c>
      <c r="H96" s="83">
        <f t="shared" si="37"/>
        <v>3.125</v>
      </c>
      <c r="I96" s="127">
        <v>0</v>
      </c>
      <c r="J96" s="127">
        <v>0</v>
      </c>
      <c r="K96" s="82">
        <v>14</v>
      </c>
      <c r="L96" s="83">
        <f t="shared" si="39"/>
        <v>21.875</v>
      </c>
      <c r="M96" s="82">
        <v>28</v>
      </c>
      <c r="N96" s="83">
        <f t="shared" si="40"/>
        <v>43.75</v>
      </c>
      <c r="O96" s="82">
        <v>18</v>
      </c>
      <c r="P96" s="83">
        <f t="shared" si="41"/>
        <v>28.125</v>
      </c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39.950000000000003" customHeight="1" x14ac:dyDescent="0.2">
      <c r="A97" s="19" t="s">
        <v>192</v>
      </c>
      <c r="B97" s="82">
        <v>28</v>
      </c>
      <c r="C97" s="82">
        <v>1</v>
      </c>
      <c r="D97" s="83">
        <f t="shared" si="35"/>
        <v>3.5714285714285712</v>
      </c>
      <c r="E97" s="82">
        <v>2</v>
      </c>
      <c r="F97" s="83">
        <f t="shared" si="36"/>
        <v>7.1428571428571423</v>
      </c>
      <c r="G97" s="82">
        <v>1</v>
      </c>
      <c r="H97" s="83">
        <f t="shared" si="37"/>
        <v>3.5714285714285712</v>
      </c>
      <c r="I97" s="127">
        <v>0</v>
      </c>
      <c r="J97" s="127">
        <v>0</v>
      </c>
      <c r="K97" s="82">
        <v>6</v>
      </c>
      <c r="L97" s="83">
        <f t="shared" si="39"/>
        <v>21.428571428571427</v>
      </c>
      <c r="M97" s="82">
        <v>7</v>
      </c>
      <c r="N97" s="83">
        <f t="shared" si="40"/>
        <v>25</v>
      </c>
      <c r="O97" s="82">
        <v>11</v>
      </c>
      <c r="P97" s="83">
        <f t="shared" si="41"/>
        <v>39.285714285714285</v>
      </c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39.950000000000003" customHeight="1" x14ac:dyDescent="0.2">
      <c r="A98" s="19" t="s">
        <v>193</v>
      </c>
      <c r="B98" s="82">
        <v>44</v>
      </c>
      <c r="C98" s="82">
        <v>18</v>
      </c>
      <c r="D98" s="83">
        <f t="shared" si="35"/>
        <v>40.909090909090914</v>
      </c>
      <c r="E98" s="82">
        <v>1</v>
      </c>
      <c r="F98" s="83">
        <f t="shared" si="36"/>
        <v>2.2727272727272729</v>
      </c>
      <c r="G98" s="82">
        <v>2</v>
      </c>
      <c r="H98" s="83">
        <f t="shared" si="37"/>
        <v>4.5454545454545459</v>
      </c>
      <c r="I98" s="127">
        <v>0</v>
      </c>
      <c r="J98" s="127">
        <v>0</v>
      </c>
      <c r="K98" s="82">
        <v>15</v>
      </c>
      <c r="L98" s="83">
        <f t="shared" si="39"/>
        <v>34.090909090909086</v>
      </c>
      <c r="M98" s="127">
        <v>0</v>
      </c>
      <c r="N98" s="127">
        <v>0</v>
      </c>
      <c r="O98" s="82">
        <v>8</v>
      </c>
      <c r="P98" s="83">
        <f t="shared" si="41"/>
        <v>18.181818181818183</v>
      </c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39.950000000000003" customHeight="1" x14ac:dyDescent="0.2">
      <c r="A99" s="19" t="s">
        <v>194</v>
      </c>
      <c r="B99" s="82">
        <v>209</v>
      </c>
      <c r="C99" s="82">
        <v>17</v>
      </c>
      <c r="D99" s="83">
        <f t="shared" si="35"/>
        <v>8.133971291866029</v>
      </c>
      <c r="E99" s="82">
        <v>10</v>
      </c>
      <c r="F99" s="83">
        <f t="shared" si="36"/>
        <v>4.7846889952153111</v>
      </c>
      <c r="G99" s="82">
        <v>81</v>
      </c>
      <c r="H99" s="83">
        <f t="shared" si="37"/>
        <v>38.755980861244019</v>
      </c>
      <c r="I99" s="127">
        <v>0</v>
      </c>
      <c r="J99" s="127">
        <v>0</v>
      </c>
      <c r="K99" s="82">
        <v>8</v>
      </c>
      <c r="L99" s="83">
        <f t="shared" si="39"/>
        <v>3.8277511961722488</v>
      </c>
      <c r="M99" s="82">
        <v>7</v>
      </c>
      <c r="N99" s="83">
        <f t="shared" si="40"/>
        <v>3.3492822966507179</v>
      </c>
      <c r="O99" s="82">
        <v>86</v>
      </c>
      <c r="P99" s="83">
        <f t="shared" si="41"/>
        <v>41.148325358851672</v>
      </c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39.950000000000003" customHeight="1" x14ac:dyDescent="0.2">
      <c r="A100" s="19" t="s">
        <v>195</v>
      </c>
      <c r="B100" s="82">
        <v>177</v>
      </c>
      <c r="C100" s="82">
        <v>18</v>
      </c>
      <c r="D100" s="83">
        <f t="shared" si="35"/>
        <v>10.16949152542373</v>
      </c>
      <c r="E100" s="82">
        <v>14</v>
      </c>
      <c r="F100" s="83">
        <f t="shared" si="36"/>
        <v>7.9096045197740121</v>
      </c>
      <c r="G100" s="82">
        <v>31</v>
      </c>
      <c r="H100" s="83">
        <f t="shared" si="37"/>
        <v>17.514124293785311</v>
      </c>
      <c r="I100" s="82">
        <v>1</v>
      </c>
      <c r="J100" s="83">
        <f t="shared" si="38"/>
        <v>0.56497175141242939</v>
      </c>
      <c r="K100" s="82">
        <v>11</v>
      </c>
      <c r="L100" s="83">
        <f t="shared" si="39"/>
        <v>6.2146892655367232</v>
      </c>
      <c r="M100" s="82">
        <v>29</v>
      </c>
      <c r="N100" s="83">
        <f t="shared" si="40"/>
        <v>16.38418079096045</v>
      </c>
      <c r="O100" s="82">
        <v>73</v>
      </c>
      <c r="P100" s="83">
        <f t="shared" si="41"/>
        <v>41.242937853107343</v>
      </c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5.95" customHeight="1" x14ac:dyDescent="0.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95" customHeight="1" thickBot="1" x14ac:dyDescent="0.25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s="3" customFormat="1" ht="18" customHeight="1" x14ac:dyDescent="0.2">
      <c r="A103" s="29" t="s">
        <v>196</v>
      </c>
      <c r="B103" s="20"/>
      <c r="C103" s="20"/>
      <c r="D103" s="21"/>
      <c r="E103" s="20"/>
      <c r="F103" s="21"/>
      <c r="G103" s="20"/>
      <c r="H103" s="21"/>
      <c r="I103" s="20"/>
      <c r="J103" s="21"/>
      <c r="K103" s="20"/>
      <c r="L103" s="21"/>
      <c r="M103" s="20"/>
      <c r="N103" s="21"/>
      <c r="O103" s="20"/>
      <c r="P103" s="22"/>
    </row>
    <row r="104" spans="1:26" s="3" customFormat="1" ht="18" customHeight="1" x14ac:dyDescent="0.25">
      <c r="A104" s="30" t="s">
        <v>19</v>
      </c>
    </row>
    <row r="105" spans="1:26" s="3" customFormat="1" ht="15.95" customHeight="1" x14ac:dyDescent="0.2">
      <c r="A105" s="31" t="s">
        <v>20</v>
      </c>
    </row>
    <row r="106" spans="1:26" ht="35.1" customHeight="1" x14ac:dyDescent="0.2">
      <c r="A106" s="40" t="s">
        <v>114</v>
      </c>
      <c r="B106" s="41"/>
      <c r="C106" s="34"/>
      <c r="D106" s="34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39.950000000000003" customHeight="1" x14ac:dyDescent="0.2">
      <c r="A107" s="16" t="s">
        <v>185</v>
      </c>
      <c r="B107" s="80">
        <f>SUM(B108:B119)</f>
        <v>1006</v>
      </c>
      <c r="C107" s="80">
        <f>SUM(C108:C119)</f>
        <v>33</v>
      </c>
      <c r="D107" s="81">
        <f t="shared" ref="D107:D110" si="42">C107/B107*100</f>
        <v>3.2803180914512926</v>
      </c>
      <c r="E107" s="80">
        <f>SUM(E108:E119)</f>
        <v>71</v>
      </c>
      <c r="F107" s="81">
        <f t="shared" ref="F107:F112" si="43">E107/B107*100</f>
        <v>7.0576540755467194</v>
      </c>
      <c r="G107" s="80">
        <f>SUM(G108:G119)</f>
        <v>83</v>
      </c>
      <c r="H107" s="81">
        <f t="shared" ref="H107:H110" si="44">G107/B107*100</f>
        <v>8.2504970178926449</v>
      </c>
      <c r="I107" s="80">
        <f>SUM(I108:I119)</f>
        <v>12</v>
      </c>
      <c r="J107" s="81">
        <f t="shared" ref="J107:J110" si="45">I107/B107*100</f>
        <v>1.1928429423459244</v>
      </c>
      <c r="K107" s="80">
        <f>SUM(K108:K119)</f>
        <v>139</v>
      </c>
      <c r="L107" s="81">
        <f t="shared" ref="L107:L110" si="46">K107/B107*100</f>
        <v>13.817097415506957</v>
      </c>
      <c r="M107" s="80">
        <f>SUM(M108:M119)</f>
        <v>82</v>
      </c>
      <c r="N107" s="81">
        <f t="shared" ref="N107:N110" si="47">M107/B107*100</f>
        <v>8.1510934393638177</v>
      </c>
      <c r="O107" s="80">
        <f>SUM(O108:O119)</f>
        <v>586</v>
      </c>
      <c r="P107" s="81">
        <f>O107/B107*100</f>
        <v>58.250497017892641</v>
      </c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39.950000000000003" customHeight="1" x14ac:dyDescent="0.2">
      <c r="A108" s="19" t="s">
        <v>186</v>
      </c>
      <c r="B108" s="82">
        <v>438</v>
      </c>
      <c r="C108" s="82">
        <v>20</v>
      </c>
      <c r="D108" s="83">
        <f t="shared" si="42"/>
        <v>4.5662100456620998</v>
      </c>
      <c r="E108" s="82">
        <v>16</v>
      </c>
      <c r="F108" s="83">
        <f t="shared" si="43"/>
        <v>3.6529680365296802</v>
      </c>
      <c r="G108" s="82">
        <v>54</v>
      </c>
      <c r="H108" s="83">
        <f t="shared" si="44"/>
        <v>12.328767123287671</v>
      </c>
      <c r="I108" s="127">
        <v>0</v>
      </c>
      <c r="J108" s="127">
        <v>0</v>
      </c>
      <c r="K108" s="82">
        <v>10</v>
      </c>
      <c r="L108" s="83">
        <f t="shared" si="46"/>
        <v>2.2831050228310499</v>
      </c>
      <c r="M108" s="82">
        <v>64</v>
      </c>
      <c r="N108" s="83">
        <f t="shared" si="47"/>
        <v>14.611872146118721</v>
      </c>
      <c r="O108" s="82">
        <v>274</v>
      </c>
      <c r="P108" s="83">
        <f>O108/B108*100</f>
        <v>62.557077625570777</v>
      </c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39.950000000000003" customHeight="1" x14ac:dyDescent="0.2">
      <c r="A109" s="19" t="s">
        <v>187</v>
      </c>
      <c r="B109" s="82">
        <v>91</v>
      </c>
      <c r="C109" s="82">
        <v>2</v>
      </c>
      <c r="D109" s="83">
        <f t="shared" si="42"/>
        <v>2.197802197802198</v>
      </c>
      <c r="E109" s="82">
        <v>18</v>
      </c>
      <c r="F109" s="83">
        <f t="shared" si="43"/>
        <v>19.780219780219781</v>
      </c>
      <c r="G109" s="82">
        <v>9</v>
      </c>
      <c r="H109" s="83">
        <f t="shared" si="44"/>
        <v>9.8901098901098905</v>
      </c>
      <c r="I109" s="82">
        <v>1</v>
      </c>
      <c r="J109" s="83">
        <f t="shared" si="45"/>
        <v>1.098901098901099</v>
      </c>
      <c r="K109" s="82">
        <v>11</v>
      </c>
      <c r="L109" s="83">
        <f t="shared" si="46"/>
        <v>12.087912087912088</v>
      </c>
      <c r="M109" s="82">
        <v>3</v>
      </c>
      <c r="N109" s="83">
        <f t="shared" si="47"/>
        <v>3.296703296703297</v>
      </c>
      <c r="O109" s="82">
        <v>47</v>
      </c>
      <c r="P109" s="83">
        <f>O109/B109*100</f>
        <v>51.648351648351657</v>
      </c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39.950000000000003" customHeight="1" x14ac:dyDescent="0.2">
      <c r="A110" s="125" t="s">
        <v>199</v>
      </c>
      <c r="B110" s="82">
        <v>453</v>
      </c>
      <c r="C110" s="82">
        <v>10</v>
      </c>
      <c r="D110" s="83">
        <f t="shared" si="42"/>
        <v>2.2075055187637971</v>
      </c>
      <c r="E110" s="82">
        <v>32</v>
      </c>
      <c r="F110" s="83">
        <f t="shared" si="43"/>
        <v>7.0640176600441498</v>
      </c>
      <c r="G110" s="82">
        <v>17</v>
      </c>
      <c r="H110" s="83">
        <f t="shared" si="44"/>
        <v>3.7527593818984544</v>
      </c>
      <c r="I110" s="82">
        <v>7</v>
      </c>
      <c r="J110" s="83">
        <f t="shared" si="45"/>
        <v>1.545253863134658</v>
      </c>
      <c r="K110" s="82">
        <v>117</v>
      </c>
      <c r="L110" s="83">
        <f t="shared" si="46"/>
        <v>25.827814569536422</v>
      </c>
      <c r="M110" s="82">
        <v>14</v>
      </c>
      <c r="N110" s="83">
        <f t="shared" si="47"/>
        <v>3.0905077262693159</v>
      </c>
      <c r="O110" s="82">
        <v>256</v>
      </c>
      <c r="P110" s="83">
        <f>O110/B110*100</f>
        <v>56.512141280353198</v>
      </c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39.950000000000003" customHeight="1" x14ac:dyDescent="0.2">
      <c r="A111" s="19" t="s">
        <v>188</v>
      </c>
      <c r="B111" s="127">
        <v>0</v>
      </c>
      <c r="C111" s="127">
        <v>0</v>
      </c>
      <c r="D111" s="127">
        <v>0</v>
      </c>
      <c r="E111" s="127">
        <v>0</v>
      </c>
      <c r="F111" s="127">
        <v>0</v>
      </c>
      <c r="G111" s="127">
        <v>0</v>
      </c>
      <c r="H111" s="127">
        <v>0</v>
      </c>
      <c r="I111" s="127">
        <v>0</v>
      </c>
      <c r="J111" s="127">
        <v>0</v>
      </c>
      <c r="K111" s="127">
        <v>0</v>
      </c>
      <c r="L111" s="127">
        <v>0</v>
      </c>
      <c r="M111" s="127">
        <v>0</v>
      </c>
      <c r="N111" s="127">
        <v>0</v>
      </c>
      <c r="O111" s="127">
        <v>0</v>
      </c>
      <c r="P111" s="127">
        <v>0</v>
      </c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54.95" customHeight="1" x14ac:dyDescent="0.2">
      <c r="A112" s="19" t="s">
        <v>189</v>
      </c>
      <c r="B112" s="82">
        <v>4</v>
      </c>
      <c r="C112" s="127">
        <v>0</v>
      </c>
      <c r="D112" s="127">
        <v>0</v>
      </c>
      <c r="E112" s="82">
        <v>2</v>
      </c>
      <c r="F112" s="83">
        <f t="shared" si="43"/>
        <v>50</v>
      </c>
      <c r="G112" s="127">
        <v>0</v>
      </c>
      <c r="H112" s="127">
        <v>0</v>
      </c>
      <c r="I112" s="127">
        <v>0</v>
      </c>
      <c r="J112" s="127">
        <v>0</v>
      </c>
      <c r="K112" s="127">
        <v>0</v>
      </c>
      <c r="L112" s="127">
        <v>0</v>
      </c>
      <c r="M112" s="127">
        <v>0</v>
      </c>
      <c r="N112" s="127">
        <v>0</v>
      </c>
      <c r="O112" s="82">
        <v>2</v>
      </c>
      <c r="P112" s="83">
        <f>O112/B112*100</f>
        <v>50</v>
      </c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20" customHeight="1" x14ac:dyDescent="0.2">
      <c r="A113" s="19" t="s">
        <v>200</v>
      </c>
      <c r="B113" s="127">
        <v>0</v>
      </c>
      <c r="C113" s="127">
        <v>0</v>
      </c>
      <c r="D113" s="127">
        <v>0</v>
      </c>
      <c r="E113" s="127">
        <v>0</v>
      </c>
      <c r="F113" s="127">
        <v>0</v>
      </c>
      <c r="G113" s="127">
        <v>0</v>
      </c>
      <c r="H113" s="127">
        <v>0</v>
      </c>
      <c r="I113" s="127">
        <v>0</v>
      </c>
      <c r="J113" s="127">
        <v>0</v>
      </c>
      <c r="K113" s="127">
        <v>0</v>
      </c>
      <c r="L113" s="127">
        <v>0</v>
      </c>
      <c r="M113" s="127">
        <v>0</v>
      </c>
      <c r="N113" s="127">
        <v>0</v>
      </c>
      <c r="O113" s="127">
        <v>0</v>
      </c>
      <c r="P113" s="127">
        <v>0</v>
      </c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39.950000000000003" customHeight="1" x14ac:dyDescent="0.2">
      <c r="A114" s="19" t="s">
        <v>190</v>
      </c>
      <c r="B114" s="82">
        <v>2</v>
      </c>
      <c r="C114" s="127">
        <v>0</v>
      </c>
      <c r="D114" s="127">
        <v>0</v>
      </c>
      <c r="E114" s="127">
        <v>0</v>
      </c>
      <c r="F114" s="127">
        <v>0</v>
      </c>
      <c r="G114" s="82">
        <v>1</v>
      </c>
      <c r="H114" s="83">
        <f t="shared" ref="H114:H117" si="48">G114/B114*100</f>
        <v>50</v>
      </c>
      <c r="I114" s="127">
        <v>0</v>
      </c>
      <c r="J114" s="127">
        <v>0</v>
      </c>
      <c r="K114" s="127">
        <v>0</v>
      </c>
      <c r="L114" s="127">
        <v>0</v>
      </c>
      <c r="M114" s="127">
        <v>0</v>
      </c>
      <c r="N114" s="127">
        <v>0</v>
      </c>
      <c r="O114" s="82">
        <v>1</v>
      </c>
      <c r="P114" s="83">
        <f>O114/B114*100</f>
        <v>50</v>
      </c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39.950000000000003" customHeight="1" x14ac:dyDescent="0.2">
      <c r="A115" s="19" t="s">
        <v>191</v>
      </c>
      <c r="B115" s="82">
        <v>5</v>
      </c>
      <c r="C115" s="82">
        <v>1</v>
      </c>
      <c r="D115" s="83">
        <f t="shared" ref="D115" si="49">C115/B115*100</f>
        <v>20</v>
      </c>
      <c r="E115" s="82">
        <v>2</v>
      </c>
      <c r="F115" s="83">
        <f t="shared" ref="F115" si="50">E115/B115*100</f>
        <v>40</v>
      </c>
      <c r="G115" s="127">
        <v>0</v>
      </c>
      <c r="H115" s="127">
        <v>0</v>
      </c>
      <c r="I115" s="127">
        <v>0</v>
      </c>
      <c r="J115" s="127">
        <v>0</v>
      </c>
      <c r="K115" s="82">
        <v>1</v>
      </c>
      <c r="L115" s="83">
        <f t="shared" ref="L115" si="51">K115/B115*100</f>
        <v>20</v>
      </c>
      <c r="M115" s="127">
        <v>0</v>
      </c>
      <c r="N115" s="127">
        <v>0</v>
      </c>
      <c r="O115" s="82">
        <v>1</v>
      </c>
      <c r="P115" s="83">
        <f>O115/B115*100</f>
        <v>20</v>
      </c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39.950000000000003" customHeight="1" x14ac:dyDescent="0.2">
      <c r="A116" s="19" t="s">
        <v>192</v>
      </c>
      <c r="B116" s="82">
        <v>2</v>
      </c>
      <c r="C116" s="127">
        <v>0</v>
      </c>
      <c r="D116" s="127">
        <v>0</v>
      </c>
      <c r="E116" s="127">
        <v>0</v>
      </c>
      <c r="F116" s="127">
        <v>0</v>
      </c>
      <c r="G116" s="82">
        <v>1</v>
      </c>
      <c r="H116" s="83">
        <f t="shared" si="48"/>
        <v>50</v>
      </c>
      <c r="I116" s="127">
        <v>0</v>
      </c>
      <c r="J116" s="127">
        <v>0</v>
      </c>
      <c r="K116" s="127">
        <v>0</v>
      </c>
      <c r="L116" s="127">
        <v>0</v>
      </c>
      <c r="M116" s="82">
        <v>1</v>
      </c>
      <c r="N116" s="83">
        <f t="shared" ref="N116" si="52">M116/B116*100</f>
        <v>50</v>
      </c>
      <c r="O116" s="127">
        <v>0</v>
      </c>
      <c r="P116" s="127">
        <v>0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39.950000000000003" customHeight="1" x14ac:dyDescent="0.2">
      <c r="A117" s="19" t="s">
        <v>193</v>
      </c>
      <c r="B117" s="82">
        <v>5</v>
      </c>
      <c r="C117" s="127">
        <v>0</v>
      </c>
      <c r="D117" s="127">
        <v>0</v>
      </c>
      <c r="E117" s="127">
        <v>0</v>
      </c>
      <c r="F117" s="127">
        <v>0</v>
      </c>
      <c r="G117" s="82">
        <v>1</v>
      </c>
      <c r="H117" s="83">
        <f t="shared" si="48"/>
        <v>20</v>
      </c>
      <c r="I117" s="82">
        <v>4</v>
      </c>
      <c r="J117" s="83">
        <f t="shared" ref="J117" si="53">I117/B117*100</f>
        <v>80</v>
      </c>
      <c r="K117" s="127">
        <v>0</v>
      </c>
      <c r="L117" s="127">
        <v>0</v>
      </c>
      <c r="M117" s="127">
        <v>0</v>
      </c>
      <c r="N117" s="127">
        <v>0</v>
      </c>
      <c r="O117" s="127">
        <v>0</v>
      </c>
      <c r="P117" s="127">
        <v>0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39.950000000000003" customHeight="1" x14ac:dyDescent="0.2">
      <c r="A118" s="19" t="s">
        <v>194</v>
      </c>
      <c r="B118" s="127">
        <v>0</v>
      </c>
      <c r="C118" s="127">
        <v>0</v>
      </c>
      <c r="D118" s="127">
        <v>0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127">
        <v>0</v>
      </c>
      <c r="L118" s="127">
        <v>0</v>
      </c>
      <c r="M118" s="127">
        <v>0</v>
      </c>
      <c r="N118" s="127">
        <v>0</v>
      </c>
      <c r="O118" s="127">
        <v>0</v>
      </c>
      <c r="P118" s="127">
        <v>0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39.950000000000003" customHeight="1" x14ac:dyDescent="0.2">
      <c r="A119" s="19" t="s">
        <v>195</v>
      </c>
      <c r="B119" s="82">
        <v>6</v>
      </c>
      <c r="C119" s="127">
        <v>0</v>
      </c>
      <c r="D119" s="127">
        <v>0</v>
      </c>
      <c r="E119" s="82">
        <v>1</v>
      </c>
      <c r="F119" s="83">
        <f>E119/B119*100</f>
        <v>16.666666666666664</v>
      </c>
      <c r="G119" s="127">
        <v>0</v>
      </c>
      <c r="H119" s="127">
        <v>0</v>
      </c>
      <c r="I119" s="127">
        <v>0</v>
      </c>
      <c r="J119" s="127">
        <v>0</v>
      </c>
      <c r="K119" s="127">
        <v>0</v>
      </c>
      <c r="L119" s="127">
        <v>0</v>
      </c>
      <c r="M119" s="127">
        <v>0</v>
      </c>
      <c r="N119" s="127">
        <v>0</v>
      </c>
      <c r="O119" s="82">
        <v>5</v>
      </c>
      <c r="P119" s="83">
        <f>O119/B119*100</f>
        <v>83.333333333333343</v>
      </c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5.95" customHeight="1" x14ac:dyDescent="0.2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5.95" customHeight="1" thickBot="1" x14ac:dyDescent="0.25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s="3" customFormat="1" ht="18" customHeight="1" x14ac:dyDescent="0.2">
      <c r="A122" s="29" t="s">
        <v>196</v>
      </c>
      <c r="B122" s="20"/>
      <c r="C122" s="20"/>
      <c r="D122" s="21"/>
      <c r="E122" s="20"/>
      <c r="F122" s="21"/>
      <c r="G122" s="20"/>
      <c r="H122" s="21"/>
      <c r="I122" s="20"/>
      <c r="J122" s="21"/>
      <c r="K122" s="20"/>
      <c r="L122" s="21"/>
      <c r="M122" s="20"/>
      <c r="N122" s="21"/>
      <c r="O122" s="20"/>
      <c r="P122" s="22"/>
    </row>
    <row r="123" spans="1:26" s="3" customFormat="1" ht="18" customHeight="1" x14ac:dyDescent="0.25">
      <c r="A123" s="30" t="s">
        <v>19</v>
      </c>
    </row>
    <row r="124" spans="1:26" s="3" customFormat="1" ht="15.95" customHeight="1" x14ac:dyDescent="0.2">
      <c r="A124" s="31" t="s">
        <v>20</v>
      </c>
    </row>
    <row r="125" spans="1:26" ht="35.1" customHeight="1" x14ac:dyDescent="0.2">
      <c r="A125" s="40" t="s">
        <v>115</v>
      </c>
      <c r="B125" s="41"/>
      <c r="C125" s="34"/>
      <c r="D125" s="34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39.950000000000003" customHeight="1" x14ac:dyDescent="0.2">
      <c r="A126" s="16" t="s">
        <v>185</v>
      </c>
      <c r="B126" s="80">
        <f>SUM(B127:B138)</f>
        <v>3526</v>
      </c>
      <c r="C126" s="80">
        <f>SUM(C127:C138)</f>
        <v>200</v>
      </c>
      <c r="D126" s="81">
        <f t="shared" ref="D126:D133" si="54">C126/B126*100</f>
        <v>5.6721497447532618</v>
      </c>
      <c r="E126" s="80">
        <f>SUM(E127:E138)</f>
        <v>151</v>
      </c>
      <c r="F126" s="81">
        <f t="shared" ref="F126:F138" si="55">E126/B126*100</f>
        <v>4.2824730572887129</v>
      </c>
      <c r="G126" s="80">
        <f>SUM(G127:G138)</f>
        <v>515</v>
      </c>
      <c r="H126" s="81">
        <f t="shared" ref="H126:H136" si="56">G126/B126*100</f>
        <v>14.605785592739648</v>
      </c>
      <c r="I126" s="80">
        <f>SUM(I127:I138)</f>
        <v>5</v>
      </c>
      <c r="J126" s="81">
        <f t="shared" ref="J126:J129" si="57">I126/B126*100</f>
        <v>0.14180374361883152</v>
      </c>
      <c r="K126" s="80">
        <f>SUM(K127:K138)</f>
        <v>1091</v>
      </c>
      <c r="L126" s="81">
        <f t="shared" ref="L126:L138" si="58">K126/B126*100</f>
        <v>30.941576857629045</v>
      </c>
      <c r="M126" s="80">
        <f>SUM(M127:M138)</f>
        <v>125</v>
      </c>
      <c r="N126" s="81">
        <f t="shared" ref="N126:N138" si="59">M126/B126*100</f>
        <v>3.5450935904707883</v>
      </c>
      <c r="O126" s="80">
        <f>SUM(O127:O138)</f>
        <v>1439</v>
      </c>
      <c r="P126" s="81">
        <f>O126/B126*100</f>
        <v>40.811117413499716</v>
      </c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39.950000000000003" customHeight="1" x14ac:dyDescent="0.2">
      <c r="A127" s="19" t="s">
        <v>186</v>
      </c>
      <c r="B127" s="82">
        <v>1573</v>
      </c>
      <c r="C127" s="82">
        <v>84</v>
      </c>
      <c r="D127" s="83">
        <f t="shared" si="54"/>
        <v>5.3401144310235216</v>
      </c>
      <c r="E127" s="82">
        <v>65</v>
      </c>
      <c r="F127" s="83">
        <f t="shared" si="55"/>
        <v>4.1322314049586781</v>
      </c>
      <c r="G127" s="82">
        <v>337</v>
      </c>
      <c r="H127" s="83">
        <f t="shared" si="56"/>
        <v>21.424030514939606</v>
      </c>
      <c r="I127" s="82">
        <v>3</v>
      </c>
      <c r="J127" s="83">
        <f t="shared" si="57"/>
        <v>0.19071837253655435</v>
      </c>
      <c r="K127" s="82">
        <v>296</v>
      </c>
      <c r="L127" s="83">
        <f t="shared" si="58"/>
        <v>18.817546090273364</v>
      </c>
      <c r="M127" s="82">
        <v>85</v>
      </c>
      <c r="N127" s="83">
        <f t="shared" si="59"/>
        <v>5.4036872218690402</v>
      </c>
      <c r="O127" s="82">
        <v>703</v>
      </c>
      <c r="P127" s="83">
        <f>O127/B127*100</f>
        <v>44.691671964399241</v>
      </c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39.950000000000003" customHeight="1" x14ac:dyDescent="0.2">
      <c r="A128" s="19" t="s">
        <v>187</v>
      </c>
      <c r="B128" s="82">
        <v>330</v>
      </c>
      <c r="C128" s="82">
        <v>12</v>
      </c>
      <c r="D128" s="83">
        <f t="shared" si="54"/>
        <v>3.6363636363636362</v>
      </c>
      <c r="E128" s="82">
        <v>47</v>
      </c>
      <c r="F128" s="83">
        <f t="shared" si="55"/>
        <v>14.242424242424242</v>
      </c>
      <c r="G128" s="82">
        <v>37</v>
      </c>
      <c r="H128" s="83">
        <f t="shared" si="56"/>
        <v>11.212121212121213</v>
      </c>
      <c r="I128" s="82">
        <v>1</v>
      </c>
      <c r="J128" s="83">
        <f t="shared" si="57"/>
        <v>0.30303030303030304</v>
      </c>
      <c r="K128" s="82">
        <v>66</v>
      </c>
      <c r="L128" s="83">
        <f t="shared" si="58"/>
        <v>20</v>
      </c>
      <c r="M128" s="82">
        <v>10</v>
      </c>
      <c r="N128" s="83">
        <f t="shared" si="59"/>
        <v>3.0303030303030303</v>
      </c>
      <c r="O128" s="82">
        <v>157</v>
      </c>
      <c r="P128" s="83">
        <f>O128/B128*100</f>
        <v>47.575757575757578</v>
      </c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39.950000000000003" customHeight="1" x14ac:dyDescent="0.2">
      <c r="A129" s="125" t="s">
        <v>199</v>
      </c>
      <c r="B129" s="82">
        <v>1312</v>
      </c>
      <c r="C129" s="82">
        <v>96</v>
      </c>
      <c r="D129" s="83">
        <f t="shared" si="54"/>
        <v>7.3170731707317067</v>
      </c>
      <c r="E129" s="82">
        <v>32</v>
      </c>
      <c r="F129" s="83">
        <f t="shared" si="55"/>
        <v>2.4390243902439024</v>
      </c>
      <c r="G129" s="82">
        <v>43</v>
      </c>
      <c r="H129" s="83">
        <f t="shared" si="56"/>
        <v>3.2774390243902438</v>
      </c>
      <c r="I129" s="82">
        <v>1</v>
      </c>
      <c r="J129" s="83">
        <f t="shared" si="57"/>
        <v>7.621951219512195E-2</v>
      </c>
      <c r="K129" s="82">
        <v>712</v>
      </c>
      <c r="L129" s="83">
        <f t="shared" si="58"/>
        <v>54.268292682926834</v>
      </c>
      <c r="M129" s="82">
        <v>29</v>
      </c>
      <c r="N129" s="83">
        <f t="shared" si="59"/>
        <v>2.2103658536585367</v>
      </c>
      <c r="O129" s="82">
        <v>399</v>
      </c>
      <c r="P129" s="83">
        <f>O129/B129*100</f>
        <v>30.411585365853661</v>
      </c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39.950000000000003" customHeight="1" x14ac:dyDescent="0.2">
      <c r="A130" s="19" t="s">
        <v>188</v>
      </c>
      <c r="B130" s="127">
        <v>0</v>
      </c>
      <c r="C130" s="127">
        <v>0</v>
      </c>
      <c r="D130" s="127">
        <v>0</v>
      </c>
      <c r="E130" s="127">
        <v>0</v>
      </c>
      <c r="F130" s="127">
        <v>0</v>
      </c>
      <c r="G130" s="127">
        <v>0</v>
      </c>
      <c r="H130" s="127">
        <v>0</v>
      </c>
      <c r="I130" s="127">
        <v>0</v>
      </c>
      <c r="J130" s="127">
        <v>0</v>
      </c>
      <c r="K130" s="127">
        <v>0</v>
      </c>
      <c r="L130" s="127">
        <v>0</v>
      </c>
      <c r="M130" s="127">
        <v>0</v>
      </c>
      <c r="N130" s="127">
        <v>0</v>
      </c>
      <c r="O130" s="127">
        <v>0</v>
      </c>
      <c r="P130" s="127">
        <v>0</v>
      </c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54.95" customHeight="1" x14ac:dyDescent="0.2">
      <c r="A131" s="19" t="s">
        <v>189</v>
      </c>
      <c r="B131" s="82">
        <v>116</v>
      </c>
      <c r="C131" s="82">
        <v>5</v>
      </c>
      <c r="D131" s="83">
        <f t="shared" si="54"/>
        <v>4.3103448275862073</v>
      </c>
      <c r="E131" s="127">
        <v>0</v>
      </c>
      <c r="F131" s="127">
        <v>0</v>
      </c>
      <c r="G131" s="82">
        <v>95</v>
      </c>
      <c r="H131" s="83">
        <f t="shared" si="56"/>
        <v>81.896551724137936</v>
      </c>
      <c r="I131" s="127">
        <v>0</v>
      </c>
      <c r="J131" s="127">
        <v>0</v>
      </c>
      <c r="K131" s="82">
        <v>4</v>
      </c>
      <c r="L131" s="83">
        <f t="shared" si="58"/>
        <v>3.4482758620689653</v>
      </c>
      <c r="M131" s="127">
        <v>0</v>
      </c>
      <c r="N131" s="127">
        <v>0</v>
      </c>
      <c r="O131" s="82">
        <v>12</v>
      </c>
      <c r="P131" s="83">
        <f t="shared" ref="P131:P138" si="60">O131/B131*100</f>
        <v>10.344827586206897</v>
      </c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20" customHeight="1" x14ac:dyDescent="0.2">
      <c r="A132" s="19" t="s">
        <v>200</v>
      </c>
      <c r="B132" s="127">
        <v>0</v>
      </c>
      <c r="C132" s="127">
        <v>0</v>
      </c>
      <c r="D132" s="127">
        <v>0</v>
      </c>
      <c r="E132" s="127">
        <v>0</v>
      </c>
      <c r="F132" s="127">
        <v>0</v>
      </c>
      <c r="G132" s="127">
        <v>0</v>
      </c>
      <c r="H132" s="127">
        <v>0</v>
      </c>
      <c r="I132" s="127">
        <v>0</v>
      </c>
      <c r="J132" s="127">
        <v>0</v>
      </c>
      <c r="K132" s="127">
        <v>0</v>
      </c>
      <c r="L132" s="127">
        <v>0</v>
      </c>
      <c r="M132" s="127">
        <v>0</v>
      </c>
      <c r="N132" s="127">
        <v>0</v>
      </c>
      <c r="O132" s="127">
        <v>0</v>
      </c>
      <c r="P132" s="127">
        <v>0</v>
      </c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39.950000000000003" customHeight="1" x14ac:dyDescent="0.2">
      <c r="A133" s="19" t="s">
        <v>190</v>
      </c>
      <c r="B133" s="82">
        <v>4</v>
      </c>
      <c r="C133" s="82">
        <v>3</v>
      </c>
      <c r="D133" s="83">
        <f t="shared" si="54"/>
        <v>75</v>
      </c>
      <c r="E133" s="127">
        <v>0</v>
      </c>
      <c r="F133" s="127">
        <v>0</v>
      </c>
      <c r="G133" s="127">
        <v>0</v>
      </c>
      <c r="H133" s="127">
        <v>0</v>
      </c>
      <c r="I133" s="127">
        <v>0</v>
      </c>
      <c r="J133" s="127">
        <v>0</v>
      </c>
      <c r="K133" s="127">
        <v>0</v>
      </c>
      <c r="L133" s="127">
        <v>0</v>
      </c>
      <c r="M133" s="127">
        <v>0</v>
      </c>
      <c r="N133" s="127">
        <v>0</v>
      </c>
      <c r="O133" s="82">
        <v>1</v>
      </c>
      <c r="P133" s="83">
        <f t="shared" si="60"/>
        <v>25</v>
      </c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39.950000000000003" customHeight="1" x14ac:dyDescent="0.2">
      <c r="A134" s="19" t="s">
        <v>191</v>
      </c>
      <c r="B134" s="82">
        <v>129</v>
      </c>
      <c r="C134" s="127">
        <v>0</v>
      </c>
      <c r="D134" s="127">
        <v>0</v>
      </c>
      <c r="E134" s="127">
        <v>0</v>
      </c>
      <c r="F134" s="127">
        <v>0</v>
      </c>
      <c r="G134" s="127">
        <v>0</v>
      </c>
      <c r="H134" s="127">
        <v>0</v>
      </c>
      <c r="I134" s="127">
        <v>0</v>
      </c>
      <c r="J134" s="127">
        <v>0</v>
      </c>
      <c r="K134" s="127">
        <v>0</v>
      </c>
      <c r="L134" s="127">
        <v>0</v>
      </c>
      <c r="M134" s="127">
        <v>0</v>
      </c>
      <c r="N134" s="127">
        <v>0</v>
      </c>
      <c r="O134" s="82">
        <v>129</v>
      </c>
      <c r="P134" s="83">
        <f t="shared" si="60"/>
        <v>100</v>
      </c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39.950000000000003" customHeight="1" x14ac:dyDescent="0.2">
      <c r="A135" s="19" t="s">
        <v>192</v>
      </c>
      <c r="B135" s="82">
        <v>3</v>
      </c>
      <c r="C135" s="127">
        <v>0</v>
      </c>
      <c r="D135" s="127">
        <v>0</v>
      </c>
      <c r="E135" s="127">
        <v>0</v>
      </c>
      <c r="F135" s="127">
        <v>0</v>
      </c>
      <c r="G135" s="127">
        <v>0</v>
      </c>
      <c r="H135" s="127">
        <v>0</v>
      </c>
      <c r="I135" s="127">
        <v>0</v>
      </c>
      <c r="J135" s="127">
        <v>0</v>
      </c>
      <c r="K135" s="127">
        <v>0</v>
      </c>
      <c r="L135" s="127">
        <v>0</v>
      </c>
      <c r="M135" s="127">
        <v>0</v>
      </c>
      <c r="N135" s="127">
        <v>0</v>
      </c>
      <c r="O135" s="82">
        <v>3</v>
      </c>
      <c r="P135" s="83">
        <f t="shared" si="60"/>
        <v>100</v>
      </c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39.950000000000003" customHeight="1" x14ac:dyDescent="0.2">
      <c r="A136" s="19" t="s">
        <v>193</v>
      </c>
      <c r="B136" s="82">
        <v>19</v>
      </c>
      <c r="C136" s="127">
        <v>0</v>
      </c>
      <c r="D136" s="127">
        <v>0</v>
      </c>
      <c r="E136" s="127">
        <v>0</v>
      </c>
      <c r="F136" s="127">
        <v>0</v>
      </c>
      <c r="G136" s="82">
        <v>3</v>
      </c>
      <c r="H136" s="83">
        <f t="shared" si="56"/>
        <v>15.789473684210526</v>
      </c>
      <c r="I136" s="127">
        <v>0</v>
      </c>
      <c r="J136" s="127">
        <v>0</v>
      </c>
      <c r="K136" s="82">
        <v>12</v>
      </c>
      <c r="L136" s="83">
        <f t="shared" si="58"/>
        <v>63.157894736842103</v>
      </c>
      <c r="M136" s="127">
        <v>0</v>
      </c>
      <c r="N136" s="127">
        <v>0</v>
      </c>
      <c r="O136" s="82">
        <v>4</v>
      </c>
      <c r="P136" s="83">
        <f t="shared" si="60"/>
        <v>21.052631578947366</v>
      </c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39.950000000000003" customHeight="1" x14ac:dyDescent="0.2">
      <c r="A137" s="19" t="s">
        <v>194</v>
      </c>
      <c r="B137" s="82">
        <v>1</v>
      </c>
      <c r="C137" s="127">
        <v>0</v>
      </c>
      <c r="D137" s="127">
        <v>0</v>
      </c>
      <c r="E137" s="127">
        <v>0</v>
      </c>
      <c r="F137" s="127">
        <v>0</v>
      </c>
      <c r="G137" s="127">
        <v>0</v>
      </c>
      <c r="H137" s="127">
        <v>0</v>
      </c>
      <c r="I137" s="127">
        <v>0</v>
      </c>
      <c r="J137" s="127">
        <v>0</v>
      </c>
      <c r="K137" s="127">
        <v>0</v>
      </c>
      <c r="L137" s="127">
        <v>0</v>
      </c>
      <c r="M137" s="127">
        <v>0</v>
      </c>
      <c r="N137" s="127">
        <v>0</v>
      </c>
      <c r="O137" s="82">
        <v>1</v>
      </c>
      <c r="P137" s="83">
        <f t="shared" si="60"/>
        <v>100</v>
      </c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39.950000000000003" customHeight="1" x14ac:dyDescent="0.2">
      <c r="A138" s="19" t="s">
        <v>195</v>
      </c>
      <c r="B138" s="82">
        <v>39</v>
      </c>
      <c r="C138" s="127">
        <v>0</v>
      </c>
      <c r="D138" s="127">
        <v>0</v>
      </c>
      <c r="E138" s="82">
        <v>7</v>
      </c>
      <c r="F138" s="83">
        <f t="shared" si="55"/>
        <v>17.948717948717949</v>
      </c>
      <c r="G138" s="127">
        <v>0</v>
      </c>
      <c r="H138" s="127">
        <v>0</v>
      </c>
      <c r="I138" s="127">
        <v>0</v>
      </c>
      <c r="J138" s="127">
        <v>0</v>
      </c>
      <c r="K138" s="82">
        <v>1</v>
      </c>
      <c r="L138" s="83">
        <f t="shared" si="58"/>
        <v>2.5641025641025639</v>
      </c>
      <c r="M138" s="82">
        <v>1</v>
      </c>
      <c r="N138" s="83">
        <f t="shared" si="59"/>
        <v>2.5641025641025639</v>
      </c>
      <c r="O138" s="82">
        <v>30</v>
      </c>
      <c r="P138" s="83">
        <f t="shared" si="60"/>
        <v>76.923076923076934</v>
      </c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5.95" customHeight="1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5.95" customHeight="1" thickBot="1" x14ac:dyDescent="0.25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s="3" customFormat="1" ht="18" customHeight="1" x14ac:dyDescent="0.2">
      <c r="A141" s="29" t="s">
        <v>196</v>
      </c>
      <c r="B141" s="20"/>
      <c r="C141" s="20"/>
      <c r="D141" s="21"/>
      <c r="E141" s="20"/>
      <c r="F141" s="21"/>
      <c r="G141" s="20"/>
      <c r="H141" s="21"/>
      <c r="I141" s="20"/>
      <c r="J141" s="21"/>
      <c r="K141" s="20"/>
      <c r="L141" s="21"/>
      <c r="M141" s="20"/>
      <c r="N141" s="21"/>
      <c r="O141" s="20"/>
      <c r="P141" s="22"/>
    </row>
    <row r="142" spans="1:26" s="3" customFormat="1" ht="18" customHeight="1" x14ac:dyDescent="0.25">
      <c r="A142" s="30" t="s">
        <v>19</v>
      </c>
    </row>
    <row r="143" spans="1:26" s="3" customFormat="1" ht="15.95" customHeight="1" x14ac:dyDescent="0.2">
      <c r="A143" s="31" t="s">
        <v>20</v>
      </c>
    </row>
    <row r="144" spans="1:26" ht="35.1" customHeight="1" x14ac:dyDescent="0.2">
      <c r="A144" s="40" t="s">
        <v>116</v>
      </c>
      <c r="B144" s="41"/>
      <c r="C144" s="34"/>
      <c r="D144" s="34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39.950000000000003" customHeight="1" x14ac:dyDescent="0.2">
      <c r="A145" s="16" t="s">
        <v>185</v>
      </c>
      <c r="B145" s="80">
        <f>SUM(B146:B157)</f>
        <v>11659</v>
      </c>
      <c r="C145" s="80">
        <f>SUM(C146:C157)</f>
        <v>3751</v>
      </c>
      <c r="D145" s="81">
        <f t="shared" ref="D145:D157" si="61">C145/B145*100</f>
        <v>32.172570546359033</v>
      </c>
      <c r="E145" s="80">
        <f>SUM(E146:E157)</f>
        <v>1293</v>
      </c>
      <c r="F145" s="81">
        <f t="shared" ref="F145:F157" si="62">E145/B145*100</f>
        <v>11.090144952397289</v>
      </c>
      <c r="G145" s="80">
        <f>SUM(G146:G157)</f>
        <v>2660</v>
      </c>
      <c r="H145" s="81">
        <f t="shared" ref="H145:H157" si="63">G145/B145*100</f>
        <v>22.81499270949481</v>
      </c>
      <c r="I145" s="80">
        <f>SUM(I146:I157)</f>
        <v>520</v>
      </c>
      <c r="J145" s="81">
        <f t="shared" ref="J145:J156" si="64">I145/B145*100</f>
        <v>4.460073762758384</v>
      </c>
      <c r="K145" s="80">
        <f>SUM(K146:K157)</f>
        <v>627</v>
      </c>
      <c r="L145" s="81">
        <f t="shared" ref="L145:L157" si="65">K145/B145*100</f>
        <v>5.3778197100952054</v>
      </c>
      <c r="M145" s="80">
        <f>SUM(M146:M157)</f>
        <v>165</v>
      </c>
      <c r="N145" s="81">
        <f t="shared" ref="N145:N157" si="66">M145/B145*100</f>
        <v>1.4152157131829488</v>
      </c>
      <c r="O145" s="80">
        <f>SUM(O146:O157)</f>
        <v>2643</v>
      </c>
      <c r="P145" s="81">
        <f t="shared" ref="P145:P157" si="67">O145/B145*100</f>
        <v>22.669182605712326</v>
      </c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39.950000000000003" customHeight="1" x14ac:dyDescent="0.2">
      <c r="A146" s="19" t="s">
        <v>186</v>
      </c>
      <c r="B146" s="82">
        <v>1329</v>
      </c>
      <c r="C146" s="82">
        <v>148</v>
      </c>
      <c r="D146" s="83">
        <f t="shared" si="61"/>
        <v>11.136192626034612</v>
      </c>
      <c r="E146" s="82">
        <v>182</v>
      </c>
      <c r="F146" s="83">
        <f t="shared" si="62"/>
        <v>13.694507148231752</v>
      </c>
      <c r="G146" s="82">
        <v>467</v>
      </c>
      <c r="H146" s="83">
        <f t="shared" si="63"/>
        <v>35.139202407825429</v>
      </c>
      <c r="I146" s="82">
        <v>30</v>
      </c>
      <c r="J146" s="83">
        <f t="shared" si="64"/>
        <v>2.2573363431151243</v>
      </c>
      <c r="K146" s="82">
        <v>23</v>
      </c>
      <c r="L146" s="83">
        <f t="shared" si="65"/>
        <v>1.7306245297215952</v>
      </c>
      <c r="M146" s="82">
        <v>119</v>
      </c>
      <c r="N146" s="83">
        <f t="shared" si="66"/>
        <v>8.9541008276899916</v>
      </c>
      <c r="O146" s="82">
        <v>360</v>
      </c>
      <c r="P146" s="83">
        <f t="shared" si="67"/>
        <v>27.088036117381492</v>
      </c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39.950000000000003" customHeight="1" x14ac:dyDescent="0.2">
      <c r="A147" s="19" t="s">
        <v>187</v>
      </c>
      <c r="B147" s="82">
        <v>179</v>
      </c>
      <c r="C147" s="82">
        <v>41</v>
      </c>
      <c r="D147" s="83">
        <f t="shared" si="61"/>
        <v>22.905027932960895</v>
      </c>
      <c r="E147" s="82">
        <v>30</v>
      </c>
      <c r="F147" s="83">
        <f t="shared" si="62"/>
        <v>16.759776536312849</v>
      </c>
      <c r="G147" s="82">
        <v>35</v>
      </c>
      <c r="H147" s="83">
        <f t="shared" si="63"/>
        <v>19.553072625698324</v>
      </c>
      <c r="I147" s="82">
        <v>3</v>
      </c>
      <c r="J147" s="83">
        <f t="shared" si="64"/>
        <v>1.6759776536312849</v>
      </c>
      <c r="K147" s="82">
        <v>22</v>
      </c>
      <c r="L147" s="83">
        <f t="shared" si="65"/>
        <v>12.290502793296088</v>
      </c>
      <c r="M147" s="82">
        <v>5</v>
      </c>
      <c r="N147" s="83">
        <f t="shared" si="66"/>
        <v>2.7932960893854748</v>
      </c>
      <c r="O147" s="82">
        <v>43</v>
      </c>
      <c r="P147" s="83">
        <f t="shared" si="67"/>
        <v>24.022346368715084</v>
      </c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39.950000000000003" customHeight="1" x14ac:dyDescent="0.2">
      <c r="A148" s="125" t="s">
        <v>199</v>
      </c>
      <c r="B148" s="82">
        <v>1438</v>
      </c>
      <c r="C148" s="82">
        <v>462</v>
      </c>
      <c r="D148" s="83">
        <f t="shared" si="61"/>
        <v>32.127955493741304</v>
      </c>
      <c r="E148" s="82">
        <v>119</v>
      </c>
      <c r="F148" s="83">
        <f t="shared" si="62"/>
        <v>8.2753824756606384</v>
      </c>
      <c r="G148" s="82">
        <v>347</v>
      </c>
      <c r="H148" s="83">
        <f t="shared" si="63"/>
        <v>24.130737134909598</v>
      </c>
      <c r="I148" s="82">
        <v>8</v>
      </c>
      <c r="J148" s="83">
        <f t="shared" si="64"/>
        <v>0.55632823365785811</v>
      </c>
      <c r="K148" s="82">
        <v>98</v>
      </c>
      <c r="L148" s="83">
        <f t="shared" si="65"/>
        <v>6.8150208623087627</v>
      </c>
      <c r="M148" s="82">
        <v>23</v>
      </c>
      <c r="N148" s="83">
        <f t="shared" si="66"/>
        <v>1.5994436717663423</v>
      </c>
      <c r="O148" s="82">
        <v>381</v>
      </c>
      <c r="P148" s="83">
        <f t="shared" si="67"/>
        <v>26.495132127955497</v>
      </c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39.950000000000003" customHeight="1" x14ac:dyDescent="0.2">
      <c r="A149" s="19" t="s">
        <v>188</v>
      </c>
      <c r="B149" s="82">
        <v>109</v>
      </c>
      <c r="C149" s="82">
        <v>52</v>
      </c>
      <c r="D149" s="83">
        <f t="shared" si="61"/>
        <v>47.706422018348626</v>
      </c>
      <c r="E149" s="82">
        <v>4</v>
      </c>
      <c r="F149" s="83">
        <f t="shared" si="62"/>
        <v>3.669724770642202</v>
      </c>
      <c r="G149" s="82">
        <v>15</v>
      </c>
      <c r="H149" s="83">
        <f t="shared" si="63"/>
        <v>13.761467889908257</v>
      </c>
      <c r="I149" s="82">
        <v>4</v>
      </c>
      <c r="J149" s="83">
        <f t="shared" si="64"/>
        <v>3.669724770642202</v>
      </c>
      <c r="K149" s="127">
        <v>0</v>
      </c>
      <c r="L149" s="127">
        <v>0</v>
      </c>
      <c r="M149" s="127">
        <v>0</v>
      </c>
      <c r="N149" s="127">
        <v>0</v>
      </c>
      <c r="O149" s="82">
        <v>34</v>
      </c>
      <c r="P149" s="83">
        <f t="shared" si="67"/>
        <v>31.192660550458719</v>
      </c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54.95" customHeight="1" x14ac:dyDescent="0.2">
      <c r="A150" s="19" t="s">
        <v>189</v>
      </c>
      <c r="B150" s="82">
        <v>7518</v>
      </c>
      <c r="C150" s="82">
        <v>2902</v>
      </c>
      <c r="D150" s="83">
        <f t="shared" si="61"/>
        <v>38.600691673317371</v>
      </c>
      <c r="E150" s="82">
        <v>944</v>
      </c>
      <c r="F150" s="83">
        <f t="shared" si="62"/>
        <v>12.556530992285181</v>
      </c>
      <c r="G150" s="82">
        <v>1689</v>
      </c>
      <c r="H150" s="83">
        <f t="shared" si="63"/>
        <v>22.466081404628891</v>
      </c>
      <c r="I150" s="82">
        <v>427</v>
      </c>
      <c r="J150" s="83">
        <f t="shared" si="64"/>
        <v>5.6797020484171323</v>
      </c>
      <c r="K150" s="82">
        <v>112</v>
      </c>
      <c r="L150" s="83">
        <f t="shared" si="65"/>
        <v>1.4897579143389199</v>
      </c>
      <c r="M150" s="82">
        <v>1</v>
      </c>
      <c r="N150" s="83">
        <f t="shared" si="66"/>
        <v>1.3301409949454644E-2</v>
      </c>
      <c r="O150" s="82">
        <v>1443</v>
      </c>
      <c r="P150" s="83">
        <f t="shared" si="67"/>
        <v>19.193934557063049</v>
      </c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20" customHeight="1" x14ac:dyDescent="0.2">
      <c r="A151" s="19" t="s">
        <v>200</v>
      </c>
      <c r="B151" s="82">
        <v>203</v>
      </c>
      <c r="C151" s="82">
        <v>13</v>
      </c>
      <c r="D151" s="83">
        <f t="shared" si="61"/>
        <v>6.403940886699508</v>
      </c>
      <c r="E151" s="82">
        <v>1</v>
      </c>
      <c r="F151" s="83">
        <f t="shared" si="62"/>
        <v>0.49261083743842365</v>
      </c>
      <c r="G151" s="82">
        <v>42</v>
      </c>
      <c r="H151" s="83">
        <f t="shared" si="63"/>
        <v>20.689655172413794</v>
      </c>
      <c r="I151" s="82">
        <v>45</v>
      </c>
      <c r="J151" s="83">
        <f t="shared" si="64"/>
        <v>22.167487684729064</v>
      </c>
      <c r="K151" s="82">
        <v>2</v>
      </c>
      <c r="L151" s="83">
        <f t="shared" si="65"/>
        <v>0.98522167487684731</v>
      </c>
      <c r="M151" s="127">
        <v>0</v>
      </c>
      <c r="N151" s="127">
        <v>0</v>
      </c>
      <c r="O151" s="82">
        <v>100</v>
      </c>
      <c r="P151" s="83">
        <f t="shared" si="67"/>
        <v>49.261083743842363</v>
      </c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39.950000000000003" customHeight="1" x14ac:dyDescent="0.2">
      <c r="A152" s="19" t="s">
        <v>190</v>
      </c>
      <c r="B152" s="82">
        <v>154</v>
      </c>
      <c r="C152" s="82">
        <v>30</v>
      </c>
      <c r="D152" s="83">
        <f t="shared" si="61"/>
        <v>19.480519480519483</v>
      </c>
      <c r="E152" s="82">
        <v>1</v>
      </c>
      <c r="F152" s="83">
        <f t="shared" si="62"/>
        <v>0.64935064935064934</v>
      </c>
      <c r="G152" s="82">
        <v>14</v>
      </c>
      <c r="H152" s="83">
        <f t="shared" si="63"/>
        <v>9.0909090909090917</v>
      </c>
      <c r="I152" s="82">
        <v>2</v>
      </c>
      <c r="J152" s="83">
        <f t="shared" si="64"/>
        <v>1.2987012987012987</v>
      </c>
      <c r="K152" s="82">
        <v>21</v>
      </c>
      <c r="L152" s="83">
        <f t="shared" si="65"/>
        <v>13.636363636363635</v>
      </c>
      <c r="M152" s="127">
        <v>0</v>
      </c>
      <c r="N152" s="127">
        <v>0</v>
      </c>
      <c r="O152" s="82">
        <v>86</v>
      </c>
      <c r="P152" s="83">
        <f t="shared" si="67"/>
        <v>55.844155844155843</v>
      </c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39.950000000000003" customHeight="1" x14ac:dyDescent="0.2">
      <c r="A153" s="19" t="s">
        <v>191</v>
      </c>
      <c r="B153" s="82">
        <v>161</v>
      </c>
      <c r="C153" s="127">
        <v>0</v>
      </c>
      <c r="D153" s="127">
        <v>0</v>
      </c>
      <c r="E153" s="82">
        <v>2</v>
      </c>
      <c r="F153" s="83">
        <f t="shared" si="62"/>
        <v>1.2422360248447204</v>
      </c>
      <c r="G153" s="127">
        <v>0</v>
      </c>
      <c r="H153" s="127">
        <v>0</v>
      </c>
      <c r="I153" s="127">
        <v>0</v>
      </c>
      <c r="J153" s="127">
        <v>0</v>
      </c>
      <c r="K153" s="82">
        <v>152</v>
      </c>
      <c r="L153" s="83">
        <f t="shared" si="65"/>
        <v>94.409937888198755</v>
      </c>
      <c r="M153" s="127">
        <v>0</v>
      </c>
      <c r="N153" s="127">
        <v>0</v>
      </c>
      <c r="O153" s="82">
        <v>7</v>
      </c>
      <c r="P153" s="83">
        <f t="shared" si="67"/>
        <v>4.3478260869565215</v>
      </c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39.950000000000003" customHeight="1" x14ac:dyDescent="0.2">
      <c r="A154" s="19" t="s">
        <v>192</v>
      </c>
      <c r="B154" s="82">
        <v>7</v>
      </c>
      <c r="C154" s="82">
        <v>1</v>
      </c>
      <c r="D154" s="83">
        <f t="shared" si="61"/>
        <v>14.285714285714285</v>
      </c>
      <c r="E154" s="127">
        <v>0</v>
      </c>
      <c r="F154" s="127">
        <v>0</v>
      </c>
      <c r="G154" s="82">
        <v>2</v>
      </c>
      <c r="H154" s="83">
        <f t="shared" si="63"/>
        <v>28.571428571428569</v>
      </c>
      <c r="I154" s="127">
        <v>0</v>
      </c>
      <c r="J154" s="127">
        <v>0</v>
      </c>
      <c r="K154" s="82">
        <v>1</v>
      </c>
      <c r="L154" s="83">
        <f t="shared" si="65"/>
        <v>14.285714285714285</v>
      </c>
      <c r="M154" s="82">
        <v>2</v>
      </c>
      <c r="N154" s="83">
        <f t="shared" si="66"/>
        <v>28.571428571428569</v>
      </c>
      <c r="O154" s="82">
        <v>1</v>
      </c>
      <c r="P154" s="83">
        <f t="shared" si="67"/>
        <v>14.285714285714285</v>
      </c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39.950000000000003" customHeight="1" x14ac:dyDescent="0.2">
      <c r="A155" s="19" t="s">
        <v>193</v>
      </c>
      <c r="B155" s="82">
        <v>107</v>
      </c>
      <c r="C155" s="82">
        <v>61</v>
      </c>
      <c r="D155" s="83">
        <f t="shared" si="61"/>
        <v>57.009345794392516</v>
      </c>
      <c r="E155" s="127">
        <v>0</v>
      </c>
      <c r="F155" s="127">
        <v>0</v>
      </c>
      <c r="G155" s="82">
        <v>7</v>
      </c>
      <c r="H155" s="83">
        <f t="shared" si="63"/>
        <v>6.5420560747663545</v>
      </c>
      <c r="I155" s="127">
        <v>0</v>
      </c>
      <c r="J155" s="127">
        <v>0</v>
      </c>
      <c r="K155" s="82">
        <v>22</v>
      </c>
      <c r="L155" s="83">
        <f t="shared" si="65"/>
        <v>20.5607476635514</v>
      </c>
      <c r="M155" s="127">
        <v>0</v>
      </c>
      <c r="N155" s="127">
        <v>0</v>
      </c>
      <c r="O155" s="82">
        <v>17</v>
      </c>
      <c r="P155" s="83">
        <f t="shared" si="67"/>
        <v>15.887850467289718</v>
      </c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39.950000000000003" customHeight="1" x14ac:dyDescent="0.2">
      <c r="A156" s="19" t="s">
        <v>194</v>
      </c>
      <c r="B156" s="82">
        <v>78</v>
      </c>
      <c r="C156" s="82">
        <v>11</v>
      </c>
      <c r="D156" s="83">
        <f t="shared" si="61"/>
        <v>14.102564102564102</v>
      </c>
      <c r="E156" s="82">
        <v>8</v>
      </c>
      <c r="F156" s="83">
        <f t="shared" si="62"/>
        <v>10.256410256410255</v>
      </c>
      <c r="G156" s="82">
        <v>29</v>
      </c>
      <c r="H156" s="83">
        <f t="shared" si="63"/>
        <v>37.179487179487182</v>
      </c>
      <c r="I156" s="82">
        <v>1</v>
      </c>
      <c r="J156" s="83">
        <f t="shared" si="64"/>
        <v>1.2820512820512819</v>
      </c>
      <c r="K156" s="82">
        <v>1</v>
      </c>
      <c r="L156" s="83">
        <f t="shared" si="65"/>
        <v>1.2820512820512819</v>
      </c>
      <c r="M156" s="82">
        <v>13</v>
      </c>
      <c r="N156" s="83">
        <f t="shared" si="66"/>
        <v>16.666666666666664</v>
      </c>
      <c r="O156" s="82">
        <v>15</v>
      </c>
      <c r="P156" s="83">
        <f t="shared" si="67"/>
        <v>19.230769230769234</v>
      </c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39.950000000000003" customHeight="1" x14ac:dyDescent="0.2">
      <c r="A157" s="19" t="s">
        <v>195</v>
      </c>
      <c r="B157" s="82">
        <v>376</v>
      </c>
      <c r="C157" s="82">
        <v>30</v>
      </c>
      <c r="D157" s="83">
        <f t="shared" si="61"/>
        <v>7.9787234042553195</v>
      </c>
      <c r="E157" s="82">
        <v>2</v>
      </c>
      <c r="F157" s="83">
        <f t="shared" si="62"/>
        <v>0.53191489361702127</v>
      </c>
      <c r="G157" s="82">
        <v>13</v>
      </c>
      <c r="H157" s="83">
        <f t="shared" si="63"/>
        <v>3.4574468085106385</v>
      </c>
      <c r="I157" s="127">
        <v>0</v>
      </c>
      <c r="J157" s="127">
        <v>0</v>
      </c>
      <c r="K157" s="82">
        <v>173</v>
      </c>
      <c r="L157" s="83">
        <f t="shared" si="65"/>
        <v>46.01063829787234</v>
      </c>
      <c r="M157" s="82">
        <v>2</v>
      </c>
      <c r="N157" s="83">
        <f t="shared" si="66"/>
        <v>0.53191489361702127</v>
      </c>
      <c r="O157" s="82">
        <v>156</v>
      </c>
      <c r="P157" s="83">
        <f t="shared" si="67"/>
        <v>41.48936170212766</v>
      </c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5.95" customHeight="1" x14ac:dyDescent="0.2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5.95" customHeight="1" thickBot="1" x14ac:dyDescent="0.25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s="3" customFormat="1" ht="18" customHeight="1" x14ac:dyDescent="0.2">
      <c r="A160" s="29" t="s">
        <v>196</v>
      </c>
      <c r="B160" s="20"/>
      <c r="C160" s="20"/>
      <c r="D160" s="21"/>
      <c r="E160" s="20"/>
      <c r="F160" s="21"/>
      <c r="G160" s="20"/>
      <c r="H160" s="21"/>
      <c r="I160" s="20"/>
      <c r="J160" s="21"/>
      <c r="K160" s="20"/>
      <c r="L160" s="21"/>
      <c r="M160" s="20"/>
      <c r="N160" s="21"/>
      <c r="O160" s="20"/>
      <c r="P160" s="22"/>
    </row>
    <row r="161" spans="1:26" s="3" customFormat="1" ht="18" customHeight="1" x14ac:dyDescent="0.25">
      <c r="A161" s="30" t="s">
        <v>19</v>
      </c>
    </row>
    <row r="162" spans="1:26" s="3" customFormat="1" ht="15.95" customHeight="1" x14ac:dyDescent="0.2">
      <c r="A162" s="31" t="s">
        <v>20</v>
      </c>
    </row>
    <row r="163" spans="1:26" ht="35.1" customHeight="1" x14ac:dyDescent="0.2">
      <c r="A163" s="40" t="s">
        <v>117</v>
      </c>
      <c r="B163" s="41"/>
      <c r="C163" s="34"/>
      <c r="D163" s="34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39.950000000000003" customHeight="1" x14ac:dyDescent="0.2">
      <c r="A164" s="16" t="s">
        <v>185</v>
      </c>
      <c r="B164" s="80">
        <f>SUM(B165:B176)</f>
        <v>2910</v>
      </c>
      <c r="C164" s="80">
        <f>SUM(C165:C176)</f>
        <v>97</v>
      </c>
      <c r="D164" s="81">
        <f t="shared" ref="D164:D174" si="68">C164/B164*100</f>
        <v>3.3333333333333335</v>
      </c>
      <c r="E164" s="80">
        <f>SUM(E165:E176)</f>
        <v>148</v>
      </c>
      <c r="F164" s="81">
        <f t="shared" ref="F164:F167" si="69">E164/B164*100</f>
        <v>5.0859106529209619</v>
      </c>
      <c r="G164" s="80">
        <f>SUM(G165:G176)</f>
        <v>1208</v>
      </c>
      <c r="H164" s="81">
        <f t="shared" ref="H164:H172" si="70">G164/B164*100</f>
        <v>41.512027491408936</v>
      </c>
      <c r="I164" s="80">
        <f>SUM(I165:I176)</f>
        <v>261</v>
      </c>
      <c r="J164" s="81">
        <f t="shared" ref="J164:J167" si="71">I164/B164*100</f>
        <v>8.9690721649484537</v>
      </c>
      <c r="K164" s="80">
        <f>SUM(K165:K176)</f>
        <v>140</v>
      </c>
      <c r="L164" s="81">
        <f t="shared" ref="L164:L173" si="72">K164/B164*100</f>
        <v>4.8109965635738838</v>
      </c>
      <c r="M164" s="80">
        <f>SUM(M165:M176)</f>
        <v>188</v>
      </c>
      <c r="N164" s="81">
        <f t="shared" ref="N164:N173" si="73">M164/B164*100</f>
        <v>6.4604810996563584</v>
      </c>
      <c r="O164" s="80">
        <f>SUM(O165:O176)</f>
        <v>868</v>
      </c>
      <c r="P164" s="81">
        <f>O164/B164*100</f>
        <v>29.828178694158076</v>
      </c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39.950000000000003" customHeight="1" x14ac:dyDescent="0.2">
      <c r="A165" s="19" t="s">
        <v>186</v>
      </c>
      <c r="B165" s="82">
        <v>2430</v>
      </c>
      <c r="C165" s="82">
        <v>66</v>
      </c>
      <c r="D165" s="83">
        <f t="shared" si="68"/>
        <v>2.7160493827160495</v>
      </c>
      <c r="E165" s="82">
        <v>109</v>
      </c>
      <c r="F165" s="83">
        <f t="shared" si="69"/>
        <v>4.4855967078189298</v>
      </c>
      <c r="G165" s="82">
        <v>1083</v>
      </c>
      <c r="H165" s="83">
        <f t="shared" si="70"/>
        <v>44.567901234567906</v>
      </c>
      <c r="I165" s="82">
        <v>238</v>
      </c>
      <c r="J165" s="83">
        <f t="shared" si="71"/>
        <v>9.7942386831275723</v>
      </c>
      <c r="K165" s="82">
        <v>106</v>
      </c>
      <c r="L165" s="83">
        <f t="shared" si="72"/>
        <v>4.3621399176954734</v>
      </c>
      <c r="M165" s="82">
        <v>173</v>
      </c>
      <c r="N165" s="83">
        <f t="shared" si="73"/>
        <v>7.1193415637860085</v>
      </c>
      <c r="O165" s="82">
        <v>655</v>
      </c>
      <c r="P165" s="83">
        <f>O165/B165*100</f>
        <v>26.954732510288064</v>
      </c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39.950000000000003" customHeight="1" x14ac:dyDescent="0.2">
      <c r="A166" s="19" t="s">
        <v>187</v>
      </c>
      <c r="B166" s="82">
        <v>79</v>
      </c>
      <c r="C166" s="82">
        <v>11</v>
      </c>
      <c r="D166" s="83">
        <f t="shared" si="68"/>
        <v>13.924050632911392</v>
      </c>
      <c r="E166" s="82">
        <v>2</v>
      </c>
      <c r="F166" s="83">
        <f t="shared" si="69"/>
        <v>2.5316455696202533</v>
      </c>
      <c r="G166" s="82">
        <v>23</v>
      </c>
      <c r="H166" s="83">
        <f t="shared" si="70"/>
        <v>29.11392405063291</v>
      </c>
      <c r="I166" s="82">
        <v>4</v>
      </c>
      <c r="J166" s="83">
        <f t="shared" si="71"/>
        <v>5.0632911392405067</v>
      </c>
      <c r="K166" s="82">
        <v>1</v>
      </c>
      <c r="L166" s="83">
        <f t="shared" si="72"/>
        <v>1.2658227848101267</v>
      </c>
      <c r="M166" s="82">
        <v>3</v>
      </c>
      <c r="N166" s="83">
        <f t="shared" si="73"/>
        <v>3.79746835443038</v>
      </c>
      <c r="O166" s="82">
        <v>35</v>
      </c>
      <c r="P166" s="83">
        <f>O166/B166*100</f>
        <v>44.303797468354425</v>
      </c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39.950000000000003" customHeight="1" x14ac:dyDescent="0.2">
      <c r="A167" s="125" t="s">
        <v>199</v>
      </c>
      <c r="B167" s="82">
        <v>285</v>
      </c>
      <c r="C167" s="82">
        <v>17</v>
      </c>
      <c r="D167" s="83">
        <f t="shared" si="68"/>
        <v>5.9649122807017543</v>
      </c>
      <c r="E167" s="82">
        <v>35</v>
      </c>
      <c r="F167" s="83">
        <f t="shared" si="69"/>
        <v>12.280701754385964</v>
      </c>
      <c r="G167" s="82">
        <v>97</v>
      </c>
      <c r="H167" s="83">
        <f t="shared" si="70"/>
        <v>34.035087719298247</v>
      </c>
      <c r="I167" s="82">
        <v>7</v>
      </c>
      <c r="J167" s="83">
        <f t="shared" si="71"/>
        <v>2.4561403508771931</v>
      </c>
      <c r="K167" s="82">
        <v>25</v>
      </c>
      <c r="L167" s="83">
        <f t="shared" si="72"/>
        <v>8.7719298245614024</v>
      </c>
      <c r="M167" s="82">
        <v>5</v>
      </c>
      <c r="N167" s="83">
        <f t="shared" si="73"/>
        <v>1.7543859649122806</v>
      </c>
      <c r="O167" s="82">
        <v>99</v>
      </c>
      <c r="P167" s="83">
        <f>O167/B167*100</f>
        <v>34.736842105263158</v>
      </c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39.950000000000003" customHeight="1" x14ac:dyDescent="0.2">
      <c r="A168" s="19" t="s">
        <v>188</v>
      </c>
      <c r="B168" s="127">
        <v>0</v>
      </c>
      <c r="C168" s="127">
        <v>0</v>
      </c>
      <c r="D168" s="127">
        <v>0</v>
      </c>
      <c r="E168" s="127">
        <v>0</v>
      </c>
      <c r="F168" s="127">
        <v>0</v>
      </c>
      <c r="G168" s="127">
        <v>0</v>
      </c>
      <c r="H168" s="127">
        <v>0</v>
      </c>
      <c r="I168" s="127">
        <v>0</v>
      </c>
      <c r="J168" s="127">
        <v>0</v>
      </c>
      <c r="K168" s="127">
        <v>0</v>
      </c>
      <c r="L168" s="127">
        <v>0</v>
      </c>
      <c r="M168" s="127">
        <v>0</v>
      </c>
      <c r="N168" s="127">
        <v>0</v>
      </c>
      <c r="O168" s="127">
        <v>0</v>
      </c>
      <c r="P168" s="127">
        <v>0</v>
      </c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54.95" customHeight="1" x14ac:dyDescent="0.2">
      <c r="A169" s="19" t="s">
        <v>189</v>
      </c>
      <c r="B169" s="82">
        <v>29</v>
      </c>
      <c r="C169" s="82">
        <v>1</v>
      </c>
      <c r="D169" s="83">
        <f t="shared" si="68"/>
        <v>3.4482758620689653</v>
      </c>
      <c r="E169" s="127">
        <v>0</v>
      </c>
      <c r="F169" s="127">
        <v>0</v>
      </c>
      <c r="G169" s="82">
        <v>2</v>
      </c>
      <c r="H169" s="83">
        <f t="shared" si="70"/>
        <v>6.8965517241379306</v>
      </c>
      <c r="I169" s="127">
        <v>0</v>
      </c>
      <c r="J169" s="127">
        <v>0</v>
      </c>
      <c r="K169" s="82">
        <v>1</v>
      </c>
      <c r="L169" s="83">
        <f t="shared" si="72"/>
        <v>3.4482758620689653</v>
      </c>
      <c r="M169" s="127">
        <v>0</v>
      </c>
      <c r="N169" s="127">
        <v>0</v>
      </c>
      <c r="O169" s="82">
        <v>25</v>
      </c>
      <c r="P169" s="83">
        <f t="shared" ref="P169:P173" si="74">O169/B169*100</f>
        <v>86.206896551724128</v>
      </c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20" customHeight="1" x14ac:dyDescent="0.2">
      <c r="A170" s="19" t="s">
        <v>200</v>
      </c>
      <c r="B170" s="127">
        <v>0</v>
      </c>
      <c r="C170" s="127">
        <v>0</v>
      </c>
      <c r="D170" s="127">
        <v>0</v>
      </c>
      <c r="E170" s="127">
        <v>0</v>
      </c>
      <c r="F170" s="127">
        <v>0</v>
      </c>
      <c r="G170" s="127">
        <v>0</v>
      </c>
      <c r="H170" s="127">
        <v>0</v>
      </c>
      <c r="I170" s="127">
        <v>0</v>
      </c>
      <c r="J170" s="127">
        <v>0</v>
      </c>
      <c r="K170" s="127">
        <v>0</v>
      </c>
      <c r="L170" s="127">
        <v>0</v>
      </c>
      <c r="M170" s="127">
        <v>0</v>
      </c>
      <c r="N170" s="127">
        <v>0</v>
      </c>
      <c r="O170" s="127">
        <v>0</v>
      </c>
      <c r="P170" s="127">
        <v>0</v>
      </c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39.950000000000003" customHeight="1" x14ac:dyDescent="0.2">
      <c r="A171" s="19" t="s">
        <v>190</v>
      </c>
      <c r="B171" s="82">
        <v>1</v>
      </c>
      <c r="C171" s="127">
        <v>0</v>
      </c>
      <c r="D171" s="127">
        <v>0</v>
      </c>
      <c r="E171" s="127">
        <v>0</v>
      </c>
      <c r="F171" s="127">
        <v>0</v>
      </c>
      <c r="G171" s="127">
        <v>0</v>
      </c>
      <c r="H171" s="127">
        <v>0</v>
      </c>
      <c r="I171" s="127">
        <v>0</v>
      </c>
      <c r="J171" s="127">
        <v>0</v>
      </c>
      <c r="K171" s="127">
        <v>0</v>
      </c>
      <c r="L171" s="127">
        <v>0</v>
      </c>
      <c r="M171" s="127">
        <v>0</v>
      </c>
      <c r="N171" s="127">
        <v>0</v>
      </c>
      <c r="O171" s="82">
        <v>1</v>
      </c>
      <c r="P171" s="83">
        <f t="shared" si="74"/>
        <v>100</v>
      </c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39.950000000000003" customHeight="1" x14ac:dyDescent="0.2">
      <c r="A172" s="19" t="s">
        <v>191</v>
      </c>
      <c r="B172" s="82">
        <v>18</v>
      </c>
      <c r="C172" s="82">
        <v>1</v>
      </c>
      <c r="D172" s="83">
        <f t="shared" si="68"/>
        <v>5.5555555555555554</v>
      </c>
      <c r="E172" s="127">
        <v>0</v>
      </c>
      <c r="F172" s="127">
        <v>0</v>
      </c>
      <c r="G172" s="82">
        <v>2</v>
      </c>
      <c r="H172" s="83">
        <f t="shared" si="70"/>
        <v>11.111111111111111</v>
      </c>
      <c r="I172" s="127">
        <v>0</v>
      </c>
      <c r="J172" s="127">
        <v>0</v>
      </c>
      <c r="K172" s="82">
        <v>4</v>
      </c>
      <c r="L172" s="83">
        <f t="shared" si="72"/>
        <v>22.222222222222221</v>
      </c>
      <c r="M172" s="127">
        <v>0</v>
      </c>
      <c r="N172" s="127">
        <v>0</v>
      </c>
      <c r="O172" s="82">
        <v>11</v>
      </c>
      <c r="P172" s="83">
        <f t="shared" si="74"/>
        <v>61.111111111111114</v>
      </c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39.950000000000003" customHeight="1" x14ac:dyDescent="0.2">
      <c r="A173" s="19" t="s">
        <v>192</v>
      </c>
      <c r="B173" s="82">
        <v>8</v>
      </c>
      <c r="C173" s="127">
        <v>0</v>
      </c>
      <c r="D173" s="127">
        <v>0</v>
      </c>
      <c r="E173" s="127">
        <v>0</v>
      </c>
      <c r="F173" s="127">
        <v>0</v>
      </c>
      <c r="G173" s="127">
        <v>0</v>
      </c>
      <c r="H173" s="127">
        <v>0</v>
      </c>
      <c r="I173" s="127">
        <v>0</v>
      </c>
      <c r="J173" s="127">
        <v>0</v>
      </c>
      <c r="K173" s="82">
        <v>3</v>
      </c>
      <c r="L173" s="83">
        <f t="shared" si="72"/>
        <v>37.5</v>
      </c>
      <c r="M173" s="82">
        <v>3</v>
      </c>
      <c r="N173" s="83">
        <f t="shared" si="73"/>
        <v>37.5</v>
      </c>
      <c r="O173" s="82">
        <v>2</v>
      </c>
      <c r="P173" s="83">
        <f t="shared" si="74"/>
        <v>25</v>
      </c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39.950000000000003" customHeight="1" x14ac:dyDescent="0.2">
      <c r="A174" s="19" t="s">
        <v>193</v>
      </c>
      <c r="B174" s="82">
        <v>1</v>
      </c>
      <c r="C174" s="82">
        <v>1</v>
      </c>
      <c r="D174" s="83">
        <f t="shared" si="68"/>
        <v>100</v>
      </c>
      <c r="E174" s="127">
        <v>0</v>
      </c>
      <c r="F174" s="127">
        <v>0</v>
      </c>
      <c r="G174" s="127">
        <v>0</v>
      </c>
      <c r="H174" s="127">
        <v>0</v>
      </c>
      <c r="I174" s="127">
        <v>0</v>
      </c>
      <c r="J174" s="127">
        <v>0</v>
      </c>
      <c r="K174" s="127">
        <v>0</v>
      </c>
      <c r="L174" s="127">
        <v>0</v>
      </c>
      <c r="M174" s="127">
        <v>0</v>
      </c>
      <c r="N174" s="127">
        <v>0</v>
      </c>
      <c r="O174" s="127">
        <v>0</v>
      </c>
      <c r="P174" s="127">
        <v>0</v>
      </c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39.950000000000003" customHeight="1" x14ac:dyDescent="0.2">
      <c r="A175" s="19" t="s">
        <v>194</v>
      </c>
      <c r="B175" s="127">
        <v>0</v>
      </c>
      <c r="C175" s="127">
        <v>0</v>
      </c>
      <c r="D175" s="127">
        <v>0</v>
      </c>
      <c r="E175" s="127">
        <v>0</v>
      </c>
      <c r="F175" s="127">
        <v>0</v>
      </c>
      <c r="G175" s="127">
        <v>0</v>
      </c>
      <c r="H175" s="127">
        <v>0</v>
      </c>
      <c r="I175" s="127">
        <v>0</v>
      </c>
      <c r="J175" s="127">
        <v>0</v>
      </c>
      <c r="K175" s="127">
        <v>0</v>
      </c>
      <c r="L175" s="127">
        <v>0</v>
      </c>
      <c r="M175" s="127">
        <v>0</v>
      </c>
      <c r="N175" s="127">
        <v>0</v>
      </c>
      <c r="O175" s="127">
        <v>0</v>
      </c>
      <c r="P175" s="127">
        <v>0</v>
      </c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39.950000000000003" customHeight="1" x14ac:dyDescent="0.2">
      <c r="A176" s="19" t="s">
        <v>195</v>
      </c>
      <c r="B176" s="82">
        <v>59</v>
      </c>
      <c r="C176" s="127">
        <v>0</v>
      </c>
      <c r="D176" s="127">
        <v>0</v>
      </c>
      <c r="E176" s="82">
        <v>2</v>
      </c>
      <c r="F176" s="83">
        <f>E176/B176*100</f>
        <v>3.3898305084745761</v>
      </c>
      <c r="G176" s="82">
        <v>1</v>
      </c>
      <c r="H176" s="83">
        <f>G176/B176*100</f>
        <v>1.6949152542372881</v>
      </c>
      <c r="I176" s="82">
        <v>12</v>
      </c>
      <c r="J176" s="83">
        <f>I176/B176*100</f>
        <v>20.33898305084746</v>
      </c>
      <c r="K176" s="127">
        <v>0</v>
      </c>
      <c r="L176" s="127">
        <v>0</v>
      </c>
      <c r="M176" s="82">
        <v>4</v>
      </c>
      <c r="N176" s="83">
        <f>M176/B176*100</f>
        <v>6.7796610169491522</v>
      </c>
      <c r="O176" s="82">
        <v>40</v>
      </c>
      <c r="P176" s="83">
        <f>O176/B176*100</f>
        <v>67.796610169491515</v>
      </c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5.95" customHeight="1" x14ac:dyDescent="0.2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5.95" customHeight="1" thickBot="1" x14ac:dyDescent="0.25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s="3" customFormat="1" ht="18" customHeight="1" x14ac:dyDescent="0.2">
      <c r="A179" s="29" t="s">
        <v>196</v>
      </c>
      <c r="B179" s="20"/>
      <c r="C179" s="20"/>
      <c r="D179" s="21"/>
      <c r="E179" s="20"/>
      <c r="F179" s="21"/>
      <c r="G179" s="20"/>
      <c r="H179" s="21"/>
      <c r="I179" s="20"/>
      <c r="J179" s="21"/>
      <c r="K179" s="20"/>
      <c r="L179" s="21"/>
      <c r="M179" s="20"/>
      <c r="N179" s="21"/>
      <c r="O179" s="20"/>
      <c r="P179" s="22"/>
    </row>
    <row r="180" spans="1:26" s="3" customFormat="1" ht="18" customHeight="1" x14ac:dyDescent="0.25">
      <c r="A180" s="30" t="s">
        <v>19</v>
      </c>
    </row>
    <row r="181" spans="1:26" s="3" customFormat="1" ht="15.95" customHeight="1" x14ac:dyDescent="0.2">
      <c r="A181" s="31" t="s">
        <v>20</v>
      </c>
    </row>
    <row r="182" spans="1:26" ht="35.1" customHeight="1" x14ac:dyDescent="0.2">
      <c r="A182" s="77" t="s">
        <v>118</v>
      </c>
      <c r="B182" s="41"/>
      <c r="C182" s="34"/>
      <c r="D182" s="34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39.950000000000003" customHeight="1" x14ac:dyDescent="0.2">
      <c r="A183" s="16" t="s">
        <v>185</v>
      </c>
      <c r="B183" s="80">
        <f>SUM(B184:B195)</f>
        <v>1432</v>
      </c>
      <c r="C183" s="80">
        <f>SUM(C184:C195)</f>
        <v>933</v>
      </c>
      <c r="D183" s="81">
        <f t="shared" ref="D183:D188" si="75">C183/B183*100</f>
        <v>65.153631284916202</v>
      </c>
      <c r="E183" s="80">
        <f>SUM(E184:E195)</f>
        <v>89</v>
      </c>
      <c r="F183" s="81">
        <f t="shared" ref="F183:F188" si="76">E183/B183*100</f>
        <v>6.2150837988826808</v>
      </c>
      <c r="G183" s="80">
        <f>SUM(G184:G195)</f>
        <v>190</v>
      </c>
      <c r="H183" s="81">
        <f t="shared" ref="H183:H188" si="77">G183/B183*100</f>
        <v>13.268156424581006</v>
      </c>
      <c r="I183" s="80">
        <f>SUM(I184:I195)</f>
        <v>2</v>
      </c>
      <c r="J183" s="81">
        <f t="shared" ref="J183:J186" si="78">I183/B183*100</f>
        <v>0.13966480446927373</v>
      </c>
      <c r="K183" s="80">
        <f>SUM(K184:K195)</f>
        <v>18</v>
      </c>
      <c r="L183" s="81">
        <f t="shared" ref="L183:L186" si="79">K183/B183*100</f>
        <v>1.2569832402234637</v>
      </c>
      <c r="M183" s="80">
        <f>SUM(M184:M195)</f>
        <v>35</v>
      </c>
      <c r="N183" s="81">
        <f t="shared" ref="N183:N185" si="80">M183/B183*100</f>
        <v>2.4441340782122905</v>
      </c>
      <c r="O183" s="80">
        <f>SUM(O184:O195)</f>
        <v>165</v>
      </c>
      <c r="P183" s="81">
        <f t="shared" ref="P183:P188" si="81">O183/B183*100</f>
        <v>11.522346368715084</v>
      </c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39.950000000000003" customHeight="1" x14ac:dyDescent="0.2">
      <c r="A184" s="19" t="s">
        <v>186</v>
      </c>
      <c r="B184" s="82">
        <v>256</v>
      </c>
      <c r="C184" s="82">
        <v>23</v>
      </c>
      <c r="D184" s="83">
        <f t="shared" si="75"/>
        <v>8.984375</v>
      </c>
      <c r="E184" s="82">
        <v>12</v>
      </c>
      <c r="F184" s="83">
        <f t="shared" si="76"/>
        <v>4.6875</v>
      </c>
      <c r="G184" s="82">
        <v>130</v>
      </c>
      <c r="H184" s="83">
        <f t="shared" si="77"/>
        <v>50.78125</v>
      </c>
      <c r="I184" s="82">
        <v>1</v>
      </c>
      <c r="J184" s="83">
        <f t="shared" si="78"/>
        <v>0.390625</v>
      </c>
      <c r="K184" s="82">
        <v>15</v>
      </c>
      <c r="L184" s="83">
        <f t="shared" si="79"/>
        <v>5.859375</v>
      </c>
      <c r="M184" s="82">
        <v>24</v>
      </c>
      <c r="N184" s="83">
        <f t="shared" si="80"/>
        <v>9.375</v>
      </c>
      <c r="O184" s="82">
        <v>51</v>
      </c>
      <c r="P184" s="83">
        <f t="shared" si="81"/>
        <v>19.921875</v>
      </c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39.950000000000003" customHeight="1" x14ac:dyDescent="0.2">
      <c r="A185" s="19" t="s">
        <v>187</v>
      </c>
      <c r="B185" s="82">
        <v>30</v>
      </c>
      <c r="C185" s="82">
        <v>7</v>
      </c>
      <c r="D185" s="83">
        <f t="shared" si="75"/>
        <v>23.333333333333332</v>
      </c>
      <c r="E185" s="127">
        <v>0</v>
      </c>
      <c r="F185" s="127">
        <v>0</v>
      </c>
      <c r="G185" s="82">
        <v>10</v>
      </c>
      <c r="H185" s="83">
        <f t="shared" si="77"/>
        <v>33.333333333333329</v>
      </c>
      <c r="I185" s="127">
        <v>0</v>
      </c>
      <c r="J185" s="127">
        <v>0</v>
      </c>
      <c r="K185" s="127">
        <v>0</v>
      </c>
      <c r="L185" s="127">
        <v>0</v>
      </c>
      <c r="M185" s="82">
        <v>10</v>
      </c>
      <c r="N185" s="83">
        <f t="shared" si="80"/>
        <v>33.333333333333329</v>
      </c>
      <c r="O185" s="82">
        <v>3</v>
      </c>
      <c r="P185" s="83">
        <f t="shared" si="81"/>
        <v>10</v>
      </c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39.950000000000003" customHeight="1" x14ac:dyDescent="0.2">
      <c r="A186" s="125" t="s">
        <v>199</v>
      </c>
      <c r="B186" s="82">
        <v>908</v>
      </c>
      <c r="C186" s="82">
        <v>901</v>
      </c>
      <c r="D186" s="83">
        <f t="shared" si="75"/>
        <v>99.229074889867846</v>
      </c>
      <c r="E186" s="127">
        <v>0</v>
      </c>
      <c r="F186" s="127">
        <v>0</v>
      </c>
      <c r="G186" s="82">
        <v>2</v>
      </c>
      <c r="H186" s="83">
        <f t="shared" si="77"/>
        <v>0.22026431718061676</v>
      </c>
      <c r="I186" s="82">
        <v>1</v>
      </c>
      <c r="J186" s="83">
        <f t="shared" si="78"/>
        <v>0.11013215859030838</v>
      </c>
      <c r="K186" s="82">
        <v>2</v>
      </c>
      <c r="L186" s="83">
        <f t="shared" si="79"/>
        <v>0.22026431718061676</v>
      </c>
      <c r="M186" s="127">
        <v>0</v>
      </c>
      <c r="N186" s="127">
        <v>0</v>
      </c>
      <c r="O186" s="82">
        <v>2</v>
      </c>
      <c r="P186" s="83">
        <f t="shared" si="81"/>
        <v>0.22026431718061676</v>
      </c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39.950000000000003" customHeight="1" x14ac:dyDescent="0.2">
      <c r="A187" s="19" t="s">
        <v>188</v>
      </c>
      <c r="B187" s="82">
        <v>0</v>
      </c>
      <c r="C187" s="127">
        <v>0</v>
      </c>
      <c r="D187" s="127">
        <v>0</v>
      </c>
      <c r="E187" s="127">
        <v>0</v>
      </c>
      <c r="F187" s="127">
        <v>0</v>
      </c>
      <c r="G187" s="127">
        <v>0</v>
      </c>
      <c r="H187" s="127">
        <v>0</v>
      </c>
      <c r="I187" s="127">
        <v>0</v>
      </c>
      <c r="J187" s="127">
        <v>0</v>
      </c>
      <c r="K187" s="127">
        <v>0</v>
      </c>
      <c r="L187" s="127">
        <v>0</v>
      </c>
      <c r="M187" s="127">
        <v>0</v>
      </c>
      <c r="N187" s="127">
        <v>0</v>
      </c>
      <c r="O187" s="127">
        <v>0</v>
      </c>
      <c r="P187" s="127">
        <v>0</v>
      </c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54.95" customHeight="1" x14ac:dyDescent="0.2">
      <c r="A188" s="19" t="s">
        <v>189</v>
      </c>
      <c r="B188" s="82">
        <v>213</v>
      </c>
      <c r="C188" s="82">
        <v>1</v>
      </c>
      <c r="D188" s="83">
        <f t="shared" si="75"/>
        <v>0.46948356807511737</v>
      </c>
      <c r="E188" s="82">
        <v>77</v>
      </c>
      <c r="F188" s="83">
        <f t="shared" si="76"/>
        <v>36.15023474178404</v>
      </c>
      <c r="G188" s="82">
        <v>37</v>
      </c>
      <c r="H188" s="83">
        <f t="shared" si="77"/>
        <v>17.370892018779344</v>
      </c>
      <c r="I188" s="127">
        <v>0</v>
      </c>
      <c r="J188" s="127">
        <v>0</v>
      </c>
      <c r="K188" s="127">
        <v>0</v>
      </c>
      <c r="L188" s="127">
        <v>0</v>
      </c>
      <c r="M188" s="127">
        <v>0</v>
      </c>
      <c r="N188" s="127">
        <v>0</v>
      </c>
      <c r="O188" s="82">
        <v>98</v>
      </c>
      <c r="P188" s="83">
        <f t="shared" si="81"/>
        <v>46.009389671361504</v>
      </c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20" customHeight="1" x14ac:dyDescent="0.2">
      <c r="A189" s="19" t="s">
        <v>200</v>
      </c>
      <c r="B189" s="127">
        <v>0</v>
      </c>
      <c r="C189" s="127">
        <v>0</v>
      </c>
      <c r="D189" s="127">
        <v>0</v>
      </c>
      <c r="E189" s="127">
        <v>0</v>
      </c>
      <c r="F189" s="127">
        <v>0</v>
      </c>
      <c r="G189" s="127">
        <v>0</v>
      </c>
      <c r="H189" s="127">
        <v>0</v>
      </c>
      <c r="I189" s="127">
        <v>0</v>
      </c>
      <c r="J189" s="127">
        <v>0</v>
      </c>
      <c r="K189" s="127">
        <v>0</v>
      </c>
      <c r="L189" s="127">
        <v>0</v>
      </c>
      <c r="M189" s="127">
        <v>0</v>
      </c>
      <c r="N189" s="127">
        <v>0</v>
      </c>
      <c r="O189" s="127">
        <v>0</v>
      </c>
      <c r="P189" s="127">
        <v>0</v>
      </c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39.950000000000003" customHeight="1" x14ac:dyDescent="0.2">
      <c r="A190" s="19" t="s">
        <v>190</v>
      </c>
      <c r="B190" s="82">
        <v>4</v>
      </c>
      <c r="C190" s="82">
        <v>1</v>
      </c>
      <c r="D190" s="83">
        <f>C190/B190*100</f>
        <v>25</v>
      </c>
      <c r="E190" s="127">
        <v>0</v>
      </c>
      <c r="F190" s="127">
        <v>0</v>
      </c>
      <c r="G190" s="82">
        <v>3</v>
      </c>
      <c r="H190" s="83">
        <f>G190/B190*100</f>
        <v>75</v>
      </c>
      <c r="I190" s="127">
        <v>0</v>
      </c>
      <c r="J190" s="127">
        <v>0</v>
      </c>
      <c r="K190" s="127">
        <v>0</v>
      </c>
      <c r="L190" s="127">
        <v>0</v>
      </c>
      <c r="M190" s="127">
        <v>0</v>
      </c>
      <c r="N190" s="127">
        <v>0</v>
      </c>
      <c r="O190" s="127">
        <v>0</v>
      </c>
      <c r="P190" s="127">
        <v>0</v>
      </c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39.950000000000003" customHeight="1" x14ac:dyDescent="0.2">
      <c r="A191" s="19" t="s">
        <v>191</v>
      </c>
      <c r="B191" s="127">
        <v>0</v>
      </c>
      <c r="C191" s="127">
        <v>0</v>
      </c>
      <c r="D191" s="127">
        <v>0</v>
      </c>
      <c r="E191" s="127">
        <v>0</v>
      </c>
      <c r="F191" s="127">
        <v>0</v>
      </c>
      <c r="G191" s="127">
        <v>0</v>
      </c>
      <c r="H191" s="127">
        <v>0</v>
      </c>
      <c r="I191" s="127">
        <v>0</v>
      </c>
      <c r="J191" s="127">
        <v>0</v>
      </c>
      <c r="K191" s="127">
        <v>0</v>
      </c>
      <c r="L191" s="127">
        <v>0</v>
      </c>
      <c r="M191" s="127">
        <v>0</v>
      </c>
      <c r="N191" s="127">
        <v>0</v>
      </c>
      <c r="O191" s="127">
        <v>0</v>
      </c>
      <c r="P191" s="127">
        <v>0</v>
      </c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39.950000000000003" customHeight="1" x14ac:dyDescent="0.2">
      <c r="A192" s="19" t="s">
        <v>192</v>
      </c>
      <c r="B192" s="82">
        <v>3</v>
      </c>
      <c r="C192" s="127">
        <v>0</v>
      </c>
      <c r="D192" s="127">
        <v>0</v>
      </c>
      <c r="E192" s="127">
        <v>0</v>
      </c>
      <c r="F192" s="127">
        <v>0</v>
      </c>
      <c r="G192" s="82">
        <v>3</v>
      </c>
      <c r="H192" s="83">
        <f t="shared" ref="H192:H195" si="82">G192/B192*100</f>
        <v>100</v>
      </c>
      <c r="I192" s="127">
        <v>0</v>
      </c>
      <c r="J192" s="127">
        <v>0</v>
      </c>
      <c r="K192" s="127">
        <v>0</v>
      </c>
      <c r="L192" s="127">
        <v>0</v>
      </c>
      <c r="M192" s="127">
        <v>0</v>
      </c>
      <c r="N192" s="127">
        <v>0</v>
      </c>
      <c r="O192" s="127">
        <v>0</v>
      </c>
      <c r="P192" s="127">
        <v>0</v>
      </c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39.950000000000003" customHeight="1" x14ac:dyDescent="0.2">
      <c r="A193" s="19" t="s">
        <v>193</v>
      </c>
      <c r="B193" s="82">
        <v>1</v>
      </c>
      <c r="C193" s="127">
        <v>0</v>
      </c>
      <c r="D193" s="127">
        <v>0</v>
      </c>
      <c r="E193" s="127">
        <v>0</v>
      </c>
      <c r="F193" s="127">
        <v>0</v>
      </c>
      <c r="G193" s="82">
        <v>1</v>
      </c>
      <c r="H193" s="83">
        <f t="shared" si="82"/>
        <v>100</v>
      </c>
      <c r="I193" s="127">
        <v>0</v>
      </c>
      <c r="J193" s="127">
        <v>0</v>
      </c>
      <c r="K193" s="127">
        <v>0</v>
      </c>
      <c r="L193" s="127">
        <v>0</v>
      </c>
      <c r="M193" s="127">
        <v>0</v>
      </c>
      <c r="N193" s="127">
        <v>0</v>
      </c>
      <c r="O193" s="127">
        <v>0</v>
      </c>
      <c r="P193" s="127">
        <v>0</v>
      </c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39.950000000000003" customHeight="1" x14ac:dyDescent="0.2">
      <c r="A194" s="19" t="s">
        <v>194</v>
      </c>
      <c r="B194" s="82">
        <v>1</v>
      </c>
      <c r="C194" s="127">
        <v>0</v>
      </c>
      <c r="D194" s="127">
        <v>0</v>
      </c>
      <c r="E194" s="127">
        <v>0</v>
      </c>
      <c r="F194" s="127">
        <v>0</v>
      </c>
      <c r="G194" s="127">
        <v>0</v>
      </c>
      <c r="H194" s="127">
        <v>0</v>
      </c>
      <c r="I194" s="127">
        <v>0</v>
      </c>
      <c r="J194" s="127">
        <v>0</v>
      </c>
      <c r="K194" s="127">
        <v>0</v>
      </c>
      <c r="L194" s="127">
        <v>0</v>
      </c>
      <c r="M194" s="82">
        <v>1</v>
      </c>
      <c r="N194" s="83">
        <f t="shared" ref="N194" si="83">M194/B194*100</f>
        <v>100</v>
      </c>
      <c r="O194" s="82">
        <v>0</v>
      </c>
      <c r="P194" s="83">
        <f>O194/B194*100</f>
        <v>0</v>
      </c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39.950000000000003" customHeight="1" x14ac:dyDescent="0.2">
      <c r="A195" s="19" t="s">
        <v>195</v>
      </c>
      <c r="B195" s="82">
        <v>16</v>
      </c>
      <c r="C195" s="127">
        <v>0</v>
      </c>
      <c r="D195" s="127">
        <v>0</v>
      </c>
      <c r="E195" s="127">
        <v>0</v>
      </c>
      <c r="F195" s="127">
        <v>0</v>
      </c>
      <c r="G195" s="82">
        <v>4</v>
      </c>
      <c r="H195" s="83">
        <f t="shared" si="82"/>
        <v>25</v>
      </c>
      <c r="I195" s="127">
        <v>0</v>
      </c>
      <c r="J195" s="127">
        <v>0</v>
      </c>
      <c r="K195" s="82">
        <v>1</v>
      </c>
      <c r="L195" s="83">
        <f t="shared" ref="L195" si="84">K195/B195*100</f>
        <v>6.25</v>
      </c>
      <c r="M195" s="127">
        <v>0</v>
      </c>
      <c r="N195" s="127">
        <v>0</v>
      </c>
      <c r="O195" s="82">
        <v>11</v>
      </c>
      <c r="P195" s="83">
        <f>O195/B195*100</f>
        <v>68.75</v>
      </c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5.95" customHeight="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5.95" customHeight="1" thickBot="1" x14ac:dyDescent="0.25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s="3" customFormat="1" ht="18" customHeight="1" x14ac:dyDescent="0.2">
      <c r="A198" s="29" t="s">
        <v>196</v>
      </c>
      <c r="B198" s="20"/>
      <c r="C198" s="20"/>
      <c r="D198" s="21"/>
      <c r="E198" s="20"/>
      <c r="F198" s="21"/>
      <c r="G198" s="20"/>
      <c r="H198" s="21"/>
      <c r="I198" s="20"/>
      <c r="J198" s="21"/>
      <c r="K198" s="20"/>
      <c r="L198" s="21"/>
      <c r="M198" s="20"/>
      <c r="N198" s="21"/>
      <c r="O198" s="20"/>
      <c r="P198" s="22"/>
    </row>
    <row r="199" spans="1:26" s="3" customFormat="1" ht="18" customHeight="1" x14ac:dyDescent="0.25">
      <c r="A199" s="30" t="s">
        <v>19</v>
      </c>
    </row>
    <row r="200" spans="1:26" s="3" customFormat="1" ht="15.95" customHeight="1" x14ac:dyDescent="0.2">
      <c r="A200" s="31" t="s">
        <v>20</v>
      </c>
    </row>
    <row r="201" spans="1:26" ht="35.1" customHeight="1" x14ac:dyDescent="0.2">
      <c r="A201" s="77" t="s">
        <v>119</v>
      </c>
      <c r="B201" s="41"/>
      <c r="C201" s="34"/>
      <c r="D201" s="34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39.950000000000003" customHeight="1" x14ac:dyDescent="0.2">
      <c r="A202" s="16" t="s">
        <v>185</v>
      </c>
      <c r="B202" s="80">
        <f>SUM(B203:B214)</f>
        <v>5427</v>
      </c>
      <c r="C202" s="80">
        <f>SUM(C203:C214)</f>
        <v>1079</v>
      </c>
      <c r="D202" s="81">
        <f t="shared" ref="D202:D213" si="85">C202/B202*100</f>
        <v>19.882071125852221</v>
      </c>
      <c r="E202" s="80">
        <f>SUM(E203:E214)</f>
        <v>182</v>
      </c>
      <c r="F202" s="81">
        <f t="shared" ref="F202:F214" si="86">E202/B202*100</f>
        <v>3.3536023585774828</v>
      </c>
      <c r="G202" s="80">
        <f>SUM(G203:G214)</f>
        <v>2434</v>
      </c>
      <c r="H202" s="81">
        <f t="shared" ref="H202:H214" si="87">G202/B202*100</f>
        <v>44.849824949327441</v>
      </c>
      <c r="I202" s="80">
        <f>SUM(I203:I214)</f>
        <v>17</v>
      </c>
      <c r="J202" s="81">
        <f t="shared" ref="J202:J207" si="88">I202/B202*100</f>
        <v>0.31324857195503963</v>
      </c>
      <c r="K202" s="80">
        <f>SUM(K203:K214)</f>
        <v>120</v>
      </c>
      <c r="L202" s="81">
        <f t="shared" ref="L202:L214" si="89">K202/B202*100</f>
        <v>2.211166390270868</v>
      </c>
      <c r="M202" s="80">
        <f>SUM(M203:M214)</f>
        <v>191</v>
      </c>
      <c r="N202" s="81">
        <f t="shared" ref="N202:N213" si="90">M202/B202*100</f>
        <v>3.519439837847798</v>
      </c>
      <c r="O202" s="80">
        <f>SUM(O203:O214)</f>
        <v>1404</v>
      </c>
      <c r="P202" s="81">
        <f t="shared" ref="P202:P214" si="91">O202/B202*100</f>
        <v>25.870646766169152</v>
      </c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39.950000000000003" customHeight="1" x14ac:dyDescent="0.2">
      <c r="A203" s="19" t="s">
        <v>186</v>
      </c>
      <c r="B203" s="82">
        <v>2003</v>
      </c>
      <c r="C203" s="82">
        <v>131</v>
      </c>
      <c r="D203" s="83">
        <f t="shared" si="85"/>
        <v>6.5401897154268598</v>
      </c>
      <c r="E203" s="82">
        <v>128</v>
      </c>
      <c r="F203" s="83">
        <f t="shared" si="86"/>
        <v>6.3904143784323519</v>
      </c>
      <c r="G203" s="82">
        <v>1060</v>
      </c>
      <c r="H203" s="83">
        <f t="shared" si="87"/>
        <v>52.920619071392913</v>
      </c>
      <c r="I203" s="82">
        <v>6</v>
      </c>
      <c r="J203" s="83">
        <f t="shared" si="88"/>
        <v>0.29955067398901647</v>
      </c>
      <c r="K203" s="82">
        <v>55</v>
      </c>
      <c r="L203" s="83">
        <f t="shared" si="89"/>
        <v>2.7458811782326507</v>
      </c>
      <c r="M203" s="82">
        <v>163</v>
      </c>
      <c r="N203" s="83">
        <f t="shared" si="90"/>
        <v>8.1377933100349473</v>
      </c>
      <c r="O203" s="82">
        <v>460</v>
      </c>
      <c r="P203" s="83">
        <f t="shared" si="91"/>
        <v>22.965551672491262</v>
      </c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39.950000000000003" customHeight="1" x14ac:dyDescent="0.2">
      <c r="A204" s="19" t="s">
        <v>187</v>
      </c>
      <c r="B204" s="82">
        <v>110</v>
      </c>
      <c r="C204" s="82">
        <v>41</v>
      </c>
      <c r="D204" s="83">
        <f t="shared" si="85"/>
        <v>37.272727272727273</v>
      </c>
      <c r="E204" s="82">
        <v>3</v>
      </c>
      <c r="F204" s="83">
        <f t="shared" si="86"/>
        <v>2.7272727272727271</v>
      </c>
      <c r="G204" s="82">
        <v>16</v>
      </c>
      <c r="H204" s="83">
        <f t="shared" si="87"/>
        <v>14.545454545454545</v>
      </c>
      <c r="I204" s="82">
        <v>3</v>
      </c>
      <c r="J204" s="83">
        <f t="shared" si="88"/>
        <v>2.7272727272727271</v>
      </c>
      <c r="K204" s="82">
        <v>16</v>
      </c>
      <c r="L204" s="83">
        <f t="shared" si="89"/>
        <v>14.545454545454545</v>
      </c>
      <c r="M204" s="82">
        <v>4</v>
      </c>
      <c r="N204" s="83">
        <f t="shared" si="90"/>
        <v>3.6363636363636362</v>
      </c>
      <c r="O204" s="82">
        <v>27</v>
      </c>
      <c r="P204" s="83">
        <f t="shared" si="91"/>
        <v>24.545454545454547</v>
      </c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39.950000000000003" customHeight="1" x14ac:dyDescent="0.2">
      <c r="A205" s="125" t="s">
        <v>199</v>
      </c>
      <c r="B205" s="82">
        <v>1704</v>
      </c>
      <c r="C205" s="82">
        <v>630</v>
      </c>
      <c r="D205" s="83">
        <f t="shared" si="85"/>
        <v>36.971830985915496</v>
      </c>
      <c r="E205" s="82">
        <v>43</v>
      </c>
      <c r="F205" s="83">
        <f t="shared" si="86"/>
        <v>2.523474178403756</v>
      </c>
      <c r="G205" s="82">
        <v>505</v>
      </c>
      <c r="H205" s="83">
        <f t="shared" si="87"/>
        <v>29.63615023474178</v>
      </c>
      <c r="I205" s="82">
        <v>7</v>
      </c>
      <c r="J205" s="83">
        <f t="shared" si="88"/>
        <v>0.41079812206572774</v>
      </c>
      <c r="K205" s="82">
        <v>28</v>
      </c>
      <c r="L205" s="83">
        <f t="shared" si="89"/>
        <v>1.643192488262911</v>
      </c>
      <c r="M205" s="82">
        <v>1</v>
      </c>
      <c r="N205" s="83">
        <f t="shared" si="90"/>
        <v>5.8685446009389672E-2</v>
      </c>
      <c r="O205" s="82">
        <v>490</v>
      </c>
      <c r="P205" s="83">
        <f t="shared" si="91"/>
        <v>28.755868544600936</v>
      </c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39.950000000000003" customHeight="1" x14ac:dyDescent="0.2">
      <c r="A206" s="19" t="s">
        <v>188</v>
      </c>
      <c r="B206" s="127">
        <v>0</v>
      </c>
      <c r="C206" s="127">
        <v>0</v>
      </c>
      <c r="D206" s="127">
        <v>0</v>
      </c>
      <c r="E206" s="127">
        <v>0</v>
      </c>
      <c r="F206" s="127">
        <v>0</v>
      </c>
      <c r="G206" s="127">
        <v>0</v>
      </c>
      <c r="H206" s="127">
        <v>0</v>
      </c>
      <c r="I206" s="127">
        <v>0</v>
      </c>
      <c r="J206" s="127">
        <v>0</v>
      </c>
      <c r="K206" s="127">
        <v>0</v>
      </c>
      <c r="L206" s="127">
        <v>0</v>
      </c>
      <c r="M206" s="127">
        <v>0</v>
      </c>
      <c r="N206" s="127">
        <v>0</v>
      </c>
      <c r="O206" s="127">
        <v>0</v>
      </c>
      <c r="P206" s="127">
        <v>0</v>
      </c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54.95" customHeight="1" x14ac:dyDescent="0.2">
      <c r="A207" s="19" t="s">
        <v>189</v>
      </c>
      <c r="B207" s="82">
        <v>1448</v>
      </c>
      <c r="C207" s="82">
        <v>244</v>
      </c>
      <c r="D207" s="83">
        <f t="shared" si="85"/>
        <v>16.850828729281769</v>
      </c>
      <c r="E207" s="82">
        <v>5</v>
      </c>
      <c r="F207" s="83">
        <f t="shared" si="86"/>
        <v>0.34530386740331492</v>
      </c>
      <c r="G207" s="82">
        <v>786</v>
      </c>
      <c r="H207" s="83">
        <f t="shared" si="87"/>
        <v>54.281767955801108</v>
      </c>
      <c r="I207" s="82">
        <v>1</v>
      </c>
      <c r="J207" s="83">
        <f t="shared" si="88"/>
        <v>6.9060773480662974E-2</v>
      </c>
      <c r="K207" s="82">
        <v>6</v>
      </c>
      <c r="L207" s="83">
        <f t="shared" si="89"/>
        <v>0.4143646408839779</v>
      </c>
      <c r="M207" s="82">
        <v>20</v>
      </c>
      <c r="N207" s="83">
        <f t="shared" si="90"/>
        <v>1.3812154696132597</v>
      </c>
      <c r="O207" s="82">
        <v>386</v>
      </c>
      <c r="P207" s="83">
        <f t="shared" si="91"/>
        <v>26.657458563535911</v>
      </c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20" customHeight="1" x14ac:dyDescent="0.2">
      <c r="A208" s="19" t="s">
        <v>200</v>
      </c>
      <c r="B208" s="82">
        <v>64</v>
      </c>
      <c r="C208" s="82">
        <v>25</v>
      </c>
      <c r="D208" s="83">
        <f t="shared" si="85"/>
        <v>39.0625</v>
      </c>
      <c r="E208" s="127">
        <v>0</v>
      </c>
      <c r="F208" s="127">
        <v>0</v>
      </c>
      <c r="G208" s="82">
        <v>38</v>
      </c>
      <c r="H208" s="83">
        <f t="shared" si="87"/>
        <v>59.375</v>
      </c>
      <c r="I208" s="127">
        <v>0</v>
      </c>
      <c r="J208" s="127">
        <v>0</v>
      </c>
      <c r="K208" s="127">
        <v>0</v>
      </c>
      <c r="L208" s="127">
        <v>0</v>
      </c>
      <c r="M208" s="127">
        <v>0</v>
      </c>
      <c r="N208" s="127">
        <v>0</v>
      </c>
      <c r="O208" s="82">
        <v>1</v>
      </c>
      <c r="P208" s="83">
        <f t="shared" si="91"/>
        <v>1.5625</v>
      </c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39.950000000000003" customHeight="1" x14ac:dyDescent="0.2">
      <c r="A209" s="19" t="s">
        <v>190</v>
      </c>
      <c r="B209" s="82">
        <v>23</v>
      </c>
      <c r="C209" s="82">
        <v>6</v>
      </c>
      <c r="D209" s="83">
        <f t="shared" si="85"/>
        <v>26.086956521739129</v>
      </c>
      <c r="E209" s="127">
        <v>0</v>
      </c>
      <c r="F209" s="127">
        <v>0</v>
      </c>
      <c r="G209" s="82">
        <v>6</v>
      </c>
      <c r="H209" s="83">
        <f t="shared" si="87"/>
        <v>26.086956521739129</v>
      </c>
      <c r="I209" s="127">
        <v>0</v>
      </c>
      <c r="J209" s="127">
        <v>0</v>
      </c>
      <c r="K209" s="127">
        <v>0</v>
      </c>
      <c r="L209" s="127">
        <v>0</v>
      </c>
      <c r="M209" s="127">
        <v>0</v>
      </c>
      <c r="N209" s="127">
        <v>0</v>
      </c>
      <c r="O209" s="82">
        <v>11</v>
      </c>
      <c r="P209" s="83">
        <f t="shared" si="91"/>
        <v>47.826086956521742</v>
      </c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39.950000000000003" customHeight="1" x14ac:dyDescent="0.2">
      <c r="A210" s="19" t="s">
        <v>191</v>
      </c>
      <c r="B210" s="82">
        <v>17</v>
      </c>
      <c r="C210" s="127">
        <v>0</v>
      </c>
      <c r="D210" s="127">
        <v>0</v>
      </c>
      <c r="E210" s="82">
        <v>0</v>
      </c>
      <c r="F210" s="83">
        <f t="shared" si="86"/>
        <v>0</v>
      </c>
      <c r="G210" s="82">
        <v>5</v>
      </c>
      <c r="H210" s="83">
        <f t="shared" si="87"/>
        <v>29.411764705882355</v>
      </c>
      <c r="I210" s="127">
        <v>0</v>
      </c>
      <c r="J210" s="127">
        <v>0</v>
      </c>
      <c r="K210" s="82">
        <v>7</v>
      </c>
      <c r="L210" s="83">
        <f t="shared" si="89"/>
        <v>41.17647058823529</v>
      </c>
      <c r="M210" s="127">
        <v>0</v>
      </c>
      <c r="N210" s="127">
        <v>0</v>
      </c>
      <c r="O210" s="82">
        <v>5</v>
      </c>
      <c r="P210" s="83">
        <f t="shared" si="91"/>
        <v>29.411764705882355</v>
      </c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39.950000000000003" customHeight="1" x14ac:dyDescent="0.2">
      <c r="A211" s="19" t="s">
        <v>192</v>
      </c>
      <c r="B211" s="82">
        <v>8</v>
      </c>
      <c r="C211" s="127">
        <v>0</v>
      </c>
      <c r="D211" s="127">
        <v>0</v>
      </c>
      <c r="E211" s="82">
        <v>0</v>
      </c>
      <c r="F211" s="83">
        <f t="shared" si="86"/>
        <v>0</v>
      </c>
      <c r="G211" s="82">
        <v>2</v>
      </c>
      <c r="H211" s="83">
        <f t="shared" si="87"/>
        <v>25</v>
      </c>
      <c r="I211" s="127">
        <v>0</v>
      </c>
      <c r="J211" s="127">
        <v>0</v>
      </c>
      <c r="K211" s="82">
        <v>4</v>
      </c>
      <c r="L211" s="83">
        <f t="shared" si="89"/>
        <v>50</v>
      </c>
      <c r="M211" s="127">
        <v>0</v>
      </c>
      <c r="N211" s="127">
        <v>0</v>
      </c>
      <c r="O211" s="82">
        <v>2</v>
      </c>
      <c r="P211" s="83">
        <f t="shared" si="91"/>
        <v>25</v>
      </c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39.950000000000003" customHeight="1" x14ac:dyDescent="0.2">
      <c r="A212" s="19" t="s">
        <v>193</v>
      </c>
      <c r="B212" s="82">
        <v>3</v>
      </c>
      <c r="C212" s="127">
        <v>0</v>
      </c>
      <c r="D212" s="127">
        <v>0</v>
      </c>
      <c r="E212" s="82">
        <v>1</v>
      </c>
      <c r="F212" s="83">
        <f t="shared" si="86"/>
        <v>33.333333333333329</v>
      </c>
      <c r="G212" s="82">
        <v>1</v>
      </c>
      <c r="H212" s="83">
        <f t="shared" si="87"/>
        <v>33.333333333333329</v>
      </c>
      <c r="I212" s="127">
        <v>0</v>
      </c>
      <c r="J212" s="127">
        <v>0</v>
      </c>
      <c r="K212" s="82">
        <v>1</v>
      </c>
      <c r="L212" s="83">
        <f t="shared" si="89"/>
        <v>33.333333333333329</v>
      </c>
      <c r="M212" s="127">
        <v>0</v>
      </c>
      <c r="N212" s="127">
        <v>0</v>
      </c>
      <c r="O212" s="127">
        <v>0</v>
      </c>
      <c r="P212" s="127">
        <v>0</v>
      </c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39.950000000000003" customHeight="1" x14ac:dyDescent="0.2">
      <c r="A213" s="19" t="s">
        <v>194</v>
      </c>
      <c r="B213" s="82">
        <v>20</v>
      </c>
      <c r="C213" s="82">
        <v>2</v>
      </c>
      <c r="D213" s="83">
        <f t="shared" si="85"/>
        <v>10</v>
      </c>
      <c r="E213" s="82">
        <v>1</v>
      </c>
      <c r="F213" s="83">
        <f t="shared" si="86"/>
        <v>5</v>
      </c>
      <c r="G213" s="82">
        <v>12</v>
      </c>
      <c r="H213" s="83">
        <f t="shared" si="87"/>
        <v>60</v>
      </c>
      <c r="I213" s="127">
        <v>0</v>
      </c>
      <c r="J213" s="127">
        <v>0</v>
      </c>
      <c r="K213" s="82">
        <v>2</v>
      </c>
      <c r="L213" s="83">
        <f t="shared" si="89"/>
        <v>10</v>
      </c>
      <c r="M213" s="82">
        <v>3</v>
      </c>
      <c r="N213" s="83">
        <f t="shared" si="90"/>
        <v>15</v>
      </c>
      <c r="O213" s="127">
        <v>0</v>
      </c>
      <c r="P213" s="127">
        <v>0</v>
      </c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39.950000000000003" customHeight="1" x14ac:dyDescent="0.2">
      <c r="A214" s="19" t="s">
        <v>195</v>
      </c>
      <c r="B214" s="82">
        <v>27</v>
      </c>
      <c r="C214" s="127">
        <v>0</v>
      </c>
      <c r="D214" s="127">
        <v>0</v>
      </c>
      <c r="E214" s="82">
        <v>1</v>
      </c>
      <c r="F214" s="83">
        <f t="shared" si="86"/>
        <v>3.7037037037037033</v>
      </c>
      <c r="G214" s="82">
        <v>3</v>
      </c>
      <c r="H214" s="83">
        <f t="shared" si="87"/>
        <v>11.111111111111111</v>
      </c>
      <c r="I214" s="127">
        <v>0</v>
      </c>
      <c r="J214" s="127">
        <v>0</v>
      </c>
      <c r="K214" s="82">
        <v>1</v>
      </c>
      <c r="L214" s="83">
        <f t="shared" si="89"/>
        <v>3.7037037037037033</v>
      </c>
      <c r="M214" s="127">
        <v>0</v>
      </c>
      <c r="N214" s="127">
        <v>0</v>
      </c>
      <c r="O214" s="82">
        <v>22</v>
      </c>
      <c r="P214" s="83">
        <f t="shared" si="91"/>
        <v>81.481481481481481</v>
      </c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5.95" customHeight="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5.95" customHeight="1" thickBot="1" x14ac:dyDescent="0.25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s="3" customFormat="1" ht="18" customHeight="1" x14ac:dyDescent="0.2">
      <c r="A217" s="29" t="s">
        <v>196</v>
      </c>
      <c r="B217" s="20"/>
      <c r="C217" s="20"/>
      <c r="D217" s="21"/>
      <c r="E217" s="20"/>
      <c r="F217" s="21"/>
      <c r="G217" s="20"/>
      <c r="H217" s="21"/>
      <c r="I217" s="20"/>
      <c r="J217" s="21"/>
      <c r="K217" s="20"/>
      <c r="L217" s="21"/>
      <c r="M217" s="20"/>
      <c r="N217" s="21"/>
      <c r="O217" s="20"/>
      <c r="P217" s="22"/>
    </row>
    <row r="218" spans="1:26" s="3" customFormat="1" ht="18" customHeight="1" x14ac:dyDescent="0.25">
      <c r="A218" s="30" t="s">
        <v>19</v>
      </c>
    </row>
    <row r="219" spans="1:26" s="3" customFormat="1" ht="15.95" customHeight="1" x14ac:dyDescent="0.2">
      <c r="A219" s="31" t="s">
        <v>20</v>
      </c>
    </row>
    <row r="220" spans="1:26" ht="35.1" customHeight="1" x14ac:dyDescent="0.2">
      <c r="A220" s="77" t="s">
        <v>120</v>
      </c>
      <c r="B220" s="41"/>
      <c r="C220" s="34"/>
      <c r="D220" s="34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39.950000000000003" customHeight="1" x14ac:dyDescent="0.2">
      <c r="A221" s="16" t="s">
        <v>185</v>
      </c>
      <c r="B221" s="80">
        <f>SUM(B222:B233)</f>
        <v>4760</v>
      </c>
      <c r="C221" s="80">
        <f>SUM(C222:C233)</f>
        <v>1165</v>
      </c>
      <c r="D221" s="81">
        <f t="shared" ref="D221:D231" si="92">C221/B221*100</f>
        <v>24.474789915966387</v>
      </c>
      <c r="E221" s="80">
        <f>SUM(E222:E233)</f>
        <v>266</v>
      </c>
      <c r="F221" s="81">
        <f t="shared" ref="F221:F231" si="93">E221/B221*100</f>
        <v>5.5882352941176476</v>
      </c>
      <c r="G221" s="80">
        <f>SUM(G222:G233)</f>
        <v>1001</v>
      </c>
      <c r="H221" s="81">
        <f t="shared" ref="H221:H231" si="94">G221/B221*100</f>
        <v>21.029411764705884</v>
      </c>
      <c r="I221" s="80">
        <f>SUM(I222:I233)</f>
        <v>78</v>
      </c>
      <c r="J221" s="81">
        <f t="shared" ref="J221:J226" si="95">I221/B221*100</f>
        <v>1.6386554621848741</v>
      </c>
      <c r="K221" s="80">
        <f>SUM(K222:K233)</f>
        <v>79</v>
      </c>
      <c r="L221" s="81">
        <f t="shared" ref="L221:L231" si="96">K221/B221*100</f>
        <v>1.6596638655462186</v>
      </c>
      <c r="M221" s="80">
        <f>SUM(M222:M233)</f>
        <v>142</v>
      </c>
      <c r="N221" s="81">
        <f t="shared" ref="N221:N230" si="97">M221/B221*100</f>
        <v>2.9831932773109244</v>
      </c>
      <c r="O221" s="80">
        <f>SUM(O222:O233)</f>
        <v>2029</v>
      </c>
      <c r="P221" s="81">
        <f t="shared" ref="P221:P231" si="98">O221/B221*100</f>
        <v>42.626050420168063</v>
      </c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39.950000000000003" customHeight="1" x14ac:dyDescent="0.2">
      <c r="A222" s="19" t="s">
        <v>186</v>
      </c>
      <c r="B222" s="82">
        <v>1157</v>
      </c>
      <c r="C222" s="82">
        <v>181</v>
      </c>
      <c r="D222" s="83">
        <f t="shared" si="92"/>
        <v>15.643906655142612</v>
      </c>
      <c r="E222" s="82">
        <v>143</v>
      </c>
      <c r="F222" s="83">
        <f t="shared" si="93"/>
        <v>12.359550561797752</v>
      </c>
      <c r="G222" s="82">
        <v>291</v>
      </c>
      <c r="H222" s="83">
        <f t="shared" si="94"/>
        <v>25.151253241140882</v>
      </c>
      <c r="I222" s="82">
        <v>6</v>
      </c>
      <c r="J222" s="83">
        <f t="shared" si="95"/>
        <v>0.51858254105445112</v>
      </c>
      <c r="K222" s="82">
        <v>38</v>
      </c>
      <c r="L222" s="83">
        <f t="shared" si="96"/>
        <v>3.2843560933448575</v>
      </c>
      <c r="M222" s="82">
        <v>77</v>
      </c>
      <c r="N222" s="83">
        <f t="shared" si="97"/>
        <v>6.6551426101987898</v>
      </c>
      <c r="O222" s="82">
        <v>421</v>
      </c>
      <c r="P222" s="83">
        <f t="shared" si="98"/>
        <v>36.387208297320655</v>
      </c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39.950000000000003" customHeight="1" x14ac:dyDescent="0.2">
      <c r="A223" s="19" t="s">
        <v>187</v>
      </c>
      <c r="B223" s="82">
        <v>129</v>
      </c>
      <c r="C223" s="82">
        <v>58</v>
      </c>
      <c r="D223" s="83">
        <f t="shared" si="92"/>
        <v>44.961240310077521</v>
      </c>
      <c r="E223" s="82">
        <v>7</v>
      </c>
      <c r="F223" s="83">
        <f t="shared" si="93"/>
        <v>5.4263565891472867</v>
      </c>
      <c r="G223" s="82">
        <v>36</v>
      </c>
      <c r="H223" s="83">
        <f t="shared" si="94"/>
        <v>27.906976744186046</v>
      </c>
      <c r="I223" s="127">
        <v>0</v>
      </c>
      <c r="J223" s="127">
        <v>0</v>
      </c>
      <c r="K223" s="82">
        <v>9</v>
      </c>
      <c r="L223" s="83">
        <f t="shared" si="96"/>
        <v>6.9767441860465116</v>
      </c>
      <c r="M223" s="82">
        <v>1</v>
      </c>
      <c r="N223" s="83">
        <f t="shared" si="97"/>
        <v>0.77519379844961245</v>
      </c>
      <c r="O223" s="82">
        <v>18</v>
      </c>
      <c r="P223" s="83">
        <f t="shared" si="98"/>
        <v>13.953488372093023</v>
      </c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39.950000000000003" customHeight="1" x14ac:dyDescent="0.2">
      <c r="A224" s="125" t="s">
        <v>199</v>
      </c>
      <c r="B224" s="82">
        <v>956</v>
      </c>
      <c r="C224" s="82">
        <v>285</v>
      </c>
      <c r="D224" s="83">
        <f t="shared" si="92"/>
        <v>29.811715481171547</v>
      </c>
      <c r="E224" s="82">
        <v>53</v>
      </c>
      <c r="F224" s="83">
        <f t="shared" si="93"/>
        <v>5.543933054393305</v>
      </c>
      <c r="G224" s="82">
        <v>144</v>
      </c>
      <c r="H224" s="83">
        <f t="shared" si="94"/>
        <v>15.062761506276152</v>
      </c>
      <c r="I224" s="82">
        <v>9</v>
      </c>
      <c r="J224" s="83">
        <f t="shared" si="95"/>
        <v>0.94142259414225948</v>
      </c>
      <c r="K224" s="82">
        <v>12</v>
      </c>
      <c r="L224" s="83">
        <f t="shared" si="96"/>
        <v>1.2552301255230125</v>
      </c>
      <c r="M224" s="82">
        <v>55</v>
      </c>
      <c r="N224" s="83">
        <f t="shared" si="97"/>
        <v>5.7531380753138075</v>
      </c>
      <c r="O224" s="82">
        <v>398</v>
      </c>
      <c r="P224" s="83">
        <f t="shared" si="98"/>
        <v>41.63179916317992</v>
      </c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39.950000000000003" customHeight="1" x14ac:dyDescent="0.2">
      <c r="A225" s="19" t="s">
        <v>188</v>
      </c>
      <c r="B225" s="82">
        <v>1</v>
      </c>
      <c r="C225" s="82">
        <v>1</v>
      </c>
      <c r="D225" s="83">
        <f t="shared" si="92"/>
        <v>100</v>
      </c>
      <c r="E225" s="127">
        <v>0</v>
      </c>
      <c r="F225" s="127">
        <v>0</v>
      </c>
      <c r="G225" s="127">
        <v>0</v>
      </c>
      <c r="H225" s="127">
        <v>0</v>
      </c>
      <c r="I225" s="127">
        <v>0</v>
      </c>
      <c r="J225" s="127">
        <v>0</v>
      </c>
      <c r="K225" s="127">
        <v>0</v>
      </c>
      <c r="L225" s="127">
        <v>0</v>
      </c>
      <c r="M225" s="127">
        <v>0</v>
      </c>
      <c r="N225" s="127">
        <v>0</v>
      </c>
      <c r="O225" s="127">
        <v>0</v>
      </c>
      <c r="P225" s="127">
        <v>0</v>
      </c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54.95" customHeight="1" x14ac:dyDescent="0.2">
      <c r="A226" s="19" t="s">
        <v>189</v>
      </c>
      <c r="B226" s="82">
        <v>2408</v>
      </c>
      <c r="C226" s="82">
        <v>623</v>
      </c>
      <c r="D226" s="83">
        <f t="shared" si="92"/>
        <v>25.872093023255815</v>
      </c>
      <c r="E226" s="82">
        <v>58</v>
      </c>
      <c r="F226" s="83">
        <f t="shared" si="93"/>
        <v>2.4086378737541532</v>
      </c>
      <c r="G226" s="82">
        <v>522</v>
      </c>
      <c r="H226" s="83">
        <f t="shared" si="94"/>
        <v>21.677740863787378</v>
      </c>
      <c r="I226" s="82">
        <v>63</v>
      </c>
      <c r="J226" s="83">
        <f t="shared" si="95"/>
        <v>2.6162790697674421</v>
      </c>
      <c r="K226" s="82">
        <v>3</v>
      </c>
      <c r="L226" s="83">
        <f t="shared" si="96"/>
        <v>0.12458471760797342</v>
      </c>
      <c r="M226" s="127">
        <v>0</v>
      </c>
      <c r="N226" s="127">
        <v>0</v>
      </c>
      <c r="O226" s="82">
        <v>1139</v>
      </c>
      <c r="P226" s="83">
        <f t="shared" si="98"/>
        <v>47.300664451827238</v>
      </c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20" customHeight="1" x14ac:dyDescent="0.2">
      <c r="A227" s="19" t="s">
        <v>200</v>
      </c>
      <c r="B227" s="82">
        <v>2</v>
      </c>
      <c r="C227" s="82">
        <v>1</v>
      </c>
      <c r="D227" s="83">
        <f t="shared" si="92"/>
        <v>50</v>
      </c>
      <c r="E227" s="127">
        <v>0</v>
      </c>
      <c r="F227" s="127">
        <v>0</v>
      </c>
      <c r="G227" s="127">
        <v>0</v>
      </c>
      <c r="H227" s="127">
        <v>0</v>
      </c>
      <c r="I227" s="127">
        <v>0</v>
      </c>
      <c r="J227" s="127">
        <v>0</v>
      </c>
      <c r="K227" s="82">
        <v>1</v>
      </c>
      <c r="L227" s="83">
        <f t="shared" si="96"/>
        <v>50</v>
      </c>
      <c r="M227" s="127">
        <v>0</v>
      </c>
      <c r="N227" s="127">
        <v>0</v>
      </c>
      <c r="O227" s="127">
        <v>0</v>
      </c>
      <c r="P227" s="127">
        <v>0</v>
      </c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39.950000000000003" customHeight="1" x14ac:dyDescent="0.2">
      <c r="A228" s="19" t="s">
        <v>190</v>
      </c>
      <c r="B228" s="82">
        <v>30</v>
      </c>
      <c r="C228" s="82">
        <v>7</v>
      </c>
      <c r="D228" s="83">
        <f t="shared" si="92"/>
        <v>23.333333333333332</v>
      </c>
      <c r="E228" s="82">
        <v>3</v>
      </c>
      <c r="F228" s="83">
        <f t="shared" si="93"/>
        <v>10</v>
      </c>
      <c r="G228" s="82">
        <v>6</v>
      </c>
      <c r="H228" s="83">
        <f t="shared" si="94"/>
        <v>20</v>
      </c>
      <c r="I228" s="127">
        <v>0</v>
      </c>
      <c r="J228" s="127">
        <v>0</v>
      </c>
      <c r="K228" s="82">
        <v>5</v>
      </c>
      <c r="L228" s="83">
        <f t="shared" si="96"/>
        <v>16.666666666666664</v>
      </c>
      <c r="M228" s="127">
        <v>0</v>
      </c>
      <c r="N228" s="127">
        <v>0</v>
      </c>
      <c r="O228" s="82">
        <v>9</v>
      </c>
      <c r="P228" s="83">
        <f t="shared" si="98"/>
        <v>30</v>
      </c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39.950000000000003" customHeight="1" x14ac:dyDescent="0.2">
      <c r="A229" s="19" t="s">
        <v>191</v>
      </c>
      <c r="B229" s="82">
        <v>6</v>
      </c>
      <c r="C229" s="82">
        <v>5</v>
      </c>
      <c r="D229" s="83">
        <f t="shared" si="92"/>
        <v>83.333333333333343</v>
      </c>
      <c r="E229" s="127">
        <v>0</v>
      </c>
      <c r="F229" s="127">
        <v>0</v>
      </c>
      <c r="G229" s="127">
        <v>0</v>
      </c>
      <c r="H229" s="127">
        <v>0</v>
      </c>
      <c r="I229" s="127">
        <v>0</v>
      </c>
      <c r="J229" s="127">
        <v>0</v>
      </c>
      <c r="K229" s="127">
        <v>0</v>
      </c>
      <c r="L229" s="127">
        <v>0</v>
      </c>
      <c r="M229" s="127">
        <v>0</v>
      </c>
      <c r="N229" s="127">
        <v>0</v>
      </c>
      <c r="O229" s="82">
        <v>1</v>
      </c>
      <c r="P229" s="83">
        <f t="shared" si="98"/>
        <v>16.666666666666664</v>
      </c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39.950000000000003" customHeight="1" x14ac:dyDescent="0.2">
      <c r="A230" s="19" t="s">
        <v>192</v>
      </c>
      <c r="B230" s="82">
        <v>9</v>
      </c>
      <c r="C230" s="127">
        <v>0</v>
      </c>
      <c r="D230" s="127">
        <v>0</v>
      </c>
      <c r="E230" s="82">
        <v>1</v>
      </c>
      <c r="F230" s="83">
        <f t="shared" si="93"/>
        <v>11.111111111111111</v>
      </c>
      <c r="G230" s="127">
        <v>0</v>
      </c>
      <c r="H230" s="127">
        <v>0</v>
      </c>
      <c r="I230" s="127">
        <v>0</v>
      </c>
      <c r="J230" s="127">
        <v>0</v>
      </c>
      <c r="K230" s="82">
        <v>4</v>
      </c>
      <c r="L230" s="83">
        <f t="shared" si="96"/>
        <v>44.444444444444443</v>
      </c>
      <c r="M230" s="82">
        <v>3</v>
      </c>
      <c r="N230" s="83">
        <f t="shared" si="97"/>
        <v>33.333333333333329</v>
      </c>
      <c r="O230" s="82">
        <v>1</v>
      </c>
      <c r="P230" s="83">
        <f t="shared" si="98"/>
        <v>11.111111111111111</v>
      </c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39.950000000000003" customHeight="1" x14ac:dyDescent="0.2">
      <c r="A231" s="19" t="s">
        <v>193</v>
      </c>
      <c r="B231" s="82">
        <v>6</v>
      </c>
      <c r="C231" s="82">
        <v>1</v>
      </c>
      <c r="D231" s="83">
        <f t="shared" si="92"/>
        <v>16.666666666666664</v>
      </c>
      <c r="E231" s="82">
        <v>0</v>
      </c>
      <c r="F231" s="83">
        <f t="shared" si="93"/>
        <v>0</v>
      </c>
      <c r="G231" s="82">
        <v>1</v>
      </c>
      <c r="H231" s="83">
        <f t="shared" si="94"/>
        <v>16.666666666666664</v>
      </c>
      <c r="I231" s="127">
        <v>0</v>
      </c>
      <c r="J231" s="127">
        <v>0</v>
      </c>
      <c r="K231" s="82">
        <v>3</v>
      </c>
      <c r="L231" s="83">
        <f t="shared" si="96"/>
        <v>50</v>
      </c>
      <c r="M231" s="127">
        <v>0</v>
      </c>
      <c r="N231" s="127">
        <v>0</v>
      </c>
      <c r="O231" s="82">
        <v>1</v>
      </c>
      <c r="P231" s="83">
        <f t="shared" si="98"/>
        <v>16.666666666666664</v>
      </c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39.950000000000003" customHeight="1" x14ac:dyDescent="0.2">
      <c r="A232" s="19" t="s">
        <v>194</v>
      </c>
      <c r="B232" s="127">
        <v>0</v>
      </c>
      <c r="C232" s="127">
        <v>0</v>
      </c>
      <c r="D232" s="127">
        <v>0</v>
      </c>
      <c r="E232" s="127">
        <v>0</v>
      </c>
      <c r="F232" s="127">
        <v>0</v>
      </c>
      <c r="G232" s="127">
        <v>0</v>
      </c>
      <c r="H232" s="127">
        <v>0</v>
      </c>
      <c r="I232" s="127">
        <v>0</v>
      </c>
      <c r="J232" s="127">
        <v>0</v>
      </c>
      <c r="K232" s="127">
        <v>0</v>
      </c>
      <c r="L232" s="127">
        <v>0</v>
      </c>
      <c r="M232" s="127">
        <v>0</v>
      </c>
      <c r="N232" s="127">
        <v>0</v>
      </c>
      <c r="O232" s="127">
        <v>0</v>
      </c>
      <c r="P232" s="127">
        <v>0</v>
      </c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35.1" customHeight="1" x14ac:dyDescent="0.2">
      <c r="A233" s="19" t="s">
        <v>195</v>
      </c>
      <c r="B233" s="82">
        <v>56</v>
      </c>
      <c r="C233" s="82">
        <v>3</v>
      </c>
      <c r="D233" s="83">
        <f>C233/B233*100</f>
        <v>5.3571428571428568</v>
      </c>
      <c r="E233" s="82">
        <v>1</v>
      </c>
      <c r="F233" s="83">
        <f>E233/B233*100</f>
        <v>1.7857142857142856</v>
      </c>
      <c r="G233" s="82">
        <v>1</v>
      </c>
      <c r="H233" s="83">
        <f>G233/B233*100</f>
        <v>1.7857142857142856</v>
      </c>
      <c r="I233" s="127">
        <v>0</v>
      </c>
      <c r="J233" s="127">
        <v>0</v>
      </c>
      <c r="K233" s="82">
        <v>4</v>
      </c>
      <c r="L233" s="83">
        <f>K233/B233*100</f>
        <v>7.1428571428571423</v>
      </c>
      <c r="M233" s="82">
        <v>6</v>
      </c>
      <c r="N233" s="83">
        <f>M233/B233*100</f>
        <v>10.714285714285714</v>
      </c>
      <c r="O233" s="82">
        <v>41</v>
      </c>
      <c r="P233" s="83">
        <f>O233/B233*100</f>
        <v>73.214285714285708</v>
      </c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95" customHeight="1" x14ac:dyDescent="0.2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95" customHeight="1" thickBot="1" x14ac:dyDescent="0.25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s="3" customFormat="1" ht="18" customHeight="1" x14ac:dyDescent="0.2">
      <c r="A236" s="29" t="s">
        <v>196</v>
      </c>
      <c r="B236" s="20"/>
      <c r="C236" s="20"/>
      <c r="D236" s="21"/>
      <c r="E236" s="20"/>
      <c r="F236" s="21"/>
      <c r="G236" s="20"/>
      <c r="H236" s="21"/>
      <c r="I236" s="20"/>
      <c r="J236" s="21"/>
      <c r="K236" s="20"/>
      <c r="L236" s="21"/>
      <c r="M236" s="20"/>
      <c r="N236" s="21"/>
      <c r="O236" s="20"/>
      <c r="P236" s="22"/>
    </row>
    <row r="237" spans="1:26" s="3" customFormat="1" ht="18" customHeight="1" x14ac:dyDescent="0.25">
      <c r="A237" s="30" t="s">
        <v>19</v>
      </c>
    </row>
    <row r="238" spans="1:26" s="3" customFormat="1" ht="15.95" customHeight="1" x14ac:dyDescent="0.2">
      <c r="A238" s="31" t="s">
        <v>20</v>
      </c>
    </row>
    <row r="239" spans="1:26" ht="35.1" customHeight="1" x14ac:dyDescent="0.2">
      <c r="A239" s="77" t="s">
        <v>121</v>
      </c>
      <c r="B239" s="41"/>
      <c r="C239" s="34"/>
      <c r="D239" s="34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39.950000000000003" customHeight="1" x14ac:dyDescent="0.2">
      <c r="A240" s="16" t="s">
        <v>185</v>
      </c>
      <c r="B240" s="80">
        <f>SUM(B241:B252)</f>
        <v>4805</v>
      </c>
      <c r="C240" s="80">
        <f>SUM(C241:C252)</f>
        <v>1505</v>
      </c>
      <c r="D240" s="81">
        <f t="shared" ref="D240:D252" si="99">C240/B240*100</f>
        <v>31.321540062434966</v>
      </c>
      <c r="E240" s="80">
        <f>SUM(E241:E252)</f>
        <v>220</v>
      </c>
      <c r="F240" s="81">
        <f t="shared" ref="F240:F252" si="100">E240/B240*100</f>
        <v>4.5785639958376692</v>
      </c>
      <c r="G240" s="80">
        <f>SUM(G241:G252)</f>
        <v>1964</v>
      </c>
      <c r="H240" s="81">
        <f t="shared" ref="H240:H252" si="101">G240/B240*100</f>
        <v>40.874089490114464</v>
      </c>
      <c r="I240" s="80">
        <f>SUM(I241:I252)</f>
        <v>50</v>
      </c>
      <c r="J240" s="81">
        <f t="shared" ref="J240:J250" si="102">I240/B240*100</f>
        <v>1.0405827263267431</v>
      </c>
      <c r="K240" s="80">
        <f>SUM(K241:K252)</f>
        <v>176</v>
      </c>
      <c r="L240" s="81">
        <f t="shared" ref="L240:L249" si="103">K240/B240*100</f>
        <v>3.6628511966701351</v>
      </c>
      <c r="M240" s="80">
        <f>SUM(M241:M252)</f>
        <v>120</v>
      </c>
      <c r="N240" s="81">
        <f t="shared" ref="N240:N252" si="104">M240/B240*100</f>
        <v>2.497398543184183</v>
      </c>
      <c r="O240" s="80">
        <f>SUM(O241:O252)</f>
        <v>770</v>
      </c>
      <c r="P240" s="81">
        <f t="shared" ref="P240:P252" si="105">O240/B240*100</f>
        <v>16.024973985431842</v>
      </c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39.950000000000003" customHeight="1" x14ac:dyDescent="0.2">
      <c r="A241" s="19" t="s">
        <v>186</v>
      </c>
      <c r="B241" s="82">
        <v>1283</v>
      </c>
      <c r="C241" s="82">
        <v>82</v>
      </c>
      <c r="D241" s="83">
        <f t="shared" si="99"/>
        <v>6.3912704598597037</v>
      </c>
      <c r="E241" s="82">
        <v>87</v>
      </c>
      <c r="F241" s="83">
        <f t="shared" si="100"/>
        <v>6.7809820732657826</v>
      </c>
      <c r="G241" s="82">
        <v>694</v>
      </c>
      <c r="H241" s="83">
        <f t="shared" si="101"/>
        <v>54.091971940763841</v>
      </c>
      <c r="I241" s="82">
        <v>14</v>
      </c>
      <c r="J241" s="83">
        <f t="shared" si="102"/>
        <v>1.0911925175370227</v>
      </c>
      <c r="K241" s="82">
        <v>48</v>
      </c>
      <c r="L241" s="83">
        <f t="shared" si="103"/>
        <v>3.7412314886983635</v>
      </c>
      <c r="M241" s="82">
        <v>101</v>
      </c>
      <c r="N241" s="83">
        <f t="shared" si="104"/>
        <v>7.8721745908028069</v>
      </c>
      <c r="O241" s="82">
        <v>257</v>
      </c>
      <c r="P241" s="83">
        <f t="shared" si="105"/>
        <v>20.031176929072487</v>
      </c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39.950000000000003" customHeight="1" x14ac:dyDescent="0.2">
      <c r="A242" s="19" t="s">
        <v>187</v>
      </c>
      <c r="B242" s="82">
        <v>54</v>
      </c>
      <c r="C242" s="82">
        <v>7</v>
      </c>
      <c r="D242" s="83">
        <f t="shared" si="99"/>
        <v>12.962962962962962</v>
      </c>
      <c r="E242" s="82">
        <v>3</v>
      </c>
      <c r="F242" s="83">
        <f t="shared" si="100"/>
        <v>5.5555555555555554</v>
      </c>
      <c r="G242" s="82">
        <v>10</v>
      </c>
      <c r="H242" s="83">
        <f t="shared" si="101"/>
        <v>18.518518518518519</v>
      </c>
      <c r="I242" s="82">
        <v>12</v>
      </c>
      <c r="J242" s="83">
        <f t="shared" si="102"/>
        <v>22.222222222222221</v>
      </c>
      <c r="K242" s="82">
        <v>9</v>
      </c>
      <c r="L242" s="83">
        <f t="shared" si="103"/>
        <v>16.666666666666664</v>
      </c>
      <c r="M242" s="82">
        <v>1</v>
      </c>
      <c r="N242" s="83">
        <f t="shared" si="104"/>
        <v>1.8518518518518516</v>
      </c>
      <c r="O242" s="82">
        <v>12</v>
      </c>
      <c r="P242" s="83">
        <f t="shared" si="105"/>
        <v>22.222222222222221</v>
      </c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39.950000000000003" customHeight="1" x14ac:dyDescent="0.2">
      <c r="A243" s="125" t="s">
        <v>199</v>
      </c>
      <c r="B243" s="82">
        <v>1462</v>
      </c>
      <c r="C243" s="82">
        <v>687</v>
      </c>
      <c r="D243" s="83">
        <f t="shared" si="99"/>
        <v>46.990424076607383</v>
      </c>
      <c r="E243" s="82">
        <v>95</v>
      </c>
      <c r="F243" s="83">
        <f t="shared" si="100"/>
        <v>6.4979480164158696</v>
      </c>
      <c r="G243" s="82">
        <v>561</v>
      </c>
      <c r="H243" s="83">
        <f t="shared" si="101"/>
        <v>38.372093023255815</v>
      </c>
      <c r="I243" s="82">
        <v>5</v>
      </c>
      <c r="J243" s="83">
        <f t="shared" si="102"/>
        <v>0.34199726402188779</v>
      </c>
      <c r="K243" s="82">
        <v>15</v>
      </c>
      <c r="L243" s="83">
        <f t="shared" si="103"/>
        <v>1.0259917920656634</v>
      </c>
      <c r="M243" s="82">
        <v>11</v>
      </c>
      <c r="N243" s="83">
        <f t="shared" si="104"/>
        <v>0.75239398084815323</v>
      </c>
      <c r="O243" s="82">
        <v>88</v>
      </c>
      <c r="P243" s="83">
        <f t="shared" si="105"/>
        <v>6.0191518467852259</v>
      </c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39.950000000000003" customHeight="1" x14ac:dyDescent="0.2">
      <c r="A244" s="19" t="s">
        <v>188</v>
      </c>
      <c r="B244" s="127">
        <v>0</v>
      </c>
      <c r="C244" s="127">
        <v>0</v>
      </c>
      <c r="D244" s="127">
        <v>0</v>
      </c>
      <c r="E244" s="127">
        <v>0</v>
      </c>
      <c r="F244" s="127">
        <v>0</v>
      </c>
      <c r="G244" s="127">
        <v>0</v>
      </c>
      <c r="H244" s="127">
        <v>0</v>
      </c>
      <c r="I244" s="127">
        <v>0</v>
      </c>
      <c r="J244" s="127">
        <v>0</v>
      </c>
      <c r="K244" s="127">
        <v>0</v>
      </c>
      <c r="L244" s="127">
        <v>0</v>
      </c>
      <c r="M244" s="127">
        <v>0</v>
      </c>
      <c r="N244" s="127">
        <v>0</v>
      </c>
      <c r="O244" s="127">
        <v>0</v>
      </c>
      <c r="P244" s="127">
        <v>0</v>
      </c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54.95" customHeight="1" x14ac:dyDescent="0.2">
      <c r="A245" s="19" t="s">
        <v>189</v>
      </c>
      <c r="B245" s="82">
        <v>1858</v>
      </c>
      <c r="C245" s="82">
        <v>709</v>
      </c>
      <c r="D245" s="83">
        <f t="shared" si="99"/>
        <v>38.159311087190531</v>
      </c>
      <c r="E245" s="82">
        <v>30</v>
      </c>
      <c r="F245" s="83">
        <f t="shared" si="100"/>
        <v>1.6146393972012916</v>
      </c>
      <c r="G245" s="82">
        <v>680</v>
      </c>
      <c r="H245" s="83">
        <f t="shared" si="101"/>
        <v>36.598493003229279</v>
      </c>
      <c r="I245" s="82">
        <v>17</v>
      </c>
      <c r="J245" s="83">
        <f t="shared" si="102"/>
        <v>0.91496232508073205</v>
      </c>
      <c r="K245" s="82">
        <v>45</v>
      </c>
      <c r="L245" s="83">
        <f t="shared" si="103"/>
        <v>2.4219590958019377</v>
      </c>
      <c r="M245" s="82">
        <v>1</v>
      </c>
      <c r="N245" s="83">
        <f t="shared" si="104"/>
        <v>5.3821313240043051E-2</v>
      </c>
      <c r="O245" s="82">
        <v>376</v>
      </c>
      <c r="P245" s="83">
        <f t="shared" si="105"/>
        <v>20.236813778256192</v>
      </c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20" customHeight="1" x14ac:dyDescent="0.2">
      <c r="A246" s="19" t="s">
        <v>200</v>
      </c>
      <c r="B246" s="82">
        <v>4</v>
      </c>
      <c r="C246" s="127">
        <v>0</v>
      </c>
      <c r="D246" s="127">
        <v>0</v>
      </c>
      <c r="E246" s="82">
        <v>3</v>
      </c>
      <c r="F246" s="83">
        <f t="shared" si="100"/>
        <v>75</v>
      </c>
      <c r="G246" s="82">
        <v>1</v>
      </c>
      <c r="H246" s="83">
        <f t="shared" si="101"/>
        <v>25</v>
      </c>
      <c r="I246" s="127">
        <v>0</v>
      </c>
      <c r="J246" s="127">
        <v>0</v>
      </c>
      <c r="K246" s="127">
        <v>0</v>
      </c>
      <c r="L246" s="127">
        <v>0</v>
      </c>
      <c r="M246" s="127">
        <v>0</v>
      </c>
      <c r="N246" s="127">
        <v>0</v>
      </c>
      <c r="O246" s="127">
        <v>0</v>
      </c>
      <c r="P246" s="127">
        <v>0</v>
      </c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39.950000000000003" customHeight="1" x14ac:dyDescent="0.2">
      <c r="A247" s="19" t="s">
        <v>190</v>
      </c>
      <c r="B247" s="82">
        <v>31</v>
      </c>
      <c r="C247" s="82">
        <v>15</v>
      </c>
      <c r="D247" s="83">
        <f t="shared" si="99"/>
        <v>48.387096774193552</v>
      </c>
      <c r="E247" s="127">
        <v>0</v>
      </c>
      <c r="F247" s="127">
        <v>0</v>
      </c>
      <c r="G247" s="82">
        <v>2</v>
      </c>
      <c r="H247" s="83">
        <f t="shared" si="101"/>
        <v>6.4516129032258061</v>
      </c>
      <c r="I247" s="127">
        <v>0</v>
      </c>
      <c r="J247" s="127">
        <v>0</v>
      </c>
      <c r="K247" s="127">
        <v>0</v>
      </c>
      <c r="L247" s="127">
        <v>0</v>
      </c>
      <c r="M247" s="127">
        <v>0</v>
      </c>
      <c r="N247" s="127">
        <v>0</v>
      </c>
      <c r="O247" s="82">
        <v>14</v>
      </c>
      <c r="P247" s="83">
        <f t="shared" si="105"/>
        <v>45.161290322580641</v>
      </c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39.950000000000003" customHeight="1" x14ac:dyDescent="0.2">
      <c r="A248" s="19" t="s">
        <v>191</v>
      </c>
      <c r="B248" s="82">
        <v>60</v>
      </c>
      <c r="C248" s="127">
        <v>0</v>
      </c>
      <c r="D248" s="127">
        <v>0</v>
      </c>
      <c r="E248" s="127">
        <v>0</v>
      </c>
      <c r="F248" s="127">
        <v>0</v>
      </c>
      <c r="G248" s="127">
        <v>0</v>
      </c>
      <c r="H248" s="127">
        <v>0</v>
      </c>
      <c r="I248" s="127">
        <v>0</v>
      </c>
      <c r="J248" s="127">
        <v>0</v>
      </c>
      <c r="K248" s="82">
        <v>58</v>
      </c>
      <c r="L248" s="83">
        <f t="shared" si="103"/>
        <v>96.666666666666671</v>
      </c>
      <c r="M248" s="82">
        <v>2</v>
      </c>
      <c r="N248" s="83">
        <f t="shared" si="104"/>
        <v>3.3333333333333335</v>
      </c>
      <c r="O248" s="127">
        <v>0</v>
      </c>
      <c r="P248" s="127">
        <v>0</v>
      </c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39.950000000000003" customHeight="1" x14ac:dyDescent="0.2">
      <c r="A249" s="19" t="s">
        <v>192</v>
      </c>
      <c r="B249" s="82">
        <v>7</v>
      </c>
      <c r="C249" s="127">
        <v>0</v>
      </c>
      <c r="D249" s="127">
        <v>0</v>
      </c>
      <c r="E249" s="127">
        <v>0</v>
      </c>
      <c r="F249" s="127">
        <v>0</v>
      </c>
      <c r="G249" s="82">
        <v>3</v>
      </c>
      <c r="H249" s="83">
        <f t="shared" si="101"/>
        <v>42.857142857142854</v>
      </c>
      <c r="I249" s="127">
        <v>0</v>
      </c>
      <c r="J249" s="127">
        <v>0</v>
      </c>
      <c r="K249" s="82">
        <v>1</v>
      </c>
      <c r="L249" s="83">
        <f t="shared" si="103"/>
        <v>14.285714285714285</v>
      </c>
      <c r="M249" s="127">
        <v>0</v>
      </c>
      <c r="N249" s="127">
        <v>0</v>
      </c>
      <c r="O249" s="82">
        <v>3</v>
      </c>
      <c r="P249" s="83">
        <f t="shared" si="105"/>
        <v>42.857142857142854</v>
      </c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39.950000000000003" customHeight="1" x14ac:dyDescent="0.2">
      <c r="A250" s="19" t="s">
        <v>193</v>
      </c>
      <c r="B250" s="82">
        <v>7</v>
      </c>
      <c r="C250" s="82">
        <v>3</v>
      </c>
      <c r="D250" s="83">
        <f t="shared" si="99"/>
        <v>42.857142857142854</v>
      </c>
      <c r="E250" s="82">
        <v>1</v>
      </c>
      <c r="F250" s="83">
        <f t="shared" si="100"/>
        <v>14.285714285714285</v>
      </c>
      <c r="G250" s="82">
        <v>1</v>
      </c>
      <c r="H250" s="83">
        <f t="shared" si="101"/>
        <v>14.285714285714285</v>
      </c>
      <c r="I250" s="82">
        <v>2</v>
      </c>
      <c r="J250" s="83">
        <f t="shared" si="102"/>
        <v>28.571428571428569</v>
      </c>
      <c r="K250" s="127">
        <v>0</v>
      </c>
      <c r="L250" s="127">
        <v>0</v>
      </c>
      <c r="M250" s="127">
        <v>0</v>
      </c>
      <c r="N250" s="127">
        <v>0</v>
      </c>
      <c r="O250" s="127">
        <v>0</v>
      </c>
      <c r="P250" s="127">
        <v>0</v>
      </c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39.950000000000003" customHeight="1" x14ac:dyDescent="0.2">
      <c r="A251" s="19" t="s">
        <v>194</v>
      </c>
      <c r="B251" s="82">
        <v>1</v>
      </c>
      <c r="C251" s="127">
        <v>0</v>
      </c>
      <c r="D251" s="127">
        <v>0</v>
      </c>
      <c r="E251" s="127">
        <v>0</v>
      </c>
      <c r="F251" s="127">
        <v>0</v>
      </c>
      <c r="G251" s="82">
        <v>1</v>
      </c>
      <c r="H251" s="83">
        <f t="shared" si="101"/>
        <v>100</v>
      </c>
      <c r="I251" s="127">
        <v>0</v>
      </c>
      <c r="J251" s="127">
        <v>0</v>
      </c>
      <c r="K251" s="127">
        <v>0</v>
      </c>
      <c r="L251" s="127">
        <v>0</v>
      </c>
      <c r="M251" s="127">
        <v>0</v>
      </c>
      <c r="N251" s="127">
        <v>0</v>
      </c>
      <c r="O251" s="127">
        <v>0</v>
      </c>
      <c r="P251" s="127">
        <v>0</v>
      </c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39.950000000000003" customHeight="1" x14ac:dyDescent="0.2">
      <c r="A252" s="19" t="s">
        <v>195</v>
      </c>
      <c r="B252" s="82">
        <v>38</v>
      </c>
      <c r="C252" s="82">
        <v>2</v>
      </c>
      <c r="D252" s="83">
        <f t="shared" si="99"/>
        <v>5.2631578947368416</v>
      </c>
      <c r="E252" s="82">
        <v>1</v>
      </c>
      <c r="F252" s="83">
        <f t="shared" si="100"/>
        <v>2.6315789473684208</v>
      </c>
      <c r="G252" s="82">
        <v>11</v>
      </c>
      <c r="H252" s="83">
        <f t="shared" si="101"/>
        <v>28.947368421052634</v>
      </c>
      <c r="I252" s="127">
        <v>0</v>
      </c>
      <c r="J252" s="127">
        <v>0</v>
      </c>
      <c r="K252" s="127">
        <v>0</v>
      </c>
      <c r="L252" s="127">
        <v>0</v>
      </c>
      <c r="M252" s="82">
        <v>4</v>
      </c>
      <c r="N252" s="83">
        <f t="shared" si="104"/>
        <v>10.526315789473683</v>
      </c>
      <c r="O252" s="82">
        <v>20</v>
      </c>
      <c r="P252" s="83">
        <f t="shared" si="105"/>
        <v>52.631578947368418</v>
      </c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5.95" customHeight="1" x14ac:dyDescent="0.2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5.95" customHeight="1" thickBot="1" x14ac:dyDescent="0.25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s="3" customFormat="1" ht="18" customHeight="1" x14ac:dyDescent="0.2">
      <c r="A255" s="29" t="s">
        <v>196</v>
      </c>
      <c r="B255" s="20"/>
      <c r="C255" s="20"/>
      <c r="D255" s="21"/>
      <c r="E255" s="20"/>
      <c r="F255" s="21"/>
      <c r="G255" s="20"/>
      <c r="H255" s="21"/>
      <c r="I255" s="20"/>
      <c r="J255" s="21"/>
      <c r="K255" s="20"/>
      <c r="L255" s="21"/>
      <c r="M255" s="20"/>
      <c r="N255" s="21"/>
      <c r="O255" s="20"/>
      <c r="P255" s="22"/>
    </row>
    <row r="256" spans="1:26" s="3" customFormat="1" ht="18" customHeight="1" x14ac:dyDescent="0.25">
      <c r="A256" s="30" t="s">
        <v>19</v>
      </c>
    </row>
    <row r="257" spans="1:26" s="3" customFormat="1" ht="15.95" customHeight="1" x14ac:dyDescent="0.2">
      <c r="A257" s="31" t="s">
        <v>20</v>
      </c>
    </row>
    <row r="258" spans="1:26" ht="35.1" customHeight="1" x14ac:dyDescent="0.2">
      <c r="A258" s="77" t="s">
        <v>122</v>
      </c>
      <c r="B258" s="41"/>
      <c r="C258" s="34"/>
      <c r="D258" s="34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39.950000000000003" customHeight="1" x14ac:dyDescent="0.2">
      <c r="A259" s="16" t="s">
        <v>185</v>
      </c>
      <c r="B259" s="80">
        <f>SUM(B260:B271)</f>
        <v>2381</v>
      </c>
      <c r="C259" s="80">
        <f>SUM(C260:C271)</f>
        <v>77</v>
      </c>
      <c r="D259" s="81">
        <f t="shared" ref="D259:D271" si="106">C259/B259*100</f>
        <v>3.2339353212935738</v>
      </c>
      <c r="E259" s="80">
        <f>SUM(E260:E271)</f>
        <v>145</v>
      </c>
      <c r="F259" s="81">
        <f t="shared" ref="F259:F270" si="107">E259/B259*100</f>
        <v>6.0898782024359512</v>
      </c>
      <c r="G259" s="80">
        <f>SUM(G260:G271)</f>
        <v>1183</v>
      </c>
      <c r="H259" s="81">
        <f t="shared" ref="H259:H271" si="108">G259/B259*100</f>
        <v>49.685006299874004</v>
      </c>
      <c r="I259" s="80">
        <f>SUM(I260:I271)</f>
        <v>49</v>
      </c>
      <c r="J259" s="81">
        <f t="shared" ref="J259:J266" si="109">I259/B259*100</f>
        <v>2.0579588408231837</v>
      </c>
      <c r="K259" s="80">
        <f>SUM(K260:K271)</f>
        <v>134</v>
      </c>
      <c r="L259" s="81">
        <f t="shared" ref="L259:L271" si="110">K259/B259*100</f>
        <v>5.6278874422511551</v>
      </c>
      <c r="M259" s="80">
        <f>SUM(M260:M271)</f>
        <v>345</v>
      </c>
      <c r="N259" s="81">
        <f t="shared" ref="N259:N271" si="111">M259/B259*100</f>
        <v>14.489710205795884</v>
      </c>
      <c r="O259" s="80">
        <f>SUM(O260:O271)</f>
        <v>448</v>
      </c>
      <c r="P259" s="81">
        <f t="shared" ref="P259:P271" si="112">O259/B259*100</f>
        <v>18.815623687526251</v>
      </c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39.950000000000003" customHeight="1" x14ac:dyDescent="0.2">
      <c r="A260" s="19" t="s">
        <v>186</v>
      </c>
      <c r="B260" s="82">
        <v>1631</v>
      </c>
      <c r="C260" s="82">
        <v>35</v>
      </c>
      <c r="D260" s="83">
        <f t="shared" si="106"/>
        <v>2.1459227467811157</v>
      </c>
      <c r="E260" s="82">
        <v>66</v>
      </c>
      <c r="F260" s="83">
        <f t="shared" si="107"/>
        <v>4.0465971796443903</v>
      </c>
      <c r="G260" s="82">
        <v>883</v>
      </c>
      <c r="H260" s="83">
        <f t="shared" si="108"/>
        <v>54.138565297363584</v>
      </c>
      <c r="I260" s="82">
        <v>46</v>
      </c>
      <c r="J260" s="83">
        <f t="shared" si="109"/>
        <v>2.8203556100551808</v>
      </c>
      <c r="K260" s="82">
        <v>70</v>
      </c>
      <c r="L260" s="83">
        <f t="shared" si="110"/>
        <v>4.2918454935622314</v>
      </c>
      <c r="M260" s="82">
        <v>300</v>
      </c>
      <c r="N260" s="83">
        <f t="shared" si="111"/>
        <v>18.393623543838135</v>
      </c>
      <c r="O260" s="82">
        <v>231</v>
      </c>
      <c r="P260" s="83">
        <f t="shared" si="112"/>
        <v>14.163090128755366</v>
      </c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39.950000000000003" customHeight="1" x14ac:dyDescent="0.2">
      <c r="A261" s="19" t="s">
        <v>187</v>
      </c>
      <c r="B261" s="82">
        <v>103</v>
      </c>
      <c r="C261" s="82">
        <v>3</v>
      </c>
      <c r="D261" s="83">
        <f t="shared" si="106"/>
        <v>2.912621359223301</v>
      </c>
      <c r="E261" s="82">
        <v>25</v>
      </c>
      <c r="F261" s="83">
        <f t="shared" si="107"/>
        <v>24.271844660194176</v>
      </c>
      <c r="G261" s="82">
        <v>19</v>
      </c>
      <c r="H261" s="83">
        <f t="shared" si="108"/>
        <v>18.446601941747574</v>
      </c>
      <c r="I261" s="82">
        <v>1</v>
      </c>
      <c r="J261" s="83">
        <f t="shared" si="109"/>
        <v>0.97087378640776689</v>
      </c>
      <c r="K261" s="82">
        <v>22</v>
      </c>
      <c r="L261" s="83">
        <f t="shared" si="110"/>
        <v>21.359223300970871</v>
      </c>
      <c r="M261" s="82">
        <v>4</v>
      </c>
      <c r="N261" s="83">
        <f t="shared" si="111"/>
        <v>3.8834951456310676</v>
      </c>
      <c r="O261" s="82">
        <v>29</v>
      </c>
      <c r="P261" s="83">
        <f t="shared" si="112"/>
        <v>28.155339805825243</v>
      </c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39.950000000000003" customHeight="1" x14ac:dyDescent="0.2">
      <c r="A262" s="125" t="s">
        <v>199</v>
      </c>
      <c r="B262" s="82">
        <v>168</v>
      </c>
      <c r="C262" s="82">
        <v>10</v>
      </c>
      <c r="D262" s="83">
        <f t="shared" si="106"/>
        <v>5.9523809523809517</v>
      </c>
      <c r="E262" s="82">
        <v>11</v>
      </c>
      <c r="F262" s="83">
        <f t="shared" si="107"/>
        <v>6.5476190476190483</v>
      </c>
      <c r="G262" s="82">
        <v>99</v>
      </c>
      <c r="H262" s="83">
        <f t="shared" si="108"/>
        <v>58.928571428571431</v>
      </c>
      <c r="I262" s="82">
        <v>1</v>
      </c>
      <c r="J262" s="83">
        <f t="shared" si="109"/>
        <v>0.59523809523809523</v>
      </c>
      <c r="K262" s="82">
        <v>9</v>
      </c>
      <c r="L262" s="83">
        <f t="shared" si="110"/>
        <v>5.3571428571428568</v>
      </c>
      <c r="M262" s="82">
        <v>3</v>
      </c>
      <c r="N262" s="83">
        <f t="shared" si="111"/>
        <v>1.7857142857142856</v>
      </c>
      <c r="O262" s="82">
        <v>35</v>
      </c>
      <c r="P262" s="83">
        <f t="shared" si="112"/>
        <v>20.833333333333336</v>
      </c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39.950000000000003" customHeight="1" x14ac:dyDescent="0.2">
      <c r="A263" s="19" t="s">
        <v>188</v>
      </c>
      <c r="B263" s="127">
        <v>0</v>
      </c>
      <c r="C263" s="127">
        <v>0</v>
      </c>
      <c r="D263" s="127">
        <v>0</v>
      </c>
      <c r="E263" s="127">
        <v>0</v>
      </c>
      <c r="F263" s="127">
        <v>0</v>
      </c>
      <c r="G263" s="127">
        <v>0</v>
      </c>
      <c r="H263" s="127">
        <v>0</v>
      </c>
      <c r="I263" s="127">
        <v>0</v>
      </c>
      <c r="J263" s="127">
        <v>0</v>
      </c>
      <c r="K263" s="127">
        <v>0</v>
      </c>
      <c r="L263" s="127">
        <v>0</v>
      </c>
      <c r="M263" s="127">
        <v>0</v>
      </c>
      <c r="N263" s="127">
        <v>0</v>
      </c>
      <c r="O263" s="127">
        <v>0</v>
      </c>
      <c r="P263" s="127">
        <v>0</v>
      </c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54.95" customHeight="1" x14ac:dyDescent="0.2">
      <c r="A264" s="19" t="s">
        <v>189</v>
      </c>
      <c r="B264" s="82">
        <v>187</v>
      </c>
      <c r="C264" s="127">
        <v>0</v>
      </c>
      <c r="D264" s="127">
        <v>0</v>
      </c>
      <c r="E264" s="82">
        <v>26</v>
      </c>
      <c r="F264" s="83">
        <f t="shared" si="107"/>
        <v>13.903743315508022</v>
      </c>
      <c r="G264" s="82">
        <v>66</v>
      </c>
      <c r="H264" s="83">
        <f t="shared" si="108"/>
        <v>35.294117647058826</v>
      </c>
      <c r="I264" s="127">
        <v>0</v>
      </c>
      <c r="J264" s="127">
        <v>0</v>
      </c>
      <c r="K264" s="82">
        <v>14</v>
      </c>
      <c r="L264" s="83">
        <f t="shared" si="110"/>
        <v>7.4866310160427805</v>
      </c>
      <c r="M264" s="82">
        <v>17</v>
      </c>
      <c r="N264" s="83">
        <f t="shared" si="111"/>
        <v>9.0909090909090917</v>
      </c>
      <c r="O264" s="82">
        <v>64</v>
      </c>
      <c r="P264" s="83">
        <f t="shared" si="112"/>
        <v>34.224598930481278</v>
      </c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20" customHeight="1" x14ac:dyDescent="0.2">
      <c r="A265" s="19" t="s">
        <v>200</v>
      </c>
      <c r="B265" s="127">
        <v>0</v>
      </c>
      <c r="C265" s="127">
        <v>0</v>
      </c>
      <c r="D265" s="127">
        <v>0</v>
      </c>
      <c r="E265" s="127">
        <v>0</v>
      </c>
      <c r="F265" s="127">
        <v>0</v>
      </c>
      <c r="G265" s="127">
        <v>0</v>
      </c>
      <c r="H265" s="127">
        <v>0</v>
      </c>
      <c r="I265" s="127">
        <v>0</v>
      </c>
      <c r="J265" s="127">
        <v>0</v>
      </c>
      <c r="K265" s="127">
        <v>0</v>
      </c>
      <c r="L265" s="127">
        <v>0</v>
      </c>
      <c r="M265" s="127">
        <v>0</v>
      </c>
      <c r="N265" s="127">
        <v>0</v>
      </c>
      <c r="O265" s="127">
        <v>0</v>
      </c>
      <c r="P265" s="127">
        <v>0</v>
      </c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39.950000000000003" customHeight="1" x14ac:dyDescent="0.2">
      <c r="A266" s="19" t="s">
        <v>190</v>
      </c>
      <c r="B266" s="82">
        <v>51</v>
      </c>
      <c r="C266" s="82">
        <v>11</v>
      </c>
      <c r="D266" s="83">
        <f t="shared" si="106"/>
        <v>21.568627450980394</v>
      </c>
      <c r="E266" s="82">
        <v>8</v>
      </c>
      <c r="F266" s="83">
        <f t="shared" si="107"/>
        <v>15.686274509803921</v>
      </c>
      <c r="G266" s="82">
        <v>11</v>
      </c>
      <c r="H266" s="83">
        <f t="shared" si="108"/>
        <v>21.568627450980394</v>
      </c>
      <c r="I266" s="82">
        <v>1</v>
      </c>
      <c r="J266" s="83">
        <f t="shared" si="109"/>
        <v>1.9607843137254901</v>
      </c>
      <c r="K266" s="82">
        <v>12</v>
      </c>
      <c r="L266" s="83">
        <f t="shared" si="110"/>
        <v>23.52941176470588</v>
      </c>
      <c r="M266" s="127">
        <v>0</v>
      </c>
      <c r="N266" s="127">
        <v>0</v>
      </c>
      <c r="O266" s="82">
        <v>8</v>
      </c>
      <c r="P266" s="83">
        <f t="shared" si="112"/>
        <v>15.686274509803921</v>
      </c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39.950000000000003" customHeight="1" x14ac:dyDescent="0.2">
      <c r="A267" s="19" t="s">
        <v>191</v>
      </c>
      <c r="B267" s="82">
        <v>89</v>
      </c>
      <c r="C267" s="127">
        <v>0</v>
      </c>
      <c r="D267" s="127">
        <v>0</v>
      </c>
      <c r="E267" s="127">
        <v>0</v>
      </c>
      <c r="F267" s="127">
        <v>0</v>
      </c>
      <c r="G267" s="82">
        <v>74</v>
      </c>
      <c r="H267" s="83">
        <f t="shared" si="108"/>
        <v>83.146067415730343</v>
      </c>
      <c r="I267" s="127">
        <v>0</v>
      </c>
      <c r="J267" s="127">
        <v>0</v>
      </c>
      <c r="K267" s="82">
        <v>3</v>
      </c>
      <c r="L267" s="83">
        <f t="shared" si="110"/>
        <v>3.3707865168539324</v>
      </c>
      <c r="M267" s="82">
        <v>9</v>
      </c>
      <c r="N267" s="83">
        <f t="shared" si="111"/>
        <v>10.112359550561797</v>
      </c>
      <c r="O267" s="82">
        <v>3</v>
      </c>
      <c r="P267" s="83">
        <f t="shared" si="112"/>
        <v>3.3707865168539324</v>
      </c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39.950000000000003" customHeight="1" x14ac:dyDescent="0.2">
      <c r="A268" s="19" t="s">
        <v>192</v>
      </c>
      <c r="B268" s="82">
        <v>14</v>
      </c>
      <c r="C268" s="127">
        <v>0</v>
      </c>
      <c r="D268" s="127">
        <v>0</v>
      </c>
      <c r="E268" s="82">
        <v>2</v>
      </c>
      <c r="F268" s="83">
        <f t="shared" si="107"/>
        <v>14.285714285714285</v>
      </c>
      <c r="G268" s="82">
        <v>6</v>
      </c>
      <c r="H268" s="83">
        <f t="shared" si="108"/>
        <v>42.857142857142854</v>
      </c>
      <c r="I268" s="127">
        <v>0</v>
      </c>
      <c r="J268" s="127">
        <v>0</v>
      </c>
      <c r="K268" s="82">
        <v>1</v>
      </c>
      <c r="L268" s="83">
        <f t="shared" si="110"/>
        <v>7.1428571428571423</v>
      </c>
      <c r="M268" s="82">
        <v>2</v>
      </c>
      <c r="N268" s="83">
        <f t="shared" si="111"/>
        <v>14.285714285714285</v>
      </c>
      <c r="O268" s="82">
        <v>3</v>
      </c>
      <c r="P268" s="83">
        <f t="shared" si="112"/>
        <v>21.428571428571427</v>
      </c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39.950000000000003" customHeight="1" x14ac:dyDescent="0.2">
      <c r="A269" s="19" t="s">
        <v>193</v>
      </c>
      <c r="B269" s="82">
        <v>80</v>
      </c>
      <c r="C269" s="82">
        <v>17</v>
      </c>
      <c r="D269" s="83">
        <f t="shared" si="106"/>
        <v>21.25</v>
      </c>
      <c r="E269" s="82">
        <v>5</v>
      </c>
      <c r="F269" s="83">
        <f t="shared" si="107"/>
        <v>6.25</v>
      </c>
      <c r="G269" s="82">
        <v>3</v>
      </c>
      <c r="H269" s="83">
        <f t="shared" si="108"/>
        <v>3.75</v>
      </c>
      <c r="I269" s="127">
        <v>0</v>
      </c>
      <c r="J269" s="127">
        <v>0</v>
      </c>
      <c r="K269" s="127">
        <v>0</v>
      </c>
      <c r="L269" s="127">
        <v>0</v>
      </c>
      <c r="M269" s="127">
        <v>0</v>
      </c>
      <c r="N269" s="127">
        <v>0</v>
      </c>
      <c r="O269" s="82">
        <v>55</v>
      </c>
      <c r="P269" s="83">
        <f t="shared" si="112"/>
        <v>68.75</v>
      </c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39.950000000000003" customHeight="1" x14ac:dyDescent="0.2">
      <c r="A270" s="19" t="s">
        <v>194</v>
      </c>
      <c r="B270" s="82">
        <v>32</v>
      </c>
      <c r="C270" s="127">
        <v>0</v>
      </c>
      <c r="D270" s="127">
        <v>0</v>
      </c>
      <c r="E270" s="82">
        <v>2</v>
      </c>
      <c r="F270" s="83">
        <f t="shared" si="107"/>
        <v>6.25</v>
      </c>
      <c r="G270" s="82">
        <v>18</v>
      </c>
      <c r="H270" s="83">
        <f t="shared" si="108"/>
        <v>56.25</v>
      </c>
      <c r="I270" s="127">
        <v>0</v>
      </c>
      <c r="J270" s="127">
        <v>0</v>
      </c>
      <c r="K270" s="82">
        <v>1</v>
      </c>
      <c r="L270" s="83">
        <f t="shared" si="110"/>
        <v>3.125</v>
      </c>
      <c r="M270" s="82">
        <v>8</v>
      </c>
      <c r="N270" s="83">
        <f t="shared" si="111"/>
        <v>25</v>
      </c>
      <c r="O270" s="82">
        <v>3</v>
      </c>
      <c r="P270" s="83">
        <f t="shared" si="112"/>
        <v>9.375</v>
      </c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39.950000000000003" customHeight="1" x14ac:dyDescent="0.2">
      <c r="A271" s="19" t="s">
        <v>195</v>
      </c>
      <c r="B271" s="82">
        <v>26</v>
      </c>
      <c r="C271" s="82">
        <v>1</v>
      </c>
      <c r="D271" s="83">
        <f t="shared" si="106"/>
        <v>3.8461538461538463</v>
      </c>
      <c r="E271" s="127">
        <v>0</v>
      </c>
      <c r="F271" s="127">
        <v>0</v>
      </c>
      <c r="G271" s="82">
        <v>4</v>
      </c>
      <c r="H271" s="83">
        <f t="shared" si="108"/>
        <v>15.384615384615385</v>
      </c>
      <c r="I271" s="127">
        <v>0</v>
      </c>
      <c r="J271" s="127">
        <v>0</v>
      </c>
      <c r="K271" s="82">
        <v>2</v>
      </c>
      <c r="L271" s="83">
        <f t="shared" si="110"/>
        <v>7.6923076923076925</v>
      </c>
      <c r="M271" s="82">
        <v>2</v>
      </c>
      <c r="N271" s="83">
        <f t="shared" si="111"/>
        <v>7.6923076923076925</v>
      </c>
      <c r="O271" s="82">
        <v>17</v>
      </c>
      <c r="P271" s="83">
        <f t="shared" si="112"/>
        <v>65.384615384615387</v>
      </c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5.95" customHeight="1" x14ac:dyDescent="0.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5.95" customHeight="1" thickBot="1" x14ac:dyDescent="0.25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s="3" customFormat="1" ht="18" customHeight="1" x14ac:dyDescent="0.2">
      <c r="A274" s="29" t="s">
        <v>196</v>
      </c>
      <c r="B274" s="20"/>
      <c r="C274" s="20"/>
      <c r="D274" s="21"/>
      <c r="E274" s="20"/>
      <c r="F274" s="21"/>
      <c r="G274" s="20"/>
      <c r="H274" s="21"/>
      <c r="I274" s="20"/>
      <c r="J274" s="21"/>
      <c r="K274" s="20"/>
      <c r="L274" s="21"/>
      <c r="M274" s="20"/>
      <c r="N274" s="21"/>
      <c r="O274" s="20"/>
      <c r="P274" s="22"/>
    </row>
    <row r="275" spans="1:26" s="3" customFormat="1" ht="18" customHeight="1" x14ac:dyDescent="0.25">
      <c r="A275" s="30" t="s">
        <v>19</v>
      </c>
    </row>
    <row r="276" spans="1:26" s="3" customFormat="1" ht="15.95" customHeight="1" x14ac:dyDescent="0.2">
      <c r="A276" s="31" t="s">
        <v>20</v>
      </c>
    </row>
    <row r="277" spans="1:26" ht="35.1" customHeight="1" x14ac:dyDescent="0.2">
      <c r="A277" s="77" t="s">
        <v>123</v>
      </c>
      <c r="B277" s="41"/>
      <c r="C277" s="34"/>
      <c r="D277" s="34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39.950000000000003" customHeight="1" x14ac:dyDescent="0.2">
      <c r="A278" s="16" t="s">
        <v>185</v>
      </c>
      <c r="B278" s="80">
        <f>SUM(B279:B290)</f>
        <v>3119</v>
      </c>
      <c r="C278" s="80">
        <f>SUM(C279:C290)</f>
        <v>469</v>
      </c>
      <c r="D278" s="81">
        <f t="shared" ref="D278:D286" si="113">C278/B278*100</f>
        <v>15.036870791920487</v>
      </c>
      <c r="E278" s="80">
        <f>SUM(E279:E290)</f>
        <v>136</v>
      </c>
      <c r="F278" s="81">
        <f t="shared" ref="F278:F281" si="114">E278/B278*100</f>
        <v>4.3603719140750243</v>
      </c>
      <c r="G278" s="80">
        <f>SUM(G279:G290)</f>
        <v>1344</v>
      </c>
      <c r="H278" s="81">
        <f t="shared" ref="H278:H290" si="115">G278/B278*100</f>
        <v>43.090734209682594</v>
      </c>
      <c r="I278" s="80">
        <f>SUM(I279:I290)</f>
        <v>14</v>
      </c>
      <c r="J278" s="81">
        <f t="shared" ref="J278:J281" si="116">I278/B278*100</f>
        <v>0.44886181468419367</v>
      </c>
      <c r="K278" s="80">
        <f>SUM(K279:K290)</f>
        <v>88</v>
      </c>
      <c r="L278" s="81">
        <f t="shared" ref="L278:L290" si="117">K278/B278*100</f>
        <v>2.8214171208720744</v>
      </c>
      <c r="M278" s="80">
        <f>SUM(M279:M290)</f>
        <v>122</v>
      </c>
      <c r="N278" s="81">
        <f t="shared" ref="N278:N290" si="118">M278/B278*100</f>
        <v>3.9115100993908305</v>
      </c>
      <c r="O278" s="80">
        <f>SUM(O279:O290)</f>
        <v>946</v>
      </c>
      <c r="P278" s="81">
        <f>O278/B278*100</f>
        <v>30.330234049374798</v>
      </c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39.950000000000003" customHeight="1" x14ac:dyDescent="0.2">
      <c r="A279" s="19" t="s">
        <v>186</v>
      </c>
      <c r="B279" s="82">
        <v>1924</v>
      </c>
      <c r="C279" s="82">
        <v>78</v>
      </c>
      <c r="D279" s="83">
        <f t="shared" si="113"/>
        <v>4.0540540540540544</v>
      </c>
      <c r="E279" s="82">
        <v>120</v>
      </c>
      <c r="F279" s="83">
        <f t="shared" si="114"/>
        <v>6.2370062370062378</v>
      </c>
      <c r="G279" s="82">
        <v>964</v>
      </c>
      <c r="H279" s="83">
        <f t="shared" si="115"/>
        <v>50.103950103950098</v>
      </c>
      <c r="I279" s="82">
        <v>10</v>
      </c>
      <c r="J279" s="83">
        <f t="shared" si="116"/>
        <v>0.51975051975051978</v>
      </c>
      <c r="K279" s="82">
        <v>51</v>
      </c>
      <c r="L279" s="83">
        <f t="shared" si="117"/>
        <v>2.6507276507276507</v>
      </c>
      <c r="M279" s="82">
        <v>104</v>
      </c>
      <c r="N279" s="83">
        <f t="shared" si="118"/>
        <v>5.4054054054054053</v>
      </c>
      <c r="O279" s="82">
        <v>597</v>
      </c>
      <c r="P279" s="83">
        <f>O279/B279*100</f>
        <v>31.029106029106028</v>
      </c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39.950000000000003" customHeight="1" x14ac:dyDescent="0.2">
      <c r="A280" s="19" t="s">
        <v>187</v>
      </c>
      <c r="B280" s="82">
        <v>95</v>
      </c>
      <c r="C280" s="82">
        <v>29</v>
      </c>
      <c r="D280" s="83">
        <f t="shared" si="113"/>
        <v>30.526315789473685</v>
      </c>
      <c r="E280" s="82">
        <v>5</v>
      </c>
      <c r="F280" s="83">
        <f t="shared" si="114"/>
        <v>5.2631578947368416</v>
      </c>
      <c r="G280" s="82">
        <v>15</v>
      </c>
      <c r="H280" s="83">
        <f t="shared" si="115"/>
        <v>15.789473684210526</v>
      </c>
      <c r="I280" s="127">
        <v>0</v>
      </c>
      <c r="J280" s="127">
        <v>0</v>
      </c>
      <c r="K280" s="82">
        <v>4</v>
      </c>
      <c r="L280" s="83">
        <f t="shared" si="117"/>
        <v>4.2105263157894735</v>
      </c>
      <c r="M280" s="82">
        <v>2</v>
      </c>
      <c r="N280" s="83">
        <f t="shared" si="118"/>
        <v>2.1052631578947367</v>
      </c>
      <c r="O280" s="82">
        <v>40</v>
      </c>
      <c r="P280" s="83">
        <f>O280/B280*100</f>
        <v>42.105263157894733</v>
      </c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39.950000000000003" customHeight="1" x14ac:dyDescent="0.2">
      <c r="A281" s="125" t="s">
        <v>199</v>
      </c>
      <c r="B281" s="82">
        <v>388</v>
      </c>
      <c r="C281" s="82">
        <v>77</v>
      </c>
      <c r="D281" s="83">
        <f t="shared" si="113"/>
        <v>19.845360824742269</v>
      </c>
      <c r="E281" s="82">
        <v>11</v>
      </c>
      <c r="F281" s="83">
        <f t="shared" si="114"/>
        <v>2.8350515463917527</v>
      </c>
      <c r="G281" s="82">
        <v>82</v>
      </c>
      <c r="H281" s="83">
        <f t="shared" si="115"/>
        <v>21.134020618556701</v>
      </c>
      <c r="I281" s="82">
        <v>4</v>
      </c>
      <c r="J281" s="83">
        <f t="shared" si="116"/>
        <v>1.0309278350515463</v>
      </c>
      <c r="K281" s="82">
        <v>18</v>
      </c>
      <c r="L281" s="83">
        <f t="shared" si="117"/>
        <v>4.6391752577319592</v>
      </c>
      <c r="M281" s="82">
        <v>10</v>
      </c>
      <c r="N281" s="83">
        <f t="shared" si="118"/>
        <v>2.5773195876288657</v>
      </c>
      <c r="O281" s="82">
        <v>186</v>
      </c>
      <c r="P281" s="83">
        <f>O281/B281*100</f>
        <v>47.938144329896907</v>
      </c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39.950000000000003" customHeight="1" x14ac:dyDescent="0.2">
      <c r="A282" s="19" t="s">
        <v>188</v>
      </c>
      <c r="B282" s="127">
        <v>0</v>
      </c>
      <c r="C282" s="127">
        <v>0</v>
      </c>
      <c r="D282" s="127">
        <v>0</v>
      </c>
      <c r="E282" s="127">
        <v>0</v>
      </c>
      <c r="F282" s="127">
        <v>0</v>
      </c>
      <c r="G282" s="127">
        <v>0</v>
      </c>
      <c r="H282" s="127">
        <v>0</v>
      </c>
      <c r="I282" s="127">
        <v>0</v>
      </c>
      <c r="J282" s="127">
        <v>0</v>
      </c>
      <c r="K282" s="127">
        <v>0</v>
      </c>
      <c r="L282" s="127">
        <v>0</v>
      </c>
      <c r="M282" s="127">
        <v>0</v>
      </c>
      <c r="N282" s="127">
        <v>0</v>
      </c>
      <c r="O282" s="127">
        <v>0</v>
      </c>
      <c r="P282" s="127">
        <v>0</v>
      </c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54.95" customHeight="1" x14ac:dyDescent="0.2">
      <c r="A283" s="19" t="s">
        <v>189</v>
      </c>
      <c r="B283" s="82">
        <v>600</v>
      </c>
      <c r="C283" s="82">
        <v>283</v>
      </c>
      <c r="D283" s="83">
        <f t="shared" si="113"/>
        <v>47.166666666666671</v>
      </c>
      <c r="E283" s="127">
        <v>0</v>
      </c>
      <c r="F283" s="127">
        <v>0</v>
      </c>
      <c r="G283" s="82">
        <v>260</v>
      </c>
      <c r="H283" s="83">
        <f t="shared" si="115"/>
        <v>43.333333333333336</v>
      </c>
      <c r="I283" s="127">
        <v>0</v>
      </c>
      <c r="J283" s="127">
        <v>0</v>
      </c>
      <c r="K283" s="82">
        <v>8</v>
      </c>
      <c r="L283" s="83">
        <f t="shared" si="117"/>
        <v>1.3333333333333335</v>
      </c>
      <c r="M283" s="127">
        <v>0</v>
      </c>
      <c r="N283" s="127">
        <v>0</v>
      </c>
      <c r="O283" s="82">
        <v>49</v>
      </c>
      <c r="P283" s="83">
        <f t="shared" ref="P283:P290" si="119">O283/B283*100</f>
        <v>8.1666666666666661</v>
      </c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20" customHeight="1" x14ac:dyDescent="0.2">
      <c r="A284" s="19" t="s">
        <v>200</v>
      </c>
      <c r="B284" s="127">
        <v>0</v>
      </c>
      <c r="C284" s="127">
        <v>0</v>
      </c>
      <c r="D284" s="127">
        <v>0</v>
      </c>
      <c r="E284" s="127">
        <v>0</v>
      </c>
      <c r="F284" s="127">
        <v>0</v>
      </c>
      <c r="G284" s="127">
        <v>0</v>
      </c>
      <c r="H284" s="127">
        <v>0</v>
      </c>
      <c r="I284" s="127">
        <v>0</v>
      </c>
      <c r="J284" s="127">
        <v>0</v>
      </c>
      <c r="K284" s="127">
        <v>0</v>
      </c>
      <c r="L284" s="127">
        <v>0</v>
      </c>
      <c r="M284" s="127">
        <v>0</v>
      </c>
      <c r="N284" s="127">
        <v>0</v>
      </c>
      <c r="O284" s="127">
        <v>0</v>
      </c>
      <c r="P284" s="127">
        <v>0</v>
      </c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39.950000000000003" customHeight="1" x14ac:dyDescent="0.2">
      <c r="A285" s="19" t="s">
        <v>190</v>
      </c>
      <c r="B285" s="82">
        <v>3</v>
      </c>
      <c r="C285" s="127">
        <v>0</v>
      </c>
      <c r="D285" s="127">
        <v>0</v>
      </c>
      <c r="E285" s="127">
        <v>0</v>
      </c>
      <c r="F285" s="127">
        <v>0</v>
      </c>
      <c r="G285" s="127">
        <v>0</v>
      </c>
      <c r="H285" s="127">
        <v>0</v>
      </c>
      <c r="I285" s="127">
        <v>0</v>
      </c>
      <c r="J285" s="127">
        <v>0</v>
      </c>
      <c r="K285" s="127">
        <v>0</v>
      </c>
      <c r="L285" s="127">
        <v>0</v>
      </c>
      <c r="M285" s="127">
        <v>0</v>
      </c>
      <c r="N285" s="127">
        <v>0</v>
      </c>
      <c r="O285" s="82">
        <v>3</v>
      </c>
      <c r="P285" s="83">
        <f t="shared" si="119"/>
        <v>100</v>
      </c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39.950000000000003" customHeight="1" x14ac:dyDescent="0.2">
      <c r="A286" s="19" t="s">
        <v>191</v>
      </c>
      <c r="B286" s="82">
        <v>13</v>
      </c>
      <c r="C286" s="82">
        <v>2</v>
      </c>
      <c r="D286" s="83">
        <f t="shared" si="113"/>
        <v>15.384615384615385</v>
      </c>
      <c r="E286" s="127">
        <v>0</v>
      </c>
      <c r="F286" s="127">
        <v>0</v>
      </c>
      <c r="G286" s="82">
        <v>7</v>
      </c>
      <c r="H286" s="83">
        <f t="shared" si="115"/>
        <v>53.846153846153847</v>
      </c>
      <c r="I286" s="127">
        <v>0</v>
      </c>
      <c r="J286" s="127">
        <v>0</v>
      </c>
      <c r="K286" s="127">
        <v>0</v>
      </c>
      <c r="L286" s="127">
        <v>0</v>
      </c>
      <c r="M286" s="82">
        <v>4</v>
      </c>
      <c r="N286" s="83">
        <f t="shared" si="118"/>
        <v>30.76923076923077</v>
      </c>
      <c r="O286" s="127">
        <v>0</v>
      </c>
      <c r="P286" s="127">
        <v>0</v>
      </c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39.950000000000003" customHeight="1" x14ac:dyDescent="0.2">
      <c r="A287" s="19" t="s">
        <v>192</v>
      </c>
      <c r="B287" s="82">
        <v>7</v>
      </c>
      <c r="C287" s="127">
        <v>0</v>
      </c>
      <c r="D287" s="127">
        <v>0</v>
      </c>
      <c r="E287" s="127">
        <v>0</v>
      </c>
      <c r="F287" s="127">
        <v>0</v>
      </c>
      <c r="G287" s="82">
        <v>4</v>
      </c>
      <c r="H287" s="83">
        <f t="shared" si="115"/>
        <v>57.142857142857139</v>
      </c>
      <c r="I287" s="127">
        <v>0</v>
      </c>
      <c r="J287" s="127">
        <v>0</v>
      </c>
      <c r="K287" s="82">
        <v>1</v>
      </c>
      <c r="L287" s="83">
        <f t="shared" si="117"/>
        <v>14.285714285714285</v>
      </c>
      <c r="M287" s="82">
        <v>1</v>
      </c>
      <c r="N287" s="83">
        <f t="shared" si="118"/>
        <v>14.285714285714285</v>
      </c>
      <c r="O287" s="82">
        <v>1</v>
      </c>
      <c r="P287" s="83">
        <f t="shared" si="119"/>
        <v>14.285714285714285</v>
      </c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39.950000000000003" customHeight="1" x14ac:dyDescent="0.2">
      <c r="A288" s="19" t="s">
        <v>193</v>
      </c>
      <c r="B288" s="82">
        <v>29</v>
      </c>
      <c r="C288" s="127">
        <v>0</v>
      </c>
      <c r="D288" s="127">
        <v>0</v>
      </c>
      <c r="E288" s="127">
        <v>0</v>
      </c>
      <c r="F288" s="127">
        <v>0</v>
      </c>
      <c r="G288" s="82">
        <v>1</v>
      </c>
      <c r="H288" s="83">
        <f t="shared" si="115"/>
        <v>3.4482758620689653</v>
      </c>
      <c r="I288" s="127">
        <v>0</v>
      </c>
      <c r="J288" s="127">
        <v>0</v>
      </c>
      <c r="K288" s="82">
        <v>1</v>
      </c>
      <c r="L288" s="83">
        <f t="shared" si="117"/>
        <v>3.4482758620689653</v>
      </c>
      <c r="M288" s="127">
        <v>0</v>
      </c>
      <c r="N288" s="127">
        <v>0</v>
      </c>
      <c r="O288" s="82">
        <v>27</v>
      </c>
      <c r="P288" s="83">
        <f t="shared" si="119"/>
        <v>93.103448275862064</v>
      </c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39.950000000000003" customHeight="1" x14ac:dyDescent="0.2">
      <c r="A289" s="19" t="s">
        <v>194</v>
      </c>
      <c r="B289" s="82">
        <v>0</v>
      </c>
      <c r="C289" s="127">
        <v>0</v>
      </c>
      <c r="D289" s="127">
        <v>0</v>
      </c>
      <c r="E289" s="127">
        <v>0</v>
      </c>
      <c r="F289" s="127">
        <v>0</v>
      </c>
      <c r="G289" s="82">
        <v>0</v>
      </c>
      <c r="H289" s="82">
        <v>0</v>
      </c>
      <c r="I289" s="127">
        <v>0</v>
      </c>
      <c r="J289" s="127">
        <v>0</v>
      </c>
      <c r="K289" s="127">
        <v>0</v>
      </c>
      <c r="L289" s="127">
        <v>0</v>
      </c>
      <c r="M289" s="127">
        <v>0</v>
      </c>
      <c r="N289" s="127">
        <v>0</v>
      </c>
      <c r="O289" s="127">
        <v>0</v>
      </c>
      <c r="P289" s="127">
        <v>0</v>
      </c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39.950000000000003" customHeight="1" x14ac:dyDescent="0.2">
      <c r="A290" s="19" t="s">
        <v>195</v>
      </c>
      <c r="B290" s="82">
        <v>60</v>
      </c>
      <c r="C290" s="127">
        <v>0</v>
      </c>
      <c r="D290" s="127">
        <v>0</v>
      </c>
      <c r="E290" s="127">
        <v>0</v>
      </c>
      <c r="F290" s="127">
        <v>0</v>
      </c>
      <c r="G290" s="82">
        <v>11</v>
      </c>
      <c r="H290" s="83">
        <f t="shared" si="115"/>
        <v>18.333333333333332</v>
      </c>
      <c r="I290" s="127">
        <v>0</v>
      </c>
      <c r="J290" s="127">
        <v>0</v>
      </c>
      <c r="K290" s="82">
        <v>5</v>
      </c>
      <c r="L290" s="83">
        <f t="shared" si="117"/>
        <v>8.3333333333333321</v>
      </c>
      <c r="M290" s="82">
        <v>1</v>
      </c>
      <c r="N290" s="83">
        <f t="shared" si="118"/>
        <v>1.6666666666666667</v>
      </c>
      <c r="O290" s="82">
        <v>43</v>
      </c>
      <c r="P290" s="83">
        <f t="shared" si="119"/>
        <v>71.666666666666671</v>
      </c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5.95" customHeight="1" x14ac:dyDescent="0.2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5.95" customHeight="1" thickBot="1" x14ac:dyDescent="0.25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s="3" customFormat="1" ht="18" customHeight="1" x14ac:dyDescent="0.2">
      <c r="A293" s="29" t="s">
        <v>196</v>
      </c>
      <c r="B293" s="20"/>
      <c r="C293" s="20"/>
      <c r="D293" s="21"/>
      <c r="E293" s="20"/>
      <c r="F293" s="21"/>
      <c r="G293" s="20"/>
      <c r="H293" s="21"/>
      <c r="I293" s="20"/>
      <c r="J293" s="21"/>
      <c r="K293" s="20"/>
      <c r="L293" s="21"/>
      <c r="M293" s="20"/>
      <c r="N293" s="21"/>
      <c r="O293" s="20"/>
      <c r="P293" s="22"/>
    </row>
    <row r="294" spans="1:26" s="3" customFormat="1" ht="18" customHeight="1" x14ac:dyDescent="0.25">
      <c r="A294" s="30" t="s">
        <v>19</v>
      </c>
    </row>
    <row r="295" spans="1:26" s="3" customFormat="1" ht="15.95" customHeight="1" x14ac:dyDescent="0.2">
      <c r="A295" s="31" t="s">
        <v>20</v>
      </c>
    </row>
    <row r="296" spans="1:26" ht="35.1" customHeight="1" x14ac:dyDescent="0.2">
      <c r="A296" s="77" t="s">
        <v>124</v>
      </c>
      <c r="B296" s="41"/>
      <c r="C296" s="34"/>
      <c r="D296" s="34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39.950000000000003" customHeight="1" x14ac:dyDescent="0.2">
      <c r="A297" s="16" t="s">
        <v>185</v>
      </c>
      <c r="B297" s="80">
        <f>SUM(B298:B309)</f>
        <v>1836</v>
      </c>
      <c r="C297" s="80">
        <f>SUM(C298:C309)</f>
        <v>112</v>
      </c>
      <c r="D297" s="81">
        <f t="shared" ref="D297:D308" si="120">C297/B297*100</f>
        <v>6.1002178649237475</v>
      </c>
      <c r="E297" s="80">
        <f>SUM(E298:E309)</f>
        <v>97</v>
      </c>
      <c r="F297" s="81">
        <f t="shared" ref="F297:F302" si="121">E297/B297*100</f>
        <v>5.2832244008714602</v>
      </c>
      <c r="G297" s="80">
        <f>SUM(G298:G309)</f>
        <v>868</v>
      </c>
      <c r="H297" s="81">
        <f t="shared" ref="H297:H309" si="122">G297/B297*100</f>
        <v>47.276688453159046</v>
      </c>
      <c r="I297" s="80">
        <f>SUM(I298:I309)</f>
        <v>2</v>
      </c>
      <c r="J297" s="81">
        <f t="shared" ref="J297:J298" si="123">I297/B297*100</f>
        <v>0.10893246187363835</v>
      </c>
      <c r="K297" s="80">
        <f>SUM(K298:K309)</f>
        <v>61</v>
      </c>
      <c r="L297" s="81">
        <f t="shared" ref="L297:L302" si="124">K297/B297*100</f>
        <v>3.3224400871459698</v>
      </c>
      <c r="M297" s="80">
        <f>SUM(M298:M309)</f>
        <v>230</v>
      </c>
      <c r="N297" s="81">
        <f t="shared" ref="N297:N309" si="125">M297/B297*100</f>
        <v>12.527233115468409</v>
      </c>
      <c r="O297" s="80">
        <f>SUM(O298:O309)</f>
        <v>466</v>
      </c>
      <c r="P297" s="81">
        <f>O297/B297*100</f>
        <v>25.381263616557735</v>
      </c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39.950000000000003" customHeight="1" x14ac:dyDescent="0.2">
      <c r="A298" s="19" t="s">
        <v>186</v>
      </c>
      <c r="B298" s="82">
        <v>1564</v>
      </c>
      <c r="C298" s="82">
        <v>53</v>
      </c>
      <c r="D298" s="83">
        <f t="shared" si="120"/>
        <v>3.3887468030690537</v>
      </c>
      <c r="E298" s="82">
        <v>71</v>
      </c>
      <c r="F298" s="83">
        <f t="shared" si="121"/>
        <v>4.539641943734015</v>
      </c>
      <c r="G298" s="82">
        <v>790</v>
      </c>
      <c r="H298" s="83">
        <f t="shared" si="122"/>
        <v>50.511508951406647</v>
      </c>
      <c r="I298" s="82">
        <v>2</v>
      </c>
      <c r="J298" s="83">
        <f t="shared" si="123"/>
        <v>0.12787723785166241</v>
      </c>
      <c r="K298" s="82">
        <v>40</v>
      </c>
      <c r="L298" s="83">
        <f t="shared" si="124"/>
        <v>2.5575447570332481</v>
      </c>
      <c r="M298" s="82">
        <v>221</v>
      </c>
      <c r="N298" s="83">
        <f t="shared" si="125"/>
        <v>14.130434782608695</v>
      </c>
      <c r="O298" s="82">
        <v>387</v>
      </c>
      <c r="P298" s="83">
        <f>O298/B298*100</f>
        <v>24.744245524296677</v>
      </c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39.950000000000003" customHeight="1" x14ac:dyDescent="0.2">
      <c r="A299" s="19" t="s">
        <v>187</v>
      </c>
      <c r="B299" s="82">
        <v>111</v>
      </c>
      <c r="C299" s="82">
        <v>24</v>
      </c>
      <c r="D299" s="83">
        <f t="shared" si="120"/>
        <v>21.621621621621621</v>
      </c>
      <c r="E299" s="82">
        <v>17</v>
      </c>
      <c r="F299" s="83">
        <f t="shared" si="121"/>
        <v>15.315315315315313</v>
      </c>
      <c r="G299" s="82">
        <v>39</v>
      </c>
      <c r="H299" s="83">
        <f t="shared" si="122"/>
        <v>35.135135135135137</v>
      </c>
      <c r="I299" s="127">
        <v>0</v>
      </c>
      <c r="J299" s="127">
        <v>0</v>
      </c>
      <c r="K299" s="82">
        <v>5</v>
      </c>
      <c r="L299" s="83">
        <f t="shared" si="124"/>
        <v>4.5045045045045047</v>
      </c>
      <c r="M299" s="82">
        <v>3</v>
      </c>
      <c r="N299" s="83">
        <f t="shared" si="125"/>
        <v>2.7027027027027026</v>
      </c>
      <c r="O299" s="82">
        <v>23</v>
      </c>
      <c r="P299" s="83">
        <f>O299/B299*100</f>
        <v>20.72072072072072</v>
      </c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39.950000000000003" customHeight="1" x14ac:dyDescent="0.2">
      <c r="A300" s="125" t="s">
        <v>199</v>
      </c>
      <c r="B300" s="82">
        <v>102</v>
      </c>
      <c r="C300" s="82">
        <v>32</v>
      </c>
      <c r="D300" s="83">
        <f t="shared" si="120"/>
        <v>31.372549019607842</v>
      </c>
      <c r="E300" s="82">
        <v>8</v>
      </c>
      <c r="F300" s="83">
        <f t="shared" si="121"/>
        <v>7.8431372549019605</v>
      </c>
      <c r="G300" s="82">
        <v>22</v>
      </c>
      <c r="H300" s="83">
        <f t="shared" si="122"/>
        <v>21.568627450980394</v>
      </c>
      <c r="I300" s="127">
        <v>0</v>
      </c>
      <c r="J300" s="127">
        <v>0</v>
      </c>
      <c r="K300" s="82">
        <v>5</v>
      </c>
      <c r="L300" s="83">
        <f t="shared" si="124"/>
        <v>4.9019607843137258</v>
      </c>
      <c r="M300" s="82">
        <v>5</v>
      </c>
      <c r="N300" s="83">
        <f t="shared" si="125"/>
        <v>4.9019607843137258</v>
      </c>
      <c r="O300" s="82">
        <v>30</v>
      </c>
      <c r="P300" s="83">
        <f>O300/B300*100</f>
        <v>29.411764705882355</v>
      </c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39.950000000000003" customHeight="1" x14ac:dyDescent="0.2">
      <c r="A301" s="19" t="s">
        <v>188</v>
      </c>
      <c r="B301" s="127">
        <v>0</v>
      </c>
      <c r="C301" s="127">
        <v>0</v>
      </c>
      <c r="D301" s="127">
        <v>0</v>
      </c>
      <c r="E301" s="127">
        <v>0</v>
      </c>
      <c r="F301" s="127">
        <v>0</v>
      </c>
      <c r="G301" s="127">
        <v>0</v>
      </c>
      <c r="H301" s="127">
        <v>0</v>
      </c>
      <c r="I301" s="127">
        <v>0</v>
      </c>
      <c r="J301" s="127">
        <v>0</v>
      </c>
      <c r="K301" s="127">
        <v>0</v>
      </c>
      <c r="L301" s="127">
        <v>0</v>
      </c>
      <c r="M301" s="127">
        <v>0</v>
      </c>
      <c r="N301" s="127">
        <v>0</v>
      </c>
      <c r="O301" s="127">
        <v>0</v>
      </c>
      <c r="P301" s="127">
        <v>0</v>
      </c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54.95" customHeight="1" x14ac:dyDescent="0.2">
      <c r="A302" s="19" t="s">
        <v>189</v>
      </c>
      <c r="B302" s="82">
        <v>12</v>
      </c>
      <c r="C302" s="82">
        <v>1</v>
      </c>
      <c r="D302" s="83">
        <f t="shared" si="120"/>
        <v>8.3333333333333321</v>
      </c>
      <c r="E302" s="82">
        <v>1</v>
      </c>
      <c r="F302" s="83">
        <f t="shared" si="121"/>
        <v>8.3333333333333321</v>
      </c>
      <c r="G302" s="82">
        <v>5</v>
      </c>
      <c r="H302" s="83">
        <f t="shared" si="122"/>
        <v>41.666666666666671</v>
      </c>
      <c r="I302" s="127">
        <v>0</v>
      </c>
      <c r="J302" s="127">
        <v>0</v>
      </c>
      <c r="K302" s="82">
        <v>2</v>
      </c>
      <c r="L302" s="83">
        <f t="shared" si="124"/>
        <v>16.666666666666664</v>
      </c>
      <c r="M302" s="127">
        <v>0</v>
      </c>
      <c r="N302" s="127">
        <v>0</v>
      </c>
      <c r="O302" s="82">
        <v>3</v>
      </c>
      <c r="P302" s="83">
        <f t="shared" ref="P302:P309" si="126">O302/B302*100</f>
        <v>25</v>
      </c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20" customHeight="1" x14ac:dyDescent="0.2">
      <c r="A303" s="19" t="s">
        <v>200</v>
      </c>
      <c r="B303" s="127">
        <v>0</v>
      </c>
      <c r="C303" s="127">
        <v>0</v>
      </c>
      <c r="D303" s="127">
        <v>0</v>
      </c>
      <c r="E303" s="127">
        <v>0</v>
      </c>
      <c r="F303" s="127">
        <v>0</v>
      </c>
      <c r="G303" s="127">
        <v>0</v>
      </c>
      <c r="H303" s="127">
        <v>0</v>
      </c>
      <c r="I303" s="127">
        <v>0</v>
      </c>
      <c r="J303" s="127">
        <v>0</v>
      </c>
      <c r="K303" s="127">
        <v>0</v>
      </c>
      <c r="L303" s="127">
        <v>0</v>
      </c>
      <c r="M303" s="127">
        <v>0</v>
      </c>
      <c r="N303" s="127">
        <v>0</v>
      </c>
      <c r="O303" s="127">
        <v>0</v>
      </c>
      <c r="P303" s="127">
        <v>0</v>
      </c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39.950000000000003" customHeight="1" x14ac:dyDescent="0.2">
      <c r="A304" s="19" t="s">
        <v>190</v>
      </c>
      <c r="B304" s="82">
        <v>6</v>
      </c>
      <c r="C304" s="82">
        <v>1</v>
      </c>
      <c r="D304" s="83">
        <f t="shared" si="120"/>
        <v>16.666666666666664</v>
      </c>
      <c r="E304" s="127">
        <v>0</v>
      </c>
      <c r="F304" s="127">
        <v>0</v>
      </c>
      <c r="G304" s="82">
        <v>2</v>
      </c>
      <c r="H304" s="83">
        <f t="shared" si="122"/>
        <v>33.333333333333329</v>
      </c>
      <c r="I304" s="127">
        <v>0</v>
      </c>
      <c r="J304" s="127">
        <v>0</v>
      </c>
      <c r="K304" s="127">
        <v>0</v>
      </c>
      <c r="L304" s="127">
        <v>0</v>
      </c>
      <c r="M304" s="127">
        <v>0</v>
      </c>
      <c r="N304" s="127">
        <v>0</v>
      </c>
      <c r="O304" s="82">
        <v>3</v>
      </c>
      <c r="P304" s="83">
        <f t="shared" si="126"/>
        <v>50</v>
      </c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39.950000000000003" customHeight="1" x14ac:dyDescent="0.2">
      <c r="A305" s="19" t="s">
        <v>191</v>
      </c>
      <c r="B305" s="82">
        <v>8</v>
      </c>
      <c r="C305" s="127">
        <v>0</v>
      </c>
      <c r="D305" s="127">
        <v>0</v>
      </c>
      <c r="E305" s="127">
        <v>0</v>
      </c>
      <c r="F305" s="127">
        <v>0</v>
      </c>
      <c r="G305" s="127">
        <v>0</v>
      </c>
      <c r="H305" s="127">
        <v>0</v>
      </c>
      <c r="I305" s="127">
        <v>0</v>
      </c>
      <c r="J305" s="127">
        <v>0</v>
      </c>
      <c r="K305" s="82">
        <v>8</v>
      </c>
      <c r="L305" s="83">
        <f t="shared" ref="L305:L309" si="127">K305/B305*100</f>
        <v>100</v>
      </c>
      <c r="M305" s="127">
        <v>0</v>
      </c>
      <c r="N305" s="127">
        <v>0</v>
      </c>
      <c r="O305" s="127">
        <v>0</v>
      </c>
      <c r="P305" s="127">
        <v>0</v>
      </c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39.950000000000003" customHeight="1" x14ac:dyDescent="0.2">
      <c r="A306" s="19" t="s">
        <v>192</v>
      </c>
      <c r="B306" s="82">
        <v>5</v>
      </c>
      <c r="C306" s="127">
        <v>0</v>
      </c>
      <c r="D306" s="127">
        <v>0</v>
      </c>
      <c r="E306" s="127">
        <v>0</v>
      </c>
      <c r="F306" s="127">
        <v>0</v>
      </c>
      <c r="G306" s="82">
        <v>3</v>
      </c>
      <c r="H306" s="83">
        <f t="shared" si="122"/>
        <v>60</v>
      </c>
      <c r="I306" s="127">
        <v>0</v>
      </c>
      <c r="J306" s="127">
        <v>0</v>
      </c>
      <c r="K306" s="127">
        <v>0</v>
      </c>
      <c r="L306" s="127">
        <v>0</v>
      </c>
      <c r="M306" s="127">
        <v>0</v>
      </c>
      <c r="N306" s="127">
        <v>0</v>
      </c>
      <c r="O306" s="82">
        <v>2</v>
      </c>
      <c r="P306" s="83">
        <f t="shared" si="126"/>
        <v>40</v>
      </c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39.950000000000003" customHeight="1" x14ac:dyDescent="0.2">
      <c r="A307" s="19" t="s">
        <v>193</v>
      </c>
      <c r="B307" s="82">
        <v>1</v>
      </c>
      <c r="C307" s="127">
        <v>0</v>
      </c>
      <c r="D307" s="127">
        <v>0</v>
      </c>
      <c r="E307" s="127">
        <v>0</v>
      </c>
      <c r="F307" s="127">
        <v>0</v>
      </c>
      <c r="G307" s="82">
        <v>0</v>
      </c>
      <c r="H307" s="83">
        <f t="shared" si="122"/>
        <v>0</v>
      </c>
      <c r="I307" s="127">
        <v>0</v>
      </c>
      <c r="J307" s="127">
        <v>0</v>
      </c>
      <c r="K307" s="127">
        <v>0</v>
      </c>
      <c r="L307" s="127">
        <v>0</v>
      </c>
      <c r="M307" s="127">
        <v>0</v>
      </c>
      <c r="N307" s="127">
        <v>0</v>
      </c>
      <c r="O307" s="82">
        <v>1</v>
      </c>
      <c r="P307" s="83">
        <f t="shared" si="126"/>
        <v>100</v>
      </c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39.950000000000003" customHeight="1" x14ac:dyDescent="0.2">
      <c r="A308" s="19" t="s">
        <v>194</v>
      </c>
      <c r="B308" s="82">
        <v>9</v>
      </c>
      <c r="C308" s="82">
        <v>1</v>
      </c>
      <c r="D308" s="83">
        <f t="shared" si="120"/>
        <v>11.111111111111111</v>
      </c>
      <c r="E308" s="127">
        <v>0</v>
      </c>
      <c r="F308" s="127">
        <v>0</v>
      </c>
      <c r="G308" s="82">
        <v>2</v>
      </c>
      <c r="H308" s="83">
        <f t="shared" si="122"/>
        <v>22.222222222222221</v>
      </c>
      <c r="I308" s="127">
        <v>0</v>
      </c>
      <c r="J308" s="127">
        <v>0</v>
      </c>
      <c r="K308" s="127">
        <v>0</v>
      </c>
      <c r="L308" s="127">
        <v>0</v>
      </c>
      <c r="M308" s="127">
        <v>0</v>
      </c>
      <c r="N308" s="127">
        <v>0</v>
      </c>
      <c r="O308" s="82">
        <v>6</v>
      </c>
      <c r="P308" s="83">
        <f t="shared" si="126"/>
        <v>66.666666666666657</v>
      </c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39.950000000000003" customHeight="1" x14ac:dyDescent="0.2">
      <c r="A309" s="19" t="s">
        <v>195</v>
      </c>
      <c r="B309" s="82">
        <v>18</v>
      </c>
      <c r="C309" s="127">
        <v>0</v>
      </c>
      <c r="D309" s="127">
        <v>0</v>
      </c>
      <c r="E309" s="127">
        <v>0</v>
      </c>
      <c r="F309" s="127">
        <v>0</v>
      </c>
      <c r="G309" s="82">
        <v>5</v>
      </c>
      <c r="H309" s="83">
        <f t="shared" si="122"/>
        <v>27.777777777777779</v>
      </c>
      <c r="I309" s="127">
        <v>0</v>
      </c>
      <c r="J309" s="127">
        <v>0</v>
      </c>
      <c r="K309" s="82">
        <v>1</v>
      </c>
      <c r="L309" s="83">
        <f t="shared" si="127"/>
        <v>5.5555555555555554</v>
      </c>
      <c r="M309" s="82">
        <v>1</v>
      </c>
      <c r="N309" s="83">
        <f t="shared" si="125"/>
        <v>5.5555555555555554</v>
      </c>
      <c r="O309" s="82">
        <v>11</v>
      </c>
      <c r="P309" s="83">
        <f t="shared" si="126"/>
        <v>61.111111111111114</v>
      </c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5.95" customHeight="1" x14ac:dyDescent="0.2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5.95" customHeight="1" thickBot="1" x14ac:dyDescent="0.25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s="3" customFormat="1" ht="18" customHeight="1" x14ac:dyDescent="0.2">
      <c r="A312" s="29" t="s">
        <v>196</v>
      </c>
      <c r="B312" s="20"/>
      <c r="C312" s="20"/>
      <c r="D312" s="21"/>
      <c r="E312" s="20"/>
      <c r="F312" s="21"/>
      <c r="G312" s="20"/>
      <c r="H312" s="21"/>
      <c r="I312" s="20"/>
      <c r="J312" s="21"/>
      <c r="K312" s="20"/>
      <c r="L312" s="21"/>
      <c r="M312" s="20"/>
      <c r="N312" s="21"/>
      <c r="O312" s="20"/>
      <c r="P312" s="22"/>
    </row>
    <row r="313" spans="1:26" s="3" customFormat="1" ht="18" customHeight="1" x14ac:dyDescent="0.25">
      <c r="A313" s="30" t="s">
        <v>19</v>
      </c>
    </row>
    <row r="314" spans="1:26" s="3" customFormat="1" ht="15.95" customHeight="1" x14ac:dyDescent="0.2">
      <c r="A314" s="31" t="s">
        <v>20</v>
      </c>
    </row>
    <row r="315" spans="1:26" ht="35.1" customHeight="1" x14ac:dyDescent="0.2">
      <c r="A315" s="77" t="s">
        <v>125</v>
      </c>
      <c r="B315" s="41"/>
      <c r="C315" s="34"/>
      <c r="D315" s="34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39.950000000000003" customHeight="1" x14ac:dyDescent="0.2">
      <c r="A316" s="16" t="s">
        <v>185</v>
      </c>
      <c r="B316" s="80">
        <f>SUM(B317:B328)</f>
        <v>3077</v>
      </c>
      <c r="C316" s="80">
        <f>SUM(C317:C328)</f>
        <v>267</v>
      </c>
      <c r="D316" s="81">
        <f t="shared" ref="D316:D323" si="128">C316/B316*100</f>
        <v>8.6772830679233017</v>
      </c>
      <c r="E316" s="80">
        <f>SUM(E317:E328)</f>
        <v>48</v>
      </c>
      <c r="F316" s="81">
        <f t="shared" ref="F316:F323" si="129">E316/B316*100</f>
        <v>1.5599610009749756</v>
      </c>
      <c r="G316" s="80">
        <f>SUM(G317:G328)</f>
        <v>641</v>
      </c>
      <c r="H316" s="81">
        <f t="shared" ref="H316:H323" si="130">G316/B316*100</f>
        <v>20.831979200519989</v>
      </c>
      <c r="I316" s="80">
        <f>SUM(I317:I328)</f>
        <v>13</v>
      </c>
      <c r="J316" s="81">
        <f t="shared" ref="J316:J321" si="131">I316/B316*100</f>
        <v>0.42248943776405595</v>
      </c>
      <c r="K316" s="80">
        <f>SUM(K317:K328)</f>
        <v>82</v>
      </c>
      <c r="L316" s="81">
        <f t="shared" ref="L316:L323" si="132">K316/B316*100</f>
        <v>2.6649333766655832</v>
      </c>
      <c r="M316" s="80">
        <f>SUM(M317:M328)</f>
        <v>159</v>
      </c>
      <c r="N316" s="81">
        <f t="shared" ref="N316:N319" si="133">M316/B316*100</f>
        <v>5.1673708157296074</v>
      </c>
      <c r="O316" s="80">
        <f>SUM(O317:O328)</f>
        <v>1867</v>
      </c>
      <c r="P316" s="81">
        <f>O316/B316*100</f>
        <v>60.675983100422492</v>
      </c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39.950000000000003" customHeight="1" x14ac:dyDescent="0.2">
      <c r="A317" s="19" t="s">
        <v>186</v>
      </c>
      <c r="B317" s="82">
        <v>1383</v>
      </c>
      <c r="C317" s="82">
        <v>35</v>
      </c>
      <c r="D317" s="83">
        <f t="shared" si="128"/>
        <v>2.5307302964569773</v>
      </c>
      <c r="E317" s="82">
        <v>26</v>
      </c>
      <c r="F317" s="83">
        <f t="shared" si="129"/>
        <v>1.8799710773680405</v>
      </c>
      <c r="G317" s="82">
        <v>491</v>
      </c>
      <c r="H317" s="83">
        <f t="shared" si="130"/>
        <v>35.502530730296456</v>
      </c>
      <c r="I317" s="82">
        <v>11</v>
      </c>
      <c r="J317" s="83">
        <f t="shared" si="131"/>
        <v>0.79537237888647871</v>
      </c>
      <c r="K317" s="82">
        <v>10</v>
      </c>
      <c r="L317" s="83">
        <f t="shared" si="132"/>
        <v>0.72306579898770784</v>
      </c>
      <c r="M317" s="82">
        <v>149</v>
      </c>
      <c r="N317" s="83">
        <f t="shared" si="133"/>
        <v>10.773680404916847</v>
      </c>
      <c r="O317" s="82">
        <v>661</v>
      </c>
      <c r="P317" s="83">
        <f>O317/B317*100</f>
        <v>47.79464931308749</v>
      </c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39.950000000000003" customHeight="1" x14ac:dyDescent="0.2">
      <c r="A318" s="19" t="s">
        <v>187</v>
      </c>
      <c r="B318" s="82">
        <v>133</v>
      </c>
      <c r="C318" s="82">
        <v>17</v>
      </c>
      <c r="D318" s="83">
        <f t="shared" si="128"/>
        <v>12.781954887218044</v>
      </c>
      <c r="E318" s="82">
        <v>2</v>
      </c>
      <c r="F318" s="83">
        <f t="shared" si="129"/>
        <v>1.5037593984962405</v>
      </c>
      <c r="G318" s="82">
        <v>23</v>
      </c>
      <c r="H318" s="83">
        <f t="shared" si="130"/>
        <v>17.293233082706767</v>
      </c>
      <c r="I318" s="82">
        <v>0</v>
      </c>
      <c r="J318" s="83">
        <f t="shared" si="131"/>
        <v>0</v>
      </c>
      <c r="K318" s="82">
        <v>31</v>
      </c>
      <c r="L318" s="83">
        <f t="shared" si="132"/>
        <v>23.308270676691727</v>
      </c>
      <c r="M318" s="82">
        <v>2</v>
      </c>
      <c r="N318" s="83">
        <f t="shared" si="133"/>
        <v>1.5037593984962405</v>
      </c>
      <c r="O318" s="82">
        <v>58</v>
      </c>
      <c r="P318" s="83">
        <f>O318/B318*100</f>
        <v>43.609022556390975</v>
      </c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39.950000000000003" customHeight="1" x14ac:dyDescent="0.2">
      <c r="A319" s="125" t="s">
        <v>199</v>
      </c>
      <c r="B319" s="82">
        <v>1219</v>
      </c>
      <c r="C319" s="82">
        <v>146</v>
      </c>
      <c r="D319" s="83">
        <f t="shared" si="128"/>
        <v>11.977030352748153</v>
      </c>
      <c r="E319" s="82">
        <v>19</v>
      </c>
      <c r="F319" s="83">
        <f t="shared" si="129"/>
        <v>1.5586546349466777</v>
      </c>
      <c r="G319" s="82">
        <v>100</v>
      </c>
      <c r="H319" s="83">
        <f t="shared" si="130"/>
        <v>8.2034454470877769</v>
      </c>
      <c r="I319" s="82">
        <v>1</v>
      </c>
      <c r="J319" s="83">
        <f t="shared" si="131"/>
        <v>8.2034454470877774E-2</v>
      </c>
      <c r="K319" s="82">
        <v>39</v>
      </c>
      <c r="L319" s="83">
        <f t="shared" si="132"/>
        <v>3.1993437243642329</v>
      </c>
      <c r="M319" s="82">
        <v>6</v>
      </c>
      <c r="N319" s="83">
        <f t="shared" si="133"/>
        <v>0.49220672682526662</v>
      </c>
      <c r="O319" s="82">
        <v>908</v>
      </c>
      <c r="P319" s="83">
        <f>O319/B319*100</f>
        <v>74.487284659557019</v>
      </c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39.950000000000003" customHeight="1" x14ac:dyDescent="0.2">
      <c r="A320" s="19" t="s">
        <v>188</v>
      </c>
      <c r="B320" s="127">
        <v>0</v>
      </c>
      <c r="C320" s="127">
        <v>0</v>
      </c>
      <c r="D320" s="127">
        <v>0</v>
      </c>
      <c r="E320" s="127">
        <v>0</v>
      </c>
      <c r="F320" s="127">
        <v>0</v>
      </c>
      <c r="G320" s="127">
        <v>0</v>
      </c>
      <c r="H320" s="127">
        <v>0</v>
      </c>
      <c r="I320" s="127">
        <v>0</v>
      </c>
      <c r="J320" s="127">
        <v>0</v>
      </c>
      <c r="K320" s="127">
        <v>0</v>
      </c>
      <c r="L320" s="127">
        <v>0</v>
      </c>
      <c r="M320" s="127">
        <v>0</v>
      </c>
      <c r="N320" s="127">
        <v>0</v>
      </c>
      <c r="O320" s="127">
        <v>0</v>
      </c>
      <c r="P320" s="127">
        <v>0</v>
      </c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54.95" customHeight="1" x14ac:dyDescent="0.2">
      <c r="A321" s="19" t="s">
        <v>189</v>
      </c>
      <c r="B321" s="82">
        <v>227</v>
      </c>
      <c r="C321" s="82">
        <v>64</v>
      </c>
      <c r="D321" s="83">
        <f t="shared" si="128"/>
        <v>28.193832599118945</v>
      </c>
      <c r="E321" s="127">
        <v>0</v>
      </c>
      <c r="F321" s="127">
        <v>0</v>
      </c>
      <c r="G321" s="82">
        <v>12</v>
      </c>
      <c r="H321" s="83">
        <f t="shared" si="130"/>
        <v>5.286343612334802</v>
      </c>
      <c r="I321" s="82">
        <v>1</v>
      </c>
      <c r="J321" s="83">
        <f t="shared" si="131"/>
        <v>0.44052863436123352</v>
      </c>
      <c r="K321" s="127">
        <v>0</v>
      </c>
      <c r="L321" s="127">
        <v>0</v>
      </c>
      <c r="M321" s="127">
        <v>0</v>
      </c>
      <c r="N321" s="127">
        <v>0</v>
      </c>
      <c r="O321" s="82">
        <v>150</v>
      </c>
      <c r="P321" s="83">
        <f>O321/B321*100</f>
        <v>66.079295154185019</v>
      </c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20" customHeight="1" x14ac:dyDescent="0.2">
      <c r="A322" s="19" t="s">
        <v>200</v>
      </c>
      <c r="B322" s="127">
        <v>0</v>
      </c>
      <c r="C322" s="127">
        <v>0</v>
      </c>
      <c r="D322" s="127">
        <v>0</v>
      </c>
      <c r="E322" s="127">
        <v>0</v>
      </c>
      <c r="F322" s="127">
        <v>0</v>
      </c>
      <c r="G322" s="127">
        <v>0</v>
      </c>
      <c r="H322" s="127">
        <v>0</v>
      </c>
      <c r="I322" s="127">
        <v>0</v>
      </c>
      <c r="J322" s="127">
        <v>0</v>
      </c>
      <c r="K322" s="127">
        <v>0</v>
      </c>
      <c r="L322" s="127">
        <v>0</v>
      </c>
      <c r="M322" s="127">
        <v>0</v>
      </c>
      <c r="N322" s="127">
        <v>0</v>
      </c>
      <c r="O322" s="127">
        <v>0</v>
      </c>
      <c r="P322" s="127">
        <v>0</v>
      </c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39.950000000000003" customHeight="1" x14ac:dyDescent="0.2">
      <c r="A323" s="19" t="s">
        <v>190</v>
      </c>
      <c r="B323" s="82">
        <v>48</v>
      </c>
      <c r="C323" s="82">
        <v>3</v>
      </c>
      <c r="D323" s="83">
        <f t="shared" si="128"/>
        <v>6.25</v>
      </c>
      <c r="E323" s="82">
        <v>1</v>
      </c>
      <c r="F323" s="83">
        <f t="shared" si="129"/>
        <v>2.083333333333333</v>
      </c>
      <c r="G323" s="82">
        <v>1</v>
      </c>
      <c r="H323" s="83">
        <f t="shared" si="130"/>
        <v>2.083333333333333</v>
      </c>
      <c r="I323" s="127">
        <v>0</v>
      </c>
      <c r="J323" s="127">
        <v>0</v>
      </c>
      <c r="K323" s="82">
        <v>1</v>
      </c>
      <c r="L323" s="83">
        <f t="shared" si="132"/>
        <v>2.083333333333333</v>
      </c>
      <c r="M323" s="127">
        <v>0</v>
      </c>
      <c r="N323" s="127">
        <v>0</v>
      </c>
      <c r="O323" s="82">
        <v>42</v>
      </c>
      <c r="P323" s="83">
        <f>O323/B323*100</f>
        <v>87.5</v>
      </c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39.950000000000003" customHeight="1" x14ac:dyDescent="0.2">
      <c r="A324" s="19" t="s">
        <v>191</v>
      </c>
      <c r="B324" s="127">
        <v>0</v>
      </c>
      <c r="C324" s="127">
        <v>0</v>
      </c>
      <c r="D324" s="127">
        <v>0</v>
      </c>
      <c r="E324" s="127">
        <v>0</v>
      </c>
      <c r="F324" s="127">
        <v>0</v>
      </c>
      <c r="G324" s="127">
        <v>0</v>
      </c>
      <c r="H324" s="127">
        <v>0</v>
      </c>
      <c r="I324" s="127">
        <v>0</v>
      </c>
      <c r="J324" s="127">
        <v>0</v>
      </c>
      <c r="K324" s="127">
        <v>0</v>
      </c>
      <c r="L324" s="127">
        <v>0</v>
      </c>
      <c r="M324" s="127">
        <v>0</v>
      </c>
      <c r="N324" s="127">
        <v>0</v>
      </c>
      <c r="O324" s="127">
        <v>0</v>
      </c>
      <c r="P324" s="127">
        <v>0</v>
      </c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39.950000000000003" customHeight="1" x14ac:dyDescent="0.2">
      <c r="A325" s="19" t="s">
        <v>192</v>
      </c>
      <c r="B325" s="82">
        <v>9</v>
      </c>
      <c r="C325" s="127">
        <v>0</v>
      </c>
      <c r="D325" s="127">
        <v>0</v>
      </c>
      <c r="E325" s="127">
        <v>0</v>
      </c>
      <c r="F325" s="127">
        <v>0</v>
      </c>
      <c r="G325" s="82">
        <v>4</v>
      </c>
      <c r="H325" s="83">
        <f t="shared" ref="H325:H328" si="134">G325/B325*100</f>
        <v>44.444444444444443</v>
      </c>
      <c r="I325" s="127">
        <v>0</v>
      </c>
      <c r="J325" s="127">
        <v>0</v>
      </c>
      <c r="K325" s="127">
        <v>0</v>
      </c>
      <c r="L325" s="127">
        <v>0</v>
      </c>
      <c r="M325" s="82">
        <v>2</v>
      </c>
      <c r="N325" s="83">
        <f t="shared" ref="N325:N326" si="135">M325/B325*100</f>
        <v>22.222222222222221</v>
      </c>
      <c r="O325" s="82">
        <v>3</v>
      </c>
      <c r="P325" s="83">
        <f>O325/B325*100</f>
        <v>33.333333333333329</v>
      </c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39.950000000000003" customHeight="1" x14ac:dyDescent="0.2">
      <c r="A326" s="19" t="s">
        <v>193</v>
      </c>
      <c r="B326" s="82">
        <v>4</v>
      </c>
      <c r="C326" s="127">
        <v>0</v>
      </c>
      <c r="D326" s="127">
        <v>0</v>
      </c>
      <c r="E326" s="127">
        <v>0</v>
      </c>
      <c r="F326" s="127">
        <v>0</v>
      </c>
      <c r="G326" s="82">
        <v>3</v>
      </c>
      <c r="H326" s="83">
        <f t="shared" si="134"/>
        <v>75</v>
      </c>
      <c r="I326" s="127">
        <v>0</v>
      </c>
      <c r="J326" s="127">
        <v>0</v>
      </c>
      <c r="K326" s="82">
        <v>1</v>
      </c>
      <c r="L326" s="83">
        <f t="shared" ref="L326" si="136">K326/B326*100</f>
        <v>25</v>
      </c>
      <c r="M326" s="82">
        <v>0</v>
      </c>
      <c r="N326" s="83">
        <f t="shared" si="135"/>
        <v>0</v>
      </c>
      <c r="O326" s="82">
        <v>0</v>
      </c>
      <c r="P326" s="83">
        <f>O326/B326*100</f>
        <v>0</v>
      </c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39.950000000000003" customHeight="1" x14ac:dyDescent="0.2">
      <c r="A327" s="19" t="s">
        <v>194</v>
      </c>
      <c r="B327" s="82">
        <v>14</v>
      </c>
      <c r="C327" s="82">
        <v>1</v>
      </c>
      <c r="D327" s="83">
        <f t="shared" ref="D327:D328" si="137">C327/B327*100</f>
        <v>7.1428571428571423</v>
      </c>
      <c r="E327" s="127">
        <v>0</v>
      </c>
      <c r="F327" s="127">
        <v>0</v>
      </c>
      <c r="G327" s="82">
        <v>6</v>
      </c>
      <c r="H327" s="83">
        <f t="shared" si="134"/>
        <v>42.857142857142854</v>
      </c>
      <c r="I327" s="127">
        <v>0</v>
      </c>
      <c r="J327" s="127">
        <v>0</v>
      </c>
      <c r="K327" s="127">
        <v>0</v>
      </c>
      <c r="L327" s="127">
        <v>0</v>
      </c>
      <c r="M327" s="127">
        <v>0</v>
      </c>
      <c r="N327" s="127">
        <v>0</v>
      </c>
      <c r="O327" s="82">
        <v>7</v>
      </c>
      <c r="P327" s="83">
        <f>O327/B327*100</f>
        <v>50</v>
      </c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39.950000000000003" customHeight="1" x14ac:dyDescent="0.2">
      <c r="A328" s="19" t="s">
        <v>195</v>
      </c>
      <c r="B328" s="82">
        <v>40</v>
      </c>
      <c r="C328" s="82">
        <v>1</v>
      </c>
      <c r="D328" s="83">
        <f t="shared" si="137"/>
        <v>2.5</v>
      </c>
      <c r="E328" s="127">
        <v>0</v>
      </c>
      <c r="F328" s="127">
        <v>0</v>
      </c>
      <c r="G328" s="82">
        <v>1</v>
      </c>
      <c r="H328" s="83">
        <f t="shared" si="134"/>
        <v>2.5</v>
      </c>
      <c r="I328" s="127">
        <v>0</v>
      </c>
      <c r="J328" s="127">
        <v>0</v>
      </c>
      <c r="K328" s="127">
        <v>0</v>
      </c>
      <c r="L328" s="127">
        <v>0</v>
      </c>
      <c r="M328" s="127">
        <v>0</v>
      </c>
      <c r="N328" s="127">
        <v>0</v>
      </c>
      <c r="O328" s="82">
        <v>38</v>
      </c>
      <c r="P328" s="83">
        <f>O328/B328*100</f>
        <v>95</v>
      </c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5.95" customHeight="1" x14ac:dyDescent="0.2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5.95" customHeight="1" thickBot="1" x14ac:dyDescent="0.25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s="3" customFormat="1" ht="18" customHeight="1" x14ac:dyDescent="0.2">
      <c r="A331" s="29" t="s">
        <v>196</v>
      </c>
      <c r="B331" s="20"/>
      <c r="C331" s="20"/>
      <c r="D331" s="21"/>
      <c r="E331" s="20"/>
      <c r="F331" s="21"/>
      <c r="G331" s="20"/>
      <c r="H331" s="21"/>
      <c r="I331" s="20"/>
      <c r="J331" s="21"/>
      <c r="K331" s="20"/>
      <c r="L331" s="21"/>
      <c r="M331" s="20"/>
      <c r="N331" s="21"/>
      <c r="O331" s="20"/>
      <c r="P331" s="22"/>
    </row>
    <row r="332" spans="1:26" s="3" customFormat="1" ht="18" customHeight="1" x14ac:dyDescent="0.25">
      <c r="A332" s="30" t="s">
        <v>19</v>
      </c>
    </row>
    <row r="333" spans="1:26" s="3" customFormat="1" ht="15.95" customHeight="1" x14ac:dyDescent="0.2">
      <c r="A333" s="31" t="s">
        <v>20</v>
      </c>
    </row>
    <row r="334" spans="1:26" ht="35.1" customHeight="1" x14ac:dyDescent="0.2">
      <c r="A334" s="77" t="s">
        <v>126</v>
      </c>
      <c r="B334" s="41"/>
      <c r="C334" s="34"/>
      <c r="D334" s="34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39.950000000000003" customHeight="1" x14ac:dyDescent="0.2">
      <c r="A335" s="16" t="s">
        <v>185</v>
      </c>
      <c r="B335" s="80">
        <f>SUM(B336:B347)</f>
        <v>988</v>
      </c>
      <c r="C335" s="80">
        <f>SUM(C336:C347)</f>
        <v>71</v>
      </c>
      <c r="D335" s="81">
        <f t="shared" ref="D335:D340" si="138">C335/B335*100</f>
        <v>7.1862348178137649</v>
      </c>
      <c r="E335" s="80">
        <f>SUM(E336:E347)</f>
        <v>75</v>
      </c>
      <c r="F335" s="81">
        <f t="shared" ref="F335:F337" si="139">E335/B335*100</f>
        <v>7.5910931174089065</v>
      </c>
      <c r="G335" s="80">
        <f>SUM(G336:G347)</f>
        <v>501</v>
      </c>
      <c r="H335" s="81">
        <f t="shared" ref="H335:H340" si="140">G335/B335*100</f>
        <v>50.708502024291505</v>
      </c>
      <c r="I335" s="80">
        <f>SUM(I336:I347)</f>
        <v>4</v>
      </c>
      <c r="J335" s="81">
        <f t="shared" ref="J335:J337" si="141">I335/B335*100</f>
        <v>0.40485829959514169</v>
      </c>
      <c r="K335" s="80">
        <f>SUM(K336:K347)</f>
        <v>153</v>
      </c>
      <c r="L335" s="81">
        <f t="shared" ref="L335:L340" si="142">K335/B335*100</f>
        <v>15.485829959514168</v>
      </c>
      <c r="M335" s="80">
        <f>SUM(M336:M347)</f>
        <v>81</v>
      </c>
      <c r="N335" s="81">
        <f t="shared" ref="N335:N340" si="143">M335/B335*100</f>
        <v>8.1983805668016192</v>
      </c>
      <c r="O335" s="80">
        <f>SUM(O336:O347)</f>
        <v>103</v>
      </c>
      <c r="P335" s="81">
        <f>O335/B335*100</f>
        <v>10.425101214574898</v>
      </c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39.950000000000003" customHeight="1" x14ac:dyDescent="0.2">
      <c r="A336" s="19" t="s">
        <v>186</v>
      </c>
      <c r="B336" s="82">
        <v>811</v>
      </c>
      <c r="C336" s="82">
        <v>12</v>
      </c>
      <c r="D336" s="83">
        <f t="shared" si="138"/>
        <v>1.4796547472256474</v>
      </c>
      <c r="E336" s="82">
        <v>73</v>
      </c>
      <c r="F336" s="83">
        <f t="shared" si="139"/>
        <v>9.001233045622687</v>
      </c>
      <c r="G336" s="82">
        <v>477</v>
      </c>
      <c r="H336" s="83">
        <f t="shared" si="140"/>
        <v>58.816276202219484</v>
      </c>
      <c r="I336" s="82">
        <v>2</v>
      </c>
      <c r="J336" s="83">
        <f t="shared" si="141"/>
        <v>0.24660912453760789</v>
      </c>
      <c r="K336" s="82">
        <v>109</v>
      </c>
      <c r="L336" s="83">
        <f t="shared" si="142"/>
        <v>13.440197287299629</v>
      </c>
      <c r="M336" s="82">
        <v>61</v>
      </c>
      <c r="N336" s="83">
        <f t="shared" si="143"/>
        <v>7.5215782983970403</v>
      </c>
      <c r="O336" s="82">
        <v>77</v>
      </c>
      <c r="P336" s="83">
        <f>O336/B336*100</f>
        <v>9.4944512946979032</v>
      </c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39.950000000000003" customHeight="1" x14ac:dyDescent="0.2">
      <c r="A337" s="19" t="s">
        <v>187</v>
      </c>
      <c r="B337" s="82">
        <v>60</v>
      </c>
      <c r="C337" s="82">
        <v>8</v>
      </c>
      <c r="D337" s="83">
        <f t="shared" si="138"/>
        <v>13.333333333333334</v>
      </c>
      <c r="E337" s="82">
        <v>2</v>
      </c>
      <c r="F337" s="83">
        <f t="shared" si="139"/>
        <v>3.3333333333333335</v>
      </c>
      <c r="G337" s="82">
        <v>17</v>
      </c>
      <c r="H337" s="83">
        <f t="shared" si="140"/>
        <v>28.333333333333332</v>
      </c>
      <c r="I337" s="82">
        <v>2</v>
      </c>
      <c r="J337" s="83">
        <f t="shared" si="141"/>
        <v>3.3333333333333335</v>
      </c>
      <c r="K337" s="82">
        <v>15</v>
      </c>
      <c r="L337" s="83">
        <f t="shared" si="142"/>
        <v>25</v>
      </c>
      <c r="M337" s="82">
        <v>1</v>
      </c>
      <c r="N337" s="83">
        <f t="shared" si="143"/>
        <v>1.6666666666666667</v>
      </c>
      <c r="O337" s="82">
        <v>15</v>
      </c>
      <c r="P337" s="83">
        <f>O337/B337*100</f>
        <v>25</v>
      </c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39.950000000000003" customHeight="1" x14ac:dyDescent="0.2">
      <c r="A338" s="125" t="s">
        <v>199</v>
      </c>
      <c r="B338" s="82">
        <v>22</v>
      </c>
      <c r="C338" s="82">
        <v>8</v>
      </c>
      <c r="D338" s="83">
        <f t="shared" si="138"/>
        <v>36.363636363636367</v>
      </c>
      <c r="E338" s="127">
        <v>0</v>
      </c>
      <c r="F338" s="127">
        <v>0</v>
      </c>
      <c r="G338" s="82">
        <v>1</v>
      </c>
      <c r="H338" s="83">
        <f t="shared" si="140"/>
        <v>4.5454545454545459</v>
      </c>
      <c r="I338" s="127">
        <v>0</v>
      </c>
      <c r="J338" s="127">
        <v>0</v>
      </c>
      <c r="K338" s="82">
        <v>11</v>
      </c>
      <c r="L338" s="83">
        <f t="shared" si="142"/>
        <v>50</v>
      </c>
      <c r="M338" s="127">
        <v>0</v>
      </c>
      <c r="N338" s="127">
        <v>0</v>
      </c>
      <c r="O338" s="82">
        <v>2</v>
      </c>
      <c r="P338" s="83">
        <f>O338/B338*100</f>
        <v>9.0909090909090917</v>
      </c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39.950000000000003" customHeight="1" x14ac:dyDescent="0.2">
      <c r="A339" s="19" t="s">
        <v>188</v>
      </c>
      <c r="B339" s="127">
        <v>0</v>
      </c>
      <c r="C339" s="127">
        <v>0</v>
      </c>
      <c r="D339" s="127">
        <v>0</v>
      </c>
      <c r="E339" s="127">
        <v>0</v>
      </c>
      <c r="F339" s="127">
        <v>0</v>
      </c>
      <c r="G339" s="127">
        <v>0</v>
      </c>
      <c r="H339" s="127">
        <v>0</v>
      </c>
      <c r="I339" s="127">
        <v>0</v>
      </c>
      <c r="J339" s="127">
        <v>0</v>
      </c>
      <c r="K339" s="127">
        <v>0</v>
      </c>
      <c r="L339" s="127">
        <v>0</v>
      </c>
      <c r="M339" s="127">
        <v>0</v>
      </c>
      <c r="N339" s="127">
        <v>0</v>
      </c>
      <c r="O339" s="127">
        <v>0</v>
      </c>
      <c r="P339" s="127">
        <v>0</v>
      </c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54.95" customHeight="1" x14ac:dyDescent="0.2">
      <c r="A340" s="19" t="s">
        <v>189</v>
      </c>
      <c r="B340" s="82">
        <v>47</v>
      </c>
      <c r="C340" s="82">
        <v>12</v>
      </c>
      <c r="D340" s="83">
        <f t="shared" si="138"/>
        <v>25.531914893617021</v>
      </c>
      <c r="E340" s="127">
        <v>0</v>
      </c>
      <c r="F340" s="127">
        <v>0</v>
      </c>
      <c r="G340" s="82">
        <v>2</v>
      </c>
      <c r="H340" s="83">
        <f t="shared" si="140"/>
        <v>4.2553191489361701</v>
      </c>
      <c r="I340" s="127">
        <v>0</v>
      </c>
      <c r="J340" s="127">
        <v>0</v>
      </c>
      <c r="K340" s="82">
        <v>17</v>
      </c>
      <c r="L340" s="83">
        <f t="shared" si="142"/>
        <v>36.170212765957451</v>
      </c>
      <c r="M340" s="82">
        <v>16</v>
      </c>
      <c r="N340" s="83">
        <f t="shared" si="143"/>
        <v>34.042553191489361</v>
      </c>
      <c r="O340" s="127">
        <v>0</v>
      </c>
      <c r="P340" s="127">
        <v>0</v>
      </c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20" customHeight="1" x14ac:dyDescent="0.2">
      <c r="A341" s="19" t="s">
        <v>200</v>
      </c>
      <c r="B341" s="127">
        <v>0</v>
      </c>
      <c r="C341" s="127">
        <v>0</v>
      </c>
      <c r="D341" s="127">
        <v>0</v>
      </c>
      <c r="E341" s="127">
        <v>0</v>
      </c>
      <c r="F341" s="127">
        <v>0</v>
      </c>
      <c r="G341" s="127">
        <v>0</v>
      </c>
      <c r="H341" s="127">
        <v>0</v>
      </c>
      <c r="I341" s="127">
        <v>0</v>
      </c>
      <c r="J341" s="127">
        <v>0</v>
      </c>
      <c r="K341" s="127">
        <v>0</v>
      </c>
      <c r="L341" s="127">
        <v>0</v>
      </c>
      <c r="M341" s="127">
        <v>0</v>
      </c>
      <c r="N341" s="127">
        <v>0</v>
      </c>
      <c r="O341" s="127">
        <v>0</v>
      </c>
      <c r="P341" s="127">
        <v>0</v>
      </c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39.950000000000003" customHeight="1" x14ac:dyDescent="0.2">
      <c r="A342" s="19" t="s">
        <v>190</v>
      </c>
      <c r="B342" s="82">
        <v>4</v>
      </c>
      <c r="C342" s="127">
        <v>0</v>
      </c>
      <c r="D342" s="127">
        <v>0</v>
      </c>
      <c r="E342" s="127">
        <v>0</v>
      </c>
      <c r="F342" s="127">
        <v>0</v>
      </c>
      <c r="G342" s="82">
        <v>1</v>
      </c>
      <c r="H342" s="83">
        <f>G342/B342*100</f>
        <v>25</v>
      </c>
      <c r="I342" s="127">
        <v>0</v>
      </c>
      <c r="J342" s="127">
        <v>0</v>
      </c>
      <c r="K342" s="127">
        <v>0</v>
      </c>
      <c r="L342" s="127">
        <v>0</v>
      </c>
      <c r="M342" s="127">
        <v>0</v>
      </c>
      <c r="N342" s="127">
        <v>0</v>
      </c>
      <c r="O342" s="82">
        <v>3</v>
      </c>
      <c r="P342" s="83">
        <f>O342/B342*100</f>
        <v>75</v>
      </c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39.950000000000003" customHeight="1" x14ac:dyDescent="0.2">
      <c r="A343" s="19" t="s">
        <v>191</v>
      </c>
      <c r="B343" s="127">
        <v>0</v>
      </c>
      <c r="C343" s="127">
        <v>0</v>
      </c>
      <c r="D343" s="127">
        <v>0</v>
      </c>
      <c r="E343" s="127">
        <v>0</v>
      </c>
      <c r="F343" s="127">
        <v>0</v>
      </c>
      <c r="G343" s="127">
        <v>0</v>
      </c>
      <c r="H343" s="127">
        <v>0</v>
      </c>
      <c r="I343" s="127">
        <v>0</v>
      </c>
      <c r="J343" s="127">
        <v>0</v>
      </c>
      <c r="K343" s="127">
        <v>0</v>
      </c>
      <c r="L343" s="127">
        <v>0</v>
      </c>
      <c r="M343" s="127">
        <v>0</v>
      </c>
      <c r="N343" s="127">
        <v>0</v>
      </c>
      <c r="O343" s="127">
        <v>0</v>
      </c>
      <c r="P343" s="127">
        <v>0</v>
      </c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39.950000000000003" customHeight="1" x14ac:dyDescent="0.2">
      <c r="A344" s="19" t="s">
        <v>192</v>
      </c>
      <c r="B344" s="82">
        <v>2</v>
      </c>
      <c r="C344" s="127">
        <v>0</v>
      </c>
      <c r="D344" s="127">
        <v>0</v>
      </c>
      <c r="E344" s="127">
        <v>0</v>
      </c>
      <c r="F344" s="127">
        <v>0</v>
      </c>
      <c r="G344" s="127">
        <v>0</v>
      </c>
      <c r="H344" s="127">
        <v>0</v>
      </c>
      <c r="I344" s="127">
        <v>0</v>
      </c>
      <c r="J344" s="127">
        <v>0</v>
      </c>
      <c r="K344" s="82">
        <v>1</v>
      </c>
      <c r="L344" s="83">
        <f>K344/B344*100</f>
        <v>50</v>
      </c>
      <c r="M344" s="82">
        <v>1</v>
      </c>
      <c r="N344" s="83">
        <f>M344/B344*100</f>
        <v>50</v>
      </c>
      <c r="O344" s="82">
        <v>0</v>
      </c>
      <c r="P344" s="83">
        <f>O344/B344*100</f>
        <v>0</v>
      </c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39.950000000000003" customHeight="1" x14ac:dyDescent="0.2">
      <c r="A345" s="19" t="s">
        <v>193</v>
      </c>
      <c r="B345" s="127">
        <v>0</v>
      </c>
      <c r="C345" s="127">
        <v>0</v>
      </c>
      <c r="D345" s="127">
        <v>0</v>
      </c>
      <c r="E345" s="127">
        <v>0</v>
      </c>
      <c r="F345" s="127">
        <v>0</v>
      </c>
      <c r="G345" s="127">
        <v>0</v>
      </c>
      <c r="H345" s="127">
        <v>0</v>
      </c>
      <c r="I345" s="127">
        <v>0</v>
      </c>
      <c r="J345" s="127">
        <v>0</v>
      </c>
      <c r="K345" s="127">
        <v>0</v>
      </c>
      <c r="L345" s="127">
        <v>0</v>
      </c>
      <c r="M345" s="127">
        <v>0</v>
      </c>
      <c r="N345" s="127">
        <v>0</v>
      </c>
      <c r="O345" s="127">
        <v>0</v>
      </c>
      <c r="P345" s="127">
        <v>0</v>
      </c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39.950000000000003" customHeight="1" x14ac:dyDescent="0.2">
      <c r="A346" s="19" t="s">
        <v>194</v>
      </c>
      <c r="B346" s="127">
        <v>0</v>
      </c>
      <c r="C346" s="127">
        <v>0</v>
      </c>
      <c r="D346" s="127">
        <v>0</v>
      </c>
      <c r="E346" s="127">
        <v>0</v>
      </c>
      <c r="F346" s="127">
        <v>0</v>
      </c>
      <c r="G346" s="127">
        <v>0</v>
      </c>
      <c r="H346" s="127">
        <v>0</v>
      </c>
      <c r="I346" s="127">
        <v>0</v>
      </c>
      <c r="J346" s="127">
        <v>0</v>
      </c>
      <c r="K346" s="127">
        <v>0</v>
      </c>
      <c r="L346" s="127">
        <v>0</v>
      </c>
      <c r="M346" s="127">
        <v>0</v>
      </c>
      <c r="N346" s="127">
        <v>0</v>
      </c>
      <c r="O346" s="127">
        <v>0</v>
      </c>
      <c r="P346" s="127">
        <v>0</v>
      </c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39.950000000000003" customHeight="1" x14ac:dyDescent="0.2">
      <c r="A347" s="19" t="s">
        <v>195</v>
      </c>
      <c r="B347" s="82">
        <v>42</v>
      </c>
      <c r="C347" s="82">
        <v>31</v>
      </c>
      <c r="D347" s="83">
        <f>C347/B347*100</f>
        <v>73.80952380952381</v>
      </c>
      <c r="E347" s="127">
        <v>0</v>
      </c>
      <c r="F347" s="127">
        <v>0</v>
      </c>
      <c r="G347" s="82">
        <v>3</v>
      </c>
      <c r="H347" s="83">
        <f>G347/B347*100</f>
        <v>7.1428571428571423</v>
      </c>
      <c r="I347" s="127">
        <v>0</v>
      </c>
      <c r="J347" s="127">
        <v>0</v>
      </c>
      <c r="K347" s="127">
        <v>0</v>
      </c>
      <c r="L347" s="127">
        <v>0</v>
      </c>
      <c r="M347" s="82">
        <v>2</v>
      </c>
      <c r="N347" s="83">
        <f>M347/B347*100</f>
        <v>4.7619047619047619</v>
      </c>
      <c r="O347" s="82">
        <v>6</v>
      </c>
      <c r="P347" s="83">
        <f>O347/B347*100</f>
        <v>14.285714285714285</v>
      </c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5.95" customHeight="1" x14ac:dyDescent="0.2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5.95" customHeight="1" thickBot="1" x14ac:dyDescent="0.25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s="3" customFormat="1" ht="18" customHeight="1" x14ac:dyDescent="0.2">
      <c r="A350" s="29" t="s">
        <v>196</v>
      </c>
      <c r="B350" s="20"/>
      <c r="C350" s="20"/>
      <c r="D350" s="21"/>
      <c r="E350" s="20"/>
      <c r="F350" s="21"/>
      <c r="G350" s="20"/>
      <c r="H350" s="21"/>
      <c r="I350" s="20"/>
      <c r="J350" s="21"/>
      <c r="K350" s="20"/>
      <c r="L350" s="21"/>
      <c r="M350" s="20"/>
      <c r="N350" s="21"/>
      <c r="O350" s="20"/>
      <c r="P350" s="22"/>
    </row>
    <row r="351" spans="1:26" s="3" customFormat="1" ht="18" customHeight="1" x14ac:dyDescent="0.25">
      <c r="A351" s="30" t="s">
        <v>19</v>
      </c>
    </row>
    <row r="352" spans="1:26" s="3" customFormat="1" ht="15.95" customHeight="1" x14ac:dyDescent="0.2">
      <c r="A352" s="31" t="s">
        <v>20</v>
      </c>
    </row>
    <row r="353" spans="1:26" ht="35.1" customHeight="1" x14ac:dyDescent="0.2">
      <c r="A353" s="77" t="s">
        <v>127</v>
      </c>
      <c r="B353" s="41"/>
      <c r="C353" s="34"/>
      <c r="D353" s="34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39.950000000000003" customHeight="1" x14ac:dyDescent="0.2">
      <c r="A354" s="16" t="s">
        <v>185</v>
      </c>
      <c r="B354" s="80">
        <f>SUM(B355:B366)</f>
        <v>1179</v>
      </c>
      <c r="C354" s="80">
        <f>SUM(C355:C366)</f>
        <v>93</v>
      </c>
      <c r="D354" s="81">
        <f t="shared" ref="D354:D357" si="144">C354/B354*100</f>
        <v>7.888040712468193</v>
      </c>
      <c r="E354" s="80">
        <f>SUM(E355:E366)</f>
        <v>124</v>
      </c>
      <c r="F354" s="81">
        <f t="shared" ref="F354:F357" si="145">E354/B354*100</f>
        <v>10.517387616624257</v>
      </c>
      <c r="G354" s="80">
        <f>SUM(G355:G366)</f>
        <v>185</v>
      </c>
      <c r="H354" s="81">
        <f t="shared" ref="H354:H359" si="146">G354/B354*100</f>
        <v>15.691263782866836</v>
      </c>
      <c r="I354" s="80">
        <f>SUM(I355:I366)</f>
        <v>8</v>
      </c>
      <c r="J354" s="81">
        <f t="shared" ref="J354:J357" si="147">I354/B354*100</f>
        <v>0.67854113655640369</v>
      </c>
      <c r="K354" s="80">
        <f>SUM(K355:K366)</f>
        <v>306</v>
      </c>
      <c r="L354" s="81">
        <f t="shared" ref="L354:L357" si="148">K354/B354*100</f>
        <v>25.954198473282442</v>
      </c>
      <c r="M354" s="80">
        <f>SUM(M355:M366)</f>
        <v>97</v>
      </c>
      <c r="N354" s="81">
        <f t="shared" ref="N354:N356" si="149">M354/B354*100</f>
        <v>8.2273112807463953</v>
      </c>
      <c r="O354" s="80">
        <f>SUM(O355:O366)</f>
        <v>366</v>
      </c>
      <c r="P354" s="81">
        <f t="shared" ref="P354:P359" si="150">O354/B354*100</f>
        <v>31.043256997455472</v>
      </c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39.950000000000003" customHeight="1" x14ac:dyDescent="0.2">
      <c r="A355" s="19" t="s">
        <v>186</v>
      </c>
      <c r="B355" s="82">
        <v>318</v>
      </c>
      <c r="C355" s="82">
        <v>36</v>
      </c>
      <c r="D355" s="83">
        <f t="shared" si="144"/>
        <v>11.320754716981133</v>
      </c>
      <c r="E355" s="82">
        <v>7</v>
      </c>
      <c r="F355" s="83">
        <f t="shared" si="145"/>
        <v>2.2012578616352201</v>
      </c>
      <c r="G355" s="82">
        <v>89</v>
      </c>
      <c r="H355" s="83">
        <f t="shared" si="146"/>
        <v>27.987421383647799</v>
      </c>
      <c r="I355" s="82">
        <v>1</v>
      </c>
      <c r="J355" s="83">
        <f t="shared" si="147"/>
        <v>0.31446540880503149</v>
      </c>
      <c r="K355" s="82">
        <v>55</v>
      </c>
      <c r="L355" s="83">
        <f t="shared" si="148"/>
        <v>17.29559748427673</v>
      </c>
      <c r="M355" s="82">
        <v>21</v>
      </c>
      <c r="N355" s="83">
        <f t="shared" si="149"/>
        <v>6.6037735849056602</v>
      </c>
      <c r="O355" s="82">
        <v>109</v>
      </c>
      <c r="P355" s="83">
        <f t="shared" si="150"/>
        <v>34.276729559748425</v>
      </c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39.950000000000003" customHeight="1" x14ac:dyDescent="0.2">
      <c r="A356" s="19" t="s">
        <v>187</v>
      </c>
      <c r="B356" s="82">
        <v>82</v>
      </c>
      <c r="C356" s="82">
        <v>8</v>
      </c>
      <c r="D356" s="83">
        <f t="shared" si="144"/>
        <v>9.7560975609756095</v>
      </c>
      <c r="E356" s="127">
        <v>0</v>
      </c>
      <c r="F356" s="127">
        <v>0</v>
      </c>
      <c r="G356" s="82">
        <v>7</v>
      </c>
      <c r="H356" s="83">
        <f t="shared" si="146"/>
        <v>8.536585365853659</v>
      </c>
      <c r="I356" s="127">
        <v>0</v>
      </c>
      <c r="J356" s="127">
        <v>0</v>
      </c>
      <c r="K356" s="82">
        <v>38</v>
      </c>
      <c r="L356" s="83">
        <f t="shared" si="148"/>
        <v>46.341463414634148</v>
      </c>
      <c r="M356" s="82">
        <v>3</v>
      </c>
      <c r="N356" s="83">
        <f t="shared" si="149"/>
        <v>3.6585365853658534</v>
      </c>
      <c r="O356" s="82">
        <v>26</v>
      </c>
      <c r="P356" s="83">
        <f t="shared" si="150"/>
        <v>31.707317073170731</v>
      </c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39.950000000000003" customHeight="1" x14ac:dyDescent="0.2">
      <c r="A357" s="125" t="s">
        <v>199</v>
      </c>
      <c r="B357" s="82">
        <v>524</v>
      </c>
      <c r="C357" s="82">
        <v>36</v>
      </c>
      <c r="D357" s="83">
        <f t="shared" si="144"/>
        <v>6.8702290076335881</v>
      </c>
      <c r="E357" s="82">
        <v>77</v>
      </c>
      <c r="F357" s="83">
        <f t="shared" si="145"/>
        <v>14.694656488549619</v>
      </c>
      <c r="G357" s="82">
        <v>70</v>
      </c>
      <c r="H357" s="83">
        <f t="shared" si="146"/>
        <v>13.358778625954198</v>
      </c>
      <c r="I357" s="82">
        <v>5</v>
      </c>
      <c r="J357" s="83">
        <f t="shared" si="147"/>
        <v>0.95419847328244278</v>
      </c>
      <c r="K357" s="82">
        <v>132</v>
      </c>
      <c r="L357" s="83">
        <f t="shared" si="148"/>
        <v>25.190839694656486</v>
      </c>
      <c r="M357" s="127">
        <v>0</v>
      </c>
      <c r="N357" s="127">
        <v>0</v>
      </c>
      <c r="O357" s="82">
        <v>204</v>
      </c>
      <c r="P357" s="83">
        <f t="shared" si="150"/>
        <v>38.931297709923662</v>
      </c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39.950000000000003" customHeight="1" x14ac:dyDescent="0.2">
      <c r="A358" s="19" t="s">
        <v>188</v>
      </c>
      <c r="B358" s="127">
        <v>0</v>
      </c>
      <c r="C358" s="127">
        <v>0</v>
      </c>
      <c r="D358" s="127">
        <v>0</v>
      </c>
      <c r="E358" s="127">
        <v>0</v>
      </c>
      <c r="F358" s="127">
        <v>0</v>
      </c>
      <c r="G358" s="127">
        <v>0</v>
      </c>
      <c r="H358" s="127">
        <v>0</v>
      </c>
      <c r="I358" s="127">
        <v>0</v>
      </c>
      <c r="J358" s="127">
        <v>0</v>
      </c>
      <c r="K358" s="127">
        <v>0</v>
      </c>
      <c r="L358" s="127">
        <v>0</v>
      </c>
      <c r="M358" s="127">
        <v>0</v>
      </c>
      <c r="N358" s="127">
        <v>0</v>
      </c>
      <c r="O358" s="127">
        <v>0</v>
      </c>
      <c r="P358" s="127">
        <v>0</v>
      </c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54.95" customHeight="1" x14ac:dyDescent="0.2">
      <c r="A359" s="19" t="s">
        <v>189</v>
      </c>
      <c r="B359" s="82">
        <v>30</v>
      </c>
      <c r="C359" s="127">
        <v>0</v>
      </c>
      <c r="D359" s="127">
        <v>0</v>
      </c>
      <c r="E359" s="127">
        <v>0</v>
      </c>
      <c r="F359" s="127">
        <v>0</v>
      </c>
      <c r="G359" s="82">
        <v>18</v>
      </c>
      <c r="H359" s="83">
        <f t="shared" si="146"/>
        <v>60</v>
      </c>
      <c r="I359" s="127">
        <v>0</v>
      </c>
      <c r="J359" s="127">
        <v>0</v>
      </c>
      <c r="K359" s="127">
        <v>0</v>
      </c>
      <c r="L359" s="127">
        <v>0</v>
      </c>
      <c r="M359" s="127">
        <v>0</v>
      </c>
      <c r="N359" s="127">
        <v>0</v>
      </c>
      <c r="O359" s="82">
        <v>12</v>
      </c>
      <c r="P359" s="83">
        <f t="shared" si="150"/>
        <v>40</v>
      </c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20" customHeight="1" x14ac:dyDescent="0.2">
      <c r="A360" s="19" t="s">
        <v>200</v>
      </c>
      <c r="B360" s="127">
        <v>0</v>
      </c>
      <c r="C360" s="127">
        <v>0</v>
      </c>
      <c r="D360" s="127">
        <v>0</v>
      </c>
      <c r="E360" s="127">
        <v>0</v>
      </c>
      <c r="F360" s="127">
        <v>0</v>
      </c>
      <c r="G360" s="127">
        <v>0</v>
      </c>
      <c r="H360" s="127">
        <v>0</v>
      </c>
      <c r="I360" s="127">
        <v>0</v>
      </c>
      <c r="J360" s="127">
        <v>0</v>
      </c>
      <c r="K360" s="127">
        <v>0</v>
      </c>
      <c r="L360" s="127">
        <v>0</v>
      </c>
      <c r="M360" s="127">
        <v>0</v>
      </c>
      <c r="N360" s="127">
        <v>0</v>
      </c>
      <c r="O360" s="127">
        <v>0</v>
      </c>
      <c r="P360" s="127">
        <v>0</v>
      </c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39.950000000000003" customHeight="1" x14ac:dyDescent="0.2">
      <c r="A361" s="19" t="s">
        <v>190</v>
      </c>
      <c r="B361" s="82">
        <v>1</v>
      </c>
      <c r="C361" s="82">
        <v>1</v>
      </c>
      <c r="D361" s="83">
        <f t="shared" ref="D361:D362" si="151">C361/B361*100</f>
        <v>100</v>
      </c>
      <c r="E361" s="127">
        <v>0</v>
      </c>
      <c r="F361" s="127">
        <v>0</v>
      </c>
      <c r="G361" s="127">
        <v>0</v>
      </c>
      <c r="H361" s="127">
        <v>0</v>
      </c>
      <c r="I361" s="127">
        <v>0</v>
      </c>
      <c r="J361" s="127">
        <v>0</v>
      </c>
      <c r="K361" s="127">
        <v>0</v>
      </c>
      <c r="L361" s="127">
        <v>0</v>
      </c>
      <c r="M361" s="127">
        <v>0</v>
      </c>
      <c r="N361" s="127">
        <v>0</v>
      </c>
      <c r="O361" s="127">
        <v>0</v>
      </c>
      <c r="P361" s="127">
        <v>0</v>
      </c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39.950000000000003" customHeight="1" x14ac:dyDescent="0.2">
      <c r="A362" s="19" t="s">
        <v>191</v>
      </c>
      <c r="B362" s="82">
        <v>11</v>
      </c>
      <c r="C362" s="82">
        <v>10</v>
      </c>
      <c r="D362" s="83">
        <f t="shared" si="151"/>
        <v>90.909090909090907</v>
      </c>
      <c r="E362" s="127">
        <v>0</v>
      </c>
      <c r="F362" s="127">
        <v>0</v>
      </c>
      <c r="G362" s="127">
        <v>0</v>
      </c>
      <c r="H362" s="127">
        <v>0</v>
      </c>
      <c r="I362" s="127">
        <v>0</v>
      </c>
      <c r="J362" s="127">
        <v>0</v>
      </c>
      <c r="K362" s="82">
        <v>1</v>
      </c>
      <c r="L362" s="83">
        <f t="shared" ref="L362" si="152">K362/B362*100</f>
        <v>9.0909090909090917</v>
      </c>
      <c r="M362" s="127">
        <v>0</v>
      </c>
      <c r="N362" s="127">
        <v>0</v>
      </c>
      <c r="O362" s="127">
        <v>0</v>
      </c>
      <c r="P362" s="127">
        <v>0</v>
      </c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39.950000000000003" customHeight="1" x14ac:dyDescent="0.2">
      <c r="A363" s="19" t="s">
        <v>192</v>
      </c>
      <c r="B363" s="127">
        <v>0</v>
      </c>
      <c r="C363" s="127">
        <v>0</v>
      </c>
      <c r="D363" s="127">
        <v>0</v>
      </c>
      <c r="E363" s="127">
        <v>0</v>
      </c>
      <c r="F363" s="127">
        <v>0</v>
      </c>
      <c r="G363" s="127">
        <v>0</v>
      </c>
      <c r="H363" s="127">
        <v>0</v>
      </c>
      <c r="I363" s="127">
        <v>0</v>
      </c>
      <c r="J363" s="127">
        <v>0</v>
      </c>
      <c r="K363" s="127">
        <v>0</v>
      </c>
      <c r="L363" s="127">
        <v>0</v>
      </c>
      <c r="M363" s="127">
        <v>0</v>
      </c>
      <c r="N363" s="127">
        <v>0</v>
      </c>
      <c r="O363" s="127">
        <v>0</v>
      </c>
      <c r="P363" s="127">
        <v>0</v>
      </c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39.950000000000003" customHeight="1" x14ac:dyDescent="0.2">
      <c r="A364" s="19" t="s">
        <v>193</v>
      </c>
      <c r="B364" s="82">
        <v>194</v>
      </c>
      <c r="C364" s="127">
        <v>0</v>
      </c>
      <c r="D364" s="127">
        <v>0</v>
      </c>
      <c r="E364" s="82">
        <v>40</v>
      </c>
      <c r="F364" s="83">
        <f>E364/B364*100</f>
        <v>20.618556701030926</v>
      </c>
      <c r="G364" s="82">
        <v>1</v>
      </c>
      <c r="H364" s="83">
        <f>G364/B364*100</f>
        <v>0.51546391752577314</v>
      </c>
      <c r="I364" s="82">
        <v>2</v>
      </c>
      <c r="J364" s="83">
        <f>I364/B364*100</f>
        <v>1.0309278350515463</v>
      </c>
      <c r="K364" s="82">
        <v>80</v>
      </c>
      <c r="L364" s="83">
        <f>K364/B364*100</f>
        <v>41.237113402061851</v>
      </c>
      <c r="M364" s="82">
        <v>71</v>
      </c>
      <c r="N364" s="83">
        <f>M364/B364*100</f>
        <v>36.597938144329895</v>
      </c>
      <c r="O364" s="127">
        <v>0</v>
      </c>
      <c r="P364" s="127">
        <v>0</v>
      </c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39.950000000000003" customHeight="1" x14ac:dyDescent="0.2">
      <c r="A365" s="19" t="s">
        <v>194</v>
      </c>
      <c r="B365" s="127">
        <v>0</v>
      </c>
      <c r="C365" s="127">
        <v>0</v>
      </c>
      <c r="D365" s="127">
        <v>0</v>
      </c>
      <c r="E365" s="127">
        <v>0</v>
      </c>
      <c r="F365" s="127">
        <v>0</v>
      </c>
      <c r="G365" s="127">
        <v>0</v>
      </c>
      <c r="H365" s="127">
        <v>0</v>
      </c>
      <c r="I365" s="127">
        <v>0</v>
      </c>
      <c r="J365" s="127">
        <v>0</v>
      </c>
      <c r="K365" s="127">
        <v>0</v>
      </c>
      <c r="L365" s="127">
        <v>0</v>
      </c>
      <c r="M365" s="127">
        <v>0</v>
      </c>
      <c r="N365" s="127">
        <v>0</v>
      </c>
      <c r="O365" s="127">
        <v>0</v>
      </c>
      <c r="P365" s="127">
        <v>0</v>
      </c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39.950000000000003" customHeight="1" x14ac:dyDescent="0.2">
      <c r="A366" s="19" t="s">
        <v>195</v>
      </c>
      <c r="B366" s="82">
        <v>19</v>
      </c>
      <c r="C366" s="82">
        <v>2</v>
      </c>
      <c r="D366" s="83">
        <f>C366/B366*100</f>
        <v>10.526315789473683</v>
      </c>
      <c r="E366" s="127">
        <v>0</v>
      </c>
      <c r="F366" s="127">
        <v>0</v>
      </c>
      <c r="G366" s="127">
        <v>0</v>
      </c>
      <c r="H366" s="127">
        <v>0</v>
      </c>
      <c r="I366" s="127">
        <v>0</v>
      </c>
      <c r="J366" s="127">
        <v>0</v>
      </c>
      <c r="K366" s="127">
        <v>0</v>
      </c>
      <c r="L366" s="127">
        <v>0</v>
      </c>
      <c r="M366" s="82">
        <v>2</v>
      </c>
      <c r="N366" s="83">
        <f>M366/B366*100</f>
        <v>10.526315789473683</v>
      </c>
      <c r="O366" s="82">
        <v>15</v>
      </c>
      <c r="P366" s="83">
        <f>O366/B366*100</f>
        <v>78.94736842105263</v>
      </c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5.95" customHeight="1" x14ac:dyDescent="0.2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5.95" customHeight="1" thickBot="1" x14ac:dyDescent="0.25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s="3" customFormat="1" ht="18" customHeight="1" x14ac:dyDescent="0.2">
      <c r="A369" s="29" t="s">
        <v>196</v>
      </c>
      <c r="B369" s="20"/>
      <c r="C369" s="20"/>
      <c r="D369" s="21"/>
      <c r="E369" s="20"/>
      <c r="F369" s="21"/>
      <c r="G369" s="20"/>
      <c r="H369" s="21"/>
      <c r="I369" s="20"/>
      <c r="J369" s="21"/>
      <c r="K369" s="20"/>
      <c r="L369" s="21"/>
      <c r="M369" s="20"/>
      <c r="N369" s="21"/>
      <c r="O369" s="20"/>
      <c r="P369" s="22"/>
    </row>
    <row r="370" spans="1:26" s="3" customFormat="1" ht="18" customHeight="1" x14ac:dyDescent="0.25">
      <c r="A370" s="30" t="s">
        <v>19</v>
      </c>
    </row>
    <row r="371" spans="1:26" s="3" customFormat="1" ht="15.95" customHeight="1" x14ac:dyDescent="0.2">
      <c r="A371" s="31" t="s">
        <v>20</v>
      </c>
    </row>
    <row r="372" spans="1:26" ht="35.1" customHeight="1" x14ac:dyDescent="0.2">
      <c r="A372" s="77" t="s">
        <v>128</v>
      </c>
      <c r="B372" s="41"/>
      <c r="C372" s="34"/>
      <c r="D372" s="34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39.950000000000003" customHeight="1" x14ac:dyDescent="0.2">
      <c r="A373" s="16" t="s">
        <v>185</v>
      </c>
      <c r="B373" s="80">
        <f>SUM(B374:B385)</f>
        <v>1819</v>
      </c>
      <c r="C373" s="80">
        <f>SUM(C374:C385)</f>
        <v>67</v>
      </c>
      <c r="D373" s="81">
        <f t="shared" ref="D373:D378" si="153">C373/B373*100</f>
        <v>3.6833424958768552</v>
      </c>
      <c r="E373" s="80">
        <f>SUM(E374:E385)</f>
        <v>72</v>
      </c>
      <c r="F373" s="81">
        <f t="shared" ref="F373:F376" si="154">E373/B373*100</f>
        <v>3.9582188015393074</v>
      </c>
      <c r="G373" s="80">
        <f>SUM(G374:G385)</f>
        <v>594</v>
      </c>
      <c r="H373" s="81">
        <f t="shared" ref="H373:H376" si="155">G373/B373*100</f>
        <v>32.655305112699281</v>
      </c>
      <c r="I373" s="80">
        <f>SUM(I374:I385)</f>
        <v>4</v>
      </c>
      <c r="J373" s="81">
        <f t="shared" ref="J373:J374" si="156">I373/B373*100</f>
        <v>0.21990104452996154</v>
      </c>
      <c r="K373" s="80">
        <f>SUM(K374:K385)</f>
        <v>149</v>
      </c>
      <c r="L373" s="81">
        <f t="shared" ref="L373:L376" si="157">K373/B373*100</f>
        <v>8.1913139087410674</v>
      </c>
      <c r="M373" s="80">
        <f>SUM(M374:M385)</f>
        <v>46</v>
      </c>
      <c r="N373" s="81">
        <f t="shared" ref="N373:N374" si="158">M373/B373*100</f>
        <v>2.5288620120945575</v>
      </c>
      <c r="O373" s="80">
        <f>SUM(O374:O385)</f>
        <v>887</v>
      </c>
      <c r="P373" s="81">
        <f>O373/B373*100</f>
        <v>48.763056624518967</v>
      </c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39.950000000000003" customHeight="1" x14ac:dyDescent="0.2">
      <c r="A374" s="19" t="s">
        <v>186</v>
      </c>
      <c r="B374" s="82">
        <v>1319</v>
      </c>
      <c r="C374" s="82">
        <v>21</v>
      </c>
      <c r="D374" s="83">
        <f t="shared" si="153"/>
        <v>1.5921152388172859</v>
      </c>
      <c r="E374" s="82">
        <v>25</v>
      </c>
      <c r="F374" s="83">
        <f t="shared" si="154"/>
        <v>1.8953752843062925</v>
      </c>
      <c r="G374" s="82">
        <v>556</v>
      </c>
      <c r="H374" s="83">
        <f t="shared" si="155"/>
        <v>42.153146322971949</v>
      </c>
      <c r="I374" s="82">
        <v>4</v>
      </c>
      <c r="J374" s="83">
        <f t="shared" si="156"/>
        <v>0.30326004548900681</v>
      </c>
      <c r="K374" s="82">
        <v>57</v>
      </c>
      <c r="L374" s="83">
        <f t="shared" si="157"/>
        <v>4.3214556482183477</v>
      </c>
      <c r="M374" s="82">
        <v>44</v>
      </c>
      <c r="N374" s="83">
        <f t="shared" si="158"/>
        <v>3.3358605003790753</v>
      </c>
      <c r="O374" s="82">
        <v>612</v>
      </c>
      <c r="P374" s="83">
        <f>O374/B374*100</f>
        <v>46.398786959818047</v>
      </c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39.950000000000003" customHeight="1" x14ac:dyDescent="0.2">
      <c r="A375" s="19" t="s">
        <v>187</v>
      </c>
      <c r="B375" s="82">
        <v>152</v>
      </c>
      <c r="C375" s="82">
        <v>18</v>
      </c>
      <c r="D375" s="83">
        <f t="shared" si="153"/>
        <v>11.842105263157894</v>
      </c>
      <c r="E375" s="82">
        <v>46</v>
      </c>
      <c r="F375" s="83">
        <f t="shared" si="154"/>
        <v>30.263157894736842</v>
      </c>
      <c r="G375" s="82">
        <v>26</v>
      </c>
      <c r="H375" s="83">
        <f t="shared" si="155"/>
        <v>17.105263157894736</v>
      </c>
      <c r="I375" s="127">
        <v>0</v>
      </c>
      <c r="J375" s="127">
        <v>0</v>
      </c>
      <c r="K375" s="82">
        <v>11</v>
      </c>
      <c r="L375" s="83">
        <f t="shared" si="157"/>
        <v>7.2368421052631584</v>
      </c>
      <c r="M375" s="127">
        <v>0</v>
      </c>
      <c r="N375" s="127">
        <v>0</v>
      </c>
      <c r="O375" s="82">
        <v>51</v>
      </c>
      <c r="P375" s="83">
        <f>O375/B375*100</f>
        <v>33.55263157894737</v>
      </c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39.950000000000003" customHeight="1" x14ac:dyDescent="0.2">
      <c r="A376" s="125" t="s">
        <v>199</v>
      </c>
      <c r="B376" s="82">
        <v>299</v>
      </c>
      <c r="C376" s="82">
        <v>20</v>
      </c>
      <c r="D376" s="83">
        <f t="shared" si="153"/>
        <v>6.6889632107023411</v>
      </c>
      <c r="E376" s="82">
        <v>1</v>
      </c>
      <c r="F376" s="83">
        <f t="shared" si="154"/>
        <v>0.33444816053511706</v>
      </c>
      <c r="G376" s="82">
        <v>12</v>
      </c>
      <c r="H376" s="83">
        <f t="shared" si="155"/>
        <v>4.0133779264214047</v>
      </c>
      <c r="I376" s="127">
        <v>0</v>
      </c>
      <c r="J376" s="127">
        <v>0</v>
      </c>
      <c r="K376" s="82">
        <v>81</v>
      </c>
      <c r="L376" s="83">
        <f t="shared" si="157"/>
        <v>27.090301003344479</v>
      </c>
      <c r="M376" s="127">
        <v>0</v>
      </c>
      <c r="N376" s="127">
        <v>0</v>
      </c>
      <c r="O376" s="82">
        <v>185</v>
      </c>
      <c r="P376" s="83">
        <v>61.872909698996658</v>
      </c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39.950000000000003" customHeight="1" x14ac:dyDescent="0.2">
      <c r="A377" s="19" t="s">
        <v>188</v>
      </c>
      <c r="B377" s="127">
        <v>0</v>
      </c>
      <c r="C377" s="127">
        <v>0</v>
      </c>
      <c r="D377" s="127">
        <v>0</v>
      </c>
      <c r="E377" s="127">
        <v>0</v>
      </c>
      <c r="F377" s="127">
        <v>0</v>
      </c>
      <c r="G377" s="127">
        <v>0</v>
      </c>
      <c r="H377" s="127">
        <v>0</v>
      </c>
      <c r="I377" s="127">
        <v>0</v>
      </c>
      <c r="J377" s="127">
        <v>0</v>
      </c>
      <c r="K377" s="127">
        <v>0</v>
      </c>
      <c r="L377" s="127">
        <v>0</v>
      </c>
      <c r="M377" s="127">
        <v>0</v>
      </c>
      <c r="N377" s="127">
        <v>0</v>
      </c>
      <c r="O377" s="127">
        <v>0</v>
      </c>
      <c r="P377" s="127">
        <v>0</v>
      </c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54.95" customHeight="1" x14ac:dyDescent="0.2">
      <c r="A378" s="19" t="s">
        <v>189</v>
      </c>
      <c r="B378" s="82">
        <v>26</v>
      </c>
      <c r="C378" s="82">
        <v>7</v>
      </c>
      <c r="D378" s="83">
        <f t="shared" si="153"/>
        <v>26.923076923076923</v>
      </c>
      <c r="E378" s="127">
        <v>0</v>
      </c>
      <c r="F378" s="127">
        <v>0</v>
      </c>
      <c r="G378" s="127">
        <v>0</v>
      </c>
      <c r="H378" s="127">
        <v>0</v>
      </c>
      <c r="I378" s="127">
        <v>0</v>
      </c>
      <c r="J378" s="127">
        <v>0</v>
      </c>
      <c r="K378" s="127">
        <v>0</v>
      </c>
      <c r="L378" s="127">
        <v>0</v>
      </c>
      <c r="M378" s="127">
        <v>0</v>
      </c>
      <c r="N378" s="127">
        <v>0</v>
      </c>
      <c r="O378" s="82">
        <v>19</v>
      </c>
      <c r="P378" s="83">
        <v>73.076923076923066</v>
      </c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20" customHeight="1" x14ac:dyDescent="0.2">
      <c r="A379" s="19" t="s">
        <v>200</v>
      </c>
      <c r="B379" s="127">
        <v>0</v>
      </c>
      <c r="C379" s="127">
        <v>0</v>
      </c>
      <c r="D379" s="127">
        <v>0</v>
      </c>
      <c r="E379" s="127">
        <v>0</v>
      </c>
      <c r="F379" s="127">
        <v>0</v>
      </c>
      <c r="G379" s="127">
        <v>0</v>
      </c>
      <c r="H379" s="127">
        <v>0</v>
      </c>
      <c r="I379" s="127">
        <v>0</v>
      </c>
      <c r="J379" s="127">
        <v>0</v>
      </c>
      <c r="K379" s="127">
        <v>0</v>
      </c>
      <c r="L379" s="127">
        <v>0</v>
      </c>
      <c r="M379" s="127">
        <v>0</v>
      </c>
      <c r="N379" s="127">
        <v>0</v>
      </c>
      <c r="O379" s="127">
        <v>0</v>
      </c>
      <c r="P379" s="127">
        <v>0</v>
      </c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39.950000000000003" customHeight="1" x14ac:dyDescent="0.2">
      <c r="A380" s="19" t="s">
        <v>190</v>
      </c>
      <c r="B380" s="82">
        <v>2</v>
      </c>
      <c r="C380" s="82">
        <v>1</v>
      </c>
      <c r="D380" s="83">
        <f t="shared" ref="D380" si="159">C380/B380*100</f>
        <v>50</v>
      </c>
      <c r="E380" s="127">
        <v>0</v>
      </c>
      <c r="F380" s="127">
        <v>0</v>
      </c>
      <c r="G380" s="127">
        <v>0</v>
      </c>
      <c r="H380" s="127">
        <v>0</v>
      </c>
      <c r="I380" s="127">
        <v>0</v>
      </c>
      <c r="J380" s="127">
        <v>0</v>
      </c>
      <c r="K380" s="127">
        <v>0</v>
      </c>
      <c r="L380" s="127">
        <v>0</v>
      </c>
      <c r="M380" s="127">
        <v>0</v>
      </c>
      <c r="N380" s="127">
        <v>0</v>
      </c>
      <c r="O380" s="82">
        <v>1</v>
      </c>
      <c r="P380" s="83">
        <f>O380/B380*100</f>
        <v>50</v>
      </c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39.950000000000003" customHeight="1" x14ac:dyDescent="0.2">
      <c r="A381" s="19" t="s">
        <v>191</v>
      </c>
      <c r="B381" s="82">
        <v>1</v>
      </c>
      <c r="C381" s="127">
        <v>0</v>
      </c>
      <c r="D381" s="127">
        <v>0</v>
      </c>
      <c r="E381" s="127">
        <v>0</v>
      </c>
      <c r="F381" s="127">
        <v>0</v>
      </c>
      <c r="G381" s="127">
        <v>0</v>
      </c>
      <c r="H381" s="127">
        <v>0</v>
      </c>
      <c r="I381" s="127">
        <v>0</v>
      </c>
      <c r="J381" s="127">
        <v>0</v>
      </c>
      <c r="K381" s="127">
        <v>0</v>
      </c>
      <c r="L381" s="127">
        <v>0</v>
      </c>
      <c r="M381" s="127">
        <v>0</v>
      </c>
      <c r="N381" s="127">
        <v>0</v>
      </c>
      <c r="O381" s="82">
        <v>1</v>
      </c>
      <c r="P381" s="83">
        <f>O381/B381*100</f>
        <v>100</v>
      </c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39.950000000000003" customHeight="1" x14ac:dyDescent="0.2">
      <c r="A382" s="19" t="s">
        <v>192</v>
      </c>
      <c r="B382" s="82">
        <v>1</v>
      </c>
      <c r="C382" s="127">
        <v>0</v>
      </c>
      <c r="D382" s="127">
        <v>0</v>
      </c>
      <c r="E382" s="127">
        <v>0</v>
      </c>
      <c r="F382" s="127">
        <v>0</v>
      </c>
      <c r="G382" s="127">
        <v>0</v>
      </c>
      <c r="H382" s="127">
        <v>0</v>
      </c>
      <c r="I382" s="127">
        <v>0</v>
      </c>
      <c r="J382" s="127">
        <v>0</v>
      </c>
      <c r="K382" s="127">
        <v>0</v>
      </c>
      <c r="L382" s="127">
        <v>0</v>
      </c>
      <c r="M382" s="127">
        <v>0</v>
      </c>
      <c r="N382" s="127">
        <v>0</v>
      </c>
      <c r="O382" s="82">
        <v>1</v>
      </c>
      <c r="P382" s="83">
        <f>O382/B382*100</f>
        <v>100</v>
      </c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39.950000000000003" customHeight="1" x14ac:dyDescent="0.2">
      <c r="A383" s="19" t="s">
        <v>193</v>
      </c>
      <c r="B383" s="82">
        <v>4</v>
      </c>
      <c r="C383" s="127">
        <v>0</v>
      </c>
      <c r="D383" s="127">
        <v>0</v>
      </c>
      <c r="E383" s="127">
        <v>0</v>
      </c>
      <c r="F383" s="127">
        <v>0</v>
      </c>
      <c r="G383" s="127">
        <v>0</v>
      </c>
      <c r="H383" s="127">
        <v>0</v>
      </c>
      <c r="I383" s="127">
        <v>0</v>
      </c>
      <c r="J383" s="127">
        <v>0</v>
      </c>
      <c r="K383" s="127">
        <v>0</v>
      </c>
      <c r="L383" s="127">
        <v>0</v>
      </c>
      <c r="M383" s="127">
        <v>0</v>
      </c>
      <c r="N383" s="127">
        <v>0</v>
      </c>
      <c r="O383" s="82">
        <v>4</v>
      </c>
      <c r="P383" s="83">
        <f>O383/B383*100</f>
        <v>100</v>
      </c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39.950000000000003" customHeight="1" x14ac:dyDescent="0.2">
      <c r="A384" s="19" t="s">
        <v>194</v>
      </c>
      <c r="B384" s="127">
        <v>0</v>
      </c>
      <c r="C384" s="127">
        <v>0</v>
      </c>
      <c r="D384" s="127">
        <v>0</v>
      </c>
      <c r="E384" s="127">
        <v>0</v>
      </c>
      <c r="F384" s="127">
        <v>0</v>
      </c>
      <c r="G384" s="127">
        <v>0</v>
      </c>
      <c r="H384" s="127">
        <v>0</v>
      </c>
      <c r="I384" s="127">
        <v>0</v>
      </c>
      <c r="J384" s="127">
        <v>0</v>
      </c>
      <c r="K384" s="127">
        <v>0</v>
      </c>
      <c r="L384" s="127">
        <v>0</v>
      </c>
      <c r="M384" s="127">
        <v>0</v>
      </c>
      <c r="N384" s="127">
        <v>0</v>
      </c>
      <c r="O384" s="127">
        <v>0</v>
      </c>
      <c r="P384" s="127">
        <v>0</v>
      </c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39.950000000000003" customHeight="1" x14ac:dyDescent="0.2">
      <c r="A385" s="19" t="s">
        <v>195</v>
      </c>
      <c r="B385" s="82">
        <v>15</v>
      </c>
      <c r="C385" s="127">
        <v>0</v>
      </c>
      <c r="D385" s="127">
        <v>0</v>
      </c>
      <c r="E385" s="127">
        <v>0</v>
      </c>
      <c r="F385" s="127">
        <v>0</v>
      </c>
      <c r="G385" s="127">
        <v>0</v>
      </c>
      <c r="H385" s="127">
        <v>0</v>
      </c>
      <c r="I385" s="127">
        <v>0</v>
      </c>
      <c r="J385" s="127">
        <v>0</v>
      </c>
      <c r="K385" s="127">
        <v>0</v>
      </c>
      <c r="L385" s="127">
        <v>0</v>
      </c>
      <c r="M385" s="82">
        <v>2</v>
      </c>
      <c r="N385" s="83">
        <f>M385/B385*100</f>
        <v>13.333333333333334</v>
      </c>
      <c r="O385" s="82">
        <v>13</v>
      </c>
      <c r="P385" s="83">
        <f>O385/B385*100</f>
        <v>86.666666666666671</v>
      </c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5.95" customHeight="1" x14ac:dyDescent="0.2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5.95" customHeight="1" thickBot="1" x14ac:dyDescent="0.25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s="3" customFormat="1" ht="18" customHeight="1" x14ac:dyDescent="0.2">
      <c r="A388" s="29" t="s">
        <v>196</v>
      </c>
      <c r="B388" s="20"/>
      <c r="C388" s="20"/>
      <c r="D388" s="21"/>
      <c r="E388" s="20"/>
      <c r="F388" s="21"/>
      <c r="G388" s="20"/>
      <c r="H388" s="21"/>
      <c r="I388" s="20"/>
      <c r="J388" s="21"/>
      <c r="K388" s="20"/>
      <c r="L388" s="21"/>
      <c r="M388" s="20"/>
      <c r="N388" s="21"/>
      <c r="O388" s="20"/>
      <c r="P388" s="22"/>
    </row>
    <row r="389" spans="1:26" s="3" customFormat="1" ht="18" customHeight="1" x14ac:dyDescent="0.25">
      <c r="A389" s="30" t="s">
        <v>19</v>
      </c>
    </row>
    <row r="390" spans="1:26" s="3" customFormat="1" ht="15.95" customHeight="1" x14ac:dyDescent="0.2">
      <c r="A390" s="31" t="s">
        <v>20</v>
      </c>
    </row>
    <row r="391" spans="1:26" ht="35.1" customHeight="1" x14ac:dyDescent="0.2">
      <c r="A391" s="77" t="s">
        <v>129</v>
      </c>
      <c r="B391" s="41"/>
      <c r="C391" s="34"/>
      <c r="D391" s="34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39.950000000000003" customHeight="1" x14ac:dyDescent="0.2">
      <c r="A392" s="16" t="s">
        <v>185</v>
      </c>
      <c r="B392" s="80">
        <f>SUM(B393:B404)</f>
        <v>1245</v>
      </c>
      <c r="C392" s="80">
        <f>SUM(C393:C404)</f>
        <v>43</v>
      </c>
      <c r="D392" s="81">
        <f t="shared" ref="D392:D394" si="160">C392/B392*100</f>
        <v>3.453815261044177</v>
      </c>
      <c r="E392" s="80">
        <f>SUM(E393:E404)</f>
        <v>81</v>
      </c>
      <c r="F392" s="81">
        <f t="shared" ref="F392:F394" si="161">E392/B392*100</f>
        <v>6.5060240963855414</v>
      </c>
      <c r="G392" s="80">
        <f>SUM(G393:G404)</f>
        <v>672</v>
      </c>
      <c r="H392" s="81">
        <f t="shared" ref="H392:H395" si="162">G392/B392*100</f>
        <v>53.975903614457835</v>
      </c>
      <c r="I392" s="80">
        <f>SUM(I393:I404)</f>
        <v>2</v>
      </c>
      <c r="J392" s="81">
        <f t="shared" ref="J392:J393" si="163">I392/B392*100</f>
        <v>0.1606425702811245</v>
      </c>
      <c r="K392" s="80">
        <f>SUM(K393:K404)</f>
        <v>52</v>
      </c>
      <c r="L392" s="81">
        <f t="shared" ref="L392:L395" si="164">K392/B392*100</f>
        <v>4.1767068273092374</v>
      </c>
      <c r="M392" s="80">
        <f>SUM(M393:M404)</f>
        <v>35</v>
      </c>
      <c r="N392" s="81">
        <f t="shared" ref="N392:N393" si="165">M392/B392*100</f>
        <v>2.8112449799196786</v>
      </c>
      <c r="O392" s="80">
        <f>SUM(O393:O404)</f>
        <v>360</v>
      </c>
      <c r="P392" s="81">
        <f>O392/B392*100</f>
        <v>28.915662650602407</v>
      </c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39.950000000000003" customHeight="1" x14ac:dyDescent="0.2">
      <c r="A393" s="19" t="s">
        <v>186</v>
      </c>
      <c r="B393" s="82">
        <v>993</v>
      </c>
      <c r="C393" s="82">
        <v>36</v>
      </c>
      <c r="D393" s="83">
        <f t="shared" si="160"/>
        <v>3.6253776435045322</v>
      </c>
      <c r="E393" s="82">
        <v>73</v>
      </c>
      <c r="F393" s="83">
        <f t="shared" si="161"/>
        <v>7.3514602215508553</v>
      </c>
      <c r="G393" s="82">
        <v>611</v>
      </c>
      <c r="H393" s="83">
        <f t="shared" si="162"/>
        <v>61.53071500503524</v>
      </c>
      <c r="I393" s="82">
        <v>1</v>
      </c>
      <c r="J393" s="83">
        <f t="shared" si="163"/>
        <v>0.10070493454179255</v>
      </c>
      <c r="K393" s="82">
        <v>28</v>
      </c>
      <c r="L393" s="83">
        <f t="shared" si="164"/>
        <v>2.8197381671701915</v>
      </c>
      <c r="M393" s="82">
        <v>35</v>
      </c>
      <c r="N393" s="83">
        <f t="shared" si="165"/>
        <v>3.5246727089627394</v>
      </c>
      <c r="O393" s="82">
        <v>209</v>
      </c>
      <c r="P393" s="83">
        <f>O393/B393*100</f>
        <v>21.04733131923464</v>
      </c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39.950000000000003" customHeight="1" x14ac:dyDescent="0.2">
      <c r="A394" s="19" t="s">
        <v>187</v>
      </c>
      <c r="B394" s="82">
        <v>35</v>
      </c>
      <c r="C394" s="82">
        <v>1</v>
      </c>
      <c r="D394" s="83">
        <f t="shared" si="160"/>
        <v>2.8571428571428572</v>
      </c>
      <c r="E394" s="82">
        <v>2</v>
      </c>
      <c r="F394" s="83">
        <f t="shared" si="161"/>
        <v>5.7142857142857144</v>
      </c>
      <c r="G394" s="82">
        <v>24</v>
      </c>
      <c r="H394" s="83">
        <f t="shared" si="162"/>
        <v>68.571428571428569</v>
      </c>
      <c r="I394" s="127">
        <v>0</v>
      </c>
      <c r="J394" s="127">
        <v>0</v>
      </c>
      <c r="K394" s="82">
        <v>1</v>
      </c>
      <c r="L394" s="83">
        <f t="shared" si="164"/>
        <v>2.8571428571428572</v>
      </c>
      <c r="M394" s="127">
        <v>0</v>
      </c>
      <c r="N394" s="127">
        <v>0</v>
      </c>
      <c r="O394" s="82">
        <v>7</v>
      </c>
      <c r="P394" s="83">
        <f>O394/B394*100</f>
        <v>20</v>
      </c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39.950000000000003" customHeight="1" x14ac:dyDescent="0.2">
      <c r="A395" s="125" t="s">
        <v>199</v>
      </c>
      <c r="B395" s="82">
        <v>157</v>
      </c>
      <c r="C395" s="127">
        <v>0</v>
      </c>
      <c r="D395" s="127">
        <v>0</v>
      </c>
      <c r="E395" s="127">
        <v>0</v>
      </c>
      <c r="F395" s="127">
        <v>0</v>
      </c>
      <c r="G395" s="82">
        <v>17</v>
      </c>
      <c r="H395" s="83">
        <f t="shared" si="162"/>
        <v>10.828025477707007</v>
      </c>
      <c r="I395" s="127">
        <v>0</v>
      </c>
      <c r="J395" s="127">
        <v>0</v>
      </c>
      <c r="K395" s="82">
        <v>17</v>
      </c>
      <c r="L395" s="83">
        <f t="shared" si="164"/>
        <v>10.828025477707007</v>
      </c>
      <c r="M395" s="127">
        <v>0</v>
      </c>
      <c r="N395" s="127">
        <v>0</v>
      </c>
      <c r="O395" s="82">
        <v>123</v>
      </c>
      <c r="P395" s="83">
        <f>O395/B395*100</f>
        <v>78.343949044585997</v>
      </c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39.950000000000003" customHeight="1" x14ac:dyDescent="0.2">
      <c r="A396" s="19" t="s">
        <v>188</v>
      </c>
      <c r="B396" s="127">
        <v>0</v>
      </c>
      <c r="C396" s="127">
        <v>0</v>
      </c>
      <c r="D396" s="127">
        <v>0</v>
      </c>
      <c r="E396" s="127">
        <v>0</v>
      </c>
      <c r="F396" s="127">
        <v>0</v>
      </c>
      <c r="G396" s="127">
        <v>0</v>
      </c>
      <c r="H396" s="127">
        <v>0</v>
      </c>
      <c r="I396" s="127">
        <v>0</v>
      </c>
      <c r="J396" s="127">
        <v>0</v>
      </c>
      <c r="K396" s="127">
        <v>0</v>
      </c>
      <c r="L396" s="127">
        <v>0</v>
      </c>
      <c r="M396" s="127">
        <v>0</v>
      </c>
      <c r="N396" s="127">
        <v>0</v>
      </c>
      <c r="O396" s="127">
        <v>0</v>
      </c>
      <c r="P396" s="127">
        <v>0</v>
      </c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54.95" customHeight="1" x14ac:dyDescent="0.2">
      <c r="A397" s="19" t="s">
        <v>189</v>
      </c>
      <c r="B397" s="82">
        <v>1</v>
      </c>
      <c r="C397" s="127">
        <v>0</v>
      </c>
      <c r="D397" s="127">
        <v>0</v>
      </c>
      <c r="E397" s="127">
        <v>0</v>
      </c>
      <c r="F397" s="127">
        <v>0</v>
      </c>
      <c r="G397" s="82">
        <v>1</v>
      </c>
      <c r="H397" s="83">
        <f t="shared" ref="H397" si="166">G397/B397*100</f>
        <v>100</v>
      </c>
      <c r="I397" s="127">
        <v>0</v>
      </c>
      <c r="J397" s="127">
        <v>0</v>
      </c>
      <c r="K397" s="127">
        <v>0</v>
      </c>
      <c r="L397" s="127">
        <v>0</v>
      </c>
      <c r="M397" s="127">
        <v>0</v>
      </c>
      <c r="N397" s="127">
        <v>0</v>
      </c>
      <c r="O397" s="127">
        <v>0</v>
      </c>
      <c r="P397" s="127">
        <v>0</v>
      </c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20" customHeight="1" x14ac:dyDescent="0.2">
      <c r="A398" s="19" t="s">
        <v>200</v>
      </c>
      <c r="B398" s="127">
        <v>0</v>
      </c>
      <c r="C398" s="127">
        <v>0</v>
      </c>
      <c r="D398" s="127">
        <v>0</v>
      </c>
      <c r="E398" s="127">
        <v>0</v>
      </c>
      <c r="F398" s="127">
        <v>0</v>
      </c>
      <c r="G398" s="127">
        <v>0</v>
      </c>
      <c r="H398" s="127">
        <v>0</v>
      </c>
      <c r="I398" s="127">
        <v>0</v>
      </c>
      <c r="J398" s="127">
        <v>0</v>
      </c>
      <c r="K398" s="127">
        <v>0</v>
      </c>
      <c r="L398" s="127">
        <v>0</v>
      </c>
      <c r="M398" s="127">
        <v>0</v>
      </c>
      <c r="N398" s="127">
        <v>0</v>
      </c>
      <c r="O398" s="127">
        <v>0</v>
      </c>
      <c r="P398" s="127">
        <v>0</v>
      </c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39.950000000000003" customHeight="1" x14ac:dyDescent="0.2">
      <c r="A399" s="19" t="s">
        <v>190</v>
      </c>
      <c r="B399" s="82">
        <v>8</v>
      </c>
      <c r="C399" s="82">
        <v>6</v>
      </c>
      <c r="D399" s="83">
        <f t="shared" ref="D399" si="167">C399/B399*100</f>
        <v>75</v>
      </c>
      <c r="E399" s="127">
        <v>0</v>
      </c>
      <c r="F399" s="127">
        <v>0</v>
      </c>
      <c r="G399" s="82">
        <v>1</v>
      </c>
      <c r="H399" s="83">
        <f t="shared" ref="H399:H400" si="168">G399/B399*100</f>
        <v>12.5</v>
      </c>
      <c r="I399" s="127">
        <v>0</v>
      </c>
      <c r="J399" s="127">
        <v>0</v>
      </c>
      <c r="K399" s="127">
        <v>0</v>
      </c>
      <c r="L399" s="127">
        <v>0</v>
      </c>
      <c r="M399" s="127">
        <v>0</v>
      </c>
      <c r="N399" s="127">
        <v>0</v>
      </c>
      <c r="O399" s="82">
        <v>1</v>
      </c>
      <c r="P399" s="83">
        <f>O399/B399*100</f>
        <v>12.5</v>
      </c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39.950000000000003" customHeight="1" x14ac:dyDescent="0.2">
      <c r="A400" s="19" t="s">
        <v>191</v>
      </c>
      <c r="B400" s="82">
        <v>27</v>
      </c>
      <c r="C400" s="127">
        <v>0</v>
      </c>
      <c r="D400" s="127">
        <v>0</v>
      </c>
      <c r="E400" s="82">
        <v>5</v>
      </c>
      <c r="F400" s="83">
        <f t="shared" ref="F400" si="169">E400/B400*100</f>
        <v>18.518518518518519</v>
      </c>
      <c r="G400" s="82">
        <v>11</v>
      </c>
      <c r="H400" s="83">
        <f t="shared" si="168"/>
        <v>40.74074074074074</v>
      </c>
      <c r="I400" s="127">
        <v>0</v>
      </c>
      <c r="J400" s="127">
        <v>0</v>
      </c>
      <c r="K400" s="82">
        <v>3</v>
      </c>
      <c r="L400" s="83">
        <f t="shared" ref="L400:L402" si="170">K400/B400*100</f>
        <v>11.111111111111111</v>
      </c>
      <c r="M400" s="127">
        <v>0</v>
      </c>
      <c r="N400" s="127">
        <v>0</v>
      </c>
      <c r="O400" s="82">
        <v>8</v>
      </c>
      <c r="P400" s="83">
        <f>O400/B400*100</f>
        <v>29.629629629629626</v>
      </c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39.950000000000003" customHeight="1" x14ac:dyDescent="0.2">
      <c r="A401" s="19" t="s">
        <v>192</v>
      </c>
      <c r="B401" s="82">
        <v>1</v>
      </c>
      <c r="C401" s="127">
        <v>0</v>
      </c>
      <c r="D401" s="127">
        <v>0</v>
      </c>
      <c r="E401" s="127">
        <v>0</v>
      </c>
      <c r="F401" s="127">
        <v>0</v>
      </c>
      <c r="G401" s="127">
        <v>0</v>
      </c>
      <c r="H401" s="127">
        <v>0</v>
      </c>
      <c r="I401" s="127">
        <v>0</v>
      </c>
      <c r="J401" s="127">
        <v>0</v>
      </c>
      <c r="K401" s="82">
        <v>1</v>
      </c>
      <c r="L401" s="83">
        <f t="shared" si="170"/>
        <v>100</v>
      </c>
      <c r="M401" s="127">
        <v>0</v>
      </c>
      <c r="N401" s="127">
        <v>0</v>
      </c>
      <c r="O401" s="127">
        <v>0</v>
      </c>
      <c r="P401" s="127">
        <v>0</v>
      </c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39.950000000000003" customHeight="1" x14ac:dyDescent="0.2">
      <c r="A402" s="19" t="s">
        <v>193</v>
      </c>
      <c r="B402" s="82">
        <v>1</v>
      </c>
      <c r="C402" s="127">
        <v>0</v>
      </c>
      <c r="D402" s="127">
        <v>0</v>
      </c>
      <c r="E402" s="127">
        <v>0</v>
      </c>
      <c r="F402" s="127">
        <v>0</v>
      </c>
      <c r="G402" s="127">
        <v>0</v>
      </c>
      <c r="H402" s="127">
        <v>0</v>
      </c>
      <c r="I402" s="127">
        <v>0</v>
      </c>
      <c r="J402" s="127">
        <v>0</v>
      </c>
      <c r="K402" s="82">
        <v>0</v>
      </c>
      <c r="L402" s="83">
        <f t="shared" si="170"/>
        <v>0</v>
      </c>
      <c r="M402" s="127">
        <v>0</v>
      </c>
      <c r="N402" s="127">
        <v>0</v>
      </c>
      <c r="O402" s="82">
        <v>1</v>
      </c>
      <c r="P402" s="83">
        <f>O402/B402*100</f>
        <v>100</v>
      </c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39.950000000000003" customHeight="1" x14ac:dyDescent="0.2">
      <c r="A403" s="19" t="s">
        <v>194</v>
      </c>
      <c r="B403" s="127">
        <v>0</v>
      </c>
      <c r="C403" s="127">
        <v>0</v>
      </c>
      <c r="D403" s="127">
        <v>0</v>
      </c>
      <c r="E403" s="127">
        <v>0</v>
      </c>
      <c r="F403" s="127">
        <v>0</v>
      </c>
      <c r="G403" s="127">
        <v>0</v>
      </c>
      <c r="H403" s="127">
        <v>0</v>
      </c>
      <c r="I403" s="127">
        <v>0</v>
      </c>
      <c r="J403" s="127">
        <v>0</v>
      </c>
      <c r="K403" s="127">
        <v>0</v>
      </c>
      <c r="L403" s="127">
        <v>0</v>
      </c>
      <c r="M403" s="127">
        <v>0</v>
      </c>
      <c r="N403" s="127">
        <v>0</v>
      </c>
      <c r="O403" s="127">
        <v>0</v>
      </c>
      <c r="P403" s="127">
        <v>0</v>
      </c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39.950000000000003" customHeight="1" x14ac:dyDescent="0.2">
      <c r="A404" s="19" t="s">
        <v>195</v>
      </c>
      <c r="B404" s="82">
        <v>22</v>
      </c>
      <c r="C404" s="127">
        <v>0</v>
      </c>
      <c r="D404" s="127">
        <v>0</v>
      </c>
      <c r="E404" s="82">
        <v>1</v>
      </c>
      <c r="F404" s="83">
        <f>E404/B404*100</f>
        <v>4.5454545454545459</v>
      </c>
      <c r="G404" s="82">
        <v>7</v>
      </c>
      <c r="H404" s="83">
        <f>G404/B404*100</f>
        <v>31.818181818181817</v>
      </c>
      <c r="I404" s="82">
        <v>1</v>
      </c>
      <c r="J404" s="83">
        <f>I404/B404*100</f>
        <v>4.5454545454545459</v>
      </c>
      <c r="K404" s="82">
        <v>2</v>
      </c>
      <c r="L404" s="83">
        <f>K404/B404*100</f>
        <v>9.0909090909090917</v>
      </c>
      <c r="M404" s="127">
        <v>0</v>
      </c>
      <c r="N404" s="127">
        <v>0</v>
      </c>
      <c r="O404" s="82">
        <v>11</v>
      </c>
      <c r="P404" s="83">
        <f>O404/B404*100</f>
        <v>50</v>
      </c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5.95" customHeight="1" x14ac:dyDescent="0.2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5.95" customHeight="1" thickBot="1" x14ac:dyDescent="0.25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s="3" customFormat="1" ht="18" customHeight="1" x14ac:dyDescent="0.2">
      <c r="A407" s="29" t="s">
        <v>196</v>
      </c>
      <c r="B407" s="20"/>
      <c r="C407" s="20"/>
      <c r="D407" s="21"/>
      <c r="E407" s="20"/>
      <c r="F407" s="21"/>
      <c r="G407" s="20"/>
      <c r="H407" s="21"/>
      <c r="I407" s="20"/>
      <c r="J407" s="21"/>
      <c r="K407" s="20"/>
      <c r="L407" s="21"/>
      <c r="M407" s="20"/>
      <c r="N407" s="21"/>
      <c r="O407" s="20"/>
      <c r="P407" s="22"/>
    </row>
    <row r="408" spans="1:26" s="3" customFormat="1" ht="18" customHeight="1" x14ac:dyDescent="0.25">
      <c r="A408" s="30" t="s">
        <v>19</v>
      </c>
    </row>
    <row r="409" spans="1:26" s="3" customFormat="1" ht="15.95" customHeight="1" x14ac:dyDescent="0.2">
      <c r="A409" s="31" t="s">
        <v>20</v>
      </c>
    </row>
    <row r="410" spans="1:26" ht="35.1" customHeight="1" x14ac:dyDescent="0.2">
      <c r="A410" s="77" t="s">
        <v>130</v>
      </c>
      <c r="B410" s="41"/>
      <c r="C410" s="34"/>
      <c r="D410" s="34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39.950000000000003" customHeight="1" x14ac:dyDescent="0.2">
      <c r="A411" s="16" t="s">
        <v>185</v>
      </c>
      <c r="B411" s="80">
        <f>SUM(B412:B423)</f>
        <v>3086</v>
      </c>
      <c r="C411" s="80">
        <f>SUM(C412:C423)</f>
        <v>381</v>
      </c>
      <c r="D411" s="81">
        <f t="shared" ref="D411:D421" si="171">C411/B411*100</f>
        <v>12.346079066753077</v>
      </c>
      <c r="E411" s="80">
        <f>SUM(E412:E423)</f>
        <v>133</v>
      </c>
      <c r="F411" s="81">
        <f t="shared" ref="F411:F421" si="172">E411/B411*100</f>
        <v>4.3097861309138041</v>
      </c>
      <c r="G411" s="80">
        <f>SUM(G412:G423)</f>
        <v>1268</v>
      </c>
      <c r="H411" s="81">
        <f t="shared" ref="H411:H421" si="173">G411/B411*100</f>
        <v>41.088788075178222</v>
      </c>
      <c r="I411" s="80">
        <f>SUM(I412:I423)</f>
        <v>16</v>
      </c>
      <c r="J411" s="81">
        <f t="shared" ref="J411:J414" si="174">I411/B411*100</f>
        <v>0.51847051198963057</v>
      </c>
      <c r="K411" s="80">
        <f>SUM(K412:K423)</f>
        <v>316</v>
      </c>
      <c r="L411" s="81">
        <f t="shared" ref="L411:L421" si="175">K411/B411*100</f>
        <v>10.239792611795204</v>
      </c>
      <c r="M411" s="80">
        <f>SUM(M412:M423)</f>
        <v>96</v>
      </c>
      <c r="N411" s="81">
        <f t="shared" ref="N411:N416" si="176">M411/B411*100</f>
        <v>3.1108230719377836</v>
      </c>
      <c r="O411" s="80">
        <f>SUM(O412:O423)</f>
        <v>876</v>
      </c>
      <c r="P411" s="81">
        <f t="shared" ref="P411:P421" si="177">O411/B411*100</f>
        <v>28.386260531432271</v>
      </c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39.950000000000003" customHeight="1" x14ac:dyDescent="0.2">
      <c r="A412" s="19" t="s">
        <v>186</v>
      </c>
      <c r="B412" s="82">
        <v>1567</v>
      </c>
      <c r="C412" s="82">
        <v>144</v>
      </c>
      <c r="D412" s="83">
        <f t="shared" si="171"/>
        <v>9.1895341416719845</v>
      </c>
      <c r="E412" s="82">
        <v>79</v>
      </c>
      <c r="F412" s="83">
        <f t="shared" si="172"/>
        <v>5.0414805360561576</v>
      </c>
      <c r="G412" s="82">
        <v>732</v>
      </c>
      <c r="H412" s="83">
        <f t="shared" si="173"/>
        <v>46.713465220165922</v>
      </c>
      <c r="I412" s="82">
        <v>12</v>
      </c>
      <c r="J412" s="83">
        <f t="shared" si="174"/>
        <v>0.76579451180599878</v>
      </c>
      <c r="K412" s="82">
        <v>95</v>
      </c>
      <c r="L412" s="83">
        <f t="shared" si="175"/>
        <v>6.062539885130823</v>
      </c>
      <c r="M412" s="82">
        <v>29</v>
      </c>
      <c r="N412" s="83">
        <f t="shared" si="176"/>
        <v>1.8506700701978303</v>
      </c>
      <c r="O412" s="82">
        <v>476</v>
      </c>
      <c r="P412" s="83">
        <f t="shared" si="177"/>
        <v>30.376515634971284</v>
      </c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39.950000000000003" customHeight="1" x14ac:dyDescent="0.2">
      <c r="A413" s="19" t="s">
        <v>187</v>
      </c>
      <c r="B413" s="82">
        <v>161</v>
      </c>
      <c r="C413" s="82">
        <v>24</v>
      </c>
      <c r="D413" s="83">
        <f t="shared" si="171"/>
        <v>14.906832298136646</v>
      </c>
      <c r="E413" s="82">
        <v>4</v>
      </c>
      <c r="F413" s="83">
        <f t="shared" si="172"/>
        <v>2.4844720496894408</v>
      </c>
      <c r="G413" s="82">
        <v>94</v>
      </c>
      <c r="H413" s="83">
        <f t="shared" si="173"/>
        <v>58.385093167701861</v>
      </c>
      <c r="I413" s="127">
        <v>0</v>
      </c>
      <c r="J413" s="127">
        <v>0</v>
      </c>
      <c r="K413" s="82">
        <v>8</v>
      </c>
      <c r="L413" s="83">
        <f t="shared" si="175"/>
        <v>4.9689440993788816</v>
      </c>
      <c r="M413" s="82">
        <v>0</v>
      </c>
      <c r="N413" s="83">
        <f t="shared" si="176"/>
        <v>0</v>
      </c>
      <c r="O413" s="82">
        <v>31</v>
      </c>
      <c r="P413" s="83">
        <f t="shared" si="177"/>
        <v>19.254658385093169</v>
      </c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39.950000000000003" customHeight="1" x14ac:dyDescent="0.2">
      <c r="A414" s="125" t="s">
        <v>199</v>
      </c>
      <c r="B414" s="82">
        <v>946</v>
      </c>
      <c r="C414" s="82">
        <v>145</v>
      </c>
      <c r="D414" s="83">
        <f t="shared" si="171"/>
        <v>15.327695560253698</v>
      </c>
      <c r="E414" s="82">
        <v>47</v>
      </c>
      <c r="F414" s="83">
        <f t="shared" si="172"/>
        <v>4.9682875264270612</v>
      </c>
      <c r="G414" s="82">
        <v>370</v>
      </c>
      <c r="H414" s="83">
        <f t="shared" si="173"/>
        <v>39.112050739957716</v>
      </c>
      <c r="I414" s="82">
        <v>4</v>
      </c>
      <c r="J414" s="83">
        <f t="shared" si="174"/>
        <v>0.42283298097251587</v>
      </c>
      <c r="K414" s="82">
        <v>120</v>
      </c>
      <c r="L414" s="83">
        <f t="shared" si="175"/>
        <v>12.684989429175475</v>
      </c>
      <c r="M414" s="82">
        <v>59</v>
      </c>
      <c r="N414" s="83">
        <f t="shared" si="176"/>
        <v>6.2367864693446089</v>
      </c>
      <c r="O414" s="82">
        <v>201</v>
      </c>
      <c r="P414" s="83">
        <f t="shared" si="177"/>
        <v>21.247357293868919</v>
      </c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39.950000000000003" customHeight="1" x14ac:dyDescent="0.2">
      <c r="A415" s="19" t="s">
        <v>188</v>
      </c>
      <c r="B415" s="82">
        <v>1</v>
      </c>
      <c r="C415" s="127">
        <v>0</v>
      </c>
      <c r="D415" s="127">
        <v>0</v>
      </c>
      <c r="E415" s="127">
        <v>0</v>
      </c>
      <c r="F415" s="127">
        <v>0</v>
      </c>
      <c r="G415" s="82">
        <v>1</v>
      </c>
      <c r="H415" s="83">
        <f t="shared" si="173"/>
        <v>100</v>
      </c>
      <c r="I415" s="127">
        <v>0</v>
      </c>
      <c r="J415" s="127">
        <v>0</v>
      </c>
      <c r="K415" s="127">
        <v>0</v>
      </c>
      <c r="L415" s="127">
        <v>0</v>
      </c>
      <c r="M415" s="127">
        <v>0</v>
      </c>
      <c r="N415" s="127">
        <v>0</v>
      </c>
      <c r="O415" s="127">
        <v>0</v>
      </c>
      <c r="P415" s="127">
        <v>0</v>
      </c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54.95" customHeight="1" x14ac:dyDescent="0.2">
      <c r="A416" s="19" t="s">
        <v>189</v>
      </c>
      <c r="B416" s="82">
        <v>142</v>
      </c>
      <c r="C416" s="82">
        <v>4</v>
      </c>
      <c r="D416" s="83">
        <f t="shared" si="171"/>
        <v>2.8169014084507045</v>
      </c>
      <c r="E416" s="127">
        <v>0</v>
      </c>
      <c r="F416" s="127">
        <v>0</v>
      </c>
      <c r="G416" s="82">
        <v>34</v>
      </c>
      <c r="H416" s="83">
        <f t="shared" si="173"/>
        <v>23.943661971830984</v>
      </c>
      <c r="I416" s="127">
        <v>0</v>
      </c>
      <c r="J416" s="127">
        <v>0</v>
      </c>
      <c r="K416" s="82">
        <v>21</v>
      </c>
      <c r="L416" s="83">
        <f t="shared" si="175"/>
        <v>14.788732394366196</v>
      </c>
      <c r="M416" s="82">
        <v>8</v>
      </c>
      <c r="N416" s="83">
        <f t="shared" si="176"/>
        <v>5.6338028169014089</v>
      </c>
      <c r="O416" s="82">
        <v>75</v>
      </c>
      <c r="P416" s="83">
        <f t="shared" si="177"/>
        <v>52.816901408450704</v>
      </c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20" customHeight="1" x14ac:dyDescent="0.2">
      <c r="A417" s="19" t="s">
        <v>200</v>
      </c>
      <c r="B417" s="127">
        <v>0</v>
      </c>
      <c r="C417" s="127">
        <v>0</v>
      </c>
      <c r="D417" s="127">
        <v>0</v>
      </c>
      <c r="E417" s="127">
        <v>0</v>
      </c>
      <c r="F417" s="127">
        <v>0</v>
      </c>
      <c r="G417" s="127">
        <v>0</v>
      </c>
      <c r="H417" s="127">
        <v>0</v>
      </c>
      <c r="I417" s="127">
        <v>0</v>
      </c>
      <c r="J417" s="127">
        <v>0</v>
      </c>
      <c r="K417" s="127">
        <v>0</v>
      </c>
      <c r="L417" s="127">
        <v>0</v>
      </c>
      <c r="M417" s="127">
        <v>0</v>
      </c>
      <c r="N417" s="127">
        <v>0</v>
      </c>
      <c r="O417" s="127">
        <v>0</v>
      </c>
      <c r="P417" s="127">
        <v>0</v>
      </c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39.950000000000003" customHeight="1" x14ac:dyDescent="0.2">
      <c r="A418" s="19" t="s">
        <v>190</v>
      </c>
      <c r="B418" s="82">
        <v>98</v>
      </c>
      <c r="C418" s="82">
        <v>61</v>
      </c>
      <c r="D418" s="83">
        <f t="shared" si="171"/>
        <v>62.244897959183675</v>
      </c>
      <c r="E418" s="82">
        <v>1</v>
      </c>
      <c r="F418" s="83">
        <f t="shared" si="172"/>
        <v>1.0204081632653061</v>
      </c>
      <c r="G418" s="82">
        <v>22</v>
      </c>
      <c r="H418" s="83">
        <f t="shared" si="173"/>
        <v>22.448979591836736</v>
      </c>
      <c r="I418" s="127">
        <v>0</v>
      </c>
      <c r="J418" s="127">
        <v>0</v>
      </c>
      <c r="K418" s="82">
        <v>10</v>
      </c>
      <c r="L418" s="83">
        <f t="shared" si="175"/>
        <v>10.204081632653061</v>
      </c>
      <c r="M418" s="127">
        <v>0</v>
      </c>
      <c r="N418" s="127">
        <v>0</v>
      </c>
      <c r="O418" s="82">
        <v>4</v>
      </c>
      <c r="P418" s="83">
        <f t="shared" si="177"/>
        <v>4.0816326530612246</v>
      </c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39.950000000000003" customHeight="1" x14ac:dyDescent="0.2">
      <c r="A419" s="19" t="s">
        <v>191</v>
      </c>
      <c r="B419" s="82">
        <v>2</v>
      </c>
      <c r="C419" s="82">
        <v>1</v>
      </c>
      <c r="D419" s="83">
        <f t="shared" si="171"/>
        <v>50</v>
      </c>
      <c r="E419" s="127">
        <v>0</v>
      </c>
      <c r="F419" s="127">
        <v>0</v>
      </c>
      <c r="G419" s="127">
        <v>0</v>
      </c>
      <c r="H419" s="127">
        <v>0</v>
      </c>
      <c r="I419" s="127">
        <v>0</v>
      </c>
      <c r="J419" s="127">
        <v>0</v>
      </c>
      <c r="K419" s="82">
        <v>1</v>
      </c>
      <c r="L419" s="83">
        <f t="shared" si="175"/>
        <v>50</v>
      </c>
      <c r="M419" s="127">
        <v>0</v>
      </c>
      <c r="N419" s="127">
        <v>0</v>
      </c>
      <c r="O419" s="127">
        <v>0</v>
      </c>
      <c r="P419" s="127">
        <v>0</v>
      </c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39.950000000000003" customHeight="1" x14ac:dyDescent="0.2">
      <c r="A420" s="19" t="s">
        <v>192</v>
      </c>
      <c r="B420" s="82">
        <v>2</v>
      </c>
      <c r="C420" s="127">
        <v>0</v>
      </c>
      <c r="D420" s="127">
        <v>0</v>
      </c>
      <c r="E420" s="127">
        <v>0</v>
      </c>
      <c r="F420" s="127">
        <v>0</v>
      </c>
      <c r="G420" s="127">
        <v>0</v>
      </c>
      <c r="H420" s="127">
        <v>0</v>
      </c>
      <c r="I420" s="127">
        <v>0</v>
      </c>
      <c r="J420" s="127">
        <v>0</v>
      </c>
      <c r="K420" s="127">
        <v>0</v>
      </c>
      <c r="L420" s="127">
        <v>0</v>
      </c>
      <c r="M420" s="127">
        <v>0</v>
      </c>
      <c r="N420" s="127">
        <v>0</v>
      </c>
      <c r="O420" s="82">
        <v>2</v>
      </c>
      <c r="P420" s="83">
        <f t="shared" si="177"/>
        <v>100</v>
      </c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39.950000000000003" customHeight="1" x14ac:dyDescent="0.2">
      <c r="A421" s="19" t="s">
        <v>193</v>
      </c>
      <c r="B421" s="82">
        <v>11</v>
      </c>
      <c r="C421" s="82">
        <v>2</v>
      </c>
      <c r="D421" s="83">
        <f t="shared" si="171"/>
        <v>18.181818181818183</v>
      </c>
      <c r="E421" s="82">
        <v>1</v>
      </c>
      <c r="F421" s="83">
        <f t="shared" si="172"/>
        <v>9.0909090909090917</v>
      </c>
      <c r="G421" s="82">
        <v>1</v>
      </c>
      <c r="H421" s="83">
        <f t="shared" si="173"/>
        <v>9.0909090909090917</v>
      </c>
      <c r="I421" s="127">
        <v>0</v>
      </c>
      <c r="J421" s="127">
        <v>0</v>
      </c>
      <c r="K421" s="82">
        <v>4</v>
      </c>
      <c r="L421" s="83">
        <f t="shared" si="175"/>
        <v>36.363636363636367</v>
      </c>
      <c r="M421" s="127">
        <v>0</v>
      </c>
      <c r="N421" s="127">
        <v>0</v>
      </c>
      <c r="O421" s="82">
        <v>3</v>
      </c>
      <c r="P421" s="83">
        <f t="shared" si="177"/>
        <v>27.27272727272727</v>
      </c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39.950000000000003" customHeight="1" x14ac:dyDescent="0.2">
      <c r="A422" s="19" t="s">
        <v>194</v>
      </c>
      <c r="B422" s="127">
        <v>0</v>
      </c>
      <c r="C422" s="127">
        <v>0</v>
      </c>
      <c r="D422" s="127">
        <v>0</v>
      </c>
      <c r="E422" s="127">
        <v>0</v>
      </c>
      <c r="F422" s="127">
        <v>0</v>
      </c>
      <c r="G422" s="127">
        <v>0</v>
      </c>
      <c r="H422" s="127">
        <v>0</v>
      </c>
      <c r="I422" s="127">
        <v>0</v>
      </c>
      <c r="J422" s="127">
        <v>0</v>
      </c>
      <c r="K422" s="127">
        <v>0</v>
      </c>
      <c r="L422" s="127">
        <v>0</v>
      </c>
      <c r="M422" s="127">
        <v>0</v>
      </c>
      <c r="N422" s="127">
        <v>0</v>
      </c>
      <c r="O422" s="127">
        <v>0</v>
      </c>
      <c r="P422" s="127">
        <v>0</v>
      </c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39.950000000000003" customHeight="1" x14ac:dyDescent="0.2">
      <c r="A423" s="19" t="s">
        <v>195</v>
      </c>
      <c r="B423" s="82">
        <v>156</v>
      </c>
      <c r="C423" s="127">
        <v>0</v>
      </c>
      <c r="D423" s="127">
        <v>0</v>
      </c>
      <c r="E423" s="82">
        <v>1</v>
      </c>
      <c r="F423" s="83">
        <f>E423/B423*100</f>
        <v>0.64102564102564097</v>
      </c>
      <c r="G423" s="82">
        <v>14</v>
      </c>
      <c r="H423" s="83">
        <f>G423/B423*100</f>
        <v>8.9743589743589745</v>
      </c>
      <c r="I423" s="127">
        <v>0</v>
      </c>
      <c r="J423" s="127">
        <v>0</v>
      </c>
      <c r="K423" s="82">
        <v>57</v>
      </c>
      <c r="L423" s="83">
        <f>K423/B423*100</f>
        <v>36.538461538461533</v>
      </c>
      <c r="M423" s="127">
        <v>0</v>
      </c>
      <c r="N423" s="127">
        <v>0</v>
      </c>
      <c r="O423" s="82">
        <v>84</v>
      </c>
      <c r="P423" s="83">
        <f>O423/B423*100</f>
        <v>53.846153846153847</v>
      </c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5.95" customHeight="1" x14ac:dyDescent="0.2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5.95" customHeight="1" thickBot="1" x14ac:dyDescent="0.25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s="3" customFormat="1" ht="18" customHeight="1" x14ac:dyDescent="0.2">
      <c r="A426" s="29" t="s">
        <v>196</v>
      </c>
      <c r="B426" s="20"/>
      <c r="C426" s="20"/>
      <c r="D426" s="21"/>
      <c r="E426" s="20"/>
      <c r="F426" s="21"/>
      <c r="G426" s="20"/>
      <c r="H426" s="21"/>
      <c r="I426" s="20"/>
      <c r="J426" s="21"/>
      <c r="K426" s="20"/>
      <c r="L426" s="21"/>
      <c r="M426" s="20"/>
      <c r="N426" s="21"/>
      <c r="O426" s="20"/>
      <c r="P426" s="22"/>
    </row>
    <row r="427" spans="1:26" s="3" customFormat="1" ht="18" customHeight="1" x14ac:dyDescent="0.25">
      <c r="A427" s="30" t="s">
        <v>19</v>
      </c>
    </row>
    <row r="428" spans="1:26" s="3" customFormat="1" ht="15.95" customHeight="1" x14ac:dyDescent="0.2">
      <c r="A428" s="31" t="s">
        <v>20</v>
      </c>
    </row>
    <row r="429" spans="1:26" ht="35.1" customHeight="1" x14ac:dyDescent="0.2">
      <c r="A429" s="77" t="s">
        <v>131</v>
      </c>
      <c r="B429" s="41"/>
      <c r="C429" s="34"/>
      <c r="D429" s="34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39.950000000000003" customHeight="1" x14ac:dyDescent="0.2">
      <c r="A430" s="16" t="s">
        <v>185</v>
      </c>
      <c r="B430" s="80">
        <f>SUM(B431:B442)</f>
        <v>314</v>
      </c>
      <c r="C430" s="80">
        <f>SUM(C431:C442)</f>
        <v>8</v>
      </c>
      <c r="D430" s="81">
        <f t="shared" ref="D430:D437" si="178">C430/B430*100</f>
        <v>2.547770700636943</v>
      </c>
      <c r="E430" s="80">
        <f>SUM(E431:E442)</f>
        <v>51</v>
      </c>
      <c r="F430" s="81">
        <f t="shared" ref="F430:F433" si="179">E430/B430*100</f>
        <v>16.242038216560509</v>
      </c>
      <c r="G430" s="80">
        <f>SUM(G431:G442)</f>
        <v>121</v>
      </c>
      <c r="H430" s="81">
        <f t="shared" ref="H430:H437" si="180">G430/B430*100</f>
        <v>38.535031847133759</v>
      </c>
      <c r="I430" s="80">
        <f>SUM(I431:I442)</f>
        <v>12</v>
      </c>
      <c r="J430" s="81">
        <f t="shared" ref="J430:J437" si="181">I430/B430*100</f>
        <v>3.8216560509554141</v>
      </c>
      <c r="K430" s="80">
        <f>SUM(K431:K442)</f>
        <v>28</v>
      </c>
      <c r="L430" s="81">
        <f t="shared" ref="L430:L435" si="182">K430/B430*100</f>
        <v>8.9171974522292992</v>
      </c>
      <c r="M430" s="80">
        <f>SUM(M431:M442)</f>
        <v>5</v>
      </c>
      <c r="N430" s="81">
        <f t="shared" ref="N430:N431" si="183">M430/B430*100</f>
        <v>1.5923566878980893</v>
      </c>
      <c r="O430" s="80">
        <f>SUM(O431:O442)</f>
        <v>89</v>
      </c>
      <c r="P430" s="81">
        <f t="shared" ref="P430:P437" si="184">O430/B430*100</f>
        <v>28.343949044585987</v>
      </c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39.950000000000003" customHeight="1" x14ac:dyDescent="0.2">
      <c r="A431" s="19" t="s">
        <v>186</v>
      </c>
      <c r="B431" s="82">
        <v>228</v>
      </c>
      <c r="C431" s="82">
        <v>4</v>
      </c>
      <c r="D431" s="83">
        <f t="shared" si="178"/>
        <v>1.7543859649122806</v>
      </c>
      <c r="E431" s="82">
        <v>34</v>
      </c>
      <c r="F431" s="83">
        <f t="shared" si="179"/>
        <v>14.912280701754385</v>
      </c>
      <c r="G431" s="82">
        <v>112</v>
      </c>
      <c r="H431" s="83">
        <f t="shared" si="180"/>
        <v>49.122807017543856</v>
      </c>
      <c r="I431" s="82">
        <v>8</v>
      </c>
      <c r="J431" s="83">
        <f t="shared" si="181"/>
        <v>3.5087719298245612</v>
      </c>
      <c r="K431" s="82">
        <v>18</v>
      </c>
      <c r="L431" s="83">
        <f t="shared" si="182"/>
        <v>7.8947368421052628</v>
      </c>
      <c r="M431" s="82">
        <v>5</v>
      </c>
      <c r="N431" s="83">
        <f t="shared" si="183"/>
        <v>2.1929824561403506</v>
      </c>
      <c r="O431" s="82">
        <v>47</v>
      </c>
      <c r="P431" s="83">
        <f t="shared" si="184"/>
        <v>20.614035087719298</v>
      </c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39.950000000000003" customHeight="1" x14ac:dyDescent="0.2">
      <c r="A432" s="19" t="s">
        <v>187</v>
      </c>
      <c r="B432" s="82">
        <v>34</v>
      </c>
      <c r="C432" s="82">
        <v>3</v>
      </c>
      <c r="D432" s="83">
        <f t="shared" si="178"/>
        <v>8.8235294117647065</v>
      </c>
      <c r="E432" s="82">
        <v>11</v>
      </c>
      <c r="F432" s="83">
        <f t="shared" si="179"/>
        <v>32.352941176470587</v>
      </c>
      <c r="G432" s="82">
        <v>5</v>
      </c>
      <c r="H432" s="83">
        <f t="shared" si="180"/>
        <v>14.705882352941178</v>
      </c>
      <c r="I432" s="82">
        <v>1</v>
      </c>
      <c r="J432" s="83">
        <f t="shared" si="181"/>
        <v>2.9411764705882351</v>
      </c>
      <c r="K432" s="82">
        <v>5</v>
      </c>
      <c r="L432" s="83">
        <f t="shared" si="182"/>
        <v>14.705882352941178</v>
      </c>
      <c r="M432" s="127">
        <v>0</v>
      </c>
      <c r="N432" s="127">
        <v>0</v>
      </c>
      <c r="O432" s="82">
        <v>9</v>
      </c>
      <c r="P432" s="83">
        <f t="shared" si="184"/>
        <v>26.47058823529412</v>
      </c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39.950000000000003" customHeight="1" x14ac:dyDescent="0.2">
      <c r="A433" s="125" t="s">
        <v>199</v>
      </c>
      <c r="B433" s="82">
        <v>25</v>
      </c>
      <c r="C433" s="127">
        <v>0</v>
      </c>
      <c r="D433" s="127">
        <v>0</v>
      </c>
      <c r="E433" s="82">
        <v>4</v>
      </c>
      <c r="F433" s="83">
        <f t="shared" si="179"/>
        <v>16</v>
      </c>
      <c r="G433" s="82">
        <v>3</v>
      </c>
      <c r="H433" s="83">
        <f t="shared" si="180"/>
        <v>12</v>
      </c>
      <c r="I433" s="127">
        <v>0</v>
      </c>
      <c r="J433" s="127">
        <v>0</v>
      </c>
      <c r="K433" s="82">
        <v>1</v>
      </c>
      <c r="L433" s="83">
        <f t="shared" si="182"/>
        <v>4</v>
      </c>
      <c r="M433" s="127">
        <v>0</v>
      </c>
      <c r="N433" s="127">
        <v>0</v>
      </c>
      <c r="O433" s="82">
        <v>17</v>
      </c>
      <c r="P433" s="83">
        <f t="shared" si="184"/>
        <v>68</v>
      </c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39.950000000000003" customHeight="1" x14ac:dyDescent="0.2">
      <c r="A434" s="19" t="s">
        <v>188</v>
      </c>
      <c r="B434" s="127">
        <v>0</v>
      </c>
      <c r="C434" s="127">
        <v>0</v>
      </c>
      <c r="D434" s="127">
        <v>0</v>
      </c>
      <c r="E434" s="127">
        <v>0</v>
      </c>
      <c r="F434" s="127">
        <v>0</v>
      </c>
      <c r="G434" s="127">
        <v>0</v>
      </c>
      <c r="H434" s="127">
        <v>0</v>
      </c>
      <c r="I434" s="127">
        <v>0</v>
      </c>
      <c r="J434" s="127">
        <v>0</v>
      </c>
      <c r="K434" s="127">
        <v>0</v>
      </c>
      <c r="L434" s="127">
        <v>0</v>
      </c>
      <c r="M434" s="127">
        <v>0</v>
      </c>
      <c r="N434" s="127">
        <v>0</v>
      </c>
      <c r="O434" s="127">
        <v>0</v>
      </c>
      <c r="P434" s="127">
        <v>0</v>
      </c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54.95" customHeight="1" x14ac:dyDescent="0.2">
      <c r="A435" s="19" t="s">
        <v>189</v>
      </c>
      <c r="B435" s="82">
        <v>6</v>
      </c>
      <c r="C435" s="127">
        <v>0</v>
      </c>
      <c r="D435" s="127">
        <v>0</v>
      </c>
      <c r="E435" s="127">
        <v>0</v>
      </c>
      <c r="F435" s="127">
        <v>0</v>
      </c>
      <c r="G435" s="127">
        <v>0</v>
      </c>
      <c r="H435" s="127">
        <v>0</v>
      </c>
      <c r="I435" s="127">
        <v>0</v>
      </c>
      <c r="J435" s="127">
        <v>0</v>
      </c>
      <c r="K435" s="82">
        <v>3</v>
      </c>
      <c r="L435" s="83">
        <f t="shared" si="182"/>
        <v>50</v>
      </c>
      <c r="M435" s="127">
        <v>0</v>
      </c>
      <c r="N435" s="127">
        <v>0</v>
      </c>
      <c r="O435" s="82">
        <v>3</v>
      </c>
      <c r="P435" s="83">
        <f t="shared" si="184"/>
        <v>50</v>
      </c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20" customHeight="1" x14ac:dyDescent="0.2">
      <c r="A436" s="19" t="s">
        <v>200</v>
      </c>
      <c r="B436" s="127">
        <v>0</v>
      </c>
      <c r="C436" s="127">
        <v>0</v>
      </c>
      <c r="D436" s="127">
        <v>0</v>
      </c>
      <c r="E436" s="127">
        <v>0</v>
      </c>
      <c r="F436" s="127">
        <v>0</v>
      </c>
      <c r="G436" s="127">
        <v>0</v>
      </c>
      <c r="H436" s="127">
        <v>0</v>
      </c>
      <c r="I436" s="127">
        <v>0</v>
      </c>
      <c r="J436" s="127">
        <v>0</v>
      </c>
      <c r="K436" s="127">
        <v>0</v>
      </c>
      <c r="L436" s="127">
        <v>0</v>
      </c>
      <c r="M436" s="127">
        <v>0</v>
      </c>
      <c r="N436" s="127">
        <v>0</v>
      </c>
      <c r="O436" s="127">
        <v>0</v>
      </c>
      <c r="P436" s="127">
        <v>0</v>
      </c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39.950000000000003" customHeight="1" x14ac:dyDescent="0.2">
      <c r="A437" s="19" t="s">
        <v>190</v>
      </c>
      <c r="B437" s="82">
        <v>6</v>
      </c>
      <c r="C437" s="82">
        <v>1</v>
      </c>
      <c r="D437" s="83">
        <f t="shared" si="178"/>
        <v>16.666666666666664</v>
      </c>
      <c r="E437" s="127">
        <v>0</v>
      </c>
      <c r="F437" s="127">
        <v>0</v>
      </c>
      <c r="G437" s="82">
        <v>1</v>
      </c>
      <c r="H437" s="83">
        <f t="shared" si="180"/>
        <v>16.666666666666664</v>
      </c>
      <c r="I437" s="82">
        <v>1</v>
      </c>
      <c r="J437" s="83">
        <f t="shared" si="181"/>
        <v>16.666666666666664</v>
      </c>
      <c r="K437" s="127">
        <v>0</v>
      </c>
      <c r="L437" s="127">
        <v>0</v>
      </c>
      <c r="M437" s="127">
        <v>0</v>
      </c>
      <c r="N437" s="127">
        <v>0</v>
      </c>
      <c r="O437" s="82">
        <v>3</v>
      </c>
      <c r="P437" s="83">
        <f t="shared" si="184"/>
        <v>50</v>
      </c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39.950000000000003" customHeight="1" x14ac:dyDescent="0.2">
      <c r="A438" s="19" t="s">
        <v>191</v>
      </c>
      <c r="B438" s="127">
        <v>0</v>
      </c>
      <c r="C438" s="127">
        <v>0</v>
      </c>
      <c r="D438" s="127">
        <v>0</v>
      </c>
      <c r="E438" s="127">
        <v>0</v>
      </c>
      <c r="F438" s="127">
        <v>0</v>
      </c>
      <c r="G438" s="127">
        <v>0</v>
      </c>
      <c r="H438" s="127">
        <v>0</v>
      </c>
      <c r="I438" s="127">
        <v>0</v>
      </c>
      <c r="J438" s="127">
        <v>0</v>
      </c>
      <c r="K438" s="127">
        <v>0</v>
      </c>
      <c r="L438" s="127">
        <v>0</v>
      </c>
      <c r="M438" s="127">
        <v>0</v>
      </c>
      <c r="N438" s="127">
        <v>0</v>
      </c>
      <c r="O438" s="127">
        <v>0</v>
      </c>
      <c r="P438" s="127">
        <v>0</v>
      </c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39.950000000000003" customHeight="1" x14ac:dyDescent="0.2">
      <c r="A439" s="19" t="s">
        <v>192</v>
      </c>
      <c r="B439" s="127">
        <v>0</v>
      </c>
      <c r="C439" s="127">
        <v>0</v>
      </c>
      <c r="D439" s="127">
        <v>0</v>
      </c>
      <c r="E439" s="127">
        <v>0</v>
      </c>
      <c r="F439" s="127">
        <v>0</v>
      </c>
      <c r="G439" s="127">
        <v>0</v>
      </c>
      <c r="H439" s="127">
        <v>0</v>
      </c>
      <c r="I439" s="127">
        <v>0</v>
      </c>
      <c r="J439" s="127">
        <v>0</v>
      </c>
      <c r="K439" s="127">
        <v>0</v>
      </c>
      <c r="L439" s="127">
        <v>0</v>
      </c>
      <c r="M439" s="127">
        <v>0</v>
      </c>
      <c r="N439" s="127">
        <v>0</v>
      </c>
      <c r="O439" s="127">
        <v>0</v>
      </c>
      <c r="P439" s="127">
        <v>0</v>
      </c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39.950000000000003" customHeight="1" x14ac:dyDescent="0.2">
      <c r="A440" s="19" t="s">
        <v>193</v>
      </c>
      <c r="B440" s="82">
        <v>2</v>
      </c>
      <c r="C440" s="127">
        <v>0</v>
      </c>
      <c r="D440" s="127">
        <v>0</v>
      </c>
      <c r="E440" s="82">
        <v>1</v>
      </c>
      <c r="F440" s="83">
        <f>E440/B440*100</f>
        <v>50</v>
      </c>
      <c r="G440" s="127">
        <v>0</v>
      </c>
      <c r="H440" s="127">
        <v>0</v>
      </c>
      <c r="I440" s="82">
        <v>1</v>
      </c>
      <c r="J440" s="83">
        <f>I440/B440*100</f>
        <v>50</v>
      </c>
      <c r="K440" s="127">
        <v>0</v>
      </c>
      <c r="L440" s="127">
        <v>0</v>
      </c>
      <c r="M440" s="127">
        <v>0</v>
      </c>
      <c r="N440" s="127">
        <v>0</v>
      </c>
      <c r="O440" s="127">
        <v>0</v>
      </c>
      <c r="P440" s="127">
        <v>0</v>
      </c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39.950000000000003" customHeight="1" x14ac:dyDescent="0.2">
      <c r="A441" s="19" t="s">
        <v>194</v>
      </c>
      <c r="B441" s="127">
        <v>0</v>
      </c>
      <c r="C441" s="127">
        <v>0</v>
      </c>
      <c r="D441" s="127">
        <v>0</v>
      </c>
      <c r="E441" s="127">
        <v>0</v>
      </c>
      <c r="F441" s="127">
        <v>0</v>
      </c>
      <c r="G441" s="127">
        <v>0</v>
      </c>
      <c r="H441" s="127">
        <v>0</v>
      </c>
      <c r="I441" s="127">
        <v>0</v>
      </c>
      <c r="J441" s="127">
        <v>0</v>
      </c>
      <c r="K441" s="127">
        <v>0</v>
      </c>
      <c r="L441" s="127">
        <v>0</v>
      </c>
      <c r="M441" s="127">
        <v>0</v>
      </c>
      <c r="N441" s="127">
        <v>0</v>
      </c>
      <c r="O441" s="127">
        <v>0</v>
      </c>
      <c r="P441" s="127">
        <v>0</v>
      </c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39.950000000000003" customHeight="1" x14ac:dyDescent="0.2">
      <c r="A442" s="19" t="s">
        <v>195</v>
      </c>
      <c r="B442" s="82">
        <v>13</v>
      </c>
      <c r="C442" s="127">
        <v>0</v>
      </c>
      <c r="D442" s="127">
        <v>0</v>
      </c>
      <c r="E442" s="82">
        <v>1</v>
      </c>
      <c r="F442" s="83">
        <f>E442/B442*100</f>
        <v>7.6923076923076925</v>
      </c>
      <c r="G442" s="127">
        <v>0</v>
      </c>
      <c r="H442" s="127">
        <v>0</v>
      </c>
      <c r="I442" s="82">
        <v>1</v>
      </c>
      <c r="J442" s="83">
        <f>I442/B442*100</f>
        <v>7.6923076923076925</v>
      </c>
      <c r="K442" s="82">
        <v>1</v>
      </c>
      <c r="L442" s="83">
        <f>K442/B442*100</f>
        <v>7.6923076923076925</v>
      </c>
      <c r="M442" s="127">
        <v>0</v>
      </c>
      <c r="N442" s="127">
        <v>0</v>
      </c>
      <c r="O442" s="82">
        <v>10</v>
      </c>
      <c r="P442" s="83">
        <f>O442/B442*100</f>
        <v>76.923076923076934</v>
      </c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5.95" customHeight="1" x14ac:dyDescent="0.2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5.95" customHeight="1" thickBot="1" x14ac:dyDescent="0.25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s="3" customFormat="1" ht="18" customHeight="1" x14ac:dyDescent="0.2">
      <c r="A445" s="29" t="s">
        <v>196</v>
      </c>
      <c r="B445" s="20"/>
      <c r="C445" s="20"/>
      <c r="D445" s="21"/>
      <c r="E445" s="20"/>
      <c r="F445" s="21"/>
      <c r="G445" s="20"/>
      <c r="H445" s="21"/>
      <c r="I445" s="20"/>
      <c r="J445" s="21"/>
      <c r="K445" s="20"/>
      <c r="L445" s="21"/>
      <c r="M445" s="20"/>
      <c r="N445" s="21"/>
      <c r="O445" s="20"/>
      <c r="P445" s="22"/>
    </row>
    <row r="446" spans="1:26" s="3" customFormat="1" ht="18" customHeight="1" x14ac:dyDescent="0.25">
      <c r="A446" s="30" t="s">
        <v>19</v>
      </c>
    </row>
    <row r="447" spans="1:26" s="3" customFormat="1" ht="15.95" customHeight="1" x14ac:dyDescent="0.2">
      <c r="A447" s="31" t="s">
        <v>20</v>
      </c>
    </row>
    <row r="448" spans="1:26" ht="35.1" customHeight="1" x14ac:dyDescent="0.2">
      <c r="A448" s="77" t="s">
        <v>132</v>
      </c>
      <c r="B448" s="41"/>
      <c r="C448" s="34"/>
      <c r="D448" s="34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39.950000000000003" customHeight="1" x14ac:dyDescent="0.2">
      <c r="A449" s="16" t="s">
        <v>185</v>
      </c>
      <c r="B449" s="80">
        <f>SUM(B450:B461)</f>
        <v>2117</v>
      </c>
      <c r="C449" s="80">
        <f>SUM(C450:C461)</f>
        <v>120</v>
      </c>
      <c r="D449" s="81">
        <f t="shared" ref="D449:D460" si="185">C449/B449*100</f>
        <v>5.6683986773736423</v>
      </c>
      <c r="E449" s="80">
        <f>SUM(E450:E461)</f>
        <v>73</v>
      </c>
      <c r="F449" s="81">
        <f t="shared" ref="F449:F460" si="186">E449/B449*100</f>
        <v>3.4482758620689653</v>
      </c>
      <c r="G449" s="80">
        <f>SUM(G450:G461)</f>
        <v>560</v>
      </c>
      <c r="H449" s="81">
        <f t="shared" ref="H449:H460" si="187">G449/B449*100</f>
        <v>26.452527161076993</v>
      </c>
      <c r="I449" s="80">
        <f>SUM(I450:I461)</f>
        <v>3</v>
      </c>
      <c r="J449" s="81">
        <f t="shared" ref="J449:J451" si="188">I449/B449*100</f>
        <v>0.14170996693434107</v>
      </c>
      <c r="K449" s="80">
        <f>SUM(K450:K461)</f>
        <v>413</v>
      </c>
      <c r="L449" s="81">
        <f t="shared" ref="L449:L458" si="189">K449/B449*100</f>
        <v>19.508738781294284</v>
      </c>
      <c r="M449" s="80">
        <f>SUM(M450:M461)</f>
        <v>56</v>
      </c>
      <c r="N449" s="81">
        <f t="shared" ref="N449:N460" si="190">M449/B449*100</f>
        <v>2.6452527161076995</v>
      </c>
      <c r="O449" s="80">
        <f>SUM(O450:O461)</f>
        <v>882</v>
      </c>
      <c r="P449" s="81">
        <f t="shared" ref="P449:P461" si="191">O449/B449*100</f>
        <v>41.662730278696273</v>
      </c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39.950000000000003" customHeight="1" x14ac:dyDescent="0.2">
      <c r="A450" s="19" t="s">
        <v>186</v>
      </c>
      <c r="B450" s="82">
        <v>849</v>
      </c>
      <c r="C450" s="82">
        <v>77</v>
      </c>
      <c r="D450" s="83">
        <f t="shared" si="185"/>
        <v>9.0694935217903421</v>
      </c>
      <c r="E450" s="82">
        <v>40</v>
      </c>
      <c r="F450" s="83">
        <f t="shared" si="186"/>
        <v>4.7114252061248525</v>
      </c>
      <c r="G450" s="82">
        <v>314</v>
      </c>
      <c r="H450" s="83">
        <f t="shared" si="187"/>
        <v>36.984687868080094</v>
      </c>
      <c r="I450" s="82">
        <v>2</v>
      </c>
      <c r="J450" s="83">
        <f t="shared" si="188"/>
        <v>0.23557126030624262</v>
      </c>
      <c r="K450" s="82">
        <v>60</v>
      </c>
      <c r="L450" s="83">
        <f t="shared" si="189"/>
        <v>7.0671378091872796</v>
      </c>
      <c r="M450" s="82">
        <v>29</v>
      </c>
      <c r="N450" s="83">
        <f t="shared" si="190"/>
        <v>3.4157832744405181</v>
      </c>
      <c r="O450" s="82">
        <v>327</v>
      </c>
      <c r="P450" s="83">
        <f t="shared" si="191"/>
        <v>38.515901060070675</v>
      </c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39.950000000000003" customHeight="1" x14ac:dyDescent="0.2">
      <c r="A451" s="19" t="s">
        <v>187</v>
      </c>
      <c r="B451" s="82">
        <v>243</v>
      </c>
      <c r="C451" s="82">
        <v>19</v>
      </c>
      <c r="D451" s="83">
        <f t="shared" si="185"/>
        <v>7.8189300411522638</v>
      </c>
      <c r="E451" s="82">
        <v>6</v>
      </c>
      <c r="F451" s="83">
        <f t="shared" si="186"/>
        <v>2.4691358024691357</v>
      </c>
      <c r="G451" s="82">
        <v>41</v>
      </c>
      <c r="H451" s="83">
        <f t="shared" si="187"/>
        <v>16.872427983539097</v>
      </c>
      <c r="I451" s="82">
        <v>1</v>
      </c>
      <c r="J451" s="83">
        <f t="shared" si="188"/>
        <v>0.41152263374485598</v>
      </c>
      <c r="K451" s="82">
        <v>119</v>
      </c>
      <c r="L451" s="83">
        <f t="shared" si="189"/>
        <v>48.971193415637856</v>
      </c>
      <c r="M451" s="82">
        <v>2</v>
      </c>
      <c r="N451" s="83">
        <f t="shared" si="190"/>
        <v>0.82304526748971196</v>
      </c>
      <c r="O451" s="82">
        <v>55</v>
      </c>
      <c r="P451" s="83">
        <f t="shared" si="191"/>
        <v>22.633744855967077</v>
      </c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39.950000000000003" customHeight="1" x14ac:dyDescent="0.2">
      <c r="A452" s="125" t="s">
        <v>199</v>
      </c>
      <c r="B452" s="82">
        <v>587</v>
      </c>
      <c r="C452" s="82">
        <v>12</v>
      </c>
      <c r="D452" s="83">
        <f t="shared" si="185"/>
        <v>2.0442930153321974</v>
      </c>
      <c r="E452" s="82">
        <v>12</v>
      </c>
      <c r="F452" s="83">
        <f t="shared" si="186"/>
        <v>2.0442930153321974</v>
      </c>
      <c r="G452" s="82">
        <v>32</v>
      </c>
      <c r="H452" s="83">
        <f t="shared" si="187"/>
        <v>5.4514480408858601</v>
      </c>
      <c r="I452" s="127">
        <v>0</v>
      </c>
      <c r="J452" s="127">
        <v>0</v>
      </c>
      <c r="K452" s="82">
        <v>213</v>
      </c>
      <c r="L452" s="83">
        <f t="shared" si="189"/>
        <v>36.286201022146507</v>
      </c>
      <c r="M452" s="82">
        <v>7</v>
      </c>
      <c r="N452" s="83">
        <f t="shared" si="190"/>
        <v>1.192504258943782</v>
      </c>
      <c r="O452" s="82">
        <v>311</v>
      </c>
      <c r="P452" s="83">
        <f t="shared" si="191"/>
        <v>52.981260647359449</v>
      </c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39.950000000000003" customHeight="1" x14ac:dyDescent="0.2">
      <c r="A453" s="19" t="s">
        <v>188</v>
      </c>
      <c r="B453" s="127">
        <v>0</v>
      </c>
      <c r="C453" s="127">
        <v>0</v>
      </c>
      <c r="D453" s="127">
        <v>0</v>
      </c>
      <c r="E453" s="127">
        <v>0</v>
      </c>
      <c r="F453" s="127">
        <v>0</v>
      </c>
      <c r="G453" s="127">
        <v>0</v>
      </c>
      <c r="H453" s="127">
        <v>0</v>
      </c>
      <c r="I453" s="127">
        <v>0</v>
      </c>
      <c r="J453" s="127">
        <v>0</v>
      </c>
      <c r="K453" s="127">
        <v>0</v>
      </c>
      <c r="L453" s="127">
        <v>0</v>
      </c>
      <c r="M453" s="127">
        <v>0</v>
      </c>
      <c r="N453" s="127">
        <v>0</v>
      </c>
      <c r="O453" s="127">
        <v>0</v>
      </c>
      <c r="P453" s="127">
        <v>0</v>
      </c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54.95" customHeight="1" x14ac:dyDescent="0.2">
      <c r="A454" s="19" t="s">
        <v>189</v>
      </c>
      <c r="B454" s="82">
        <v>213</v>
      </c>
      <c r="C454" s="82">
        <v>2</v>
      </c>
      <c r="D454" s="83">
        <f t="shared" si="185"/>
        <v>0.93896713615023475</v>
      </c>
      <c r="E454" s="82">
        <v>1</v>
      </c>
      <c r="F454" s="83">
        <f t="shared" si="186"/>
        <v>0.46948356807511737</v>
      </c>
      <c r="G454" s="82">
        <v>114</v>
      </c>
      <c r="H454" s="83">
        <f t="shared" si="187"/>
        <v>53.521126760563376</v>
      </c>
      <c r="I454" s="127">
        <v>0</v>
      </c>
      <c r="J454" s="127">
        <v>0</v>
      </c>
      <c r="K454" s="82">
        <v>1</v>
      </c>
      <c r="L454" s="83">
        <f t="shared" si="189"/>
        <v>0.46948356807511737</v>
      </c>
      <c r="M454" s="127">
        <v>0</v>
      </c>
      <c r="N454" s="127">
        <v>0</v>
      </c>
      <c r="O454" s="82">
        <v>95</v>
      </c>
      <c r="P454" s="83">
        <f t="shared" si="191"/>
        <v>44.600938967136152</v>
      </c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20" customHeight="1" x14ac:dyDescent="0.2">
      <c r="A455" s="19" t="s">
        <v>200</v>
      </c>
      <c r="B455" s="127">
        <v>0</v>
      </c>
      <c r="C455" s="127">
        <v>0</v>
      </c>
      <c r="D455" s="127">
        <v>0</v>
      </c>
      <c r="E455" s="127">
        <v>0</v>
      </c>
      <c r="F455" s="127">
        <v>0</v>
      </c>
      <c r="G455" s="127">
        <v>0</v>
      </c>
      <c r="H455" s="127">
        <v>0</v>
      </c>
      <c r="I455" s="127">
        <v>0</v>
      </c>
      <c r="J455" s="127">
        <v>0</v>
      </c>
      <c r="K455" s="127">
        <v>0</v>
      </c>
      <c r="L455" s="127">
        <v>0</v>
      </c>
      <c r="M455" s="127">
        <v>0</v>
      </c>
      <c r="N455" s="127">
        <v>0</v>
      </c>
      <c r="O455" s="127">
        <v>0</v>
      </c>
      <c r="P455" s="127">
        <v>0</v>
      </c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39.950000000000003" customHeight="1" x14ac:dyDescent="0.2">
      <c r="A456" s="19" t="s">
        <v>190</v>
      </c>
      <c r="B456" s="82">
        <v>11</v>
      </c>
      <c r="C456" s="127">
        <v>0</v>
      </c>
      <c r="D456" s="127">
        <v>0</v>
      </c>
      <c r="E456" s="82">
        <v>1</v>
      </c>
      <c r="F456" s="83">
        <f t="shared" si="186"/>
        <v>9.0909090909090917</v>
      </c>
      <c r="G456" s="82">
        <v>5</v>
      </c>
      <c r="H456" s="83">
        <f t="shared" si="187"/>
        <v>45.454545454545453</v>
      </c>
      <c r="I456" s="127">
        <v>0</v>
      </c>
      <c r="J456" s="127">
        <v>0</v>
      </c>
      <c r="K456" s="127">
        <v>0</v>
      </c>
      <c r="L456" s="127">
        <v>0</v>
      </c>
      <c r="M456" s="127">
        <v>0</v>
      </c>
      <c r="N456" s="127">
        <v>0</v>
      </c>
      <c r="O456" s="82">
        <v>5</v>
      </c>
      <c r="P456" s="83">
        <f t="shared" si="191"/>
        <v>45.454545454545453</v>
      </c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39.950000000000003" customHeight="1" x14ac:dyDescent="0.2">
      <c r="A457" s="19" t="s">
        <v>191</v>
      </c>
      <c r="B457" s="82">
        <v>71</v>
      </c>
      <c r="C457" s="127">
        <v>0</v>
      </c>
      <c r="D457" s="127">
        <v>0</v>
      </c>
      <c r="E457" s="127">
        <v>0</v>
      </c>
      <c r="F457" s="127">
        <v>0</v>
      </c>
      <c r="G457" s="82">
        <v>1</v>
      </c>
      <c r="H457" s="83">
        <f t="shared" si="187"/>
        <v>1.4084507042253522</v>
      </c>
      <c r="I457" s="127">
        <v>0</v>
      </c>
      <c r="J457" s="127">
        <v>0</v>
      </c>
      <c r="K457" s="82">
        <v>17</v>
      </c>
      <c r="L457" s="83">
        <f t="shared" si="189"/>
        <v>23.943661971830984</v>
      </c>
      <c r="M457" s="82">
        <v>3</v>
      </c>
      <c r="N457" s="83">
        <f t="shared" si="190"/>
        <v>4.225352112676056</v>
      </c>
      <c r="O457" s="82">
        <v>50</v>
      </c>
      <c r="P457" s="83">
        <f t="shared" si="191"/>
        <v>70.422535211267601</v>
      </c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39.950000000000003" customHeight="1" x14ac:dyDescent="0.2">
      <c r="A458" s="19" t="s">
        <v>192</v>
      </c>
      <c r="B458" s="82">
        <v>7</v>
      </c>
      <c r="C458" s="127">
        <v>0</v>
      </c>
      <c r="D458" s="127">
        <v>0</v>
      </c>
      <c r="E458" s="127">
        <v>0</v>
      </c>
      <c r="F458" s="127">
        <v>0</v>
      </c>
      <c r="G458" s="127">
        <v>0</v>
      </c>
      <c r="H458" s="127">
        <v>0</v>
      </c>
      <c r="I458" s="127">
        <v>0</v>
      </c>
      <c r="J458" s="127">
        <v>0</v>
      </c>
      <c r="K458" s="82">
        <v>3</v>
      </c>
      <c r="L458" s="83">
        <f t="shared" si="189"/>
        <v>42.857142857142854</v>
      </c>
      <c r="M458" s="82">
        <v>3</v>
      </c>
      <c r="N458" s="83">
        <f t="shared" si="190"/>
        <v>42.857142857142854</v>
      </c>
      <c r="O458" s="82">
        <v>1</v>
      </c>
      <c r="P458" s="83">
        <f t="shared" si="191"/>
        <v>14.285714285714285</v>
      </c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39.950000000000003" customHeight="1" x14ac:dyDescent="0.2">
      <c r="A459" s="19" t="s">
        <v>193</v>
      </c>
      <c r="B459" s="82">
        <v>21</v>
      </c>
      <c r="C459" s="82">
        <v>5</v>
      </c>
      <c r="D459" s="83">
        <f t="shared" si="185"/>
        <v>23.809523809523807</v>
      </c>
      <c r="E459" s="82">
        <v>4</v>
      </c>
      <c r="F459" s="83">
        <f t="shared" si="186"/>
        <v>19.047619047619047</v>
      </c>
      <c r="G459" s="82">
        <v>2</v>
      </c>
      <c r="H459" s="83">
        <f t="shared" si="187"/>
        <v>9.5238095238095237</v>
      </c>
      <c r="I459" s="127">
        <v>0</v>
      </c>
      <c r="J459" s="127">
        <v>0</v>
      </c>
      <c r="K459" s="127">
        <v>0</v>
      </c>
      <c r="L459" s="127">
        <v>0</v>
      </c>
      <c r="M459" s="127">
        <v>0</v>
      </c>
      <c r="N459" s="127">
        <v>0</v>
      </c>
      <c r="O459" s="82">
        <v>10</v>
      </c>
      <c r="P459" s="83">
        <f t="shared" si="191"/>
        <v>47.619047619047613</v>
      </c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39.950000000000003" customHeight="1" x14ac:dyDescent="0.2">
      <c r="A460" s="19" t="s">
        <v>194</v>
      </c>
      <c r="B460" s="82">
        <v>98</v>
      </c>
      <c r="C460" s="82">
        <v>5</v>
      </c>
      <c r="D460" s="83">
        <f t="shared" si="185"/>
        <v>5.1020408163265305</v>
      </c>
      <c r="E460" s="82">
        <v>9</v>
      </c>
      <c r="F460" s="83">
        <f t="shared" si="186"/>
        <v>9.183673469387756</v>
      </c>
      <c r="G460" s="82">
        <v>51</v>
      </c>
      <c r="H460" s="83">
        <f t="shared" si="187"/>
        <v>52.040816326530617</v>
      </c>
      <c r="I460" s="127">
        <v>0</v>
      </c>
      <c r="J460" s="127">
        <v>0</v>
      </c>
      <c r="K460" s="127">
        <v>0</v>
      </c>
      <c r="L460" s="127">
        <v>0</v>
      </c>
      <c r="M460" s="82">
        <v>12</v>
      </c>
      <c r="N460" s="83">
        <f t="shared" si="190"/>
        <v>12.244897959183673</v>
      </c>
      <c r="O460" s="82">
        <v>21</v>
      </c>
      <c r="P460" s="83">
        <f t="shared" si="191"/>
        <v>21.428571428571427</v>
      </c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39.950000000000003" customHeight="1" x14ac:dyDescent="0.2">
      <c r="A461" s="19" t="s">
        <v>195</v>
      </c>
      <c r="B461" s="82">
        <v>17</v>
      </c>
      <c r="C461" s="127">
        <v>0</v>
      </c>
      <c r="D461" s="127">
        <v>0</v>
      </c>
      <c r="E461" s="127">
        <v>0</v>
      </c>
      <c r="F461" s="127">
        <v>0</v>
      </c>
      <c r="G461" s="127">
        <v>0</v>
      </c>
      <c r="H461" s="127">
        <v>0</v>
      </c>
      <c r="I461" s="127">
        <v>0</v>
      </c>
      <c r="J461" s="127">
        <v>0</v>
      </c>
      <c r="K461" s="127">
        <v>0</v>
      </c>
      <c r="L461" s="127">
        <v>0</v>
      </c>
      <c r="M461" s="127">
        <v>0</v>
      </c>
      <c r="N461" s="127">
        <v>0</v>
      </c>
      <c r="O461" s="82">
        <v>7</v>
      </c>
      <c r="P461" s="83">
        <f t="shared" si="191"/>
        <v>41.17647058823529</v>
      </c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5.95" customHeight="1" x14ac:dyDescent="0.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5.95" customHeight="1" thickBot="1" x14ac:dyDescent="0.25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s="3" customFormat="1" ht="18" customHeight="1" x14ac:dyDescent="0.2">
      <c r="A464" s="29" t="s">
        <v>196</v>
      </c>
      <c r="B464" s="20"/>
      <c r="C464" s="20"/>
      <c r="D464" s="21"/>
      <c r="E464" s="20"/>
      <c r="F464" s="21"/>
      <c r="G464" s="20"/>
      <c r="H464" s="21"/>
      <c r="I464" s="20"/>
      <c r="J464" s="21"/>
      <c r="K464" s="20"/>
      <c r="L464" s="21"/>
      <c r="M464" s="20"/>
      <c r="N464" s="21"/>
      <c r="O464" s="20"/>
      <c r="P464" s="22"/>
    </row>
    <row r="465" spans="1:26" s="3" customFormat="1" ht="18" customHeight="1" x14ac:dyDescent="0.25">
      <c r="A465" s="30" t="s">
        <v>19</v>
      </c>
    </row>
    <row r="466" spans="1:26" s="3" customFormat="1" ht="15.95" customHeight="1" x14ac:dyDescent="0.2">
      <c r="A466" s="31" t="s">
        <v>20</v>
      </c>
    </row>
    <row r="467" spans="1:26" ht="35.1" customHeight="1" x14ac:dyDescent="0.2">
      <c r="A467" s="77" t="s">
        <v>133</v>
      </c>
      <c r="B467" s="41"/>
      <c r="C467" s="34"/>
      <c r="D467" s="34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39.950000000000003" customHeight="1" x14ac:dyDescent="0.2">
      <c r="A468" s="16" t="s">
        <v>185</v>
      </c>
      <c r="B468" s="80">
        <f>SUM(B469:B480)</f>
        <v>1523</v>
      </c>
      <c r="C468" s="80">
        <f>SUM(C469:C480)</f>
        <v>27</v>
      </c>
      <c r="D468" s="81">
        <f t="shared" ref="D468:D471" si="192">C468/B468*100</f>
        <v>1.772816808929744</v>
      </c>
      <c r="E468" s="80">
        <f>SUM(E469:E480)</f>
        <v>20</v>
      </c>
      <c r="F468" s="81">
        <f t="shared" ref="F468:F471" si="193">E468/B468*100</f>
        <v>1.3131976362442548</v>
      </c>
      <c r="G468" s="80">
        <f>SUM(G469:G480)</f>
        <v>261</v>
      </c>
      <c r="H468" s="81">
        <f t="shared" ref="H468:H471" si="194">G468/B468*100</f>
        <v>17.137229152987523</v>
      </c>
      <c r="I468" s="80">
        <f>SUM(I469:I480)</f>
        <v>1</v>
      </c>
      <c r="J468" s="81">
        <f t="shared" ref="J468:J471" si="195">I468/B468*100</f>
        <v>6.5659881812212731E-2</v>
      </c>
      <c r="K468" s="80">
        <f>SUM(K469:K480)</f>
        <v>273</v>
      </c>
      <c r="L468" s="81">
        <f t="shared" ref="L468:L471" si="196">K468/B468*100</f>
        <v>17.925147734734079</v>
      </c>
      <c r="M468" s="80">
        <f>SUM(M469:M480)</f>
        <v>60</v>
      </c>
      <c r="N468" s="81">
        <f t="shared" ref="N468:N471" si="197">M468/B468*100</f>
        <v>3.9395929087327639</v>
      </c>
      <c r="O468" s="80">
        <f>SUM(O469:O480)</f>
        <v>881</v>
      </c>
      <c r="P468" s="81">
        <f>O468/B468*100</f>
        <v>57.846355876559421</v>
      </c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39.950000000000003" customHeight="1" x14ac:dyDescent="0.2">
      <c r="A469" s="19" t="s">
        <v>186</v>
      </c>
      <c r="B469" s="82">
        <v>707</v>
      </c>
      <c r="C469" s="82">
        <v>11</v>
      </c>
      <c r="D469" s="83">
        <f t="shared" si="192"/>
        <v>1.5558698727015559</v>
      </c>
      <c r="E469" s="82">
        <v>17</v>
      </c>
      <c r="F469" s="83">
        <f t="shared" si="193"/>
        <v>2.4045261669024045</v>
      </c>
      <c r="G469" s="82">
        <v>202</v>
      </c>
      <c r="H469" s="83">
        <f t="shared" si="194"/>
        <v>28.571428571428569</v>
      </c>
      <c r="I469" s="127">
        <v>0</v>
      </c>
      <c r="J469" s="127">
        <v>0</v>
      </c>
      <c r="K469" s="82">
        <v>7</v>
      </c>
      <c r="L469" s="83">
        <f t="shared" si="196"/>
        <v>0.99009900990099009</v>
      </c>
      <c r="M469" s="82">
        <v>43</v>
      </c>
      <c r="N469" s="83">
        <f t="shared" si="197"/>
        <v>6.082036775106082</v>
      </c>
      <c r="O469" s="82">
        <v>427</v>
      </c>
      <c r="P469" s="83">
        <f>O469/B469*100</f>
        <v>60.396039603960396</v>
      </c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39.950000000000003" customHeight="1" x14ac:dyDescent="0.2">
      <c r="A470" s="19" t="s">
        <v>187</v>
      </c>
      <c r="B470" s="82">
        <v>43</v>
      </c>
      <c r="C470" s="82">
        <v>2</v>
      </c>
      <c r="D470" s="83">
        <f t="shared" si="192"/>
        <v>4.6511627906976747</v>
      </c>
      <c r="E470" s="127">
        <v>0</v>
      </c>
      <c r="F470" s="127">
        <v>0</v>
      </c>
      <c r="G470" s="82">
        <v>13</v>
      </c>
      <c r="H470" s="83">
        <f t="shared" si="194"/>
        <v>30.232558139534881</v>
      </c>
      <c r="I470" s="127">
        <v>0</v>
      </c>
      <c r="J470" s="127">
        <v>0</v>
      </c>
      <c r="K470" s="82">
        <v>6</v>
      </c>
      <c r="L470" s="83">
        <f t="shared" si="196"/>
        <v>13.953488372093023</v>
      </c>
      <c r="M470" s="82">
        <v>3</v>
      </c>
      <c r="N470" s="83">
        <f t="shared" si="197"/>
        <v>6.9767441860465116</v>
      </c>
      <c r="O470" s="82">
        <v>19</v>
      </c>
      <c r="P470" s="83">
        <f>O470/B470*100</f>
        <v>44.186046511627907</v>
      </c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39.950000000000003" customHeight="1" x14ac:dyDescent="0.2">
      <c r="A471" s="125" t="s">
        <v>199</v>
      </c>
      <c r="B471" s="82">
        <v>768</v>
      </c>
      <c r="C471" s="82">
        <v>14</v>
      </c>
      <c r="D471" s="83">
        <f t="shared" si="192"/>
        <v>1.8229166666666667</v>
      </c>
      <c r="E471" s="82">
        <v>3</v>
      </c>
      <c r="F471" s="83">
        <f t="shared" si="193"/>
        <v>0.390625</v>
      </c>
      <c r="G471" s="82">
        <v>46</v>
      </c>
      <c r="H471" s="83">
        <f t="shared" si="194"/>
        <v>5.9895833333333339</v>
      </c>
      <c r="I471" s="82">
        <v>1</v>
      </c>
      <c r="J471" s="83">
        <f t="shared" si="195"/>
        <v>0.13020833333333331</v>
      </c>
      <c r="K471" s="82">
        <v>260</v>
      </c>
      <c r="L471" s="83">
        <f t="shared" si="196"/>
        <v>33.854166666666671</v>
      </c>
      <c r="M471" s="82">
        <v>14</v>
      </c>
      <c r="N471" s="83">
        <f t="shared" si="197"/>
        <v>1.8229166666666667</v>
      </c>
      <c r="O471" s="82">
        <v>430</v>
      </c>
      <c r="P471" s="83">
        <f>O471/B471*100</f>
        <v>55.989583333333336</v>
      </c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39.950000000000003" customHeight="1" x14ac:dyDescent="0.2">
      <c r="A472" s="19" t="s">
        <v>188</v>
      </c>
      <c r="B472" s="127">
        <v>0</v>
      </c>
      <c r="C472" s="127">
        <v>0</v>
      </c>
      <c r="D472" s="127">
        <v>0</v>
      </c>
      <c r="E472" s="127">
        <v>0</v>
      </c>
      <c r="F472" s="127">
        <v>0</v>
      </c>
      <c r="G472" s="127">
        <v>0</v>
      </c>
      <c r="H472" s="127">
        <v>0</v>
      </c>
      <c r="I472" s="127">
        <v>0</v>
      </c>
      <c r="J472" s="127">
        <v>0</v>
      </c>
      <c r="K472" s="127">
        <v>0</v>
      </c>
      <c r="L472" s="127">
        <v>0</v>
      </c>
      <c r="M472" s="127">
        <v>0</v>
      </c>
      <c r="N472" s="127">
        <v>0</v>
      </c>
      <c r="O472" s="127">
        <v>0</v>
      </c>
      <c r="P472" s="127">
        <v>0</v>
      </c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54.95" customHeight="1" x14ac:dyDescent="0.2">
      <c r="A473" s="19" t="s">
        <v>189</v>
      </c>
      <c r="B473" s="127">
        <v>0</v>
      </c>
      <c r="C473" s="127">
        <v>0</v>
      </c>
      <c r="D473" s="127">
        <v>0</v>
      </c>
      <c r="E473" s="127">
        <v>0</v>
      </c>
      <c r="F473" s="127">
        <v>0</v>
      </c>
      <c r="G473" s="127">
        <v>0</v>
      </c>
      <c r="H473" s="127">
        <v>0</v>
      </c>
      <c r="I473" s="127">
        <v>0</v>
      </c>
      <c r="J473" s="127">
        <v>0</v>
      </c>
      <c r="K473" s="127">
        <v>0</v>
      </c>
      <c r="L473" s="127">
        <v>0</v>
      </c>
      <c r="M473" s="127">
        <v>0</v>
      </c>
      <c r="N473" s="127">
        <v>0</v>
      </c>
      <c r="O473" s="127">
        <v>0</v>
      </c>
      <c r="P473" s="127">
        <v>0</v>
      </c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20" customHeight="1" x14ac:dyDescent="0.2">
      <c r="A474" s="19" t="s">
        <v>200</v>
      </c>
      <c r="B474" s="127">
        <v>0</v>
      </c>
      <c r="C474" s="127">
        <v>0</v>
      </c>
      <c r="D474" s="127">
        <v>0</v>
      </c>
      <c r="E474" s="127">
        <v>0</v>
      </c>
      <c r="F474" s="127">
        <v>0</v>
      </c>
      <c r="G474" s="127">
        <v>0</v>
      </c>
      <c r="H474" s="127">
        <v>0</v>
      </c>
      <c r="I474" s="127">
        <v>0</v>
      </c>
      <c r="J474" s="127">
        <v>0</v>
      </c>
      <c r="K474" s="127">
        <v>0</v>
      </c>
      <c r="L474" s="127">
        <v>0</v>
      </c>
      <c r="M474" s="127">
        <v>0</v>
      </c>
      <c r="N474" s="127">
        <v>0</v>
      </c>
      <c r="O474" s="127">
        <v>0</v>
      </c>
      <c r="P474" s="127">
        <v>0</v>
      </c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39.950000000000003" customHeight="1" x14ac:dyDescent="0.2">
      <c r="A475" s="19" t="s">
        <v>190</v>
      </c>
      <c r="B475" s="127">
        <v>0</v>
      </c>
      <c r="C475" s="127">
        <v>0</v>
      </c>
      <c r="D475" s="127">
        <v>0</v>
      </c>
      <c r="E475" s="127">
        <v>0</v>
      </c>
      <c r="F475" s="127">
        <v>0</v>
      </c>
      <c r="G475" s="127">
        <v>0</v>
      </c>
      <c r="H475" s="127">
        <v>0</v>
      </c>
      <c r="I475" s="127">
        <v>0</v>
      </c>
      <c r="J475" s="127">
        <v>0</v>
      </c>
      <c r="K475" s="127">
        <v>0</v>
      </c>
      <c r="L475" s="127">
        <v>0</v>
      </c>
      <c r="M475" s="127">
        <v>0</v>
      </c>
      <c r="N475" s="127">
        <v>0</v>
      </c>
      <c r="O475" s="127">
        <v>0</v>
      </c>
      <c r="P475" s="127">
        <v>0</v>
      </c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39.950000000000003" customHeight="1" x14ac:dyDescent="0.2">
      <c r="A476" s="19" t="s">
        <v>191</v>
      </c>
      <c r="B476" s="82">
        <v>1</v>
      </c>
      <c r="C476" s="127">
        <v>0</v>
      </c>
      <c r="D476" s="127">
        <v>0</v>
      </c>
      <c r="E476" s="127">
        <v>0</v>
      </c>
      <c r="F476" s="127">
        <v>0</v>
      </c>
      <c r="G476" s="127">
        <v>0</v>
      </c>
      <c r="H476" s="127">
        <v>0</v>
      </c>
      <c r="I476" s="127">
        <v>0</v>
      </c>
      <c r="J476" s="127">
        <v>0</v>
      </c>
      <c r="K476" s="127">
        <v>0</v>
      </c>
      <c r="L476" s="127">
        <v>0</v>
      </c>
      <c r="M476" s="127">
        <v>0</v>
      </c>
      <c r="N476" s="127">
        <v>0</v>
      </c>
      <c r="O476" s="82">
        <v>1</v>
      </c>
      <c r="P476" s="83">
        <f>O476/B476*100</f>
        <v>100</v>
      </c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39.950000000000003" customHeight="1" x14ac:dyDescent="0.2">
      <c r="A477" s="19" t="s">
        <v>192</v>
      </c>
      <c r="B477" s="127">
        <v>0</v>
      </c>
      <c r="C477" s="127">
        <v>0</v>
      </c>
      <c r="D477" s="127">
        <v>0</v>
      </c>
      <c r="E477" s="127">
        <v>0</v>
      </c>
      <c r="F477" s="127">
        <v>0</v>
      </c>
      <c r="G477" s="127">
        <v>0</v>
      </c>
      <c r="H477" s="127">
        <v>0</v>
      </c>
      <c r="I477" s="127">
        <v>0</v>
      </c>
      <c r="J477" s="127">
        <v>0</v>
      </c>
      <c r="K477" s="127">
        <v>0</v>
      </c>
      <c r="L477" s="127">
        <v>0</v>
      </c>
      <c r="M477" s="127">
        <v>0</v>
      </c>
      <c r="N477" s="127">
        <v>0</v>
      </c>
      <c r="O477" s="127">
        <v>0</v>
      </c>
      <c r="P477" s="127">
        <v>0</v>
      </c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39.950000000000003" customHeight="1" x14ac:dyDescent="0.2">
      <c r="A478" s="19" t="s">
        <v>193</v>
      </c>
      <c r="B478" s="127">
        <v>0</v>
      </c>
      <c r="C478" s="127">
        <v>0</v>
      </c>
      <c r="D478" s="127">
        <v>0</v>
      </c>
      <c r="E478" s="127">
        <v>0</v>
      </c>
      <c r="F478" s="127">
        <v>0</v>
      </c>
      <c r="G478" s="127">
        <v>0</v>
      </c>
      <c r="H478" s="127">
        <v>0</v>
      </c>
      <c r="I478" s="127">
        <v>0</v>
      </c>
      <c r="J478" s="127">
        <v>0</v>
      </c>
      <c r="K478" s="127">
        <v>0</v>
      </c>
      <c r="L478" s="127">
        <v>0</v>
      </c>
      <c r="M478" s="127">
        <v>0</v>
      </c>
      <c r="N478" s="127">
        <v>0</v>
      </c>
      <c r="O478" s="127">
        <v>0</v>
      </c>
      <c r="P478" s="127">
        <v>0</v>
      </c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39.950000000000003" customHeight="1" x14ac:dyDescent="0.2">
      <c r="A479" s="19" t="s">
        <v>194</v>
      </c>
      <c r="B479" s="127">
        <v>0</v>
      </c>
      <c r="C479" s="127">
        <v>0</v>
      </c>
      <c r="D479" s="127">
        <v>0</v>
      </c>
      <c r="E479" s="127">
        <v>0</v>
      </c>
      <c r="F479" s="127">
        <v>0</v>
      </c>
      <c r="G479" s="127">
        <v>0</v>
      </c>
      <c r="H479" s="127">
        <v>0</v>
      </c>
      <c r="I479" s="127">
        <v>0</v>
      </c>
      <c r="J479" s="127">
        <v>0</v>
      </c>
      <c r="K479" s="127">
        <v>0</v>
      </c>
      <c r="L479" s="127">
        <v>0</v>
      </c>
      <c r="M479" s="127">
        <v>0</v>
      </c>
      <c r="N479" s="127">
        <v>0</v>
      </c>
      <c r="O479" s="127">
        <v>0</v>
      </c>
      <c r="P479" s="127">
        <v>0</v>
      </c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39.950000000000003" customHeight="1" x14ac:dyDescent="0.2">
      <c r="A480" s="19" t="s">
        <v>195</v>
      </c>
      <c r="B480" s="82">
        <v>4</v>
      </c>
      <c r="C480" s="127">
        <v>0</v>
      </c>
      <c r="D480" s="127">
        <v>0</v>
      </c>
      <c r="E480" s="127">
        <v>0</v>
      </c>
      <c r="F480" s="127">
        <v>0</v>
      </c>
      <c r="G480" s="127">
        <v>0</v>
      </c>
      <c r="H480" s="127">
        <v>0</v>
      </c>
      <c r="I480" s="127">
        <v>0</v>
      </c>
      <c r="J480" s="127">
        <v>0</v>
      </c>
      <c r="K480" s="127">
        <v>0</v>
      </c>
      <c r="L480" s="127">
        <v>0</v>
      </c>
      <c r="M480" s="127">
        <v>0</v>
      </c>
      <c r="N480" s="127">
        <v>0</v>
      </c>
      <c r="O480" s="82">
        <v>4</v>
      </c>
      <c r="P480" s="83">
        <f>O480/B480*100</f>
        <v>100</v>
      </c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5.95" customHeight="1" x14ac:dyDescent="0.2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5.95" customHeight="1" thickBot="1" x14ac:dyDescent="0.25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s="3" customFormat="1" ht="18" customHeight="1" x14ac:dyDescent="0.2">
      <c r="A483" s="29" t="s">
        <v>196</v>
      </c>
      <c r="B483" s="20"/>
      <c r="C483" s="20"/>
      <c r="D483" s="21"/>
      <c r="E483" s="20"/>
      <c r="F483" s="21"/>
      <c r="G483" s="20"/>
      <c r="H483" s="21"/>
      <c r="I483" s="20"/>
      <c r="J483" s="21"/>
      <c r="K483" s="20"/>
      <c r="L483" s="21"/>
      <c r="M483" s="20"/>
      <c r="N483" s="21"/>
      <c r="O483" s="20"/>
      <c r="P483" s="22"/>
    </row>
    <row r="484" spans="1:26" s="3" customFormat="1" ht="18" customHeight="1" x14ac:dyDescent="0.25">
      <c r="A484" s="30" t="s">
        <v>19</v>
      </c>
    </row>
    <row r="485" spans="1:26" s="3" customFormat="1" ht="15.95" customHeight="1" x14ac:dyDescent="0.2">
      <c r="A485" s="31" t="s">
        <v>20</v>
      </c>
    </row>
    <row r="486" spans="1:26" ht="35.1" customHeight="1" x14ac:dyDescent="0.2">
      <c r="A486" s="77" t="s">
        <v>134</v>
      </c>
      <c r="B486" s="41"/>
      <c r="C486" s="34"/>
      <c r="D486" s="34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39.950000000000003" customHeight="1" x14ac:dyDescent="0.2">
      <c r="A487" s="16" t="s">
        <v>185</v>
      </c>
      <c r="B487" s="80">
        <f>SUM(B488:B499)</f>
        <v>2465</v>
      </c>
      <c r="C487" s="80">
        <f>SUM(C488:C499)</f>
        <v>1122</v>
      </c>
      <c r="D487" s="81">
        <f t="shared" ref="D487:D494" si="198">C487/B487*100</f>
        <v>45.517241379310349</v>
      </c>
      <c r="E487" s="80">
        <f>SUM(E488:E499)</f>
        <v>95</v>
      </c>
      <c r="F487" s="81">
        <f t="shared" ref="F487:F494" si="199">E487/B487*100</f>
        <v>3.8539553752535496</v>
      </c>
      <c r="G487" s="80">
        <f>SUM(G488:G499)</f>
        <v>585</v>
      </c>
      <c r="H487" s="81">
        <f t="shared" ref="H487:H494" si="200">G487/B487*100</f>
        <v>23.732251521298174</v>
      </c>
      <c r="I487" s="80">
        <f>SUM(I488:I499)</f>
        <v>38</v>
      </c>
      <c r="J487" s="81">
        <f t="shared" ref="J487:J492" si="201">I487/B487*100</f>
        <v>1.5415821501014197</v>
      </c>
      <c r="K487" s="80">
        <f>SUM(K488:K499)</f>
        <v>58</v>
      </c>
      <c r="L487" s="81">
        <f t="shared" ref="L487:L494" si="202">K487/B487*100</f>
        <v>2.3529411764705883</v>
      </c>
      <c r="M487" s="80">
        <f>SUM(M488:M499)</f>
        <v>59</v>
      </c>
      <c r="N487" s="81">
        <f t="shared" ref="N487:N492" si="203">M487/B487*100</f>
        <v>2.3935091277890468</v>
      </c>
      <c r="O487" s="80">
        <f>SUM(O488:O499)</f>
        <v>508</v>
      </c>
      <c r="P487" s="81">
        <f t="shared" ref="P487:P494" si="204">O487/B487*100</f>
        <v>20.608519269776878</v>
      </c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39.950000000000003" customHeight="1" x14ac:dyDescent="0.2">
      <c r="A488" s="19" t="s">
        <v>186</v>
      </c>
      <c r="B488" s="82">
        <v>424</v>
      </c>
      <c r="C488" s="82">
        <v>165</v>
      </c>
      <c r="D488" s="83">
        <f t="shared" si="198"/>
        <v>38.915094339622641</v>
      </c>
      <c r="E488" s="82">
        <v>25</v>
      </c>
      <c r="F488" s="83">
        <f t="shared" si="199"/>
        <v>5.8962264150943398</v>
      </c>
      <c r="G488" s="82">
        <v>131</v>
      </c>
      <c r="H488" s="83">
        <f t="shared" si="200"/>
        <v>30.89622641509434</v>
      </c>
      <c r="I488" s="82">
        <v>7</v>
      </c>
      <c r="J488" s="83">
        <f t="shared" si="201"/>
        <v>1.6509433962264151</v>
      </c>
      <c r="K488" s="82">
        <v>5</v>
      </c>
      <c r="L488" s="83">
        <f t="shared" si="202"/>
        <v>1.179245283018868</v>
      </c>
      <c r="M488" s="82">
        <v>33</v>
      </c>
      <c r="N488" s="83">
        <f t="shared" si="203"/>
        <v>7.783018867924528</v>
      </c>
      <c r="O488" s="82">
        <v>58</v>
      </c>
      <c r="P488" s="83">
        <f t="shared" si="204"/>
        <v>13.679245283018867</v>
      </c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39.950000000000003" customHeight="1" x14ac:dyDescent="0.2">
      <c r="A489" s="19" t="s">
        <v>187</v>
      </c>
      <c r="B489" s="82">
        <v>31</v>
      </c>
      <c r="C489" s="82">
        <v>16</v>
      </c>
      <c r="D489" s="83">
        <f t="shared" si="198"/>
        <v>51.612903225806448</v>
      </c>
      <c r="E489" s="82">
        <v>1</v>
      </c>
      <c r="F489" s="83">
        <f t="shared" si="199"/>
        <v>3.225806451612903</v>
      </c>
      <c r="G489" s="82">
        <v>2</v>
      </c>
      <c r="H489" s="83">
        <f t="shared" si="200"/>
        <v>6.4516129032258061</v>
      </c>
      <c r="I489" s="82">
        <v>2</v>
      </c>
      <c r="J489" s="83">
        <f t="shared" si="201"/>
        <v>6.4516129032258061</v>
      </c>
      <c r="K489" s="82">
        <v>2</v>
      </c>
      <c r="L489" s="83">
        <f t="shared" si="202"/>
        <v>6.4516129032258061</v>
      </c>
      <c r="M489" s="82">
        <v>6</v>
      </c>
      <c r="N489" s="83">
        <f t="shared" si="203"/>
        <v>19.35483870967742</v>
      </c>
      <c r="O489" s="82">
        <v>2</v>
      </c>
      <c r="P489" s="83">
        <f t="shared" si="204"/>
        <v>6.4516129032258061</v>
      </c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39.950000000000003" customHeight="1" x14ac:dyDescent="0.2">
      <c r="A490" s="125" t="s">
        <v>199</v>
      </c>
      <c r="B490" s="82">
        <v>472</v>
      </c>
      <c r="C490" s="82">
        <v>196</v>
      </c>
      <c r="D490" s="83">
        <f t="shared" si="198"/>
        <v>41.525423728813557</v>
      </c>
      <c r="E490" s="82">
        <v>46</v>
      </c>
      <c r="F490" s="83">
        <f t="shared" si="199"/>
        <v>9.7457627118644066</v>
      </c>
      <c r="G490" s="82">
        <v>141</v>
      </c>
      <c r="H490" s="83">
        <f t="shared" si="200"/>
        <v>29.872881355932201</v>
      </c>
      <c r="I490" s="82">
        <v>9</v>
      </c>
      <c r="J490" s="83">
        <f t="shared" si="201"/>
        <v>1.9067796610169492</v>
      </c>
      <c r="K490" s="82">
        <v>19</v>
      </c>
      <c r="L490" s="83">
        <f t="shared" si="202"/>
        <v>4.0254237288135588</v>
      </c>
      <c r="M490" s="82">
        <v>11</v>
      </c>
      <c r="N490" s="83">
        <f t="shared" si="203"/>
        <v>2.3305084745762712</v>
      </c>
      <c r="O490" s="82">
        <v>50</v>
      </c>
      <c r="P490" s="83">
        <f t="shared" si="204"/>
        <v>10.59322033898305</v>
      </c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39.950000000000003" customHeight="1" x14ac:dyDescent="0.2">
      <c r="A491" s="19" t="s">
        <v>188</v>
      </c>
      <c r="B491" s="127">
        <v>0</v>
      </c>
      <c r="C491" s="127">
        <v>0</v>
      </c>
      <c r="D491" s="127">
        <v>0</v>
      </c>
      <c r="E491" s="127">
        <v>0</v>
      </c>
      <c r="F491" s="127">
        <v>0</v>
      </c>
      <c r="G491" s="127">
        <v>0</v>
      </c>
      <c r="H491" s="127">
        <v>0</v>
      </c>
      <c r="I491" s="127">
        <v>0</v>
      </c>
      <c r="J491" s="127">
        <v>0</v>
      </c>
      <c r="K491" s="127">
        <v>0</v>
      </c>
      <c r="L491" s="127">
        <v>0</v>
      </c>
      <c r="M491" s="127">
        <v>0</v>
      </c>
      <c r="N491" s="127">
        <v>0</v>
      </c>
      <c r="O491" s="127">
        <v>0</v>
      </c>
      <c r="P491" s="127">
        <v>0</v>
      </c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54.95" customHeight="1" x14ac:dyDescent="0.2">
      <c r="A492" s="19" t="s">
        <v>189</v>
      </c>
      <c r="B492" s="82">
        <v>1134</v>
      </c>
      <c r="C492" s="82">
        <v>702</v>
      </c>
      <c r="D492" s="83">
        <f t="shared" si="198"/>
        <v>61.904761904761905</v>
      </c>
      <c r="E492" s="82">
        <v>16</v>
      </c>
      <c r="F492" s="83">
        <f t="shared" si="199"/>
        <v>1.4109347442680775</v>
      </c>
      <c r="G492" s="82">
        <v>305</v>
      </c>
      <c r="H492" s="83">
        <f t="shared" si="200"/>
        <v>26.895943562610231</v>
      </c>
      <c r="I492" s="82">
        <v>19</v>
      </c>
      <c r="J492" s="83">
        <f t="shared" si="201"/>
        <v>1.6754850088183422</v>
      </c>
      <c r="K492" s="82">
        <v>6</v>
      </c>
      <c r="L492" s="83">
        <f t="shared" si="202"/>
        <v>0.52910052910052907</v>
      </c>
      <c r="M492" s="82">
        <v>2</v>
      </c>
      <c r="N492" s="83">
        <f t="shared" si="203"/>
        <v>0.17636684303350969</v>
      </c>
      <c r="O492" s="82">
        <v>84</v>
      </c>
      <c r="P492" s="83">
        <f t="shared" si="204"/>
        <v>7.4074074074074066</v>
      </c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20" customHeight="1" x14ac:dyDescent="0.2">
      <c r="A493" s="19" t="s">
        <v>200</v>
      </c>
      <c r="B493" s="127">
        <v>0</v>
      </c>
      <c r="C493" s="127">
        <v>0</v>
      </c>
      <c r="D493" s="127">
        <v>0</v>
      </c>
      <c r="E493" s="127">
        <v>0</v>
      </c>
      <c r="F493" s="127">
        <v>0</v>
      </c>
      <c r="G493" s="127">
        <v>0</v>
      </c>
      <c r="H493" s="127">
        <v>0</v>
      </c>
      <c r="I493" s="127">
        <v>0</v>
      </c>
      <c r="J493" s="127">
        <v>0</v>
      </c>
      <c r="K493" s="127">
        <v>0</v>
      </c>
      <c r="L493" s="127">
        <v>0</v>
      </c>
      <c r="M493" s="127">
        <v>0</v>
      </c>
      <c r="N493" s="127">
        <v>0</v>
      </c>
      <c r="O493" s="127">
        <v>0</v>
      </c>
      <c r="P493" s="127">
        <v>0</v>
      </c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39.950000000000003" customHeight="1" x14ac:dyDescent="0.2">
      <c r="A494" s="19" t="s">
        <v>190</v>
      </c>
      <c r="B494" s="82">
        <v>63</v>
      </c>
      <c r="C494" s="82">
        <v>32</v>
      </c>
      <c r="D494" s="83">
        <f t="shared" si="198"/>
        <v>50.793650793650791</v>
      </c>
      <c r="E494" s="82">
        <v>7</v>
      </c>
      <c r="F494" s="83">
        <f t="shared" si="199"/>
        <v>11.111111111111111</v>
      </c>
      <c r="G494" s="82">
        <v>1</v>
      </c>
      <c r="H494" s="83">
        <f t="shared" si="200"/>
        <v>1.5873015873015872</v>
      </c>
      <c r="I494" s="127">
        <v>0</v>
      </c>
      <c r="J494" s="127">
        <v>0</v>
      </c>
      <c r="K494" s="82">
        <v>4</v>
      </c>
      <c r="L494" s="83">
        <f t="shared" si="202"/>
        <v>6.3492063492063489</v>
      </c>
      <c r="M494" s="127">
        <v>0</v>
      </c>
      <c r="N494" s="127">
        <v>0</v>
      </c>
      <c r="O494" s="82">
        <v>19</v>
      </c>
      <c r="P494" s="83">
        <f t="shared" si="204"/>
        <v>30.158730158730158</v>
      </c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39.950000000000003" customHeight="1" x14ac:dyDescent="0.2">
      <c r="A495" s="19" t="s">
        <v>191</v>
      </c>
      <c r="B495" s="127">
        <v>0</v>
      </c>
      <c r="C495" s="127">
        <v>0</v>
      </c>
      <c r="D495" s="127">
        <v>0</v>
      </c>
      <c r="E495" s="127">
        <v>0</v>
      </c>
      <c r="F495" s="127">
        <v>0</v>
      </c>
      <c r="G495" s="127">
        <v>0</v>
      </c>
      <c r="H495" s="127">
        <v>0</v>
      </c>
      <c r="I495" s="127">
        <v>0</v>
      </c>
      <c r="J495" s="127">
        <v>0</v>
      </c>
      <c r="K495" s="127">
        <v>0</v>
      </c>
      <c r="L495" s="127">
        <v>0</v>
      </c>
      <c r="M495" s="127">
        <v>0</v>
      </c>
      <c r="N495" s="127">
        <v>0</v>
      </c>
      <c r="O495" s="127">
        <v>0</v>
      </c>
      <c r="P495" s="127">
        <v>0</v>
      </c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39.950000000000003" customHeight="1" x14ac:dyDescent="0.2">
      <c r="A496" s="19" t="s">
        <v>192</v>
      </c>
      <c r="B496" s="82">
        <v>8</v>
      </c>
      <c r="C496" s="127">
        <v>0</v>
      </c>
      <c r="D496" s="127">
        <v>0</v>
      </c>
      <c r="E496" s="127">
        <v>0</v>
      </c>
      <c r="F496" s="127">
        <v>0</v>
      </c>
      <c r="G496" s="127">
        <v>0</v>
      </c>
      <c r="H496" s="127">
        <v>0</v>
      </c>
      <c r="I496" s="127">
        <v>0</v>
      </c>
      <c r="J496" s="127">
        <v>0</v>
      </c>
      <c r="K496" s="82">
        <v>6</v>
      </c>
      <c r="L496" s="83">
        <f t="shared" ref="L496:L499" si="205">K496/B496*100</f>
        <v>75</v>
      </c>
      <c r="M496" s="82">
        <v>2</v>
      </c>
      <c r="N496" s="83">
        <f t="shared" ref="N496:N499" si="206">M496/B496*100</f>
        <v>25</v>
      </c>
      <c r="O496" s="127">
        <v>0</v>
      </c>
      <c r="P496" s="127">
        <v>0</v>
      </c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39.950000000000003" customHeight="1" x14ac:dyDescent="0.2">
      <c r="A497" s="19" t="s">
        <v>193</v>
      </c>
      <c r="B497" s="82">
        <v>98</v>
      </c>
      <c r="C497" s="82">
        <v>1</v>
      </c>
      <c r="D497" s="83">
        <f t="shared" ref="D497:D499" si="207">C497/B497*100</f>
        <v>1.0204081632653061</v>
      </c>
      <c r="E497" s="127">
        <v>0</v>
      </c>
      <c r="F497" s="127">
        <v>0</v>
      </c>
      <c r="G497" s="127">
        <v>0</v>
      </c>
      <c r="H497" s="127">
        <v>0</v>
      </c>
      <c r="I497" s="82">
        <v>1</v>
      </c>
      <c r="J497" s="83">
        <f t="shared" ref="J497" si="208">I497/B497*100</f>
        <v>1.0204081632653061</v>
      </c>
      <c r="K497" s="82">
        <v>14</v>
      </c>
      <c r="L497" s="83">
        <f t="shared" si="205"/>
        <v>14.285714285714285</v>
      </c>
      <c r="M497" s="127">
        <v>0</v>
      </c>
      <c r="N497" s="127">
        <v>0</v>
      </c>
      <c r="O497" s="82">
        <v>82</v>
      </c>
      <c r="P497" s="83">
        <f>O497/B497*100</f>
        <v>83.673469387755105</v>
      </c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39.950000000000003" customHeight="1" x14ac:dyDescent="0.2">
      <c r="A498" s="19" t="s">
        <v>194</v>
      </c>
      <c r="B498" s="82">
        <v>9</v>
      </c>
      <c r="C498" s="82">
        <v>6</v>
      </c>
      <c r="D498" s="83">
        <f t="shared" si="207"/>
        <v>66.666666666666657</v>
      </c>
      <c r="E498" s="127">
        <v>0</v>
      </c>
      <c r="F498" s="127">
        <v>0</v>
      </c>
      <c r="G498" s="127">
        <v>0</v>
      </c>
      <c r="H498" s="127">
        <v>0</v>
      </c>
      <c r="I498" s="127">
        <v>0</v>
      </c>
      <c r="J498" s="127">
        <v>0</v>
      </c>
      <c r="K498" s="127">
        <v>0</v>
      </c>
      <c r="L498" s="127">
        <v>0</v>
      </c>
      <c r="M498" s="82">
        <v>1</v>
      </c>
      <c r="N498" s="83">
        <f t="shared" si="206"/>
        <v>11.111111111111111</v>
      </c>
      <c r="O498" s="82">
        <v>2</v>
      </c>
      <c r="P498" s="83">
        <f>O498/B498*100</f>
        <v>22.222222222222221</v>
      </c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39.950000000000003" customHeight="1" x14ac:dyDescent="0.2">
      <c r="A499" s="19" t="s">
        <v>195</v>
      </c>
      <c r="B499" s="82">
        <v>226</v>
      </c>
      <c r="C499" s="82">
        <v>4</v>
      </c>
      <c r="D499" s="83">
        <f t="shared" si="207"/>
        <v>1.7699115044247788</v>
      </c>
      <c r="E499" s="127">
        <v>0</v>
      </c>
      <c r="F499" s="127">
        <v>0</v>
      </c>
      <c r="G499" s="82">
        <v>5</v>
      </c>
      <c r="H499" s="83">
        <f t="shared" ref="H499" si="209">G499/B499*100</f>
        <v>2.2123893805309733</v>
      </c>
      <c r="I499" s="127">
        <v>0</v>
      </c>
      <c r="J499" s="127">
        <v>0</v>
      </c>
      <c r="K499" s="82">
        <v>2</v>
      </c>
      <c r="L499" s="83">
        <f t="shared" si="205"/>
        <v>0.88495575221238942</v>
      </c>
      <c r="M499" s="82">
        <v>4</v>
      </c>
      <c r="N499" s="83">
        <f t="shared" si="206"/>
        <v>1.7699115044247788</v>
      </c>
      <c r="O499" s="82">
        <v>211</v>
      </c>
      <c r="P499" s="83">
        <f>O499/B499*100</f>
        <v>93.362831858407077</v>
      </c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5.95" customHeight="1" x14ac:dyDescent="0.2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5.95" customHeight="1" thickBot="1" x14ac:dyDescent="0.25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s="3" customFormat="1" ht="18" customHeight="1" x14ac:dyDescent="0.2">
      <c r="A502" s="29" t="s">
        <v>196</v>
      </c>
      <c r="B502" s="20"/>
      <c r="C502" s="20"/>
      <c r="D502" s="21"/>
      <c r="E502" s="20"/>
      <c r="F502" s="21"/>
      <c r="G502" s="20"/>
      <c r="H502" s="21"/>
      <c r="I502" s="20"/>
      <c r="J502" s="21"/>
      <c r="K502" s="20"/>
      <c r="L502" s="21"/>
      <c r="M502" s="20"/>
      <c r="N502" s="21"/>
      <c r="O502" s="20"/>
      <c r="P502" s="22"/>
    </row>
    <row r="503" spans="1:26" s="3" customFormat="1" ht="18" customHeight="1" x14ac:dyDescent="0.25">
      <c r="A503" s="30" t="s">
        <v>19</v>
      </c>
    </row>
    <row r="504" spans="1:26" s="3" customFormat="1" ht="15.95" customHeight="1" x14ac:dyDescent="0.2">
      <c r="A504" s="31" t="s">
        <v>20</v>
      </c>
    </row>
    <row r="505" spans="1:26" ht="35.1" customHeight="1" x14ac:dyDescent="0.2">
      <c r="A505" s="77" t="s">
        <v>135</v>
      </c>
      <c r="B505" s="41"/>
      <c r="C505" s="34"/>
      <c r="D505" s="34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39.950000000000003" customHeight="1" x14ac:dyDescent="0.2">
      <c r="A506" s="16" t="s">
        <v>185</v>
      </c>
      <c r="B506" s="80">
        <f>SUM(B507:B518)</f>
        <v>1166</v>
      </c>
      <c r="C506" s="80">
        <f>SUM(C507:C518)</f>
        <v>33</v>
      </c>
      <c r="D506" s="81">
        <f t="shared" ref="D506:D509" si="210">C506/B506*100</f>
        <v>2.8301886792452833</v>
      </c>
      <c r="E506" s="80">
        <f>SUM(E507:E518)</f>
        <v>60</v>
      </c>
      <c r="F506" s="81">
        <f t="shared" ref="F506:F509" si="211">E506/B506*100</f>
        <v>5.1457975986277873</v>
      </c>
      <c r="G506" s="80">
        <f>SUM(G507:G518)</f>
        <v>202</v>
      </c>
      <c r="H506" s="81">
        <f t="shared" ref="H506:H509" si="212">G506/B506*100</f>
        <v>17.324185248713551</v>
      </c>
      <c r="I506" s="80">
        <f>SUM(I507:I518)</f>
        <v>2</v>
      </c>
      <c r="J506" s="81">
        <f t="shared" ref="J506:J507" si="213">I506/B506*100</f>
        <v>0.17152658662092624</v>
      </c>
      <c r="K506" s="80">
        <f>SUM(K507:K518)</f>
        <v>438</v>
      </c>
      <c r="L506" s="81">
        <f t="shared" ref="L506:L509" si="214">K506/B506*100</f>
        <v>37.564322469982848</v>
      </c>
      <c r="M506" s="80">
        <f>SUM(M507:M518)</f>
        <v>76</v>
      </c>
      <c r="N506" s="81">
        <f t="shared" ref="N506:N509" si="215">M506/B506*100</f>
        <v>6.5180102915951972</v>
      </c>
      <c r="O506" s="80">
        <f>SUM(O507:O518)</f>
        <v>355</v>
      </c>
      <c r="P506" s="81">
        <f>O506/B506*100</f>
        <v>30.445969125214408</v>
      </c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39.950000000000003" customHeight="1" x14ac:dyDescent="0.2">
      <c r="A507" s="19" t="s">
        <v>186</v>
      </c>
      <c r="B507" s="82">
        <v>443</v>
      </c>
      <c r="C507" s="82">
        <v>14</v>
      </c>
      <c r="D507" s="83">
        <f t="shared" si="210"/>
        <v>3.1602708803611739</v>
      </c>
      <c r="E507" s="82">
        <v>25</v>
      </c>
      <c r="F507" s="83">
        <f t="shared" si="211"/>
        <v>5.6433408577878108</v>
      </c>
      <c r="G507" s="82">
        <v>141</v>
      </c>
      <c r="H507" s="83">
        <f t="shared" si="212"/>
        <v>31.82844243792325</v>
      </c>
      <c r="I507" s="82">
        <v>2</v>
      </c>
      <c r="J507" s="83">
        <f t="shared" si="213"/>
        <v>0.45146726862302478</v>
      </c>
      <c r="K507" s="82">
        <v>103</v>
      </c>
      <c r="L507" s="83">
        <f t="shared" si="214"/>
        <v>23.25056433408578</v>
      </c>
      <c r="M507" s="82">
        <v>54</v>
      </c>
      <c r="N507" s="83">
        <f t="shared" si="215"/>
        <v>12.18961625282167</v>
      </c>
      <c r="O507" s="82">
        <v>104</v>
      </c>
      <c r="P507" s="83">
        <f>O507/B507*100</f>
        <v>23.47629796839729</v>
      </c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39.950000000000003" customHeight="1" x14ac:dyDescent="0.2">
      <c r="A508" s="19" t="s">
        <v>187</v>
      </c>
      <c r="B508" s="82">
        <v>126</v>
      </c>
      <c r="C508" s="82">
        <v>5</v>
      </c>
      <c r="D508" s="83">
        <f t="shared" si="210"/>
        <v>3.9682539682539679</v>
      </c>
      <c r="E508" s="82">
        <v>13</v>
      </c>
      <c r="F508" s="83">
        <f t="shared" si="211"/>
        <v>10.317460317460316</v>
      </c>
      <c r="G508" s="82">
        <v>43</v>
      </c>
      <c r="H508" s="83">
        <f t="shared" si="212"/>
        <v>34.126984126984127</v>
      </c>
      <c r="I508" s="127">
        <v>0</v>
      </c>
      <c r="J508" s="127">
        <v>0</v>
      </c>
      <c r="K508" s="82">
        <v>31</v>
      </c>
      <c r="L508" s="83">
        <f t="shared" si="214"/>
        <v>24.603174603174601</v>
      </c>
      <c r="M508" s="82">
        <v>4</v>
      </c>
      <c r="N508" s="83">
        <f t="shared" si="215"/>
        <v>3.1746031746031744</v>
      </c>
      <c r="O508" s="82">
        <v>30</v>
      </c>
      <c r="P508" s="83">
        <f>O508/B508*100</f>
        <v>23.809523809523807</v>
      </c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39.950000000000003" customHeight="1" x14ac:dyDescent="0.2">
      <c r="A509" s="125" t="s">
        <v>199</v>
      </c>
      <c r="B509" s="82">
        <v>533</v>
      </c>
      <c r="C509" s="82">
        <v>14</v>
      </c>
      <c r="D509" s="83">
        <f t="shared" si="210"/>
        <v>2.6266416510318953</v>
      </c>
      <c r="E509" s="82">
        <v>21</v>
      </c>
      <c r="F509" s="83">
        <f t="shared" si="211"/>
        <v>3.9399624765478425</v>
      </c>
      <c r="G509" s="82">
        <v>11</v>
      </c>
      <c r="H509" s="83">
        <f t="shared" si="212"/>
        <v>2.0637898686679175</v>
      </c>
      <c r="I509" s="127">
        <v>0</v>
      </c>
      <c r="J509" s="127">
        <v>0</v>
      </c>
      <c r="K509" s="82">
        <v>297</v>
      </c>
      <c r="L509" s="83">
        <f t="shared" si="214"/>
        <v>55.722326454033762</v>
      </c>
      <c r="M509" s="82">
        <v>17</v>
      </c>
      <c r="N509" s="83">
        <f t="shared" si="215"/>
        <v>3.1894934333958722</v>
      </c>
      <c r="O509" s="82">
        <v>173</v>
      </c>
      <c r="P509" s="83">
        <f>O509/B509*100</f>
        <v>32.457786116322701</v>
      </c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39.950000000000003" customHeight="1" x14ac:dyDescent="0.2">
      <c r="A510" s="19" t="s">
        <v>188</v>
      </c>
      <c r="B510" s="127">
        <v>0</v>
      </c>
      <c r="C510" s="127">
        <v>0</v>
      </c>
      <c r="D510" s="127">
        <v>0</v>
      </c>
      <c r="E510" s="127">
        <v>0</v>
      </c>
      <c r="F510" s="127">
        <v>0</v>
      </c>
      <c r="G510" s="127">
        <v>0</v>
      </c>
      <c r="H510" s="127">
        <v>0</v>
      </c>
      <c r="I510" s="127">
        <v>0</v>
      </c>
      <c r="J510" s="127">
        <v>0</v>
      </c>
      <c r="K510" s="127">
        <v>0</v>
      </c>
      <c r="L510" s="127">
        <v>0</v>
      </c>
      <c r="M510" s="127">
        <v>0</v>
      </c>
      <c r="N510" s="127">
        <v>0</v>
      </c>
      <c r="O510" s="127">
        <v>0</v>
      </c>
      <c r="P510" s="127">
        <v>0</v>
      </c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54.95" customHeight="1" x14ac:dyDescent="0.2">
      <c r="A511" s="19" t="s">
        <v>189</v>
      </c>
      <c r="B511" s="127">
        <v>0</v>
      </c>
      <c r="C511" s="127">
        <v>0</v>
      </c>
      <c r="D511" s="127">
        <v>0</v>
      </c>
      <c r="E511" s="127">
        <v>0</v>
      </c>
      <c r="F511" s="127">
        <v>0</v>
      </c>
      <c r="G511" s="127">
        <v>0</v>
      </c>
      <c r="H511" s="127">
        <v>0</v>
      </c>
      <c r="I511" s="127">
        <v>0</v>
      </c>
      <c r="J511" s="127">
        <v>0</v>
      </c>
      <c r="K511" s="127">
        <v>0</v>
      </c>
      <c r="L511" s="127">
        <v>0</v>
      </c>
      <c r="M511" s="127">
        <v>0</v>
      </c>
      <c r="N511" s="127">
        <v>0</v>
      </c>
      <c r="O511" s="127">
        <v>0</v>
      </c>
      <c r="P511" s="127">
        <v>0</v>
      </c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20" customHeight="1" x14ac:dyDescent="0.2">
      <c r="A512" s="19" t="s">
        <v>200</v>
      </c>
      <c r="B512" s="127">
        <v>0</v>
      </c>
      <c r="C512" s="127">
        <v>0</v>
      </c>
      <c r="D512" s="127">
        <v>0</v>
      </c>
      <c r="E512" s="127">
        <v>0</v>
      </c>
      <c r="F512" s="127">
        <v>0</v>
      </c>
      <c r="G512" s="127">
        <v>0</v>
      </c>
      <c r="H512" s="127">
        <v>0</v>
      </c>
      <c r="I512" s="127">
        <v>0</v>
      </c>
      <c r="J512" s="127">
        <v>0</v>
      </c>
      <c r="K512" s="127">
        <v>0</v>
      </c>
      <c r="L512" s="127">
        <v>0</v>
      </c>
      <c r="M512" s="127">
        <v>0</v>
      </c>
      <c r="N512" s="127">
        <v>0</v>
      </c>
      <c r="O512" s="127">
        <v>0</v>
      </c>
      <c r="P512" s="127">
        <v>0</v>
      </c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39.950000000000003" customHeight="1" x14ac:dyDescent="0.2">
      <c r="A513" s="19" t="s">
        <v>190</v>
      </c>
      <c r="B513" s="82">
        <v>10</v>
      </c>
      <c r="C513" s="127">
        <v>0</v>
      </c>
      <c r="D513" s="127">
        <v>0</v>
      </c>
      <c r="E513" s="127">
        <v>0</v>
      </c>
      <c r="F513" s="127">
        <v>0</v>
      </c>
      <c r="G513" s="82">
        <v>4</v>
      </c>
      <c r="H513" s="83">
        <f t="shared" ref="H513:H515" si="216">G513/B513*100</f>
        <v>40</v>
      </c>
      <c r="I513" s="127">
        <v>0</v>
      </c>
      <c r="J513" s="127">
        <v>0</v>
      </c>
      <c r="K513" s="127">
        <v>0</v>
      </c>
      <c r="L513" s="127">
        <v>0</v>
      </c>
      <c r="M513" s="127">
        <v>0</v>
      </c>
      <c r="N513" s="127">
        <v>0</v>
      </c>
      <c r="O513" s="82">
        <v>6</v>
      </c>
      <c r="P513" s="83">
        <f>O513/B513*100</f>
        <v>60</v>
      </c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39.950000000000003" customHeight="1" x14ac:dyDescent="0.2">
      <c r="A514" s="19" t="s">
        <v>191</v>
      </c>
      <c r="B514" s="82">
        <v>34</v>
      </c>
      <c r="C514" s="127">
        <v>0</v>
      </c>
      <c r="D514" s="127">
        <v>0</v>
      </c>
      <c r="E514" s="82">
        <v>1</v>
      </c>
      <c r="F514" s="83">
        <f t="shared" ref="F514" si="217">E514/B514*100</f>
        <v>2.9411764705882351</v>
      </c>
      <c r="G514" s="127">
        <v>0</v>
      </c>
      <c r="H514" s="127">
        <v>0</v>
      </c>
      <c r="I514" s="127">
        <v>0</v>
      </c>
      <c r="J514" s="127">
        <v>0</v>
      </c>
      <c r="K514" s="82">
        <v>1</v>
      </c>
      <c r="L514" s="83">
        <f t="shared" ref="L514:L515" si="218">K514/B514*100</f>
        <v>2.9411764705882351</v>
      </c>
      <c r="M514" s="82">
        <v>1</v>
      </c>
      <c r="N514" s="83">
        <f t="shared" ref="N514" si="219">M514/B514*100</f>
        <v>2.9411764705882351</v>
      </c>
      <c r="O514" s="82">
        <v>31</v>
      </c>
      <c r="P514" s="83">
        <f>O514/B514*100</f>
        <v>91.17647058823529</v>
      </c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39.950000000000003" customHeight="1" x14ac:dyDescent="0.2">
      <c r="A515" s="19" t="s">
        <v>192</v>
      </c>
      <c r="B515" s="82">
        <v>4</v>
      </c>
      <c r="C515" s="127">
        <v>0</v>
      </c>
      <c r="D515" s="127">
        <v>0</v>
      </c>
      <c r="E515" s="127">
        <v>0</v>
      </c>
      <c r="F515" s="127">
        <v>0</v>
      </c>
      <c r="G515" s="82">
        <v>1</v>
      </c>
      <c r="H515" s="83">
        <f t="shared" si="216"/>
        <v>25</v>
      </c>
      <c r="I515" s="127">
        <v>0</v>
      </c>
      <c r="J515" s="127">
        <v>0</v>
      </c>
      <c r="K515" s="82">
        <v>2</v>
      </c>
      <c r="L515" s="83">
        <f t="shared" si="218"/>
        <v>50</v>
      </c>
      <c r="M515" s="127">
        <v>0</v>
      </c>
      <c r="N515" s="127">
        <v>0</v>
      </c>
      <c r="O515" s="82">
        <v>1</v>
      </c>
      <c r="P515" s="83">
        <f>O515/B515*100</f>
        <v>25</v>
      </c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39.950000000000003" customHeight="1" x14ac:dyDescent="0.2">
      <c r="A516" s="19" t="s">
        <v>193</v>
      </c>
      <c r="B516" s="127">
        <v>0</v>
      </c>
      <c r="C516" s="127">
        <v>0</v>
      </c>
      <c r="D516" s="127">
        <v>0</v>
      </c>
      <c r="E516" s="127">
        <v>0</v>
      </c>
      <c r="F516" s="127">
        <v>0</v>
      </c>
      <c r="G516" s="127">
        <v>0</v>
      </c>
      <c r="H516" s="127">
        <v>0</v>
      </c>
      <c r="I516" s="127">
        <v>0</v>
      </c>
      <c r="J516" s="127">
        <v>0</v>
      </c>
      <c r="K516" s="127">
        <v>0</v>
      </c>
      <c r="L516" s="127">
        <v>0</v>
      </c>
      <c r="M516" s="127">
        <v>0</v>
      </c>
      <c r="N516" s="127">
        <v>0</v>
      </c>
      <c r="O516" s="127">
        <v>0</v>
      </c>
      <c r="P516" s="127">
        <v>0</v>
      </c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39.950000000000003" customHeight="1" x14ac:dyDescent="0.2">
      <c r="A517" s="19" t="s">
        <v>194</v>
      </c>
      <c r="B517" s="127">
        <v>0</v>
      </c>
      <c r="C517" s="127">
        <v>0</v>
      </c>
      <c r="D517" s="127">
        <v>0</v>
      </c>
      <c r="E517" s="127">
        <v>0</v>
      </c>
      <c r="F517" s="127">
        <v>0</v>
      </c>
      <c r="G517" s="127">
        <v>0</v>
      </c>
      <c r="H517" s="127">
        <v>0</v>
      </c>
      <c r="I517" s="127">
        <v>0</v>
      </c>
      <c r="J517" s="127">
        <v>0</v>
      </c>
      <c r="K517" s="127">
        <v>0</v>
      </c>
      <c r="L517" s="127">
        <v>0</v>
      </c>
      <c r="M517" s="127">
        <v>0</v>
      </c>
      <c r="N517" s="127">
        <v>0</v>
      </c>
      <c r="O517" s="127">
        <v>0</v>
      </c>
      <c r="P517" s="127">
        <v>0</v>
      </c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39.950000000000003" customHeight="1" x14ac:dyDescent="0.2">
      <c r="A518" s="19" t="s">
        <v>195</v>
      </c>
      <c r="B518" s="82">
        <v>16</v>
      </c>
      <c r="C518" s="127">
        <v>0</v>
      </c>
      <c r="D518" s="127">
        <v>0</v>
      </c>
      <c r="E518" s="127">
        <v>0</v>
      </c>
      <c r="F518" s="127">
        <v>0</v>
      </c>
      <c r="G518" s="82">
        <v>2</v>
      </c>
      <c r="H518" s="83">
        <f>G518/B518*100</f>
        <v>12.5</v>
      </c>
      <c r="I518" s="127">
        <v>0</v>
      </c>
      <c r="J518" s="127">
        <v>0</v>
      </c>
      <c r="K518" s="82">
        <v>4</v>
      </c>
      <c r="L518" s="83">
        <f>K518/B518*100</f>
        <v>25</v>
      </c>
      <c r="M518" s="127">
        <v>0</v>
      </c>
      <c r="N518" s="127">
        <v>0</v>
      </c>
      <c r="O518" s="82">
        <v>10</v>
      </c>
      <c r="P518" s="83">
        <f>O518/B518*100</f>
        <v>62.5</v>
      </c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5.95" customHeight="1" x14ac:dyDescent="0.2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5.95" customHeight="1" thickBot="1" x14ac:dyDescent="0.25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s="3" customFormat="1" ht="18" customHeight="1" x14ac:dyDescent="0.2">
      <c r="A521" s="29" t="s">
        <v>196</v>
      </c>
      <c r="B521" s="20"/>
      <c r="C521" s="20"/>
      <c r="D521" s="21"/>
      <c r="E521" s="20"/>
      <c r="F521" s="21"/>
      <c r="G521" s="20"/>
      <c r="H521" s="21"/>
      <c r="I521" s="20"/>
      <c r="J521" s="21"/>
      <c r="K521" s="20"/>
      <c r="L521" s="21"/>
      <c r="M521" s="20"/>
      <c r="N521" s="21"/>
      <c r="O521" s="20"/>
      <c r="P521" s="22"/>
    </row>
    <row r="522" spans="1:26" s="3" customFormat="1" ht="18" customHeight="1" x14ac:dyDescent="0.25">
      <c r="A522" s="30" t="s">
        <v>19</v>
      </c>
    </row>
    <row r="523" spans="1:26" s="3" customFormat="1" ht="15.95" customHeight="1" x14ac:dyDescent="0.2">
      <c r="A523" s="31" t="s">
        <v>20</v>
      </c>
    </row>
    <row r="524" spans="1:26" ht="35.1" customHeight="1" x14ac:dyDescent="0.2">
      <c r="A524" s="77" t="s">
        <v>136</v>
      </c>
      <c r="B524" s="41"/>
      <c r="C524" s="34"/>
      <c r="D524" s="34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39.950000000000003" customHeight="1" x14ac:dyDescent="0.2">
      <c r="A525" s="16" t="s">
        <v>185</v>
      </c>
      <c r="B525" s="80">
        <f>SUM(B526:B537)</f>
        <v>900</v>
      </c>
      <c r="C525" s="80">
        <f>SUM(C526:C537)</f>
        <v>7</v>
      </c>
      <c r="D525" s="81">
        <f t="shared" ref="D525:D528" si="220">C525/B525*100</f>
        <v>0.77777777777777779</v>
      </c>
      <c r="E525" s="80">
        <f>SUM(E526:E537)</f>
        <v>83</v>
      </c>
      <c r="F525" s="81">
        <f t="shared" ref="F525:F528" si="221">E525/B525*100</f>
        <v>9.2222222222222214</v>
      </c>
      <c r="G525" s="80">
        <f>SUM(G526:G537)</f>
        <v>143</v>
      </c>
      <c r="H525" s="81">
        <f t="shared" ref="H525:H528" si="222">G525/B525*100</f>
        <v>15.888888888888889</v>
      </c>
      <c r="I525" s="80">
        <f>SUM(I526:I537)</f>
        <v>1</v>
      </c>
      <c r="J525" s="81">
        <f t="shared" ref="J525:J528" si="223">I525/B525*100</f>
        <v>0.1111111111111111</v>
      </c>
      <c r="K525" s="80">
        <f>SUM(K526:K537)</f>
        <v>65</v>
      </c>
      <c r="L525" s="81">
        <f t="shared" ref="L525:L528" si="224">K525/B525*100</f>
        <v>7.2222222222222214</v>
      </c>
      <c r="M525" s="80">
        <f>SUM(M526:M537)</f>
        <v>56</v>
      </c>
      <c r="N525" s="81">
        <f t="shared" ref="N525:N528" si="225">M525/B525*100</f>
        <v>6.2222222222222223</v>
      </c>
      <c r="O525" s="80">
        <f>SUM(O526:O537)</f>
        <v>545</v>
      </c>
      <c r="P525" s="81">
        <f>O525/B525*100</f>
        <v>60.55555555555555</v>
      </c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39.950000000000003" customHeight="1" x14ac:dyDescent="0.2">
      <c r="A526" s="19" t="s">
        <v>186</v>
      </c>
      <c r="B526" s="82">
        <v>171</v>
      </c>
      <c r="C526" s="82">
        <v>3</v>
      </c>
      <c r="D526" s="83">
        <f t="shared" si="220"/>
        <v>1.7543859649122806</v>
      </c>
      <c r="E526" s="82">
        <v>7</v>
      </c>
      <c r="F526" s="83">
        <f t="shared" si="221"/>
        <v>4.0935672514619883</v>
      </c>
      <c r="G526" s="82">
        <v>69</v>
      </c>
      <c r="H526" s="83">
        <f t="shared" si="222"/>
        <v>40.350877192982452</v>
      </c>
      <c r="I526" s="127">
        <v>0</v>
      </c>
      <c r="J526" s="127">
        <v>0</v>
      </c>
      <c r="K526" s="82">
        <v>7</v>
      </c>
      <c r="L526" s="83">
        <f t="shared" si="224"/>
        <v>4.0935672514619883</v>
      </c>
      <c r="M526" s="82">
        <v>4</v>
      </c>
      <c r="N526" s="83">
        <f t="shared" si="225"/>
        <v>2.3391812865497075</v>
      </c>
      <c r="O526" s="82">
        <v>81</v>
      </c>
      <c r="P526" s="83">
        <f>O526/B526*100</f>
        <v>47.368421052631575</v>
      </c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39.950000000000003" customHeight="1" x14ac:dyDescent="0.2">
      <c r="A527" s="19" t="s">
        <v>187</v>
      </c>
      <c r="B527" s="82">
        <v>111</v>
      </c>
      <c r="C527" s="82">
        <v>1</v>
      </c>
      <c r="D527" s="83">
        <f t="shared" si="220"/>
        <v>0.90090090090090091</v>
      </c>
      <c r="E527" s="82">
        <v>10</v>
      </c>
      <c r="F527" s="83">
        <f t="shared" si="221"/>
        <v>9.0090090090090094</v>
      </c>
      <c r="G527" s="82">
        <v>32</v>
      </c>
      <c r="H527" s="83">
        <f t="shared" si="222"/>
        <v>28.828828828828829</v>
      </c>
      <c r="I527" s="127">
        <v>0</v>
      </c>
      <c r="J527" s="127">
        <v>0</v>
      </c>
      <c r="K527" s="82">
        <v>2</v>
      </c>
      <c r="L527" s="83">
        <f t="shared" si="224"/>
        <v>1.8018018018018018</v>
      </c>
      <c r="M527" s="82">
        <v>1</v>
      </c>
      <c r="N527" s="83">
        <f t="shared" si="225"/>
        <v>0.90090090090090091</v>
      </c>
      <c r="O527" s="82">
        <v>65</v>
      </c>
      <c r="P527" s="83">
        <f>O527/B527*100</f>
        <v>58.558558558558559</v>
      </c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39.950000000000003" customHeight="1" x14ac:dyDescent="0.2">
      <c r="A528" s="125" t="s">
        <v>199</v>
      </c>
      <c r="B528" s="82">
        <v>573</v>
      </c>
      <c r="C528" s="82">
        <v>3</v>
      </c>
      <c r="D528" s="83">
        <f t="shared" si="220"/>
        <v>0.52356020942408377</v>
      </c>
      <c r="E528" s="82">
        <v>66</v>
      </c>
      <c r="F528" s="83">
        <f t="shared" si="221"/>
        <v>11.518324607329843</v>
      </c>
      <c r="G528" s="82">
        <v>37</v>
      </c>
      <c r="H528" s="83">
        <f t="shared" si="222"/>
        <v>6.4572425828970328</v>
      </c>
      <c r="I528" s="82">
        <v>1</v>
      </c>
      <c r="J528" s="83">
        <f t="shared" si="223"/>
        <v>0.17452006980802792</v>
      </c>
      <c r="K528" s="82">
        <v>50</v>
      </c>
      <c r="L528" s="83">
        <f t="shared" si="224"/>
        <v>8.7260034904013963</v>
      </c>
      <c r="M528" s="82">
        <v>51</v>
      </c>
      <c r="N528" s="83">
        <f t="shared" si="225"/>
        <v>8.9005235602094235</v>
      </c>
      <c r="O528" s="82">
        <v>365</v>
      </c>
      <c r="P528" s="83">
        <f>O528/B528*100</f>
        <v>63.699825479930198</v>
      </c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40" ht="39.950000000000003" customHeight="1" x14ac:dyDescent="0.2">
      <c r="A529" s="19" t="s">
        <v>188</v>
      </c>
      <c r="B529" s="127">
        <v>0</v>
      </c>
      <c r="C529" s="127">
        <v>0</v>
      </c>
      <c r="D529" s="127">
        <v>0</v>
      </c>
      <c r="E529" s="127">
        <v>0</v>
      </c>
      <c r="F529" s="127">
        <v>0</v>
      </c>
      <c r="G529" s="127">
        <v>0</v>
      </c>
      <c r="H529" s="127">
        <v>0</v>
      </c>
      <c r="I529" s="127">
        <v>0</v>
      </c>
      <c r="J529" s="127">
        <v>0</v>
      </c>
      <c r="K529" s="127">
        <v>0</v>
      </c>
      <c r="L529" s="127">
        <v>0</v>
      </c>
      <c r="M529" s="127">
        <v>0</v>
      </c>
      <c r="N529" s="127">
        <v>0</v>
      </c>
      <c r="O529" s="127">
        <v>0</v>
      </c>
      <c r="P529" s="127">
        <v>0</v>
      </c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40" ht="54.95" customHeight="1" x14ac:dyDescent="0.2">
      <c r="A530" s="19" t="s">
        <v>189</v>
      </c>
      <c r="B530" s="127">
        <v>0</v>
      </c>
      <c r="C530" s="127">
        <v>0</v>
      </c>
      <c r="D530" s="127">
        <v>0</v>
      </c>
      <c r="E530" s="127">
        <v>0</v>
      </c>
      <c r="F530" s="127">
        <v>0</v>
      </c>
      <c r="G530" s="127">
        <v>0</v>
      </c>
      <c r="H530" s="127">
        <v>0</v>
      </c>
      <c r="I530" s="127">
        <v>0</v>
      </c>
      <c r="J530" s="127">
        <v>0</v>
      </c>
      <c r="K530" s="127">
        <v>0</v>
      </c>
      <c r="L530" s="127">
        <v>0</v>
      </c>
      <c r="M530" s="127">
        <v>0</v>
      </c>
      <c r="N530" s="127">
        <v>0</v>
      </c>
      <c r="O530" s="127">
        <v>0</v>
      </c>
      <c r="P530" s="127">
        <v>0</v>
      </c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40" ht="120" customHeight="1" x14ac:dyDescent="0.2">
      <c r="A531" s="19" t="s">
        <v>200</v>
      </c>
      <c r="B531" s="127">
        <v>0</v>
      </c>
      <c r="C531" s="127">
        <v>0</v>
      </c>
      <c r="D531" s="127">
        <v>0</v>
      </c>
      <c r="E531" s="127">
        <v>0</v>
      </c>
      <c r="F531" s="127">
        <v>0</v>
      </c>
      <c r="G531" s="127">
        <v>0</v>
      </c>
      <c r="H531" s="127">
        <v>0</v>
      </c>
      <c r="I531" s="127">
        <v>0</v>
      </c>
      <c r="J531" s="127">
        <v>0</v>
      </c>
      <c r="K531" s="127">
        <v>0</v>
      </c>
      <c r="L531" s="127">
        <v>0</v>
      </c>
      <c r="M531" s="127">
        <v>0</v>
      </c>
      <c r="N531" s="127">
        <v>0</v>
      </c>
      <c r="O531" s="127">
        <v>0</v>
      </c>
      <c r="P531" s="127">
        <v>0</v>
      </c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40" ht="39.950000000000003" customHeight="1" x14ac:dyDescent="0.2">
      <c r="A532" s="19" t="s">
        <v>190</v>
      </c>
      <c r="B532" s="82">
        <v>2</v>
      </c>
      <c r="C532" s="127">
        <v>0</v>
      </c>
      <c r="D532" s="127">
        <v>0</v>
      </c>
      <c r="E532" s="127">
        <v>0</v>
      </c>
      <c r="F532" s="127">
        <v>0</v>
      </c>
      <c r="G532" s="82">
        <v>1</v>
      </c>
      <c r="H532" s="83">
        <f>G532/B532*100</f>
        <v>50</v>
      </c>
      <c r="I532" s="127">
        <v>0</v>
      </c>
      <c r="J532" s="127">
        <v>0</v>
      </c>
      <c r="K532" s="82">
        <v>1</v>
      </c>
      <c r="L532" s="83">
        <f>K532/B532*100</f>
        <v>50</v>
      </c>
      <c r="M532" s="127">
        <v>0</v>
      </c>
      <c r="N532" s="127">
        <v>0</v>
      </c>
      <c r="O532" s="127">
        <v>0</v>
      </c>
      <c r="P532" s="127">
        <v>0</v>
      </c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40" ht="39.950000000000003" customHeight="1" x14ac:dyDescent="0.2">
      <c r="A533" s="19" t="s">
        <v>191</v>
      </c>
      <c r="B533" s="127">
        <v>0</v>
      </c>
      <c r="C533" s="127">
        <v>0</v>
      </c>
      <c r="D533" s="127">
        <v>0</v>
      </c>
      <c r="E533" s="127">
        <v>0</v>
      </c>
      <c r="F533" s="127">
        <v>0</v>
      </c>
      <c r="G533" s="127">
        <v>0</v>
      </c>
      <c r="H533" s="127">
        <v>0</v>
      </c>
      <c r="I533" s="127">
        <v>0</v>
      </c>
      <c r="J533" s="127">
        <v>0</v>
      </c>
      <c r="K533" s="127">
        <v>0</v>
      </c>
      <c r="L533" s="127">
        <v>0</v>
      </c>
      <c r="M533" s="127">
        <v>0</v>
      </c>
      <c r="N533" s="127">
        <v>0</v>
      </c>
      <c r="O533" s="127">
        <v>0</v>
      </c>
      <c r="P533" s="127">
        <v>0</v>
      </c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40" ht="39.950000000000003" customHeight="1" x14ac:dyDescent="0.2">
      <c r="A534" s="19" t="s">
        <v>192</v>
      </c>
      <c r="B534" s="82">
        <v>1</v>
      </c>
      <c r="C534" s="127">
        <v>0</v>
      </c>
      <c r="D534" s="127">
        <v>0</v>
      </c>
      <c r="E534" s="127">
        <v>0</v>
      </c>
      <c r="F534" s="127">
        <v>0</v>
      </c>
      <c r="G534" s="127">
        <v>0</v>
      </c>
      <c r="H534" s="127">
        <v>0</v>
      </c>
      <c r="I534" s="127">
        <v>0</v>
      </c>
      <c r="J534" s="127">
        <v>0</v>
      </c>
      <c r="K534" s="127">
        <v>0</v>
      </c>
      <c r="L534" s="127">
        <v>0</v>
      </c>
      <c r="M534" s="127">
        <v>0</v>
      </c>
      <c r="N534" s="127">
        <v>0</v>
      </c>
      <c r="O534" s="82">
        <v>1</v>
      </c>
      <c r="P534" s="83">
        <f>O534/B534*100</f>
        <v>100</v>
      </c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40" ht="39.950000000000003" customHeight="1" x14ac:dyDescent="0.2">
      <c r="A535" s="19" t="s">
        <v>193</v>
      </c>
      <c r="B535" s="82">
        <v>31</v>
      </c>
      <c r="C535" s="127">
        <v>0</v>
      </c>
      <c r="D535" s="127">
        <v>0</v>
      </c>
      <c r="E535" s="127">
        <v>0</v>
      </c>
      <c r="F535" s="127">
        <v>0</v>
      </c>
      <c r="G535" s="82">
        <v>4</v>
      </c>
      <c r="H535" s="83">
        <f t="shared" ref="H535" si="226">G535/B535*100</f>
        <v>12.903225806451612</v>
      </c>
      <c r="I535" s="127">
        <v>0</v>
      </c>
      <c r="J535" s="127">
        <v>0</v>
      </c>
      <c r="K535" s="82">
        <v>4</v>
      </c>
      <c r="L535" s="83">
        <f t="shared" ref="L535" si="227">K535/B535*100</f>
        <v>12.903225806451612</v>
      </c>
      <c r="M535" s="127">
        <v>0</v>
      </c>
      <c r="N535" s="127">
        <v>0</v>
      </c>
      <c r="O535" s="82">
        <v>23</v>
      </c>
      <c r="P535" s="83">
        <f>O535/B535*100</f>
        <v>74.193548387096769</v>
      </c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40" ht="39.950000000000003" customHeight="1" x14ac:dyDescent="0.2">
      <c r="A536" s="19" t="s">
        <v>194</v>
      </c>
      <c r="B536" s="127">
        <v>0</v>
      </c>
      <c r="C536" s="127">
        <v>0</v>
      </c>
      <c r="D536" s="127">
        <v>0</v>
      </c>
      <c r="E536" s="127">
        <v>0</v>
      </c>
      <c r="F536" s="127">
        <v>0</v>
      </c>
      <c r="G536" s="127">
        <v>0</v>
      </c>
      <c r="H536" s="127">
        <v>0</v>
      </c>
      <c r="I536" s="127">
        <v>0</v>
      </c>
      <c r="J536" s="127">
        <v>0</v>
      </c>
      <c r="K536" s="127">
        <v>0</v>
      </c>
      <c r="L536" s="127">
        <v>0</v>
      </c>
      <c r="M536" s="127">
        <v>0</v>
      </c>
      <c r="N536" s="127">
        <v>0</v>
      </c>
      <c r="O536" s="127">
        <v>0</v>
      </c>
      <c r="P536" s="127">
        <v>0</v>
      </c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40" ht="39.950000000000003" customHeight="1" x14ac:dyDescent="0.2">
      <c r="A537" s="19" t="s">
        <v>195</v>
      </c>
      <c r="B537" s="82">
        <v>11</v>
      </c>
      <c r="C537" s="127">
        <v>0</v>
      </c>
      <c r="D537" s="127">
        <v>0</v>
      </c>
      <c r="E537" s="127">
        <v>0</v>
      </c>
      <c r="F537" s="127">
        <v>0</v>
      </c>
      <c r="G537" s="127">
        <v>0</v>
      </c>
      <c r="H537" s="127">
        <v>0</v>
      </c>
      <c r="I537" s="127">
        <v>0</v>
      </c>
      <c r="J537" s="127">
        <v>0</v>
      </c>
      <c r="K537" s="82">
        <v>1</v>
      </c>
      <c r="L537" s="83">
        <f>K537/B537*100</f>
        <v>9.0909090909090917</v>
      </c>
      <c r="M537" s="127">
        <v>0</v>
      </c>
      <c r="N537" s="127">
        <v>0</v>
      </c>
      <c r="O537" s="82">
        <v>10</v>
      </c>
      <c r="P537" s="83">
        <f>O537/B537*100</f>
        <v>90.909090909090907</v>
      </c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40" ht="15.95" customHeight="1" x14ac:dyDescent="0.2">
      <c r="A538" s="45"/>
      <c r="B538" s="82"/>
      <c r="C538" s="82"/>
      <c r="D538" s="83"/>
      <c r="E538" s="82"/>
      <c r="F538" s="83"/>
      <c r="G538" s="82"/>
      <c r="H538" s="83"/>
      <c r="I538" s="82"/>
      <c r="J538" s="83"/>
      <c r="K538" s="82"/>
      <c r="L538" s="83"/>
      <c r="M538" s="82"/>
      <c r="N538" s="83"/>
      <c r="O538" s="82"/>
      <c r="P538" s="83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40" s="34" customFormat="1" ht="15.95" customHeight="1" thickBot="1" x14ac:dyDescent="0.25">
      <c r="A539" s="50"/>
      <c r="B539" s="26"/>
      <c r="C539" s="26"/>
      <c r="D539" s="27"/>
      <c r="E539" s="26"/>
      <c r="F539" s="27"/>
      <c r="G539" s="26"/>
      <c r="H539" s="27"/>
      <c r="I539" s="26"/>
      <c r="J539" s="27"/>
      <c r="K539" s="26"/>
      <c r="L539" s="27"/>
      <c r="M539" s="26"/>
      <c r="N539" s="27"/>
      <c r="O539" s="26"/>
      <c r="P539" s="28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51"/>
      <c r="AH539" s="51"/>
      <c r="AI539" s="51"/>
      <c r="AJ539" s="51"/>
      <c r="AK539" s="51"/>
      <c r="AL539" s="51"/>
      <c r="AM539" s="51"/>
      <c r="AN539" s="51"/>
    </row>
    <row r="540" spans="1:40" s="3" customFormat="1" ht="18" customHeight="1" x14ac:dyDescent="0.2">
      <c r="A540" s="29" t="s">
        <v>196</v>
      </c>
      <c r="B540" s="20"/>
      <c r="C540" s="20"/>
      <c r="D540" s="21"/>
      <c r="E540" s="20"/>
      <c r="F540" s="21"/>
      <c r="G540" s="20"/>
      <c r="H540" s="21"/>
      <c r="I540" s="20"/>
      <c r="J540" s="21"/>
      <c r="K540" s="20"/>
      <c r="L540" s="21"/>
      <c r="M540" s="20"/>
      <c r="N540" s="21"/>
      <c r="O540" s="20"/>
      <c r="P540" s="22"/>
    </row>
    <row r="541" spans="1:40" s="3" customFormat="1" ht="18" customHeight="1" x14ac:dyDescent="0.25">
      <c r="A541" s="30" t="s">
        <v>19</v>
      </c>
    </row>
    <row r="542" spans="1:40" s="3" customFormat="1" ht="15.95" customHeight="1" x14ac:dyDescent="0.2">
      <c r="A542" s="31" t="s">
        <v>20</v>
      </c>
    </row>
    <row r="543" spans="1:40" ht="15.75" customHeight="1" x14ac:dyDescent="0.2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40" ht="15.75" customHeight="1" x14ac:dyDescent="0.2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5.75" customHeight="1" x14ac:dyDescent="0.2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5.75" customHeight="1" x14ac:dyDescent="0.2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5.75" customHeight="1" x14ac:dyDescent="0.2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5.75" customHeight="1" x14ac:dyDescent="0.2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5.75" customHeight="1" x14ac:dyDescent="0.2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5.75" customHeight="1" x14ac:dyDescent="0.2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5.75" customHeight="1" x14ac:dyDescent="0.2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5.75" customHeight="1" x14ac:dyDescent="0.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5.75" customHeight="1" x14ac:dyDescent="0.2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5.75" customHeight="1" x14ac:dyDescent="0.2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5.75" customHeight="1" x14ac:dyDescent="0.2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5.75" customHeight="1" x14ac:dyDescent="0.2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5.75" customHeight="1" x14ac:dyDescent="0.2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5.75" customHeight="1" x14ac:dyDescent="0.2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5.75" customHeight="1" x14ac:dyDescent="0.2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5.75" customHeight="1" x14ac:dyDescent="0.2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5.75" customHeight="1" x14ac:dyDescent="0.2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5.75" customHeight="1" x14ac:dyDescent="0.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5.75" customHeight="1" x14ac:dyDescent="0.2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5.75" customHeight="1" x14ac:dyDescent="0.2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5.75" customHeight="1" x14ac:dyDescent="0.2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5.75" customHeight="1" x14ac:dyDescent="0.2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5.75" customHeight="1" x14ac:dyDescent="0.2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5.75" customHeight="1" x14ac:dyDescent="0.2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5.75" customHeight="1" x14ac:dyDescent="0.2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5.75" customHeight="1" x14ac:dyDescent="0.2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5.75" customHeight="1" x14ac:dyDescent="0.2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5.75" customHeight="1" x14ac:dyDescent="0.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5.75" customHeight="1" x14ac:dyDescent="0.2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5.75" customHeight="1" x14ac:dyDescent="0.2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5.75" customHeight="1" x14ac:dyDescent="0.2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5.75" customHeight="1" x14ac:dyDescent="0.2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5.75" customHeight="1" x14ac:dyDescent="0.2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5.75" customHeight="1" x14ac:dyDescent="0.2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5.75" customHeight="1" x14ac:dyDescent="0.2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5.75" customHeight="1" x14ac:dyDescent="0.2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5.75" customHeight="1" x14ac:dyDescent="0.2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5.75" customHeight="1" x14ac:dyDescent="0.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5.75" customHeight="1" x14ac:dyDescent="0.2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5.75" customHeight="1" x14ac:dyDescent="0.2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5.75" customHeight="1" x14ac:dyDescent="0.2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5.75" customHeight="1" x14ac:dyDescent="0.2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5.75" customHeight="1" x14ac:dyDescent="0.2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5.75" customHeight="1" x14ac:dyDescent="0.2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5.75" customHeight="1" x14ac:dyDescent="0.2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5.75" customHeight="1" x14ac:dyDescent="0.2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5.75" customHeight="1" x14ac:dyDescent="0.2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5.75" customHeight="1" x14ac:dyDescent="0.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5.75" customHeight="1" x14ac:dyDescent="0.2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5.75" customHeight="1" x14ac:dyDescent="0.2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5.75" customHeight="1" x14ac:dyDescent="0.2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5.75" customHeight="1" x14ac:dyDescent="0.2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5.75" customHeight="1" x14ac:dyDescent="0.2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5.75" customHeight="1" x14ac:dyDescent="0.2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5.75" customHeight="1" x14ac:dyDescent="0.2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5.75" customHeight="1" x14ac:dyDescent="0.2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5.75" customHeight="1" x14ac:dyDescent="0.2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5.75" customHeight="1" x14ac:dyDescent="0.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5.75" customHeight="1" x14ac:dyDescent="0.2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5.75" customHeight="1" x14ac:dyDescent="0.2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5.75" customHeight="1" x14ac:dyDescent="0.2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5.75" customHeight="1" x14ac:dyDescent="0.2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5.75" customHeight="1" x14ac:dyDescent="0.2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5.75" customHeight="1" x14ac:dyDescent="0.2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5.75" customHeight="1" x14ac:dyDescent="0.2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5.75" customHeight="1" x14ac:dyDescent="0.2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5.75" customHeight="1" x14ac:dyDescent="0.2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5.75" customHeight="1" x14ac:dyDescent="0.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5.75" customHeight="1" x14ac:dyDescent="0.2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5.75" customHeight="1" x14ac:dyDescent="0.2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5.75" customHeight="1" x14ac:dyDescent="0.2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5.75" customHeight="1" x14ac:dyDescent="0.2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5.75" customHeight="1" x14ac:dyDescent="0.2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5.75" customHeight="1" x14ac:dyDescent="0.2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5.75" customHeight="1" x14ac:dyDescent="0.2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5.75" customHeight="1" x14ac:dyDescent="0.2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5.75" customHeight="1" x14ac:dyDescent="0.2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5.75" customHeight="1" x14ac:dyDescent="0.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5.75" customHeight="1" x14ac:dyDescent="0.2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5.75" customHeight="1" x14ac:dyDescent="0.2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5.75" customHeight="1" x14ac:dyDescent="0.2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5.75" customHeight="1" x14ac:dyDescent="0.2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5.75" customHeight="1" x14ac:dyDescent="0.2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5.75" customHeight="1" x14ac:dyDescent="0.2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5.75" customHeight="1" x14ac:dyDescent="0.2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5.75" customHeight="1" x14ac:dyDescent="0.2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5.75" customHeight="1" x14ac:dyDescent="0.2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5.75" customHeight="1" x14ac:dyDescent="0.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5.75" customHeight="1" x14ac:dyDescent="0.2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5.75" customHeight="1" x14ac:dyDescent="0.2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5.75" customHeight="1" x14ac:dyDescent="0.2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5.75" customHeight="1" x14ac:dyDescent="0.2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5.75" customHeight="1" x14ac:dyDescent="0.2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5.75" customHeight="1" x14ac:dyDescent="0.2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5.75" customHeight="1" x14ac:dyDescent="0.2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5.75" customHeight="1" x14ac:dyDescent="0.2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5.75" customHeight="1" x14ac:dyDescent="0.2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5.75" customHeight="1" x14ac:dyDescent="0.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5.75" customHeight="1" x14ac:dyDescent="0.2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5.75" customHeight="1" x14ac:dyDescent="0.2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5.75" customHeight="1" x14ac:dyDescent="0.2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5.75" customHeight="1" x14ac:dyDescent="0.2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5.75" customHeight="1" x14ac:dyDescent="0.2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5.75" customHeight="1" x14ac:dyDescent="0.2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5.75" customHeight="1" x14ac:dyDescent="0.2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5.75" customHeight="1" x14ac:dyDescent="0.2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5.75" customHeight="1" x14ac:dyDescent="0.2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5.75" customHeight="1" x14ac:dyDescent="0.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5.75" customHeight="1" x14ac:dyDescent="0.2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5.75" customHeight="1" x14ac:dyDescent="0.2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5.75" customHeight="1" x14ac:dyDescent="0.2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5.75" customHeight="1" x14ac:dyDescent="0.2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5.75" customHeight="1" x14ac:dyDescent="0.2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5.75" customHeight="1" x14ac:dyDescent="0.2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5.75" customHeight="1" x14ac:dyDescent="0.2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5.75" customHeight="1" x14ac:dyDescent="0.2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5.75" customHeight="1" x14ac:dyDescent="0.2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5.75" customHeight="1" x14ac:dyDescent="0.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5.75" customHeight="1" x14ac:dyDescent="0.2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5.75" customHeight="1" x14ac:dyDescent="0.2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5.75" customHeight="1" x14ac:dyDescent="0.2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5.75" customHeight="1" x14ac:dyDescent="0.2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5.75" customHeight="1" x14ac:dyDescent="0.2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5.75" customHeight="1" x14ac:dyDescent="0.2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5.75" customHeight="1" x14ac:dyDescent="0.2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5.75" customHeight="1" x14ac:dyDescent="0.2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5.75" customHeight="1" x14ac:dyDescent="0.2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5.75" customHeight="1" x14ac:dyDescent="0.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5.75" customHeight="1" x14ac:dyDescent="0.2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5.75" customHeight="1" x14ac:dyDescent="0.2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5.75" customHeight="1" x14ac:dyDescent="0.2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5.75" customHeight="1" x14ac:dyDescent="0.2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5.75" customHeight="1" x14ac:dyDescent="0.2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5.75" customHeight="1" x14ac:dyDescent="0.2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5.75" customHeight="1" x14ac:dyDescent="0.2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5.75" customHeight="1" x14ac:dyDescent="0.2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5.75" customHeight="1" x14ac:dyDescent="0.2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5.75" customHeight="1" x14ac:dyDescent="0.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5.75" customHeight="1" x14ac:dyDescent="0.2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5.75" customHeight="1" x14ac:dyDescent="0.2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5.75" customHeight="1" x14ac:dyDescent="0.2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5.75" customHeight="1" x14ac:dyDescent="0.2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5.75" customHeight="1" x14ac:dyDescent="0.2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5.75" customHeight="1" x14ac:dyDescent="0.2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5.75" customHeight="1" x14ac:dyDescent="0.2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5.75" customHeight="1" x14ac:dyDescent="0.2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5.75" customHeight="1" x14ac:dyDescent="0.2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5.75" customHeight="1" x14ac:dyDescent="0.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5.75" customHeight="1" x14ac:dyDescent="0.2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5.75" customHeight="1" x14ac:dyDescent="0.2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5.75" customHeight="1" x14ac:dyDescent="0.2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5.75" customHeight="1" x14ac:dyDescent="0.2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5.75" customHeight="1" x14ac:dyDescent="0.2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5.75" customHeight="1" x14ac:dyDescent="0.2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5.75" customHeight="1" x14ac:dyDescent="0.2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5.75" customHeight="1" x14ac:dyDescent="0.2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5.75" customHeight="1" x14ac:dyDescent="0.2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5.75" customHeight="1" x14ac:dyDescent="0.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5.75" customHeight="1" x14ac:dyDescent="0.2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5.75" customHeight="1" x14ac:dyDescent="0.2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5.75" customHeight="1" x14ac:dyDescent="0.2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5.75" customHeight="1" x14ac:dyDescent="0.2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5.75" customHeight="1" x14ac:dyDescent="0.2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5.75" customHeight="1" x14ac:dyDescent="0.2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5.75" customHeight="1" x14ac:dyDescent="0.2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5.75" customHeight="1" x14ac:dyDescent="0.2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5.75" customHeight="1" x14ac:dyDescent="0.2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5.75" customHeight="1" x14ac:dyDescent="0.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5.75" customHeight="1" x14ac:dyDescent="0.2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5.75" customHeight="1" x14ac:dyDescent="0.2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5.75" customHeight="1" x14ac:dyDescent="0.2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5.75" customHeight="1" x14ac:dyDescent="0.2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5.75" customHeight="1" x14ac:dyDescent="0.2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5.75" customHeight="1" x14ac:dyDescent="0.2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5.75" customHeight="1" x14ac:dyDescent="0.2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5.75" customHeight="1" x14ac:dyDescent="0.2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5.75" customHeight="1" x14ac:dyDescent="0.2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5.75" customHeight="1" x14ac:dyDescent="0.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5.75" customHeight="1" x14ac:dyDescent="0.2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5.75" customHeight="1" x14ac:dyDescent="0.2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5.75" customHeight="1" x14ac:dyDescent="0.2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5.75" customHeight="1" x14ac:dyDescent="0.2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5.75" customHeight="1" x14ac:dyDescent="0.2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5.75" customHeight="1" x14ac:dyDescent="0.2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5.75" customHeight="1" x14ac:dyDescent="0.2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5.75" customHeight="1" x14ac:dyDescent="0.2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5.75" customHeight="1" x14ac:dyDescent="0.2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5.75" customHeight="1" x14ac:dyDescent="0.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5.75" customHeight="1" x14ac:dyDescent="0.2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5.75" customHeight="1" x14ac:dyDescent="0.2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5.75" customHeight="1" x14ac:dyDescent="0.2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5.75" customHeight="1" x14ac:dyDescent="0.2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5.75" customHeight="1" x14ac:dyDescent="0.2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5.75" customHeight="1" x14ac:dyDescent="0.2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5.75" customHeight="1" x14ac:dyDescent="0.2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5.75" customHeight="1" x14ac:dyDescent="0.2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5.75" customHeight="1" x14ac:dyDescent="0.2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5.75" customHeight="1" x14ac:dyDescent="0.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5.75" customHeight="1" x14ac:dyDescent="0.2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5.75" customHeight="1" x14ac:dyDescent="0.2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5.75" customHeight="1" x14ac:dyDescent="0.2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5.75" customHeight="1" x14ac:dyDescent="0.2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5.75" customHeight="1" x14ac:dyDescent="0.2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5.75" customHeight="1" x14ac:dyDescent="0.2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5.75" customHeight="1" x14ac:dyDescent="0.2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5.75" customHeight="1" x14ac:dyDescent="0.2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5.75" customHeight="1" x14ac:dyDescent="0.2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5.75" customHeight="1" x14ac:dyDescent="0.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5.75" customHeight="1" x14ac:dyDescent="0.2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5.75" customHeight="1" x14ac:dyDescent="0.2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5.75" customHeight="1" x14ac:dyDescent="0.2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5.75" customHeight="1" x14ac:dyDescent="0.2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5.75" customHeight="1" x14ac:dyDescent="0.2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5.75" customHeight="1" x14ac:dyDescent="0.2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5.75" customHeight="1" x14ac:dyDescent="0.2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5.75" customHeight="1" x14ac:dyDescent="0.2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5.75" customHeight="1" x14ac:dyDescent="0.2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5.75" customHeight="1" x14ac:dyDescent="0.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5.75" customHeight="1" x14ac:dyDescent="0.2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5.75" customHeight="1" x14ac:dyDescent="0.2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5.75" customHeight="1" x14ac:dyDescent="0.2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5.75" customHeight="1" x14ac:dyDescent="0.2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5.75" customHeight="1" x14ac:dyDescent="0.2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5.75" customHeight="1" x14ac:dyDescent="0.2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5.75" customHeight="1" x14ac:dyDescent="0.2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5.75" customHeight="1" x14ac:dyDescent="0.2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5.75" customHeight="1" x14ac:dyDescent="0.2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5.75" customHeight="1" x14ac:dyDescent="0.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5.75" customHeight="1" x14ac:dyDescent="0.2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5.75" customHeight="1" x14ac:dyDescent="0.2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5.75" customHeight="1" x14ac:dyDescent="0.2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5.75" customHeight="1" x14ac:dyDescent="0.2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5.75" customHeight="1" x14ac:dyDescent="0.2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5.75" customHeight="1" x14ac:dyDescent="0.2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5.75" customHeight="1" x14ac:dyDescent="0.2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5.75" customHeight="1" x14ac:dyDescent="0.2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5.75" customHeight="1" x14ac:dyDescent="0.2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5.75" customHeight="1" x14ac:dyDescent="0.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5.75" customHeight="1" x14ac:dyDescent="0.2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5.75" customHeight="1" x14ac:dyDescent="0.2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5.75" customHeight="1" x14ac:dyDescent="0.2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5.75" customHeight="1" x14ac:dyDescent="0.2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5.75" customHeight="1" x14ac:dyDescent="0.2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5.75" customHeight="1" x14ac:dyDescent="0.2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5.75" customHeight="1" x14ac:dyDescent="0.2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5.75" customHeight="1" x14ac:dyDescent="0.2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5.75" customHeight="1" x14ac:dyDescent="0.2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5.75" customHeight="1" x14ac:dyDescent="0.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5.75" customHeight="1" x14ac:dyDescent="0.2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5.75" customHeight="1" x14ac:dyDescent="0.2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5.75" customHeight="1" x14ac:dyDescent="0.2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5.75" customHeight="1" x14ac:dyDescent="0.2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5.75" customHeight="1" x14ac:dyDescent="0.2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5.75" customHeight="1" x14ac:dyDescent="0.2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5.75" customHeight="1" x14ac:dyDescent="0.2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5.75" customHeight="1" x14ac:dyDescent="0.2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5.75" customHeight="1" x14ac:dyDescent="0.2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5.75" customHeight="1" x14ac:dyDescent="0.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5.75" customHeight="1" x14ac:dyDescent="0.2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5.75" customHeight="1" x14ac:dyDescent="0.2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5.75" customHeight="1" x14ac:dyDescent="0.2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5.75" customHeight="1" x14ac:dyDescent="0.2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5.75" customHeight="1" x14ac:dyDescent="0.2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5.75" customHeight="1" x14ac:dyDescent="0.2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5.75" customHeight="1" x14ac:dyDescent="0.2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5.75" customHeight="1" x14ac:dyDescent="0.2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5.75" customHeight="1" x14ac:dyDescent="0.2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5.75" customHeight="1" x14ac:dyDescent="0.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5.75" customHeight="1" x14ac:dyDescent="0.2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5.75" customHeight="1" x14ac:dyDescent="0.2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5.75" customHeight="1" x14ac:dyDescent="0.2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5.75" customHeight="1" x14ac:dyDescent="0.2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5.75" customHeight="1" x14ac:dyDescent="0.2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5.75" customHeight="1" x14ac:dyDescent="0.2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5.75" customHeight="1" x14ac:dyDescent="0.2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5.75" customHeight="1" x14ac:dyDescent="0.2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5.75" customHeight="1" x14ac:dyDescent="0.2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5.75" customHeight="1" x14ac:dyDescent="0.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5.75" customHeight="1" x14ac:dyDescent="0.2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5.75" customHeight="1" x14ac:dyDescent="0.2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5.75" customHeight="1" x14ac:dyDescent="0.2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5.75" customHeight="1" x14ac:dyDescent="0.2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5.75" customHeight="1" x14ac:dyDescent="0.2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5.75" customHeight="1" x14ac:dyDescent="0.2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5.75" customHeight="1" x14ac:dyDescent="0.2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5.75" customHeight="1" x14ac:dyDescent="0.2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5.75" customHeight="1" x14ac:dyDescent="0.2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5.75" customHeight="1" x14ac:dyDescent="0.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5.75" customHeight="1" x14ac:dyDescent="0.2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5.75" customHeight="1" x14ac:dyDescent="0.2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5.75" customHeight="1" x14ac:dyDescent="0.2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5.75" customHeight="1" x14ac:dyDescent="0.2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5.75" customHeight="1" x14ac:dyDescent="0.2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5.75" customHeight="1" x14ac:dyDescent="0.2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5.75" customHeight="1" x14ac:dyDescent="0.2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5.75" customHeight="1" x14ac:dyDescent="0.2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5.75" customHeight="1" x14ac:dyDescent="0.2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5.75" customHeight="1" x14ac:dyDescent="0.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5.75" customHeight="1" x14ac:dyDescent="0.2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5.75" customHeight="1" x14ac:dyDescent="0.2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5.75" customHeight="1" x14ac:dyDescent="0.2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5.75" customHeight="1" x14ac:dyDescent="0.2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5.75" customHeight="1" x14ac:dyDescent="0.2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5.75" customHeight="1" x14ac:dyDescent="0.2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5.75" customHeight="1" x14ac:dyDescent="0.2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5.75" customHeight="1" x14ac:dyDescent="0.2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5.75" customHeight="1" x14ac:dyDescent="0.2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5.75" customHeight="1" x14ac:dyDescent="0.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5.75" customHeight="1" x14ac:dyDescent="0.2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5.75" customHeight="1" x14ac:dyDescent="0.2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5.75" customHeight="1" x14ac:dyDescent="0.2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5.75" customHeight="1" x14ac:dyDescent="0.2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5.75" customHeight="1" x14ac:dyDescent="0.2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5.75" customHeight="1" x14ac:dyDescent="0.2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5.75" customHeight="1" x14ac:dyDescent="0.2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5.75" customHeight="1" x14ac:dyDescent="0.2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5.75" customHeight="1" x14ac:dyDescent="0.2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5.75" customHeight="1" x14ac:dyDescent="0.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5.75" customHeight="1" x14ac:dyDescent="0.2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5.75" customHeight="1" x14ac:dyDescent="0.2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5.75" customHeight="1" x14ac:dyDescent="0.2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5.75" customHeight="1" x14ac:dyDescent="0.2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5.75" customHeight="1" x14ac:dyDescent="0.2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5.75" customHeight="1" x14ac:dyDescent="0.2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5.75" customHeight="1" x14ac:dyDescent="0.2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5.75" customHeight="1" x14ac:dyDescent="0.2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5.75" customHeight="1" x14ac:dyDescent="0.2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5.75" customHeight="1" x14ac:dyDescent="0.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5.75" customHeight="1" x14ac:dyDescent="0.2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5.75" customHeight="1" x14ac:dyDescent="0.2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5.75" customHeight="1" x14ac:dyDescent="0.2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5.75" customHeight="1" x14ac:dyDescent="0.2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5.75" customHeight="1" x14ac:dyDescent="0.2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5.75" customHeight="1" x14ac:dyDescent="0.2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5.75" customHeight="1" x14ac:dyDescent="0.2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5.75" customHeight="1" x14ac:dyDescent="0.2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5.75" customHeight="1" x14ac:dyDescent="0.2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5.75" customHeight="1" x14ac:dyDescent="0.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5.75" customHeight="1" x14ac:dyDescent="0.2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5.75" customHeight="1" x14ac:dyDescent="0.2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5.75" customHeight="1" x14ac:dyDescent="0.2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5.75" customHeight="1" x14ac:dyDescent="0.2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5.75" customHeight="1" x14ac:dyDescent="0.2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5.75" customHeight="1" x14ac:dyDescent="0.2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5.75" customHeight="1" x14ac:dyDescent="0.2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5.75" customHeight="1" x14ac:dyDescent="0.2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5.75" customHeight="1" x14ac:dyDescent="0.2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5.75" customHeight="1" x14ac:dyDescent="0.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5.75" customHeight="1" x14ac:dyDescent="0.2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5.75" customHeight="1" x14ac:dyDescent="0.2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5.75" customHeight="1" x14ac:dyDescent="0.2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5.75" customHeight="1" x14ac:dyDescent="0.2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</sheetData>
  <mergeCells count="6">
    <mergeCell ref="A28:A29"/>
    <mergeCell ref="B28:B29"/>
    <mergeCell ref="C28:P28"/>
    <mergeCell ref="A4:A5"/>
    <mergeCell ref="B4:B5"/>
    <mergeCell ref="C4:P4"/>
  </mergeCells>
  <pageMargins left="0.59055118110236227" right="0.19685039370078741" top="0.51181102362204722" bottom="0.19685039370078741" header="0" footer="0"/>
  <pageSetup paperSize="9" scale="61" orientation="landscape" r:id="rId1"/>
  <rowBreaks count="27" manualBreakCount="27">
    <brk id="24" max="16383" man="1"/>
    <brk id="48" max="16383" man="1"/>
    <brk id="67" max="16383" man="1"/>
    <brk id="86" max="16383" man="1"/>
    <brk id="105" max="16383" man="1"/>
    <brk id="124" max="16383" man="1"/>
    <brk id="143" max="16383" man="1"/>
    <brk id="162" max="16383" man="1"/>
    <brk id="181" max="16383" man="1"/>
    <brk id="200" max="16383" man="1"/>
    <brk id="219" max="16383" man="1"/>
    <brk id="238" max="16383" man="1"/>
    <brk id="257" max="16383" man="1"/>
    <brk id="276" max="16383" man="1"/>
    <brk id="295" max="16383" man="1"/>
    <brk id="314" max="16383" man="1"/>
    <brk id="333" max="16383" man="1"/>
    <brk id="352" max="16383" man="1"/>
    <brk id="371" max="16383" man="1"/>
    <brk id="390" max="16383" man="1"/>
    <brk id="409" max="16383" man="1"/>
    <brk id="428" max="16383" man="1"/>
    <brk id="447" max="16383" man="1"/>
    <brk id="466" max="16383" man="1"/>
    <brk id="485" max="16383" man="1"/>
    <brk id="504" max="16383" man="1"/>
    <brk id="52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1BA3F-5C17-442B-B996-48719108D147}">
  <dimension ref="A1:AN789"/>
  <sheetViews>
    <sheetView zoomScale="80" zoomScaleNormal="80" zoomScaleSheetLayoutView="80" workbookViewId="0">
      <selection activeCell="B567" sqref="B567:P567"/>
    </sheetView>
  </sheetViews>
  <sheetFormatPr defaultColWidth="9.140625" defaultRowHeight="14.25" x14ac:dyDescent="0.2"/>
  <cols>
    <col min="1" max="1" width="35.7109375" style="6" customWidth="1"/>
    <col min="2" max="2" width="14.7109375" style="3" customWidth="1"/>
    <col min="3" max="3" width="15.7109375" style="3" customWidth="1"/>
    <col min="4" max="4" width="9.7109375" style="3" customWidth="1"/>
    <col min="5" max="5" width="15.7109375" style="3" customWidth="1"/>
    <col min="6" max="6" width="9.7109375" style="3" customWidth="1"/>
    <col min="7" max="7" width="15.7109375" style="3" customWidth="1"/>
    <col min="8" max="8" width="9.7109375" style="3" customWidth="1"/>
    <col min="9" max="9" width="14.7109375" style="3" customWidth="1"/>
    <col min="10" max="10" width="9.7109375" style="3" customWidth="1"/>
    <col min="11" max="11" width="14.7109375" style="3" customWidth="1"/>
    <col min="12" max="12" width="9.7109375" style="3" customWidth="1"/>
    <col min="13" max="13" width="14.7109375" style="3" customWidth="1"/>
    <col min="14" max="14" width="9.7109375" style="3" customWidth="1"/>
    <col min="15" max="15" width="14.7109375" style="3" customWidth="1"/>
    <col min="16" max="16" width="9.7109375" style="3" customWidth="1"/>
    <col min="17" max="16384" width="9.140625" style="3"/>
  </cols>
  <sheetData>
    <row r="1" spans="1:16" ht="15.75" customHeight="1" x14ac:dyDescent="0.2">
      <c r="A1" s="1" t="s">
        <v>198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</row>
    <row r="2" spans="1:16" ht="15.75" customHeight="1" x14ac:dyDescent="0.2">
      <c r="A2" s="4" t="s">
        <v>202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</row>
    <row r="3" spans="1:16" ht="14.45" customHeight="1" thickBot="1" x14ac:dyDescent="0.25">
      <c r="B3" s="7"/>
      <c r="C3" s="8"/>
      <c r="D3" s="9"/>
      <c r="E3" s="9"/>
      <c r="F3" s="9"/>
      <c r="N3" s="10"/>
      <c r="P3" s="11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14" customFormat="1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6" ht="35.1" customHeight="1" thickTop="1" x14ac:dyDescent="0.2">
      <c r="A6" s="54" t="s">
        <v>17</v>
      </c>
      <c r="B6" s="15"/>
      <c r="C6" s="55"/>
      <c r="D6" s="5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.950000000000003" customHeight="1" x14ac:dyDescent="0.2">
      <c r="A7" s="16" t="s">
        <v>185</v>
      </c>
      <c r="B7" s="15">
        <f>B31+B50+B69+B88+B107+B126+B145+B183+B202+B221+B240+B164+B259+B278+B297+B316+B335+B354+B373+B392+B411+B430+B449+B468+B487+B506+B525+B544+B563+B582+B601+B620+B639+B658+B677+B696+B715+B734+B753+B772</f>
        <v>193871</v>
      </c>
      <c r="C7" s="15">
        <f>C31+C50+C69+C88+C107+C126+C145+C183+C202+C221+C240+C164+C259+C278+C297+C316+C335+C354+C373+C392+C411+C430+C449+C468+C487+C506+C525+C544+C563+C582+C601+C620+C639+C658+C677+C696+C715+C734+C753+C772</f>
        <v>32614</v>
      </c>
      <c r="D7" s="17">
        <f>C7/B7*100</f>
        <v>16.822526319047203</v>
      </c>
      <c r="E7" s="15">
        <f>E31+E50+E69+E88+E107+E126+E145+E183+E202+E221+E240+E164+E259+E278+E297+E316+E335+E354+E373+E392+E411+E430+E449+E468+E487+E506+E525+E544+E563+E582+E601+E620+E639+E658+E677+E696+E715+E734+E753+E772</f>
        <v>5192</v>
      </c>
      <c r="F7" s="17">
        <f>E7/B7*100</f>
        <v>2.6780694379252181</v>
      </c>
      <c r="G7" s="15">
        <f>G31+G50+G69+G88+G107+G126+G145+G183+G202+G221+G240+G164+G259+G278+G297+G316+G335+G354+G373+G392+G411+G430+G449+G468+G487+G506+G525+G544+G563+G582+G601+G620+G639+G658+G677+G696+G715+G734+G753+G772</f>
        <v>58383</v>
      </c>
      <c r="H7" s="17">
        <f>G7/B7*100</f>
        <v>30.114354390290448</v>
      </c>
      <c r="I7" s="15">
        <f>I31+I50+I69+I88+I107+I126+I145+I183+I202+I221+I240+I164+I259+I278+I297+I316+I335+I354+I373+I392+I411+I430+I449+I468+I487+I506+I525+I544+I563+I582+I601+I620+I639+I658+I677+I696+I715+I734+I753+I772</f>
        <v>933</v>
      </c>
      <c r="J7" s="17">
        <f>I7/B7*100</f>
        <v>0.48124784005859572</v>
      </c>
      <c r="K7" s="15">
        <f>K31+K50+K69+K88+K107+K126+K145+K183+K202+K221+K240+K164+K259+K278+K297+K316+K335+K354+K373+K392+K411+K430+K449+K468+K487+K506+K525+K544+K563+K582+K601+K620+K639+K658+K677+K696+K715+K734+K753+K772</f>
        <v>6776</v>
      </c>
      <c r="L7" s="17">
        <f>K7/B7*100</f>
        <v>3.4951075715295223</v>
      </c>
      <c r="M7" s="15">
        <f>M31+M50+M69+M88+M107+M126+M145+M183+M202+M221+M240+M164+M259+M278+M297+M316+M335+M354+M373+M392+M411+M430+M449+M468+M487+M506+M525+M544+M563+M582+M601+M620+M639+M658+M677+M696+M715+M734+M753+M772</f>
        <v>3056</v>
      </c>
      <c r="N7" s="17">
        <f>M7/B7*100</f>
        <v>1.5763058941254751</v>
      </c>
      <c r="O7" s="15">
        <f>O31+O50+O69+O88+O107+O126+O145+O183+O202+O221+O240+O164+O259+O278+O297+O316+O335+O354+O373+O392+O411+O430+O449+O468+O487+O506+O525+O544+O563+O582+O601+O620+O639+O658+O677+O696+O715+O734+O753+O772</f>
        <v>86917</v>
      </c>
      <c r="P7" s="18">
        <f>O7/B7*100</f>
        <v>44.832388547023541</v>
      </c>
    </row>
    <row r="8" spans="1:16" ht="39.950000000000003" customHeight="1" x14ac:dyDescent="0.2">
      <c r="A8" s="19" t="s">
        <v>186</v>
      </c>
      <c r="B8" s="20">
        <f t="shared" ref="B8:C19" si="0">B32+B51+B70+B89+B108+B127+B146+B165+B184+B203+B222+B241+B260+B279+B298+B317+B336+B355+B374+B393+B412+B431+B450+B469+B488+B507+B526+B545+B564+B583+B602+B621+B640+B659+B678+B697+B716+B735+B754+B773</f>
        <v>45931</v>
      </c>
      <c r="C8" s="20">
        <f t="shared" si="0"/>
        <v>3125</v>
      </c>
      <c r="D8" s="21">
        <f>C8/B8*100</f>
        <v>6.8036837865493887</v>
      </c>
      <c r="E8" s="20">
        <f t="shared" ref="E8:E19" si="1">E32+E51+E70+E89+E108+E127+E146+E165+E184+E203+E222+E241+E260+E279+E298+E317+E336+E355+E374+E393+E412+E431+E450+E469+E488+E507+E526+E545+E564+E583+E602+E621+E640+E659+E678+E697+E716+E735+E754+E773</f>
        <v>1494</v>
      </c>
      <c r="F8" s="21">
        <f t="shared" ref="F8:F19" si="2">E8/B8*100</f>
        <v>3.2527051446735324</v>
      </c>
      <c r="G8" s="20">
        <f t="shared" ref="G8:G19" si="3">G32+G51+G70+G89+G108+G127+G146+G165+G184+G203+G222+G241+G260+G279+G298+G317+G336+G355+G374+G393+G412+G431+G450+G469+G488+G507+G526+G545+G564+G583+G602+G621+G640+G659+G678+G697+G716+G735+G754+G773</f>
        <v>17925</v>
      </c>
      <c r="H8" s="21">
        <f t="shared" ref="H8:H19" si="4">G8/B8*100</f>
        <v>39.025930199647298</v>
      </c>
      <c r="I8" s="20">
        <f t="shared" ref="I8:I19" si="5">I32+I51+I70+I89+I108+I127+I146+I165+I184+I203+I222+I241+I260+I279+I298+I317+I336+I355+I374+I393+I412+I431+I450+I469+I488+I507+I526+I545+I564+I583+I602+I621+I640+I659+I678+I697+I716+I735+I754+I773</f>
        <v>238</v>
      </c>
      <c r="J8" s="21">
        <f t="shared" ref="J8:J19" si="6">I8/B8*100</f>
        <v>0.51816855718360155</v>
      </c>
      <c r="K8" s="20">
        <f t="shared" ref="K8:K19" si="7">K32+K51+K70+K89+K108+K127+K146+K165+K184+K203+K222+K241+K260+K279+K298+K317+K336+K355+K374+K393+K412+K431+K450+K469+K488+K507+K526+K545+K564+K583+K602+K621+K640+K659+K678+K697+K716+K735+K754+K773</f>
        <v>851</v>
      </c>
      <c r="L8" s="21">
        <f t="shared" ref="L8:L19" si="8">K8/B8*100</f>
        <v>1.8527791687531296</v>
      </c>
      <c r="M8" s="20">
        <f t="shared" ref="M8:M19" si="9">M32+M51+M70+M89+M108+M127+M146+M165+M184+M203+M222+M241+M260+M279+M298+M317+M336+M355+M374+M393+M412+M431+M450+M469+M488+M507+M526+M545+M564+M583+M602+M621+M640+M659+M678+M697+M716+M735+M754+M773</f>
        <v>1697</v>
      </c>
      <c r="N8" s="21">
        <f t="shared" ref="N8:N19" si="10">M8/B8*100</f>
        <v>3.69467244344778</v>
      </c>
      <c r="O8" s="20">
        <f t="shared" ref="O8:O19" si="11">O32+O51+O70+O89+O108+O127+O146+O165+O184+O203+O222+O241+O260+O279+O298+O317+O336+O355+O374+O393+O412+O431+O450+O469+O488+O507+O526+O545+O564+O583+O602+O621+O640+O659+O678+O697+O716+O735+O754+O773</f>
        <v>20601</v>
      </c>
      <c r="P8" s="22">
        <f t="shared" ref="P8:P19" si="12">O8/B8*100</f>
        <v>44.852060699745273</v>
      </c>
    </row>
    <row r="9" spans="1:16" ht="39.950000000000003" customHeight="1" x14ac:dyDescent="0.2">
      <c r="A9" s="19" t="s">
        <v>187</v>
      </c>
      <c r="B9" s="20">
        <f t="shared" si="0"/>
        <v>14672</v>
      </c>
      <c r="C9" s="20">
        <f t="shared" si="0"/>
        <v>2643</v>
      </c>
      <c r="D9" s="21">
        <f t="shared" ref="D9:D19" si="13">C9/B9*100</f>
        <v>18.013904034896402</v>
      </c>
      <c r="E9" s="20">
        <f t="shared" si="1"/>
        <v>526</v>
      </c>
      <c r="F9" s="21">
        <f t="shared" si="2"/>
        <v>3.5850599781897494</v>
      </c>
      <c r="G9" s="20">
        <f t="shared" si="3"/>
        <v>4522</v>
      </c>
      <c r="H9" s="21">
        <f t="shared" si="4"/>
        <v>30.820610687022903</v>
      </c>
      <c r="I9" s="20">
        <f t="shared" si="5"/>
        <v>54</v>
      </c>
      <c r="J9" s="21">
        <f t="shared" si="6"/>
        <v>0.36804798255179932</v>
      </c>
      <c r="K9" s="20">
        <f t="shared" si="7"/>
        <v>670</v>
      </c>
      <c r="L9" s="21">
        <f t="shared" si="8"/>
        <v>4.5665212649945479</v>
      </c>
      <c r="M9" s="20">
        <f t="shared" si="9"/>
        <v>177</v>
      </c>
      <c r="N9" s="21">
        <f t="shared" si="10"/>
        <v>1.2063794983642313</v>
      </c>
      <c r="O9" s="20">
        <f t="shared" si="11"/>
        <v>6080</v>
      </c>
      <c r="P9" s="22">
        <f t="shared" si="12"/>
        <v>41.43947655398037</v>
      </c>
    </row>
    <row r="10" spans="1:16" ht="39.950000000000003" customHeight="1" x14ac:dyDescent="0.2">
      <c r="A10" s="125" t="s">
        <v>199</v>
      </c>
      <c r="B10" s="20">
        <f t="shared" si="0"/>
        <v>64240</v>
      </c>
      <c r="C10" s="20">
        <f t="shared" si="0"/>
        <v>12408</v>
      </c>
      <c r="D10" s="21">
        <f t="shared" si="13"/>
        <v>19.315068493150687</v>
      </c>
      <c r="E10" s="20">
        <f t="shared" si="1"/>
        <v>1510</v>
      </c>
      <c r="F10" s="21">
        <f t="shared" si="2"/>
        <v>2.3505603985056038</v>
      </c>
      <c r="G10" s="20">
        <f t="shared" si="3"/>
        <v>19075</v>
      </c>
      <c r="H10" s="21">
        <f t="shared" si="4"/>
        <v>29.693337484433375</v>
      </c>
      <c r="I10" s="20">
        <f t="shared" si="5"/>
        <v>194</v>
      </c>
      <c r="J10" s="21">
        <f t="shared" si="6"/>
        <v>0.30199252801992527</v>
      </c>
      <c r="K10" s="20">
        <f t="shared" si="7"/>
        <v>3185</v>
      </c>
      <c r="L10" s="21">
        <f t="shared" si="8"/>
        <v>4.9579701120797006</v>
      </c>
      <c r="M10" s="20">
        <f t="shared" si="9"/>
        <v>542</v>
      </c>
      <c r="N10" s="21">
        <f t="shared" si="10"/>
        <v>0.84371108343711076</v>
      </c>
      <c r="O10" s="20">
        <f t="shared" si="11"/>
        <v>27326</v>
      </c>
      <c r="P10" s="22">
        <f t="shared" si="12"/>
        <v>42.537359900373602</v>
      </c>
    </row>
    <row r="11" spans="1:16" ht="39.950000000000003" customHeight="1" x14ac:dyDescent="0.2">
      <c r="A11" s="19" t="s">
        <v>188</v>
      </c>
      <c r="B11" s="20">
        <f t="shared" si="0"/>
        <v>1038</v>
      </c>
      <c r="C11" s="20">
        <f t="shared" si="0"/>
        <v>390</v>
      </c>
      <c r="D11" s="21">
        <f t="shared" si="13"/>
        <v>37.572254335260112</v>
      </c>
      <c r="E11" s="20">
        <f t="shared" si="1"/>
        <v>23</v>
      </c>
      <c r="F11" s="21">
        <f t="shared" si="2"/>
        <v>2.2157996146435455</v>
      </c>
      <c r="G11" s="20">
        <f t="shared" si="3"/>
        <v>228</v>
      </c>
      <c r="H11" s="21">
        <f t="shared" si="4"/>
        <v>21.965317919075144</v>
      </c>
      <c r="I11" s="20">
        <f t="shared" si="5"/>
        <v>1</v>
      </c>
      <c r="J11" s="21">
        <f t="shared" si="6"/>
        <v>9.6339113680154145E-2</v>
      </c>
      <c r="K11" s="20">
        <f t="shared" si="7"/>
        <v>18</v>
      </c>
      <c r="L11" s="21">
        <f t="shared" si="8"/>
        <v>1.7341040462427744</v>
      </c>
      <c r="M11" s="20">
        <f t="shared" si="9"/>
        <v>13</v>
      </c>
      <c r="N11" s="21">
        <f t="shared" si="10"/>
        <v>1.2524084778420037</v>
      </c>
      <c r="O11" s="20">
        <f t="shared" si="11"/>
        <v>365</v>
      </c>
      <c r="P11" s="22">
        <f t="shared" si="12"/>
        <v>35.163776493256258</v>
      </c>
    </row>
    <row r="12" spans="1:16" ht="54.95" customHeight="1" x14ac:dyDescent="0.2">
      <c r="A12" s="19" t="s">
        <v>189</v>
      </c>
      <c r="B12" s="20">
        <f t="shared" si="0"/>
        <v>22641</v>
      </c>
      <c r="C12" s="20">
        <f t="shared" si="0"/>
        <v>6505</v>
      </c>
      <c r="D12" s="21">
        <f>C12/B12*100</f>
        <v>28.731063115586768</v>
      </c>
      <c r="E12" s="20">
        <f t="shared" si="1"/>
        <v>1102</v>
      </c>
      <c r="F12" s="21">
        <f t="shared" si="2"/>
        <v>4.867276180380725</v>
      </c>
      <c r="G12" s="20">
        <f t="shared" si="3"/>
        <v>5103</v>
      </c>
      <c r="H12" s="21">
        <f t="shared" si="4"/>
        <v>22.538757122035246</v>
      </c>
      <c r="I12" s="20">
        <f t="shared" si="5"/>
        <v>377</v>
      </c>
      <c r="J12" s="21">
        <f t="shared" si="6"/>
        <v>1.6651207985513006</v>
      </c>
      <c r="K12" s="20">
        <f t="shared" si="7"/>
        <v>689</v>
      </c>
      <c r="L12" s="21">
        <f t="shared" si="8"/>
        <v>3.0431518042489292</v>
      </c>
      <c r="M12" s="20">
        <f t="shared" si="9"/>
        <v>42</v>
      </c>
      <c r="N12" s="21">
        <f t="shared" si="10"/>
        <v>0.18550417384391149</v>
      </c>
      <c r="O12" s="20">
        <f t="shared" si="11"/>
        <v>8823</v>
      </c>
      <c r="P12" s="22">
        <f t="shared" si="12"/>
        <v>38.96912680535312</v>
      </c>
    </row>
    <row r="13" spans="1:16" ht="120" customHeight="1" x14ac:dyDescent="0.2">
      <c r="A13" s="19" t="s">
        <v>200</v>
      </c>
      <c r="B13" s="20">
        <f t="shared" si="0"/>
        <v>577</v>
      </c>
      <c r="C13" s="20">
        <f t="shared" si="0"/>
        <v>135</v>
      </c>
      <c r="D13" s="21">
        <f t="shared" si="13"/>
        <v>23.39688041594454</v>
      </c>
      <c r="E13" s="20">
        <f t="shared" si="1"/>
        <v>39</v>
      </c>
      <c r="F13" s="21">
        <f t="shared" si="2"/>
        <v>6.7590987868284227</v>
      </c>
      <c r="G13" s="20">
        <f t="shared" si="3"/>
        <v>85</v>
      </c>
      <c r="H13" s="21">
        <f t="shared" si="4"/>
        <v>14.731369150779896</v>
      </c>
      <c r="I13" s="127">
        <v>0</v>
      </c>
      <c r="J13" s="127">
        <v>0</v>
      </c>
      <c r="K13" s="20">
        <f t="shared" si="7"/>
        <v>16</v>
      </c>
      <c r="L13" s="21">
        <f t="shared" si="8"/>
        <v>2.772963604852686</v>
      </c>
      <c r="M13" s="127">
        <v>0</v>
      </c>
      <c r="N13" s="127">
        <v>0</v>
      </c>
      <c r="O13" s="20">
        <f t="shared" si="11"/>
        <v>302</v>
      </c>
      <c r="P13" s="22">
        <f t="shared" si="12"/>
        <v>52.339688041594457</v>
      </c>
    </row>
    <row r="14" spans="1:16" ht="39.950000000000003" customHeight="1" x14ac:dyDescent="0.2">
      <c r="A14" s="19" t="s">
        <v>190</v>
      </c>
      <c r="B14" s="20">
        <f t="shared" si="0"/>
        <v>15348</v>
      </c>
      <c r="C14" s="20">
        <f t="shared" si="0"/>
        <v>6234</v>
      </c>
      <c r="D14" s="21">
        <f t="shared" si="13"/>
        <v>40.617670054730262</v>
      </c>
      <c r="E14" s="20">
        <f t="shared" si="1"/>
        <v>109</v>
      </c>
      <c r="F14" s="21">
        <f t="shared" si="2"/>
        <v>0.71019025280166803</v>
      </c>
      <c r="G14" s="20">
        <f t="shared" si="3"/>
        <v>1153</v>
      </c>
      <c r="H14" s="21">
        <f t="shared" si="4"/>
        <v>7.5123794631222305</v>
      </c>
      <c r="I14" s="20">
        <f t="shared" si="5"/>
        <v>16</v>
      </c>
      <c r="J14" s="21">
        <f t="shared" si="6"/>
        <v>0.10424811050299713</v>
      </c>
      <c r="K14" s="20">
        <f t="shared" si="7"/>
        <v>146</v>
      </c>
      <c r="L14" s="21">
        <f t="shared" si="8"/>
        <v>0.95126400833984892</v>
      </c>
      <c r="M14" s="20">
        <f t="shared" si="9"/>
        <v>21</v>
      </c>
      <c r="N14" s="21">
        <f t="shared" si="10"/>
        <v>0.13682564503518374</v>
      </c>
      <c r="O14" s="20">
        <f t="shared" si="11"/>
        <v>7669</v>
      </c>
      <c r="P14" s="22">
        <f t="shared" si="12"/>
        <v>49.967422465467813</v>
      </c>
    </row>
    <row r="15" spans="1:16" ht="39.950000000000003" customHeight="1" x14ac:dyDescent="0.2">
      <c r="A15" s="19" t="s">
        <v>191</v>
      </c>
      <c r="B15" s="20">
        <f t="shared" si="0"/>
        <v>20523</v>
      </c>
      <c r="C15" s="20">
        <f t="shared" si="0"/>
        <v>144</v>
      </c>
      <c r="D15" s="21">
        <f t="shared" si="13"/>
        <v>0.70165180529162408</v>
      </c>
      <c r="E15" s="20">
        <f t="shared" si="1"/>
        <v>309</v>
      </c>
      <c r="F15" s="21">
        <f t="shared" si="2"/>
        <v>1.5056278321882766</v>
      </c>
      <c r="G15" s="20">
        <f t="shared" si="3"/>
        <v>9250</v>
      </c>
      <c r="H15" s="21">
        <f t="shared" si="4"/>
        <v>45.07138332602446</v>
      </c>
      <c r="I15" s="20">
        <f t="shared" si="5"/>
        <v>40</v>
      </c>
      <c r="J15" s="21">
        <f t="shared" si="6"/>
        <v>0.19490327924767334</v>
      </c>
      <c r="K15" s="20">
        <f t="shared" si="7"/>
        <v>203</v>
      </c>
      <c r="L15" s="21">
        <f t="shared" si="8"/>
        <v>0.98913414218194229</v>
      </c>
      <c r="M15" s="20">
        <f t="shared" si="9"/>
        <v>263</v>
      </c>
      <c r="N15" s="21">
        <f t="shared" si="10"/>
        <v>1.2814890610534524</v>
      </c>
      <c r="O15" s="20">
        <f t="shared" si="11"/>
        <v>10314</v>
      </c>
      <c r="P15" s="22">
        <f t="shared" si="12"/>
        <v>50.255810554012569</v>
      </c>
    </row>
    <row r="16" spans="1:16" ht="39.950000000000003" customHeight="1" x14ac:dyDescent="0.2">
      <c r="A16" s="19" t="s">
        <v>192</v>
      </c>
      <c r="B16" s="20">
        <f t="shared" si="0"/>
        <v>444</v>
      </c>
      <c r="C16" s="20">
        <f t="shared" si="0"/>
        <v>2</v>
      </c>
      <c r="D16" s="21">
        <f t="shared" si="13"/>
        <v>0.45045045045045046</v>
      </c>
      <c r="E16" s="20">
        <f t="shared" si="1"/>
        <v>8</v>
      </c>
      <c r="F16" s="21">
        <f t="shared" si="2"/>
        <v>1.8018018018018018</v>
      </c>
      <c r="G16" s="20">
        <f t="shared" si="3"/>
        <v>55</v>
      </c>
      <c r="H16" s="21">
        <f t="shared" si="4"/>
        <v>12.387387387387387</v>
      </c>
      <c r="I16" s="20">
        <f t="shared" si="5"/>
        <v>1</v>
      </c>
      <c r="J16" s="21">
        <f t="shared" si="6"/>
        <v>0.22522522522522523</v>
      </c>
      <c r="K16" s="20">
        <f t="shared" si="7"/>
        <v>140</v>
      </c>
      <c r="L16" s="21">
        <f t="shared" si="8"/>
        <v>31.531531531531531</v>
      </c>
      <c r="M16" s="20">
        <f t="shared" si="9"/>
        <v>62</v>
      </c>
      <c r="N16" s="21">
        <f t="shared" si="10"/>
        <v>13.963963963963963</v>
      </c>
      <c r="O16" s="20">
        <f t="shared" si="11"/>
        <v>153</v>
      </c>
      <c r="P16" s="22">
        <f t="shared" si="12"/>
        <v>34.45945945945946</v>
      </c>
    </row>
    <row r="17" spans="1:16" ht="39.950000000000003" customHeight="1" x14ac:dyDescent="0.2">
      <c r="A17" s="19" t="s">
        <v>193</v>
      </c>
      <c r="B17" s="20">
        <f t="shared" si="0"/>
        <v>2199</v>
      </c>
      <c r="C17" s="20">
        <f t="shared" si="0"/>
        <v>564</v>
      </c>
      <c r="D17" s="21">
        <f t="shared" si="13"/>
        <v>25.648021828103683</v>
      </c>
      <c r="E17" s="20">
        <f t="shared" si="1"/>
        <v>4</v>
      </c>
      <c r="F17" s="21">
        <f t="shared" si="2"/>
        <v>0.18190086402910413</v>
      </c>
      <c r="G17" s="20">
        <f t="shared" si="3"/>
        <v>430</v>
      </c>
      <c r="H17" s="21">
        <f t="shared" si="4"/>
        <v>19.554342883128694</v>
      </c>
      <c r="I17" s="127">
        <v>0</v>
      </c>
      <c r="J17" s="127">
        <v>0</v>
      </c>
      <c r="K17" s="20">
        <f t="shared" si="7"/>
        <v>147</v>
      </c>
      <c r="L17" s="21">
        <f t="shared" si="8"/>
        <v>6.6848567530695773</v>
      </c>
      <c r="M17" s="20">
        <f t="shared" si="9"/>
        <v>27</v>
      </c>
      <c r="N17" s="21">
        <f t="shared" si="10"/>
        <v>1.2278308321964531</v>
      </c>
      <c r="O17" s="20">
        <f t="shared" si="11"/>
        <v>1027</v>
      </c>
      <c r="P17" s="22">
        <f t="shared" si="12"/>
        <v>46.703046839472492</v>
      </c>
    </row>
    <row r="18" spans="1:16" ht="39.950000000000003" customHeight="1" x14ac:dyDescent="0.2">
      <c r="A18" s="19" t="s">
        <v>194</v>
      </c>
      <c r="B18" s="20">
        <f t="shared" si="0"/>
        <v>101</v>
      </c>
      <c r="C18" s="20">
        <f t="shared" si="0"/>
        <v>12</v>
      </c>
      <c r="D18" s="21">
        <f t="shared" si="13"/>
        <v>11.881188118811881</v>
      </c>
      <c r="E18" s="20">
        <f t="shared" si="1"/>
        <v>10</v>
      </c>
      <c r="F18" s="21">
        <f t="shared" si="2"/>
        <v>9.9009900990099009</v>
      </c>
      <c r="G18" s="20">
        <f t="shared" si="3"/>
        <v>19</v>
      </c>
      <c r="H18" s="21">
        <f t="shared" si="4"/>
        <v>18.811881188118811</v>
      </c>
      <c r="I18" s="127">
        <v>0</v>
      </c>
      <c r="J18" s="127">
        <v>0</v>
      </c>
      <c r="K18" s="127">
        <v>0</v>
      </c>
      <c r="L18" s="127">
        <v>0</v>
      </c>
      <c r="M18" s="20">
        <f t="shared" si="9"/>
        <v>28</v>
      </c>
      <c r="N18" s="21">
        <f t="shared" si="10"/>
        <v>27.722772277227726</v>
      </c>
      <c r="O18" s="20">
        <f t="shared" si="11"/>
        <v>32</v>
      </c>
      <c r="P18" s="22">
        <f t="shared" si="12"/>
        <v>31.683168316831683</v>
      </c>
    </row>
    <row r="19" spans="1:16" ht="39.950000000000003" customHeight="1" x14ac:dyDescent="0.2">
      <c r="A19" s="19" t="s">
        <v>195</v>
      </c>
      <c r="B19" s="20">
        <f t="shared" si="0"/>
        <v>6157</v>
      </c>
      <c r="C19" s="20">
        <f t="shared" si="0"/>
        <v>452</v>
      </c>
      <c r="D19" s="21">
        <f t="shared" si="13"/>
        <v>7.3412376157219423</v>
      </c>
      <c r="E19" s="20">
        <f t="shared" si="1"/>
        <v>58</v>
      </c>
      <c r="F19" s="21">
        <f t="shared" si="2"/>
        <v>0.94201721617670942</v>
      </c>
      <c r="G19" s="20">
        <f t="shared" si="3"/>
        <v>538</v>
      </c>
      <c r="H19" s="21">
        <f t="shared" si="4"/>
        <v>8.7380217638460298</v>
      </c>
      <c r="I19" s="20">
        <f t="shared" si="5"/>
        <v>12</v>
      </c>
      <c r="J19" s="21">
        <f t="shared" si="6"/>
        <v>0.19490011369173299</v>
      </c>
      <c r="K19" s="20">
        <f t="shared" si="7"/>
        <v>688</v>
      </c>
      <c r="L19" s="21">
        <f t="shared" si="8"/>
        <v>11.174273184992693</v>
      </c>
      <c r="M19" s="20">
        <f t="shared" si="9"/>
        <v>184</v>
      </c>
      <c r="N19" s="21">
        <f t="shared" si="10"/>
        <v>2.9884684099399057</v>
      </c>
      <c r="O19" s="20">
        <f t="shared" si="11"/>
        <v>4225</v>
      </c>
      <c r="P19" s="22">
        <f t="shared" si="12"/>
        <v>68.621081695630991</v>
      </c>
    </row>
    <row r="20" spans="1:16" ht="16.5" customHeight="1" x14ac:dyDescent="0.2">
      <c r="A20" s="56"/>
      <c r="B20" s="20"/>
      <c r="C20" s="20"/>
      <c r="D20" s="21"/>
      <c r="E20" s="20"/>
      <c r="F20" s="21"/>
      <c r="G20" s="20"/>
      <c r="H20" s="21"/>
      <c r="I20" s="20"/>
      <c r="J20" s="21"/>
      <c r="K20" s="20"/>
      <c r="L20" s="21"/>
      <c r="M20" s="20"/>
      <c r="N20" s="21"/>
      <c r="O20" s="20"/>
      <c r="P20" s="22"/>
    </row>
    <row r="21" spans="1:16" ht="15.75" thickBot="1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</row>
    <row r="22" spans="1:16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ht="18" customHeight="1" x14ac:dyDescent="0.25">
      <c r="A23" s="30" t="s">
        <v>19</v>
      </c>
    </row>
    <row r="24" spans="1:16" ht="15.95" customHeight="1" x14ac:dyDescent="0.2">
      <c r="A24" s="31" t="s">
        <v>20</v>
      </c>
    </row>
    <row r="25" spans="1:16" ht="15.75" customHeight="1" x14ac:dyDescent="0.2">
      <c r="A25" s="1" t="s">
        <v>198</v>
      </c>
      <c r="B25" s="59"/>
      <c r="C25" s="59"/>
      <c r="D25" s="59"/>
      <c r="E25" s="59"/>
      <c r="F25" s="59"/>
      <c r="G25" s="59"/>
      <c r="H25" s="59"/>
      <c r="I25" s="59"/>
      <c r="J25" s="59"/>
      <c r="K25" s="60"/>
      <c r="L25" s="60"/>
      <c r="M25" s="60"/>
      <c r="N25" s="60"/>
      <c r="O25" s="60"/>
      <c r="P25" s="60"/>
    </row>
    <row r="26" spans="1:16" ht="15.75" customHeight="1" x14ac:dyDescent="0.2">
      <c r="A26" s="4" t="s">
        <v>202</v>
      </c>
      <c r="B26" s="61"/>
      <c r="C26" s="61"/>
      <c r="D26" s="61"/>
      <c r="E26" s="61"/>
      <c r="F26" s="61"/>
      <c r="G26" s="61"/>
      <c r="H26" s="61"/>
      <c r="I26" s="61"/>
      <c r="J26" s="61"/>
      <c r="K26" s="62"/>
      <c r="L26" s="62"/>
      <c r="M26" s="62"/>
      <c r="N26" s="62"/>
      <c r="O26" s="62"/>
      <c r="P26" s="62"/>
    </row>
    <row r="27" spans="1:16" ht="14.45" customHeight="1" thickBot="1" x14ac:dyDescent="0.25">
      <c r="A27" s="63"/>
      <c r="B27" s="55"/>
      <c r="C27" s="64"/>
      <c r="D27" s="64"/>
      <c r="E27" s="64"/>
      <c r="F27" s="64"/>
      <c r="G27" s="55"/>
      <c r="H27" s="55"/>
      <c r="I27" s="55"/>
      <c r="J27" s="55"/>
      <c r="K27" s="55"/>
      <c r="L27" s="55"/>
      <c r="M27" s="55"/>
      <c r="N27" s="65"/>
      <c r="O27" s="55"/>
      <c r="P27" s="66"/>
    </row>
    <row r="28" spans="1:16" ht="39.950000000000003" customHeight="1" x14ac:dyDescent="0.2">
      <c r="A28" s="131" t="s">
        <v>177</v>
      </c>
      <c r="B28" s="133" t="s">
        <v>178</v>
      </c>
      <c r="C28" s="135" t="s">
        <v>204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s="14" customFormat="1" ht="105" customHeight="1" thickBot="1" x14ac:dyDescent="0.25">
      <c r="A29" s="132"/>
      <c r="B29" s="134"/>
      <c r="C29" s="126" t="s">
        <v>179</v>
      </c>
      <c r="D29" s="126" t="s">
        <v>0</v>
      </c>
      <c r="E29" s="126" t="s">
        <v>180</v>
      </c>
      <c r="F29" s="126" t="s">
        <v>0</v>
      </c>
      <c r="G29" s="126" t="s">
        <v>181</v>
      </c>
      <c r="H29" s="126" t="s">
        <v>0</v>
      </c>
      <c r="I29" s="13" t="s">
        <v>1</v>
      </c>
      <c r="J29" s="126" t="s">
        <v>0</v>
      </c>
      <c r="K29" s="126" t="s">
        <v>182</v>
      </c>
      <c r="L29" s="126" t="s">
        <v>0</v>
      </c>
      <c r="M29" s="126" t="s">
        <v>183</v>
      </c>
      <c r="N29" s="126" t="s">
        <v>0</v>
      </c>
      <c r="O29" s="126" t="s">
        <v>184</v>
      </c>
      <c r="P29" s="126" t="s">
        <v>0</v>
      </c>
    </row>
    <row r="30" spans="1:16" ht="35.1" customHeight="1" thickTop="1" x14ac:dyDescent="0.2">
      <c r="A30" s="67" t="s">
        <v>137</v>
      </c>
      <c r="B30" s="15"/>
      <c r="C30" s="55"/>
      <c r="D30" s="5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39.950000000000003" customHeight="1" x14ac:dyDescent="0.2">
      <c r="A31" s="16" t="s">
        <v>185</v>
      </c>
      <c r="B31" s="15">
        <v>44112</v>
      </c>
      <c r="C31" s="15">
        <v>11244</v>
      </c>
      <c r="D31" s="17">
        <f>C31/B31*100</f>
        <v>25.489662676822633</v>
      </c>
      <c r="E31" s="15">
        <v>1149</v>
      </c>
      <c r="F31" s="17">
        <f>E31/B31*100</f>
        <v>2.6047334058759519</v>
      </c>
      <c r="G31" s="15">
        <v>12936</v>
      </c>
      <c r="H31" s="17">
        <f>G31/B31*100</f>
        <v>29.325353645266595</v>
      </c>
      <c r="I31" s="15">
        <v>402</v>
      </c>
      <c r="J31" s="17">
        <f>I31/B31*100</f>
        <v>0.91131664853101191</v>
      </c>
      <c r="K31" s="15">
        <v>720</v>
      </c>
      <c r="L31" s="17">
        <f>K31/B31*100</f>
        <v>1.632208922742111</v>
      </c>
      <c r="M31" s="15">
        <v>399</v>
      </c>
      <c r="N31" s="17">
        <f>M31/B31*100</f>
        <v>0.90451577801958649</v>
      </c>
      <c r="O31" s="15">
        <v>17262</v>
      </c>
      <c r="P31" s="18">
        <f>O31/B31*100</f>
        <v>39.132208922742109</v>
      </c>
    </row>
    <row r="32" spans="1:16" ht="39.950000000000003" customHeight="1" x14ac:dyDescent="0.2">
      <c r="A32" s="19" t="s">
        <v>186</v>
      </c>
      <c r="B32" s="20">
        <v>6423</v>
      </c>
      <c r="C32" s="20">
        <v>615</v>
      </c>
      <c r="D32" s="21">
        <f>C32/B32*100</f>
        <v>9.5749649696403552</v>
      </c>
      <c r="E32" s="20">
        <v>223</v>
      </c>
      <c r="F32" s="21">
        <f t="shared" ref="F32:F43" si="14">E32/B32*100</f>
        <v>3.4718978670403238</v>
      </c>
      <c r="G32" s="20">
        <v>2448</v>
      </c>
      <c r="H32" s="21">
        <f t="shared" ref="H32:H43" si="15">G32/B32*100</f>
        <v>38.113031293787955</v>
      </c>
      <c r="I32" s="20">
        <v>44</v>
      </c>
      <c r="J32" s="21">
        <f t="shared" ref="J32:J38" si="16">I32/B32*100</f>
        <v>0.68503814416939124</v>
      </c>
      <c r="K32" s="20">
        <v>70</v>
      </c>
      <c r="L32" s="21">
        <f t="shared" ref="L32:L43" si="17">K32/B32*100</f>
        <v>1.089833411178577</v>
      </c>
      <c r="M32" s="20">
        <v>239</v>
      </c>
      <c r="N32" s="21">
        <f t="shared" ref="N32:N43" si="18">M32/B32*100</f>
        <v>3.7210026467382842</v>
      </c>
      <c r="O32" s="20">
        <v>2784</v>
      </c>
      <c r="P32" s="22">
        <f t="shared" ref="P32:P43" si="19">O32/B32*100</f>
        <v>43.344231667445122</v>
      </c>
    </row>
    <row r="33" spans="1:16" ht="39.950000000000003" customHeight="1" x14ac:dyDescent="0.2">
      <c r="A33" s="19" t="s">
        <v>187</v>
      </c>
      <c r="B33" s="20">
        <v>3030</v>
      </c>
      <c r="C33" s="20">
        <v>511</v>
      </c>
      <c r="D33" s="21">
        <f t="shared" ref="D33:D43" si="20">C33/B33*100</f>
        <v>16.864686468646862</v>
      </c>
      <c r="E33" s="20">
        <v>120</v>
      </c>
      <c r="F33" s="21">
        <f t="shared" si="14"/>
        <v>3.9603960396039604</v>
      </c>
      <c r="G33" s="20">
        <v>1217</v>
      </c>
      <c r="H33" s="21">
        <f t="shared" si="15"/>
        <v>40.165016501650165</v>
      </c>
      <c r="I33" s="20">
        <v>13</v>
      </c>
      <c r="J33" s="21">
        <f t="shared" si="16"/>
        <v>0.42904290429042907</v>
      </c>
      <c r="K33" s="20">
        <v>32</v>
      </c>
      <c r="L33" s="21">
        <f t="shared" si="17"/>
        <v>1.056105610561056</v>
      </c>
      <c r="M33" s="20">
        <v>14</v>
      </c>
      <c r="N33" s="21">
        <f t="shared" si="18"/>
        <v>0.46204620462046203</v>
      </c>
      <c r="O33" s="20">
        <v>1123</v>
      </c>
      <c r="P33" s="22">
        <f t="shared" si="19"/>
        <v>37.062706270627061</v>
      </c>
    </row>
    <row r="34" spans="1:16" ht="39.950000000000003" customHeight="1" x14ac:dyDescent="0.2">
      <c r="A34" s="125" t="s">
        <v>199</v>
      </c>
      <c r="B34" s="20">
        <v>14486</v>
      </c>
      <c r="C34" s="20">
        <v>3393</v>
      </c>
      <c r="D34" s="21">
        <f t="shared" si="20"/>
        <v>23.42261493856137</v>
      </c>
      <c r="E34" s="20">
        <v>390</v>
      </c>
      <c r="F34" s="21">
        <f t="shared" si="14"/>
        <v>2.6922545906392381</v>
      </c>
      <c r="G34" s="20">
        <v>5662</v>
      </c>
      <c r="H34" s="21">
        <f t="shared" si="15"/>
        <v>39.086014082562478</v>
      </c>
      <c r="I34" s="20">
        <v>69</v>
      </c>
      <c r="J34" s="21">
        <f t="shared" si="16"/>
        <v>0.47632196603617288</v>
      </c>
      <c r="K34" s="20">
        <v>165</v>
      </c>
      <c r="L34" s="21">
        <f t="shared" si="17"/>
        <v>1.13903078834737</v>
      </c>
      <c r="M34" s="20">
        <v>64</v>
      </c>
      <c r="N34" s="21">
        <f t="shared" si="18"/>
        <v>0.44180588154079797</v>
      </c>
      <c r="O34" s="20">
        <v>4743</v>
      </c>
      <c r="P34" s="22">
        <f t="shared" si="19"/>
        <v>32.74195775231258</v>
      </c>
    </row>
    <row r="35" spans="1:16" ht="39.950000000000003" customHeight="1" x14ac:dyDescent="0.2">
      <c r="A35" s="19" t="s">
        <v>188</v>
      </c>
      <c r="B35" s="20">
        <v>176</v>
      </c>
      <c r="C35" s="20">
        <v>46</v>
      </c>
      <c r="D35" s="21">
        <f t="shared" si="20"/>
        <v>26.136363636363637</v>
      </c>
      <c r="E35" s="127">
        <v>0</v>
      </c>
      <c r="F35" s="127">
        <v>0</v>
      </c>
      <c r="G35" s="20">
        <v>65</v>
      </c>
      <c r="H35" s="21">
        <f t="shared" si="15"/>
        <v>36.93181818181818</v>
      </c>
      <c r="I35" s="127">
        <v>0</v>
      </c>
      <c r="J35" s="127">
        <v>0</v>
      </c>
      <c r="K35" s="127">
        <v>0</v>
      </c>
      <c r="L35" s="127">
        <v>0</v>
      </c>
      <c r="M35" s="20">
        <v>1</v>
      </c>
      <c r="N35" s="21">
        <f t="shared" si="18"/>
        <v>0.56818181818181823</v>
      </c>
      <c r="O35" s="20">
        <v>64</v>
      </c>
      <c r="P35" s="22">
        <f t="shared" si="19"/>
        <v>36.363636363636367</v>
      </c>
    </row>
    <row r="36" spans="1:16" ht="54.95" customHeight="1" x14ac:dyDescent="0.2">
      <c r="A36" s="19" t="s">
        <v>189</v>
      </c>
      <c r="B36" s="20">
        <v>10966</v>
      </c>
      <c r="C36" s="20">
        <v>3829</v>
      </c>
      <c r="D36" s="21">
        <f t="shared" si="20"/>
        <v>34.917016231989791</v>
      </c>
      <c r="E36" s="20">
        <v>353</v>
      </c>
      <c r="F36" s="21">
        <f t="shared" si="14"/>
        <v>3.2190406711654207</v>
      </c>
      <c r="G36" s="20">
        <v>2977</v>
      </c>
      <c r="H36" s="21">
        <f t="shared" si="15"/>
        <v>27.147546963341235</v>
      </c>
      <c r="I36" s="20">
        <v>271</v>
      </c>
      <c r="J36" s="21">
        <f t="shared" si="16"/>
        <v>2.4712748495349262</v>
      </c>
      <c r="K36" s="20">
        <v>83</v>
      </c>
      <c r="L36" s="21">
        <f t="shared" si="17"/>
        <v>0.75688491701623195</v>
      </c>
      <c r="M36" s="20">
        <v>5</v>
      </c>
      <c r="N36" s="21">
        <f t="shared" si="18"/>
        <v>4.5595476928688677E-2</v>
      </c>
      <c r="O36" s="20">
        <v>3448</v>
      </c>
      <c r="P36" s="22">
        <f t="shared" si="19"/>
        <v>31.442640890023711</v>
      </c>
    </row>
    <row r="37" spans="1:16" ht="120" customHeight="1" x14ac:dyDescent="0.2">
      <c r="A37" s="19" t="s">
        <v>200</v>
      </c>
      <c r="B37" s="20">
        <v>205</v>
      </c>
      <c r="C37" s="20">
        <v>36</v>
      </c>
      <c r="D37" s="21">
        <f t="shared" si="20"/>
        <v>17.560975609756095</v>
      </c>
      <c r="E37" s="20">
        <v>18</v>
      </c>
      <c r="F37" s="21">
        <f t="shared" si="14"/>
        <v>8.7804878048780477</v>
      </c>
      <c r="G37" s="20">
        <v>7</v>
      </c>
      <c r="H37" s="21">
        <f t="shared" si="15"/>
        <v>3.4146341463414638</v>
      </c>
      <c r="I37" s="127">
        <v>0</v>
      </c>
      <c r="J37" s="127">
        <v>0</v>
      </c>
      <c r="K37" s="20">
        <v>14</v>
      </c>
      <c r="L37" s="21">
        <f t="shared" si="17"/>
        <v>6.8292682926829276</v>
      </c>
      <c r="M37" s="127">
        <v>0</v>
      </c>
      <c r="N37" s="127">
        <v>0</v>
      </c>
      <c r="O37" s="20">
        <v>130</v>
      </c>
      <c r="P37" s="22">
        <f t="shared" si="19"/>
        <v>63.414634146341463</v>
      </c>
    </row>
    <row r="38" spans="1:16" ht="39.950000000000003" customHeight="1" x14ac:dyDescent="0.2">
      <c r="A38" s="19" t="s">
        <v>190</v>
      </c>
      <c r="B38" s="20">
        <v>6230</v>
      </c>
      <c r="C38" s="20">
        <v>2513</v>
      </c>
      <c r="D38" s="21">
        <f t="shared" si="20"/>
        <v>40.337078651685395</v>
      </c>
      <c r="E38" s="20">
        <v>38</v>
      </c>
      <c r="F38" s="21">
        <f t="shared" si="14"/>
        <v>0.6099518459069021</v>
      </c>
      <c r="G38" s="20">
        <v>415</v>
      </c>
      <c r="H38" s="21">
        <f t="shared" si="15"/>
        <v>6.6613162118780096</v>
      </c>
      <c r="I38" s="20">
        <v>5</v>
      </c>
      <c r="J38" s="21">
        <f t="shared" si="16"/>
        <v>8.0256821829855537E-2</v>
      </c>
      <c r="K38" s="20">
        <v>103</v>
      </c>
      <c r="L38" s="21">
        <f t="shared" si="17"/>
        <v>1.653290529695024</v>
      </c>
      <c r="M38" s="20">
        <v>2</v>
      </c>
      <c r="N38" s="21">
        <f>M38/B38*100</f>
        <v>3.2102728731942212E-2</v>
      </c>
      <c r="O38" s="20">
        <v>3154</v>
      </c>
      <c r="P38" s="22">
        <f t="shared" si="19"/>
        <v>50.626003210272877</v>
      </c>
    </row>
    <row r="39" spans="1:16" ht="39.950000000000003" customHeight="1" x14ac:dyDescent="0.2">
      <c r="A39" s="19" t="s">
        <v>191</v>
      </c>
      <c r="B39" s="20">
        <v>59</v>
      </c>
      <c r="C39" s="20">
        <v>3</v>
      </c>
      <c r="D39" s="21">
        <f t="shared" si="20"/>
        <v>5.0847457627118651</v>
      </c>
      <c r="E39" s="127">
        <v>0</v>
      </c>
      <c r="F39" s="127">
        <v>0</v>
      </c>
      <c r="G39" s="20">
        <v>4</v>
      </c>
      <c r="H39" s="21">
        <f t="shared" si="15"/>
        <v>6.7796610169491522</v>
      </c>
      <c r="I39" s="127">
        <v>0</v>
      </c>
      <c r="J39" s="127">
        <v>0</v>
      </c>
      <c r="K39" s="20">
        <v>6</v>
      </c>
      <c r="L39" s="21">
        <f t="shared" si="17"/>
        <v>10.16949152542373</v>
      </c>
      <c r="M39" s="20">
        <v>5</v>
      </c>
      <c r="N39" s="21">
        <f t="shared" si="18"/>
        <v>8.4745762711864394</v>
      </c>
      <c r="O39" s="20">
        <v>41</v>
      </c>
      <c r="P39" s="22">
        <f t="shared" si="19"/>
        <v>69.491525423728817</v>
      </c>
    </row>
    <row r="40" spans="1:16" ht="39.950000000000003" customHeight="1" x14ac:dyDescent="0.2">
      <c r="A40" s="19" t="s">
        <v>192</v>
      </c>
      <c r="B40" s="20">
        <v>111</v>
      </c>
      <c r="C40" s="127">
        <v>0</v>
      </c>
      <c r="D40" s="127">
        <v>0</v>
      </c>
      <c r="E40" s="20">
        <v>4</v>
      </c>
      <c r="F40" s="21">
        <f t="shared" si="14"/>
        <v>3.6036036036036037</v>
      </c>
      <c r="G40" s="20">
        <v>1</v>
      </c>
      <c r="H40" s="21">
        <f t="shared" si="15"/>
        <v>0.90090090090090091</v>
      </c>
      <c r="I40" s="127">
        <v>0</v>
      </c>
      <c r="J40" s="127">
        <v>0</v>
      </c>
      <c r="K40" s="20">
        <v>45</v>
      </c>
      <c r="L40" s="21">
        <f t="shared" si="17"/>
        <v>40.54054054054054</v>
      </c>
      <c r="M40" s="20">
        <v>2</v>
      </c>
      <c r="N40" s="21">
        <f t="shared" si="18"/>
        <v>1.8018018018018018</v>
      </c>
      <c r="O40" s="20">
        <v>59</v>
      </c>
      <c r="P40" s="22">
        <f t="shared" si="19"/>
        <v>53.153153153153156</v>
      </c>
    </row>
    <row r="41" spans="1:16" ht="39.950000000000003" customHeight="1" x14ac:dyDescent="0.2">
      <c r="A41" s="19" t="s">
        <v>193</v>
      </c>
      <c r="B41" s="20">
        <v>752</v>
      </c>
      <c r="C41" s="20">
        <v>113</v>
      </c>
      <c r="D41" s="21">
        <f t="shared" si="20"/>
        <v>15.026595744680851</v>
      </c>
      <c r="E41" s="127">
        <v>0</v>
      </c>
      <c r="F41" s="127">
        <v>0</v>
      </c>
      <c r="G41" s="20">
        <v>48</v>
      </c>
      <c r="H41" s="21">
        <f t="shared" si="15"/>
        <v>6.3829787234042552</v>
      </c>
      <c r="I41" s="127">
        <v>0</v>
      </c>
      <c r="J41" s="127">
        <v>0</v>
      </c>
      <c r="K41" s="20">
        <v>18</v>
      </c>
      <c r="L41" s="21">
        <f t="shared" si="17"/>
        <v>2.3936170212765959</v>
      </c>
      <c r="M41" s="20">
        <v>5</v>
      </c>
      <c r="N41" s="21">
        <f t="shared" si="18"/>
        <v>0.66489361702127658</v>
      </c>
      <c r="O41" s="20">
        <v>568</v>
      </c>
      <c r="P41" s="22">
        <f t="shared" si="19"/>
        <v>75.531914893617028</v>
      </c>
    </row>
    <row r="42" spans="1:16" ht="39.950000000000003" customHeight="1" x14ac:dyDescent="0.2">
      <c r="A42" s="19" t="s">
        <v>194</v>
      </c>
      <c r="B42" s="20">
        <v>49</v>
      </c>
      <c r="C42" s="20">
        <v>11</v>
      </c>
      <c r="D42" s="21">
        <f>C42/B42*100</f>
        <v>22.448979591836736</v>
      </c>
      <c r="E42" s="127">
        <v>0</v>
      </c>
      <c r="F42" s="127">
        <v>0</v>
      </c>
      <c r="G42" s="20">
        <v>15</v>
      </c>
      <c r="H42" s="21">
        <f t="shared" si="15"/>
        <v>30.612244897959183</v>
      </c>
      <c r="I42" s="127">
        <v>0</v>
      </c>
      <c r="J42" s="127">
        <v>0</v>
      </c>
      <c r="K42" s="127">
        <v>0</v>
      </c>
      <c r="L42" s="127">
        <v>0</v>
      </c>
      <c r="M42" s="20">
        <v>4</v>
      </c>
      <c r="N42" s="21">
        <f t="shared" si="18"/>
        <v>8.1632653061224492</v>
      </c>
      <c r="O42" s="20">
        <v>19</v>
      </c>
      <c r="P42" s="22">
        <f t="shared" si="19"/>
        <v>38.775510204081634</v>
      </c>
    </row>
    <row r="43" spans="1:16" ht="39.950000000000003" customHeight="1" x14ac:dyDescent="0.2">
      <c r="A43" s="19" t="s">
        <v>195</v>
      </c>
      <c r="B43" s="20">
        <v>1625</v>
      </c>
      <c r="C43" s="20">
        <v>174</v>
      </c>
      <c r="D43" s="21">
        <f t="shared" si="20"/>
        <v>10.707692307692309</v>
      </c>
      <c r="E43" s="20">
        <v>3</v>
      </c>
      <c r="F43" s="21">
        <f t="shared" si="14"/>
        <v>0.1846153846153846</v>
      </c>
      <c r="G43" s="20">
        <v>77</v>
      </c>
      <c r="H43" s="21">
        <f t="shared" si="15"/>
        <v>4.7384615384615385</v>
      </c>
      <c r="I43" s="127">
        <v>0</v>
      </c>
      <c r="J43" s="127">
        <v>0</v>
      </c>
      <c r="K43" s="20">
        <v>184</v>
      </c>
      <c r="L43" s="21">
        <f t="shared" si="17"/>
        <v>11.323076923076924</v>
      </c>
      <c r="M43" s="20">
        <v>58</v>
      </c>
      <c r="N43" s="21">
        <f t="shared" si="18"/>
        <v>3.569230769230769</v>
      </c>
      <c r="O43" s="20">
        <v>1129</v>
      </c>
      <c r="P43" s="22">
        <f t="shared" si="19"/>
        <v>69.476923076923086</v>
      </c>
    </row>
    <row r="44" spans="1:16" x14ac:dyDescent="0.2">
      <c r="A44" s="6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</row>
    <row r="45" spans="1:16" ht="15.75" thickBot="1" x14ac:dyDescent="0.25">
      <c r="A45" s="68"/>
      <c r="B45" s="69"/>
      <c r="C45" s="70"/>
      <c r="D45" s="70"/>
      <c r="E45" s="70"/>
      <c r="F45" s="70"/>
      <c r="G45" s="69"/>
      <c r="H45" s="69"/>
      <c r="I45" s="69"/>
      <c r="J45" s="69"/>
      <c r="K45" s="69"/>
      <c r="L45" s="69"/>
      <c r="M45" s="69"/>
      <c r="N45" s="71"/>
      <c r="O45" s="69"/>
      <c r="P45" s="72"/>
    </row>
    <row r="46" spans="1:16" ht="18" customHeight="1" x14ac:dyDescent="0.2">
      <c r="A46" s="29" t="s">
        <v>196</v>
      </c>
      <c r="B46" s="20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2"/>
    </row>
    <row r="47" spans="1:16" ht="18" customHeight="1" x14ac:dyDescent="0.25">
      <c r="A47" s="30" t="s">
        <v>19</v>
      </c>
    </row>
    <row r="48" spans="1:16" ht="15.95" customHeight="1" x14ac:dyDescent="0.2">
      <c r="A48" s="31" t="s">
        <v>20</v>
      </c>
    </row>
    <row r="49" spans="1:16" ht="35.1" customHeight="1" x14ac:dyDescent="0.2">
      <c r="A49" s="67" t="s">
        <v>138</v>
      </c>
      <c r="B49" s="15"/>
      <c r="C49" s="55"/>
      <c r="D49" s="5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39.950000000000003" customHeight="1" x14ac:dyDescent="0.2">
      <c r="A50" s="16" t="s">
        <v>185</v>
      </c>
      <c r="B50" s="15">
        <v>3989</v>
      </c>
      <c r="C50" s="15">
        <v>426</v>
      </c>
      <c r="D50" s="17">
        <f>C50/B50*100</f>
        <v>10.679368262722488</v>
      </c>
      <c r="E50" s="15">
        <v>50</v>
      </c>
      <c r="F50" s="17">
        <f>E50/B50*100</f>
        <v>1.2534469791927803</v>
      </c>
      <c r="G50" s="15">
        <v>2105</v>
      </c>
      <c r="H50" s="17">
        <f>G50/B50*100</f>
        <v>52.770117824016047</v>
      </c>
      <c r="I50" s="15">
        <v>15</v>
      </c>
      <c r="J50" s="17">
        <f>I50/B50*100</f>
        <v>0.37603409375783403</v>
      </c>
      <c r="K50" s="15">
        <v>142</v>
      </c>
      <c r="L50" s="17">
        <f>K50/B50*100</f>
        <v>3.5597894209074958</v>
      </c>
      <c r="M50" s="15">
        <v>55</v>
      </c>
      <c r="N50" s="17">
        <f>M50/B50*100</f>
        <v>1.3787916771120581</v>
      </c>
      <c r="O50" s="15">
        <v>1196</v>
      </c>
      <c r="P50" s="18">
        <f>O50/B50*100</f>
        <v>29.9824517422913</v>
      </c>
    </row>
    <row r="51" spans="1:16" ht="39.950000000000003" customHeight="1" x14ac:dyDescent="0.2">
      <c r="A51" s="19" t="s">
        <v>186</v>
      </c>
      <c r="B51" s="20">
        <v>2354</v>
      </c>
      <c r="C51" s="20">
        <v>68</v>
      </c>
      <c r="D51" s="21">
        <f>C51/B51*100</f>
        <v>2.888700084961767</v>
      </c>
      <c r="E51" s="20">
        <v>34</v>
      </c>
      <c r="F51" s="21">
        <f t="shared" ref="F51:F53" si="21">E51/B51*100</f>
        <v>1.4443500424808835</v>
      </c>
      <c r="G51" s="20">
        <v>1461</v>
      </c>
      <c r="H51" s="21">
        <f t="shared" ref="H51:H62" si="22">G51/B51*100</f>
        <v>62.064570943075616</v>
      </c>
      <c r="I51" s="20">
        <v>13</v>
      </c>
      <c r="J51" s="21">
        <f t="shared" ref="J51:J58" si="23">I51/B51*100</f>
        <v>0.55225148683092606</v>
      </c>
      <c r="K51" s="20">
        <v>19</v>
      </c>
      <c r="L51" s="21">
        <f t="shared" ref="L51:L62" si="24">K51/B51*100</f>
        <v>0.80713678844519976</v>
      </c>
      <c r="M51" s="20">
        <v>54</v>
      </c>
      <c r="N51" s="21">
        <f t="shared" ref="N51:N59" si="25">M51/B51*100</f>
        <v>2.2939677145284625</v>
      </c>
      <c r="O51" s="20">
        <v>705</v>
      </c>
      <c r="P51" s="22">
        <f t="shared" ref="P51:P62" si="26">O51/B51*100</f>
        <v>29.949022939677146</v>
      </c>
    </row>
    <row r="52" spans="1:16" ht="39.950000000000003" customHeight="1" x14ac:dyDescent="0.2">
      <c r="A52" s="19" t="s">
        <v>187</v>
      </c>
      <c r="B52" s="20">
        <v>106</v>
      </c>
      <c r="C52" s="20">
        <v>6</v>
      </c>
      <c r="D52" s="21">
        <f t="shared" ref="D52:D62" si="27">C52/B52*100</f>
        <v>5.6603773584905666</v>
      </c>
      <c r="E52" s="20">
        <v>4</v>
      </c>
      <c r="F52" s="21">
        <f t="shared" si="21"/>
        <v>3.7735849056603774</v>
      </c>
      <c r="G52" s="20">
        <v>56</v>
      </c>
      <c r="H52" s="21">
        <f t="shared" si="22"/>
        <v>52.830188679245282</v>
      </c>
      <c r="I52" s="20">
        <v>1</v>
      </c>
      <c r="J52" s="21">
        <f t="shared" si="23"/>
        <v>0.94339622641509435</v>
      </c>
      <c r="K52" s="20">
        <v>9</v>
      </c>
      <c r="L52" s="21">
        <f t="shared" si="24"/>
        <v>8.4905660377358494</v>
      </c>
      <c r="M52" s="127">
        <v>0</v>
      </c>
      <c r="N52" s="127">
        <v>0</v>
      </c>
      <c r="O52" s="20">
        <v>30</v>
      </c>
      <c r="P52" s="22">
        <f t="shared" si="26"/>
        <v>28.30188679245283</v>
      </c>
    </row>
    <row r="53" spans="1:16" ht="39.950000000000003" customHeight="1" x14ac:dyDescent="0.2">
      <c r="A53" s="125" t="s">
        <v>199</v>
      </c>
      <c r="B53" s="20">
        <v>1024</v>
      </c>
      <c r="C53" s="20">
        <v>306</v>
      </c>
      <c r="D53" s="21">
        <f t="shared" si="27"/>
        <v>29.8828125</v>
      </c>
      <c r="E53" s="20">
        <v>12</v>
      </c>
      <c r="F53" s="21">
        <f t="shared" si="21"/>
        <v>1.171875</v>
      </c>
      <c r="G53" s="20">
        <v>505</v>
      </c>
      <c r="H53" s="21">
        <f t="shared" si="22"/>
        <v>49.31640625</v>
      </c>
      <c r="I53" s="127">
        <v>0</v>
      </c>
      <c r="J53" s="127">
        <v>0</v>
      </c>
      <c r="K53" s="20">
        <v>73</v>
      </c>
      <c r="L53" s="21">
        <f t="shared" si="24"/>
        <v>7.12890625</v>
      </c>
      <c r="M53" s="127">
        <v>0</v>
      </c>
      <c r="N53" s="127">
        <v>0</v>
      </c>
      <c r="O53" s="20">
        <v>128</v>
      </c>
      <c r="P53" s="22">
        <f t="shared" si="26"/>
        <v>12.5</v>
      </c>
    </row>
    <row r="54" spans="1:16" ht="39.950000000000003" customHeight="1" x14ac:dyDescent="0.2">
      <c r="A54" s="19" t="s">
        <v>188</v>
      </c>
      <c r="B54" s="127">
        <v>0</v>
      </c>
      <c r="C54" s="127">
        <v>0</v>
      </c>
      <c r="D54" s="127">
        <v>0</v>
      </c>
      <c r="E54" s="127">
        <v>0</v>
      </c>
      <c r="F54" s="127">
        <v>0</v>
      </c>
      <c r="G54" s="127">
        <v>0</v>
      </c>
      <c r="H54" s="127">
        <v>0</v>
      </c>
      <c r="I54" s="127">
        <v>0</v>
      </c>
      <c r="J54" s="127">
        <v>0</v>
      </c>
      <c r="K54" s="127">
        <v>0</v>
      </c>
      <c r="L54" s="127">
        <v>0</v>
      </c>
      <c r="M54" s="127">
        <v>0</v>
      </c>
      <c r="N54" s="127">
        <v>0</v>
      </c>
      <c r="O54" s="127">
        <v>0</v>
      </c>
      <c r="P54" s="127">
        <v>0</v>
      </c>
    </row>
    <row r="55" spans="1:16" ht="54.95" customHeight="1" x14ac:dyDescent="0.2">
      <c r="A55" s="19" t="s">
        <v>189</v>
      </c>
      <c r="B55" s="20">
        <v>148</v>
      </c>
      <c r="C55" s="127">
        <v>0</v>
      </c>
      <c r="D55" s="127">
        <v>0</v>
      </c>
      <c r="E55" s="127">
        <v>0</v>
      </c>
      <c r="F55" s="127">
        <v>0</v>
      </c>
      <c r="G55" s="20">
        <v>16</v>
      </c>
      <c r="H55" s="21">
        <f t="shared" si="22"/>
        <v>10.810810810810811</v>
      </c>
      <c r="I55" s="127">
        <v>0</v>
      </c>
      <c r="J55" s="127">
        <v>0</v>
      </c>
      <c r="K55" s="127">
        <v>0</v>
      </c>
      <c r="L55" s="127">
        <v>0</v>
      </c>
      <c r="M55" s="127">
        <v>0</v>
      </c>
      <c r="N55" s="127">
        <v>0</v>
      </c>
      <c r="O55" s="20">
        <v>132</v>
      </c>
      <c r="P55" s="22">
        <f t="shared" si="26"/>
        <v>89.189189189189193</v>
      </c>
    </row>
    <row r="56" spans="1:16" ht="120" customHeight="1" x14ac:dyDescent="0.2">
      <c r="A56" s="19" t="s">
        <v>200</v>
      </c>
      <c r="B56" s="127">
        <v>0</v>
      </c>
      <c r="C56" s="127">
        <v>0</v>
      </c>
      <c r="D56" s="127">
        <v>0</v>
      </c>
      <c r="E56" s="127">
        <v>0</v>
      </c>
      <c r="F56" s="127">
        <v>0</v>
      </c>
      <c r="G56" s="127">
        <v>0</v>
      </c>
      <c r="H56" s="127">
        <v>0</v>
      </c>
      <c r="I56" s="127">
        <v>0</v>
      </c>
      <c r="J56" s="127">
        <v>0</v>
      </c>
      <c r="K56" s="127">
        <v>0</v>
      </c>
      <c r="L56" s="127">
        <v>0</v>
      </c>
      <c r="M56" s="127">
        <v>0</v>
      </c>
      <c r="N56" s="127">
        <v>0</v>
      </c>
      <c r="O56" s="127">
        <v>0</v>
      </c>
      <c r="P56" s="127">
        <v>0</v>
      </c>
    </row>
    <row r="57" spans="1:16" ht="39.950000000000003" customHeight="1" x14ac:dyDescent="0.2">
      <c r="A57" s="19" t="s">
        <v>190</v>
      </c>
      <c r="B57" s="20">
        <v>168</v>
      </c>
      <c r="C57" s="20">
        <v>41</v>
      </c>
      <c r="D57" s="21">
        <f t="shared" si="27"/>
        <v>24.404761904761905</v>
      </c>
      <c r="E57" s="127">
        <v>0</v>
      </c>
      <c r="F57" s="127">
        <v>0</v>
      </c>
      <c r="G57" s="20">
        <v>60</v>
      </c>
      <c r="H57" s="21">
        <f t="shared" si="22"/>
        <v>35.714285714285715</v>
      </c>
      <c r="I57" s="127">
        <v>0</v>
      </c>
      <c r="J57" s="127">
        <v>0</v>
      </c>
      <c r="K57" s="20">
        <v>1</v>
      </c>
      <c r="L57" s="21">
        <f t="shared" si="24"/>
        <v>0.59523809523809523</v>
      </c>
      <c r="M57" s="127">
        <v>0</v>
      </c>
      <c r="N57" s="127">
        <v>0</v>
      </c>
      <c r="O57" s="20">
        <v>66</v>
      </c>
      <c r="P57" s="22">
        <f t="shared" si="26"/>
        <v>39.285714285714285</v>
      </c>
    </row>
    <row r="58" spans="1:16" ht="39.950000000000003" customHeight="1" x14ac:dyDescent="0.2">
      <c r="A58" s="19" t="s">
        <v>191</v>
      </c>
      <c r="B58" s="20">
        <v>22</v>
      </c>
      <c r="C58" s="127">
        <v>0</v>
      </c>
      <c r="D58" s="127">
        <v>0</v>
      </c>
      <c r="E58" s="127">
        <v>0</v>
      </c>
      <c r="F58" s="127">
        <v>0</v>
      </c>
      <c r="G58" s="20">
        <v>2</v>
      </c>
      <c r="H58" s="21">
        <f t="shared" si="22"/>
        <v>9.0909090909090917</v>
      </c>
      <c r="I58" s="20">
        <v>1</v>
      </c>
      <c r="J58" s="21">
        <f t="shared" si="23"/>
        <v>4.5454545454545459</v>
      </c>
      <c r="K58" s="20">
        <v>2</v>
      </c>
      <c r="L58" s="21">
        <f t="shared" si="24"/>
        <v>9.0909090909090917</v>
      </c>
      <c r="M58" s="127">
        <v>0</v>
      </c>
      <c r="N58" s="127">
        <v>0</v>
      </c>
      <c r="O58" s="20">
        <v>17</v>
      </c>
      <c r="P58" s="22">
        <f t="shared" si="26"/>
        <v>77.272727272727266</v>
      </c>
    </row>
    <row r="59" spans="1:16" ht="39.950000000000003" customHeight="1" x14ac:dyDescent="0.2">
      <c r="A59" s="19" t="s">
        <v>192</v>
      </c>
      <c r="B59" s="20">
        <v>18</v>
      </c>
      <c r="C59" s="127">
        <v>0</v>
      </c>
      <c r="D59" s="127">
        <v>0</v>
      </c>
      <c r="E59" s="127">
        <v>0</v>
      </c>
      <c r="F59" s="127">
        <v>0</v>
      </c>
      <c r="G59" s="20">
        <v>3</v>
      </c>
      <c r="H59" s="21">
        <f t="shared" si="22"/>
        <v>16.666666666666664</v>
      </c>
      <c r="I59" s="127">
        <v>0</v>
      </c>
      <c r="J59" s="127">
        <v>0</v>
      </c>
      <c r="K59" s="20">
        <v>14</v>
      </c>
      <c r="L59" s="21">
        <f t="shared" si="24"/>
        <v>77.777777777777786</v>
      </c>
      <c r="M59" s="20">
        <v>1</v>
      </c>
      <c r="N59" s="21">
        <f t="shared" si="25"/>
        <v>5.5555555555555554</v>
      </c>
      <c r="O59" s="127">
        <v>0</v>
      </c>
      <c r="P59" s="127">
        <v>0</v>
      </c>
    </row>
    <row r="60" spans="1:16" ht="39.950000000000003" customHeight="1" x14ac:dyDescent="0.2">
      <c r="A60" s="19" t="s">
        <v>193</v>
      </c>
      <c r="B60" s="20">
        <v>33</v>
      </c>
      <c r="C60" s="127">
        <v>0</v>
      </c>
      <c r="D60" s="127">
        <v>0</v>
      </c>
      <c r="E60" s="127">
        <v>0</v>
      </c>
      <c r="F60" s="127">
        <v>0</v>
      </c>
      <c r="G60" s="20">
        <v>0</v>
      </c>
      <c r="H60" s="21">
        <f t="shared" si="22"/>
        <v>0</v>
      </c>
      <c r="I60" s="127">
        <v>0</v>
      </c>
      <c r="J60" s="127">
        <v>0</v>
      </c>
      <c r="K60" s="20">
        <v>8</v>
      </c>
      <c r="L60" s="21">
        <f t="shared" si="24"/>
        <v>24.242424242424242</v>
      </c>
      <c r="M60" s="127">
        <v>0</v>
      </c>
      <c r="N60" s="127">
        <v>0</v>
      </c>
      <c r="O60" s="20">
        <v>25</v>
      </c>
      <c r="P60" s="22">
        <f t="shared" si="26"/>
        <v>75.757575757575751</v>
      </c>
    </row>
    <row r="61" spans="1:16" ht="39.950000000000003" customHeight="1" x14ac:dyDescent="0.2">
      <c r="A61" s="19" t="s">
        <v>194</v>
      </c>
      <c r="B61" s="127">
        <v>0</v>
      </c>
      <c r="C61" s="127">
        <v>0</v>
      </c>
      <c r="D61" s="127">
        <v>0</v>
      </c>
      <c r="E61" s="127">
        <v>0</v>
      </c>
      <c r="F61" s="127">
        <v>0</v>
      </c>
      <c r="G61" s="127">
        <v>0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</row>
    <row r="62" spans="1:16" ht="39.950000000000003" customHeight="1" x14ac:dyDescent="0.2">
      <c r="A62" s="19" t="s">
        <v>195</v>
      </c>
      <c r="B62" s="20">
        <v>116</v>
      </c>
      <c r="C62" s="20">
        <v>5</v>
      </c>
      <c r="D62" s="21">
        <f t="shared" si="27"/>
        <v>4.3103448275862073</v>
      </c>
      <c r="E62" s="127">
        <v>0</v>
      </c>
      <c r="F62" s="127">
        <v>0</v>
      </c>
      <c r="G62" s="20">
        <v>2</v>
      </c>
      <c r="H62" s="21">
        <f t="shared" si="22"/>
        <v>1.7241379310344827</v>
      </c>
      <c r="I62" s="127">
        <v>0</v>
      </c>
      <c r="J62" s="127">
        <v>0</v>
      </c>
      <c r="K62" s="20">
        <v>16</v>
      </c>
      <c r="L62" s="21">
        <f t="shared" si="24"/>
        <v>13.793103448275861</v>
      </c>
      <c r="M62" s="127">
        <v>0</v>
      </c>
      <c r="N62" s="127">
        <v>0</v>
      </c>
      <c r="O62" s="20">
        <v>93</v>
      </c>
      <c r="P62" s="22">
        <f t="shared" si="26"/>
        <v>80.172413793103445</v>
      </c>
    </row>
    <row r="63" spans="1:16" x14ac:dyDescent="0.2">
      <c r="A63" s="63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</row>
    <row r="64" spans="1:16" ht="15.75" thickBot="1" x14ac:dyDescent="0.25">
      <c r="A64" s="68"/>
      <c r="B64" s="69"/>
      <c r="C64" s="70"/>
      <c r="D64" s="70"/>
      <c r="E64" s="70"/>
      <c r="F64" s="70"/>
      <c r="G64" s="69"/>
      <c r="H64" s="69"/>
      <c r="I64" s="69"/>
      <c r="J64" s="69"/>
      <c r="K64" s="69"/>
      <c r="L64" s="69"/>
      <c r="M64" s="69"/>
      <c r="N64" s="71"/>
      <c r="O64" s="69"/>
      <c r="P64" s="72"/>
    </row>
    <row r="65" spans="1:16" ht="18" customHeight="1" x14ac:dyDescent="0.2">
      <c r="A65" s="29" t="s">
        <v>196</v>
      </c>
      <c r="B65" s="20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2"/>
    </row>
    <row r="66" spans="1:16" ht="18" customHeight="1" x14ac:dyDescent="0.25">
      <c r="A66" s="30" t="s">
        <v>19</v>
      </c>
    </row>
    <row r="67" spans="1:16" ht="15.95" customHeight="1" x14ac:dyDescent="0.2">
      <c r="A67" s="31" t="s">
        <v>20</v>
      </c>
    </row>
    <row r="68" spans="1:16" ht="35.1" customHeight="1" x14ac:dyDescent="0.2">
      <c r="A68" s="67" t="s">
        <v>139</v>
      </c>
      <c r="B68" s="15"/>
      <c r="C68" s="55"/>
      <c r="D68" s="5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39.950000000000003" customHeight="1" x14ac:dyDescent="0.2">
      <c r="A69" s="16" t="s">
        <v>185</v>
      </c>
      <c r="B69" s="15">
        <v>3023</v>
      </c>
      <c r="C69" s="15">
        <v>222</v>
      </c>
      <c r="D69" s="17">
        <f>C69/B69*100</f>
        <v>7.3436983129341717</v>
      </c>
      <c r="E69" s="15">
        <v>36</v>
      </c>
      <c r="F69" s="17">
        <f>E69/B69*100</f>
        <v>1.1908699966920278</v>
      </c>
      <c r="G69" s="15">
        <v>1057</v>
      </c>
      <c r="H69" s="17">
        <f>G69/B69*100</f>
        <v>34.96526629176315</v>
      </c>
      <c r="I69" s="15">
        <v>223</v>
      </c>
      <c r="J69" s="17">
        <f>I69/B69*100</f>
        <v>7.3767780350645058</v>
      </c>
      <c r="K69" s="15">
        <v>163</v>
      </c>
      <c r="L69" s="17">
        <f>K69/B69*100</f>
        <v>5.3919947072444598</v>
      </c>
      <c r="M69" s="15">
        <v>99</v>
      </c>
      <c r="N69" s="17">
        <f>M69/B69*100</f>
        <v>3.2748924909030768</v>
      </c>
      <c r="O69" s="15">
        <v>1223</v>
      </c>
      <c r="P69" s="18">
        <f>O69/B69*100</f>
        <v>40.456500165398609</v>
      </c>
    </row>
    <row r="70" spans="1:16" ht="39.950000000000003" customHeight="1" x14ac:dyDescent="0.2">
      <c r="A70" s="19" t="s">
        <v>186</v>
      </c>
      <c r="B70" s="20">
        <v>1786</v>
      </c>
      <c r="C70" s="20">
        <v>124</v>
      </c>
      <c r="D70" s="21">
        <f>C70/B70*100</f>
        <v>6.9428891377379625</v>
      </c>
      <c r="E70" s="20">
        <v>35</v>
      </c>
      <c r="F70" s="21">
        <f t="shared" ref="F70:F71" si="28">E70/B70*100</f>
        <v>1.9596864501679732</v>
      </c>
      <c r="G70" s="20">
        <v>858</v>
      </c>
      <c r="H70" s="21">
        <f t="shared" ref="H70:H81" si="29">G70/B70*100</f>
        <v>48.040313549832028</v>
      </c>
      <c r="I70" s="20">
        <v>74</v>
      </c>
      <c r="J70" s="21">
        <f t="shared" ref="J70:J81" si="30">I70/B70*100</f>
        <v>4.1433370660694289</v>
      </c>
      <c r="K70" s="20">
        <v>34</v>
      </c>
      <c r="L70" s="21">
        <f t="shared" ref="L70:L81" si="31">K70/B70*100</f>
        <v>1.9036954087346025</v>
      </c>
      <c r="M70" s="20">
        <v>59</v>
      </c>
      <c r="N70" s="21">
        <f t="shared" ref="N70:N79" si="32">M70/B70*100</f>
        <v>3.3034714445688689</v>
      </c>
      <c r="O70" s="20">
        <v>602</v>
      </c>
      <c r="P70" s="22">
        <f t="shared" ref="P70:P81" si="33">O70/B70*100</f>
        <v>33.706606942889138</v>
      </c>
    </row>
    <row r="71" spans="1:16" ht="39.950000000000003" customHeight="1" x14ac:dyDescent="0.2">
      <c r="A71" s="19" t="s">
        <v>187</v>
      </c>
      <c r="B71" s="20">
        <v>189</v>
      </c>
      <c r="C71" s="20">
        <v>25</v>
      </c>
      <c r="D71" s="21">
        <f t="shared" ref="D71:D76" si="34">C71/B71*100</f>
        <v>13.227513227513226</v>
      </c>
      <c r="E71" s="20">
        <v>1</v>
      </c>
      <c r="F71" s="21">
        <f t="shared" si="28"/>
        <v>0.52910052910052907</v>
      </c>
      <c r="G71" s="20">
        <v>65</v>
      </c>
      <c r="H71" s="21">
        <f t="shared" si="29"/>
        <v>34.391534391534393</v>
      </c>
      <c r="I71" s="20">
        <v>11</v>
      </c>
      <c r="J71" s="21">
        <f t="shared" si="30"/>
        <v>5.8201058201058196</v>
      </c>
      <c r="K71" s="20">
        <v>34</v>
      </c>
      <c r="L71" s="21">
        <f t="shared" si="31"/>
        <v>17.989417989417987</v>
      </c>
      <c r="M71" s="20">
        <v>5</v>
      </c>
      <c r="N71" s="21">
        <f t="shared" si="32"/>
        <v>2.6455026455026456</v>
      </c>
      <c r="O71" s="20">
        <v>48</v>
      </c>
      <c r="P71" s="22">
        <f t="shared" si="33"/>
        <v>25.396825396825395</v>
      </c>
    </row>
    <row r="72" spans="1:16" ht="39.950000000000003" customHeight="1" x14ac:dyDescent="0.2">
      <c r="A72" s="125" t="s">
        <v>199</v>
      </c>
      <c r="B72" s="20">
        <v>674</v>
      </c>
      <c r="C72" s="20">
        <v>61</v>
      </c>
      <c r="D72" s="21">
        <f t="shared" si="34"/>
        <v>9.0504451038575677</v>
      </c>
      <c r="E72" s="127">
        <v>0</v>
      </c>
      <c r="F72" s="127">
        <v>0</v>
      </c>
      <c r="G72" s="20">
        <v>72</v>
      </c>
      <c r="H72" s="21">
        <f t="shared" si="29"/>
        <v>10.682492581602373</v>
      </c>
      <c r="I72" s="20">
        <v>33</v>
      </c>
      <c r="J72" s="21">
        <f t="shared" si="30"/>
        <v>4.896142433234421</v>
      </c>
      <c r="K72" s="20">
        <v>80</v>
      </c>
      <c r="L72" s="21">
        <f t="shared" si="31"/>
        <v>11.869436201780417</v>
      </c>
      <c r="M72" s="20">
        <v>14</v>
      </c>
      <c r="N72" s="21">
        <f t="shared" si="32"/>
        <v>2.0771513353115725</v>
      </c>
      <c r="O72" s="20">
        <v>414</v>
      </c>
      <c r="P72" s="22">
        <f t="shared" si="33"/>
        <v>61.424332344213653</v>
      </c>
    </row>
    <row r="73" spans="1:16" ht="39.950000000000003" customHeight="1" x14ac:dyDescent="0.2">
      <c r="A73" s="19" t="s">
        <v>188</v>
      </c>
      <c r="B73" s="127">
        <v>0</v>
      </c>
      <c r="C73" s="127">
        <v>0</v>
      </c>
      <c r="D73" s="127">
        <v>0</v>
      </c>
      <c r="E73" s="127">
        <v>0</v>
      </c>
      <c r="F73" s="127">
        <v>0</v>
      </c>
      <c r="G73" s="127">
        <v>0</v>
      </c>
      <c r="H73" s="127">
        <v>0</v>
      </c>
      <c r="I73" s="127">
        <v>0</v>
      </c>
      <c r="J73" s="127">
        <v>0</v>
      </c>
      <c r="K73" s="127">
        <v>0</v>
      </c>
      <c r="L73" s="127">
        <v>0</v>
      </c>
      <c r="M73" s="127">
        <v>0</v>
      </c>
      <c r="N73" s="127">
        <v>0</v>
      </c>
      <c r="O73" s="127">
        <v>0</v>
      </c>
      <c r="P73" s="127">
        <v>0</v>
      </c>
    </row>
    <row r="74" spans="1:16" ht="54.95" customHeight="1" x14ac:dyDescent="0.2">
      <c r="A74" s="19" t="s">
        <v>189</v>
      </c>
      <c r="B74" s="20">
        <v>214</v>
      </c>
      <c r="C74" s="20">
        <v>5</v>
      </c>
      <c r="D74" s="21">
        <f t="shared" si="34"/>
        <v>2.3364485981308412</v>
      </c>
      <c r="E74" s="127">
        <v>0</v>
      </c>
      <c r="F74" s="127">
        <v>0</v>
      </c>
      <c r="G74" s="20">
        <v>22</v>
      </c>
      <c r="H74" s="21">
        <f t="shared" si="29"/>
        <v>10.2803738317757</v>
      </c>
      <c r="I74" s="20">
        <v>102</v>
      </c>
      <c r="J74" s="21">
        <f t="shared" si="30"/>
        <v>47.663551401869157</v>
      </c>
      <c r="K74" s="20">
        <v>8</v>
      </c>
      <c r="L74" s="21">
        <f t="shared" si="31"/>
        <v>3.7383177570093453</v>
      </c>
      <c r="M74" s="127">
        <v>0</v>
      </c>
      <c r="N74" s="127">
        <v>0</v>
      </c>
      <c r="O74" s="20">
        <v>77</v>
      </c>
      <c r="P74" s="22">
        <f t="shared" si="33"/>
        <v>35.981308411214954</v>
      </c>
    </row>
    <row r="75" spans="1:16" ht="120" customHeight="1" x14ac:dyDescent="0.2">
      <c r="A75" s="19" t="s">
        <v>200</v>
      </c>
      <c r="B75" s="127">
        <v>0</v>
      </c>
      <c r="C75" s="127">
        <v>0</v>
      </c>
      <c r="D75" s="127">
        <v>0</v>
      </c>
      <c r="E75" s="127">
        <v>0</v>
      </c>
      <c r="F75" s="127">
        <v>0</v>
      </c>
      <c r="G75" s="127">
        <v>0</v>
      </c>
      <c r="H75" s="127">
        <v>0</v>
      </c>
      <c r="I75" s="127">
        <v>0</v>
      </c>
      <c r="J75" s="127">
        <v>0</v>
      </c>
      <c r="K75" s="127">
        <v>0</v>
      </c>
      <c r="L75" s="127">
        <v>0</v>
      </c>
      <c r="M75" s="127">
        <v>0</v>
      </c>
      <c r="N75" s="127">
        <v>0</v>
      </c>
      <c r="O75" s="127">
        <v>0</v>
      </c>
      <c r="P75" s="127">
        <v>0</v>
      </c>
    </row>
    <row r="76" spans="1:16" ht="39.950000000000003" customHeight="1" x14ac:dyDescent="0.2">
      <c r="A76" s="19" t="s">
        <v>190</v>
      </c>
      <c r="B76" s="20">
        <v>34</v>
      </c>
      <c r="C76" s="20">
        <v>7</v>
      </c>
      <c r="D76" s="21">
        <f t="shared" si="34"/>
        <v>20.588235294117645</v>
      </c>
      <c r="E76" s="127">
        <v>0</v>
      </c>
      <c r="F76" s="127">
        <v>0</v>
      </c>
      <c r="G76" s="20">
        <v>11</v>
      </c>
      <c r="H76" s="21">
        <f t="shared" si="29"/>
        <v>32.352941176470587</v>
      </c>
      <c r="I76" s="127">
        <v>0</v>
      </c>
      <c r="J76" s="127">
        <v>0</v>
      </c>
      <c r="K76" s="20">
        <v>1</v>
      </c>
      <c r="L76" s="21">
        <f t="shared" si="31"/>
        <v>2.9411764705882351</v>
      </c>
      <c r="M76" s="127">
        <v>0</v>
      </c>
      <c r="N76" s="127">
        <v>0</v>
      </c>
      <c r="O76" s="20">
        <v>15</v>
      </c>
      <c r="P76" s="22">
        <f t="shared" si="33"/>
        <v>44.117647058823529</v>
      </c>
    </row>
    <row r="77" spans="1:16" ht="39.950000000000003" customHeight="1" x14ac:dyDescent="0.2">
      <c r="A77" s="19" t="s">
        <v>191</v>
      </c>
      <c r="B77" s="20">
        <v>15</v>
      </c>
      <c r="C77" s="127">
        <v>0</v>
      </c>
      <c r="D77" s="127">
        <v>0</v>
      </c>
      <c r="E77" s="127">
        <v>0</v>
      </c>
      <c r="F77" s="127">
        <v>0</v>
      </c>
      <c r="G77" s="20">
        <v>8</v>
      </c>
      <c r="H77" s="21">
        <f t="shared" si="29"/>
        <v>53.333333333333336</v>
      </c>
      <c r="I77" s="127">
        <v>0</v>
      </c>
      <c r="J77" s="127">
        <v>0</v>
      </c>
      <c r="K77" s="127">
        <v>0</v>
      </c>
      <c r="L77" s="127">
        <v>0</v>
      </c>
      <c r="M77" s="127">
        <v>0</v>
      </c>
      <c r="N77" s="127">
        <v>0</v>
      </c>
      <c r="O77" s="20">
        <v>7</v>
      </c>
      <c r="P77" s="22">
        <f t="shared" si="33"/>
        <v>46.666666666666664</v>
      </c>
    </row>
    <row r="78" spans="1:16" ht="39.950000000000003" customHeight="1" x14ac:dyDescent="0.2">
      <c r="A78" s="19" t="s">
        <v>192</v>
      </c>
      <c r="B78" s="20">
        <v>6</v>
      </c>
      <c r="C78" s="127">
        <v>0</v>
      </c>
      <c r="D78" s="127">
        <v>0</v>
      </c>
      <c r="E78" s="127">
        <v>0</v>
      </c>
      <c r="F78" s="127">
        <v>0</v>
      </c>
      <c r="G78" s="20">
        <v>1</v>
      </c>
      <c r="H78" s="21">
        <f t="shared" si="29"/>
        <v>16.666666666666664</v>
      </c>
      <c r="I78" s="127">
        <v>0</v>
      </c>
      <c r="J78" s="127">
        <v>0</v>
      </c>
      <c r="K78" s="127">
        <v>0</v>
      </c>
      <c r="L78" s="127">
        <v>0</v>
      </c>
      <c r="M78" s="20">
        <v>1</v>
      </c>
      <c r="N78" s="21">
        <f t="shared" si="32"/>
        <v>16.666666666666664</v>
      </c>
      <c r="O78" s="20">
        <v>4</v>
      </c>
      <c r="P78" s="22">
        <f t="shared" si="33"/>
        <v>66.666666666666657</v>
      </c>
    </row>
    <row r="79" spans="1:16" ht="39.950000000000003" customHeight="1" x14ac:dyDescent="0.2">
      <c r="A79" s="19" t="s">
        <v>193</v>
      </c>
      <c r="B79" s="20">
        <v>65</v>
      </c>
      <c r="C79" s="127">
        <v>0</v>
      </c>
      <c r="D79" s="127">
        <v>0</v>
      </c>
      <c r="E79" s="127">
        <v>0</v>
      </c>
      <c r="F79" s="127">
        <v>0</v>
      </c>
      <c r="G79" s="20">
        <v>14</v>
      </c>
      <c r="H79" s="21">
        <f t="shared" si="29"/>
        <v>21.53846153846154</v>
      </c>
      <c r="I79" s="127">
        <v>0</v>
      </c>
      <c r="J79" s="127">
        <v>0</v>
      </c>
      <c r="K79" s="127">
        <v>0</v>
      </c>
      <c r="L79" s="127">
        <v>0</v>
      </c>
      <c r="M79" s="20">
        <v>20</v>
      </c>
      <c r="N79" s="21">
        <f t="shared" si="32"/>
        <v>30.76923076923077</v>
      </c>
      <c r="O79" s="20">
        <v>31</v>
      </c>
      <c r="P79" s="22">
        <f t="shared" si="33"/>
        <v>47.692307692307693</v>
      </c>
    </row>
    <row r="80" spans="1:16" ht="39.950000000000003" customHeight="1" x14ac:dyDescent="0.2">
      <c r="A80" s="19" t="s">
        <v>194</v>
      </c>
      <c r="B80" s="20">
        <v>0</v>
      </c>
      <c r="C80" s="127">
        <v>0</v>
      </c>
      <c r="D80" s="127">
        <v>0</v>
      </c>
      <c r="E80" s="127">
        <v>0</v>
      </c>
      <c r="F80" s="127">
        <v>0</v>
      </c>
      <c r="G80" s="20">
        <v>0</v>
      </c>
      <c r="H80" s="21">
        <v>0</v>
      </c>
      <c r="I80" s="127">
        <v>0</v>
      </c>
      <c r="J80" s="127">
        <v>0</v>
      </c>
      <c r="K80" s="127">
        <v>0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</row>
    <row r="81" spans="1:16" ht="39.950000000000003" customHeight="1" x14ac:dyDescent="0.2">
      <c r="A81" s="19" t="s">
        <v>195</v>
      </c>
      <c r="B81" s="20">
        <v>40</v>
      </c>
      <c r="C81" s="127">
        <v>0</v>
      </c>
      <c r="D81" s="127">
        <v>0</v>
      </c>
      <c r="E81" s="127">
        <v>0</v>
      </c>
      <c r="F81" s="127">
        <v>0</v>
      </c>
      <c r="G81" s="20">
        <v>6</v>
      </c>
      <c r="H81" s="21">
        <f t="shared" si="29"/>
        <v>15</v>
      </c>
      <c r="I81" s="20">
        <v>3</v>
      </c>
      <c r="J81" s="21">
        <f t="shared" si="30"/>
        <v>7.5</v>
      </c>
      <c r="K81" s="20">
        <v>6</v>
      </c>
      <c r="L81" s="21">
        <f t="shared" si="31"/>
        <v>15</v>
      </c>
      <c r="M81" s="127">
        <v>0</v>
      </c>
      <c r="N81" s="127">
        <v>0</v>
      </c>
      <c r="O81" s="20">
        <v>25</v>
      </c>
      <c r="P81" s="22">
        <f t="shared" si="33"/>
        <v>62.5</v>
      </c>
    </row>
    <row r="82" spans="1:16" x14ac:dyDescent="0.2">
      <c r="A82" s="63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</row>
    <row r="83" spans="1:16" ht="15.75" thickBot="1" x14ac:dyDescent="0.25">
      <c r="A83" s="68"/>
      <c r="B83" s="69"/>
      <c r="C83" s="70"/>
      <c r="D83" s="70"/>
      <c r="E83" s="70"/>
      <c r="F83" s="70"/>
      <c r="G83" s="69"/>
      <c r="H83" s="69"/>
      <c r="I83" s="69"/>
      <c r="J83" s="69"/>
      <c r="K83" s="69"/>
      <c r="L83" s="69"/>
      <c r="M83" s="69"/>
      <c r="N83" s="71"/>
      <c r="O83" s="69"/>
      <c r="P83" s="72"/>
    </row>
    <row r="84" spans="1:16" ht="18" customHeight="1" x14ac:dyDescent="0.2">
      <c r="A84" s="29" t="s">
        <v>196</v>
      </c>
      <c r="B84" s="20"/>
      <c r="C84" s="20"/>
      <c r="D84" s="21"/>
      <c r="E84" s="20"/>
      <c r="F84" s="21"/>
      <c r="G84" s="20"/>
      <c r="H84" s="21"/>
      <c r="I84" s="20"/>
      <c r="J84" s="21"/>
      <c r="K84" s="20"/>
      <c r="L84" s="21"/>
      <c r="M84" s="20"/>
      <c r="N84" s="21"/>
      <c r="O84" s="20"/>
      <c r="P84" s="22"/>
    </row>
    <row r="85" spans="1:16" ht="18" customHeight="1" x14ac:dyDescent="0.25">
      <c r="A85" s="30" t="s">
        <v>19</v>
      </c>
    </row>
    <row r="86" spans="1:16" ht="15.95" customHeight="1" x14ac:dyDescent="0.2">
      <c r="A86" s="31" t="s">
        <v>20</v>
      </c>
    </row>
    <row r="87" spans="1:16" ht="35.1" customHeight="1" x14ac:dyDescent="0.2">
      <c r="A87" s="67" t="s">
        <v>140</v>
      </c>
      <c r="B87" s="15"/>
      <c r="C87" s="55"/>
      <c r="D87" s="5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  <row r="88" spans="1:16" ht="39.950000000000003" customHeight="1" x14ac:dyDescent="0.2">
      <c r="A88" s="16" t="s">
        <v>185</v>
      </c>
      <c r="B88" s="15">
        <v>14483</v>
      </c>
      <c r="C88" s="15">
        <v>3218</v>
      </c>
      <c r="D88" s="17">
        <f>C88/B88*100</f>
        <v>22.219153490298972</v>
      </c>
      <c r="E88" s="15">
        <v>851</v>
      </c>
      <c r="F88" s="17">
        <f>E88/B88*100</f>
        <v>5.8758544500448799</v>
      </c>
      <c r="G88" s="15">
        <v>4593</v>
      </c>
      <c r="H88" s="17">
        <f>G88/B88*100</f>
        <v>31.713042877856797</v>
      </c>
      <c r="I88" s="15">
        <v>19</v>
      </c>
      <c r="J88" s="17">
        <f>I88/B88*100</f>
        <v>0.13118828971898086</v>
      </c>
      <c r="K88" s="15">
        <v>182</v>
      </c>
      <c r="L88" s="17">
        <f>K88/B88*100</f>
        <v>1.2566457225712904</v>
      </c>
      <c r="M88" s="15">
        <v>68</v>
      </c>
      <c r="N88" s="17">
        <f>M88/B88*100</f>
        <v>0.46951598425740521</v>
      </c>
      <c r="O88" s="15">
        <v>5552</v>
      </c>
      <c r="P88" s="18">
        <f>O88/B88*100</f>
        <v>38.334599185251669</v>
      </c>
    </row>
    <row r="89" spans="1:16" ht="39.950000000000003" customHeight="1" x14ac:dyDescent="0.2">
      <c r="A89" s="19" t="s">
        <v>186</v>
      </c>
      <c r="B89" s="20">
        <v>1288</v>
      </c>
      <c r="C89" s="20">
        <v>135</v>
      </c>
      <c r="D89" s="21">
        <f>C89/B89*100</f>
        <v>10.481366459627329</v>
      </c>
      <c r="E89" s="20">
        <v>59</v>
      </c>
      <c r="F89" s="21">
        <f t="shared" ref="F89:F100" si="35">E89/B89*100</f>
        <v>4.5807453416149073</v>
      </c>
      <c r="G89" s="20">
        <v>477</v>
      </c>
      <c r="H89" s="21">
        <f t="shared" ref="H89:H100" si="36">G89/B89*100</f>
        <v>37.034161490683232</v>
      </c>
      <c r="I89" s="127">
        <v>0</v>
      </c>
      <c r="J89" s="127">
        <v>0</v>
      </c>
      <c r="K89" s="20">
        <v>13</v>
      </c>
      <c r="L89" s="21">
        <f t="shared" ref="L89:L100" si="37">K89/B89*100</f>
        <v>1.0093167701863355</v>
      </c>
      <c r="M89" s="20">
        <v>46</v>
      </c>
      <c r="N89" s="21">
        <f t="shared" ref="N89:N100" si="38">M89/B89*100</f>
        <v>3.5714285714285712</v>
      </c>
      <c r="O89" s="20">
        <v>558</v>
      </c>
      <c r="P89" s="22">
        <f t="shared" ref="P89:P100" si="39">O89/B89*100</f>
        <v>43.322981366459629</v>
      </c>
    </row>
    <row r="90" spans="1:16" ht="39.950000000000003" customHeight="1" x14ac:dyDescent="0.2">
      <c r="A90" s="19" t="s">
        <v>187</v>
      </c>
      <c r="B90" s="20">
        <v>827</v>
      </c>
      <c r="C90" s="20">
        <v>230</v>
      </c>
      <c r="D90" s="21">
        <f t="shared" ref="D90:D100" si="40">C90/B90*100</f>
        <v>27.811366384522369</v>
      </c>
      <c r="E90" s="20">
        <v>28</v>
      </c>
      <c r="F90" s="21">
        <f t="shared" si="35"/>
        <v>3.3857315598548974</v>
      </c>
      <c r="G90" s="20">
        <v>273</v>
      </c>
      <c r="H90" s="21">
        <f t="shared" si="36"/>
        <v>33.01088270858525</v>
      </c>
      <c r="I90" s="20">
        <v>1</v>
      </c>
      <c r="J90" s="21">
        <f t="shared" ref="J90:J100" si="41">I90/B90*100</f>
        <v>0.12091898428053204</v>
      </c>
      <c r="K90" s="20">
        <v>7</v>
      </c>
      <c r="L90" s="21">
        <f t="shared" si="37"/>
        <v>0.84643288996372434</v>
      </c>
      <c r="M90" s="20">
        <v>10</v>
      </c>
      <c r="N90" s="21">
        <f t="shared" si="38"/>
        <v>1.2091898428053205</v>
      </c>
      <c r="O90" s="20">
        <v>278</v>
      </c>
      <c r="P90" s="22">
        <f t="shared" si="39"/>
        <v>33.615477629987907</v>
      </c>
    </row>
    <row r="91" spans="1:16" ht="39.950000000000003" customHeight="1" x14ac:dyDescent="0.2">
      <c r="A91" s="125" t="s">
        <v>199</v>
      </c>
      <c r="B91" s="20">
        <v>7540</v>
      </c>
      <c r="C91" s="20">
        <v>1603</v>
      </c>
      <c r="D91" s="21">
        <f t="shared" si="40"/>
        <v>21.259946949602121</v>
      </c>
      <c r="E91" s="20">
        <v>148</v>
      </c>
      <c r="F91" s="21">
        <f t="shared" si="35"/>
        <v>1.9628647214854114</v>
      </c>
      <c r="G91" s="20">
        <v>3176</v>
      </c>
      <c r="H91" s="21">
        <f t="shared" si="36"/>
        <v>42.122015915119363</v>
      </c>
      <c r="I91" s="20">
        <v>11</v>
      </c>
      <c r="J91" s="21">
        <f t="shared" si="41"/>
        <v>0.14588859416445624</v>
      </c>
      <c r="K91" s="20">
        <v>15</v>
      </c>
      <c r="L91" s="21">
        <f t="shared" si="37"/>
        <v>0.19893899204244031</v>
      </c>
      <c r="M91" s="20">
        <v>5</v>
      </c>
      <c r="N91" s="21">
        <f t="shared" si="38"/>
        <v>6.6312997347480099E-2</v>
      </c>
      <c r="O91" s="20">
        <v>2582</v>
      </c>
      <c r="P91" s="22">
        <f t="shared" si="39"/>
        <v>34.244031830238725</v>
      </c>
    </row>
    <row r="92" spans="1:16" ht="39.950000000000003" customHeight="1" x14ac:dyDescent="0.2">
      <c r="A92" s="19" t="s">
        <v>188</v>
      </c>
      <c r="B92" s="20">
        <v>192</v>
      </c>
      <c r="C92" s="20">
        <v>7</v>
      </c>
      <c r="D92" s="21">
        <f t="shared" si="40"/>
        <v>3.6458333333333335</v>
      </c>
      <c r="E92" s="127">
        <v>0</v>
      </c>
      <c r="F92" s="127">
        <v>0</v>
      </c>
      <c r="G92" s="20">
        <v>51</v>
      </c>
      <c r="H92" s="21">
        <f t="shared" si="36"/>
        <v>26.5625</v>
      </c>
      <c r="I92" s="20">
        <v>1</v>
      </c>
      <c r="J92" s="21">
        <f t="shared" si="41"/>
        <v>0.52083333333333326</v>
      </c>
      <c r="K92" s="127">
        <v>0</v>
      </c>
      <c r="L92" s="127">
        <v>0</v>
      </c>
      <c r="M92" s="127">
        <v>0</v>
      </c>
      <c r="N92" s="127">
        <v>0</v>
      </c>
      <c r="O92" s="20">
        <v>133</v>
      </c>
      <c r="P92" s="22">
        <f t="shared" si="39"/>
        <v>69.270833333333343</v>
      </c>
    </row>
    <row r="93" spans="1:16" ht="54.95" customHeight="1" x14ac:dyDescent="0.2">
      <c r="A93" s="19" t="s">
        <v>189</v>
      </c>
      <c r="B93" s="20">
        <v>2203</v>
      </c>
      <c r="C93" s="20">
        <v>437</v>
      </c>
      <c r="D93" s="21">
        <f t="shared" si="40"/>
        <v>19.836586472991375</v>
      </c>
      <c r="E93" s="20">
        <v>568</v>
      </c>
      <c r="F93" s="21">
        <f t="shared" si="35"/>
        <v>25.783023150249662</v>
      </c>
      <c r="G93" s="20">
        <v>382</v>
      </c>
      <c r="H93" s="21">
        <f t="shared" si="36"/>
        <v>17.339990921470722</v>
      </c>
      <c r="I93" s="20">
        <v>4</v>
      </c>
      <c r="J93" s="21">
        <f t="shared" si="41"/>
        <v>0.18157058556513844</v>
      </c>
      <c r="K93" s="20">
        <v>62</v>
      </c>
      <c r="L93" s="21">
        <f t="shared" si="37"/>
        <v>2.8143440762596459</v>
      </c>
      <c r="M93" s="20">
        <v>1</v>
      </c>
      <c r="N93" s="21">
        <f t="shared" si="38"/>
        <v>4.5392646391284611E-2</v>
      </c>
      <c r="O93" s="20">
        <v>749</v>
      </c>
      <c r="P93" s="22">
        <f t="shared" si="39"/>
        <v>33.999092147072176</v>
      </c>
    </row>
    <row r="94" spans="1:16" ht="120" customHeight="1" x14ac:dyDescent="0.2">
      <c r="A94" s="19" t="s">
        <v>200</v>
      </c>
      <c r="B94" s="20">
        <v>185</v>
      </c>
      <c r="C94" s="20">
        <v>34</v>
      </c>
      <c r="D94" s="21">
        <f t="shared" si="40"/>
        <v>18.378378378378379</v>
      </c>
      <c r="E94" s="20">
        <v>19</v>
      </c>
      <c r="F94" s="21">
        <f t="shared" si="35"/>
        <v>10.27027027027027</v>
      </c>
      <c r="G94" s="20">
        <v>72</v>
      </c>
      <c r="H94" s="21">
        <f t="shared" si="36"/>
        <v>38.918918918918919</v>
      </c>
      <c r="I94" s="127">
        <v>0</v>
      </c>
      <c r="J94" s="127">
        <v>0</v>
      </c>
      <c r="K94" s="127">
        <v>0</v>
      </c>
      <c r="L94" s="127">
        <v>0</v>
      </c>
      <c r="M94" s="127">
        <v>0</v>
      </c>
      <c r="N94" s="127">
        <v>0</v>
      </c>
      <c r="O94" s="20">
        <v>60</v>
      </c>
      <c r="P94" s="22">
        <f t="shared" si="39"/>
        <v>32.432432432432435</v>
      </c>
    </row>
    <row r="95" spans="1:16" ht="39.950000000000003" customHeight="1" x14ac:dyDescent="0.2">
      <c r="A95" s="19" t="s">
        <v>190</v>
      </c>
      <c r="B95" s="20">
        <v>1645</v>
      </c>
      <c r="C95" s="20">
        <v>592</v>
      </c>
      <c r="D95" s="21">
        <f t="shared" si="40"/>
        <v>35.987841945288757</v>
      </c>
      <c r="E95" s="20">
        <v>3</v>
      </c>
      <c r="F95" s="21">
        <f t="shared" si="35"/>
        <v>0.18237082066869301</v>
      </c>
      <c r="G95" s="20">
        <v>78</v>
      </c>
      <c r="H95" s="21">
        <f t="shared" si="36"/>
        <v>4.7416413373860182</v>
      </c>
      <c r="I95" s="20">
        <v>1</v>
      </c>
      <c r="J95" s="21">
        <f t="shared" si="41"/>
        <v>6.0790273556231005E-2</v>
      </c>
      <c r="K95" s="127">
        <v>0</v>
      </c>
      <c r="L95" s="127">
        <v>0</v>
      </c>
      <c r="M95" s="127">
        <v>0</v>
      </c>
      <c r="N95" s="127">
        <v>0</v>
      </c>
      <c r="O95" s="20">
        <v>971</v>
      </c>
      <c r="P95" s="22">
        <f t="shared" si="39"/>
        <v>59.027355623100306</v>
      </c>
    </row>
    <row r="96" spans="1:16" ht="39.950000000000003" customHeight="1" x14ac:dyDescent="0.2">
      <c r="A96" s="19" t="s">
        <v>191</v>
      </c>
      <c r="B96" s="20">
        <v>43</v>
      </c>
      <c r="C96" s="127">
        <v>0</v>
      </c>
      <c r="D96" s="127">
        <v>0</v>
      </c>
      <c r="E96" s="20">
        <v>21</v>
      </c>
      <c r="F96" s="21">
        <f t="shared" si="35"/>
        <v>48.837209302325576</v>
      </c>
      <c r="G96" s="20">
        <v>2</v>
      </c>
      <c r="H96" s="21">
        <f t="shared" si="36"/>
        <v>4.6511627906976747</v>
      </c>
      <c r="I96" s="127">
        <v>0</v>
      </c>
      <c r="J96" s="127">
        <v>0</v>
      </c>
      <c r="K96" s="20">
        <v>13</v>
      </c>
      <c r="L96" s="21">
        <f t="shared" si="37"/>
        <v>30.232558139534881</v>
      </c>
      <c r="M96" s="127">
        <v>0</v>
      </c>
      <c r="N96" s="127">
        <v>0</v>
      </c>
      <c r="O96" s="20">
        <v>7</v>
      </c>
      <c r="P96" s="22">
        <f t="shared" si="39"/>
        <v>16.279069767441861</v>
      </c>
    </row>
    <row r="97" spans="1:16" ht="39.950000000000003" customHeight="1" x14ac:dyDescent="0.2">
      <c r="A97" s="19" t="s">
        <v>192</v>
      </c>
      <c r="B97" s="20">
        <v>7</v>
      </c>
      <c r="C97" s="127">
        <v>0</v>
      </c>
      <c r="D97" s="127">
        <v>0</v>
      </c>
      <c r="E97" s="127">
        <v>0</v>
      </c>
      <c r="F97" s="127">
        <v>0</v>
      </c>
      <c r="G97" s="127">
        <v>0</v>
      </c>
      <c r="H97" s="127">
        <v>0</v>
      </c>
      <c r="I97" s="127">
        <v>0</v>
      </c>
      <c r="J97" s="127">
        <v>0</v>
      </c>
      <c r="K97" s="20">
        <v>6</v>
      </c>
      <c r="L97" s="21">
        <f t="shared" si="37"/>
        <v>85.714285714285708</v>
      </c>
      <c r="M97" s="20">
        <v>1</v>
      </c>
      <c r="N97" s="21">
        <f t="shared" si="38"/>
        <v>14.285714285714285</v>
      </c>
      <c r="O97" s="127">
        <v>0</v>
      </c>
      <c r="P97" s="127">
        <v>0</v>
      </c>
    </row>
    <row r="98" spans="1:16" ht="39.950000000000003" customHeight="1" x14ac:dyDescent="0.2">
      <c r="A98" s="19" t="s">
        <v>193</v>
      </c>
      <c r="B98" s="20">
        <v>147</v>
      </c>
      <c r="C98" s="20">
        <v>82</v>
      </c>
      <c r="D98" s="21">
        <f t="shared" si="40"/>
        <v>55.782312925170061</v>
      </c>
      <c r="E98" s="20">
        <v>0</v>
      </c>
      <c r="F98" s="21">
        <f t="shared" si="35"/>
        <v>0</v>
      </c>
      <c r="G98" s="20">
        <v>19</v>
      </c>
      <c r="H98" s="21">
        <f t="shared" si="36"/>
        <v>12.925170068027212</v>
      </c>
      <c r="I98" s="127">
        <v>0</v>
      </c>
      <c r="J98" s="127">
        <v>0</v>
      </c>
      <c r="K98" s="127">
        <v>0</v>
      </c>
      <c r="L98" s="127">
        <v>0</v>
      </c>
      <c r="M98" s="127">
        <v>0</v>
      </c>
      <c r="N98" s="127">
        <v>0</v>
      </c>
      <c r="O98" s="20">
        <v>46</v>
      </c>
      <c r="P98" s="22">
        <f t="shared" si="39"/>
        <v>31.292517006802722</v>
      </c>
    </row>
    <row r="99" spans="1:16" ht="39.950000000000003" customHeight="1" x14ac:dyDescent="0.2">
      <c r="A99" s="19" t="s">
        <v>194</v>
      </c>
      <c r="B99" s="127">
        <v>0</v>
      </c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>
        <v>0</v>
      </c>
      <c r="I99" s="127">
        <v>0</v>
      </c>
      <c r="J99" s="127">
        <v>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</row>
    <row r="100" spans="1:16" ht="39.950000000000003" customHeight="1" x14ac:dyDescent="0.2">
      <c r="A100" s="19" t="s">
        <v>195</v>
      </c>
      <c r="B100" s="20">
        <v>406</v>
      </c>
      <c r="C100" s="20">
        <v>98</v>
      </c>
      <c r="D100" s="21">
        <f t="shared" si="40"/>
        <v>24.137931034482758</v>
      </c>
      <c r="E100" s="20">
        <v>5</v>
      </c>
      <c r="F100" s="21">
        <f t="shared" si="35"/>
        <v>1.2315270935960592</v>
      </c>
      <c r="G100" s="20">
        <v>63</v>
      </c>
      <c r="H100" s="21">
        <f t="shared" si="36"/>
        <v>15.517241379310345</v>
      </c>
      <c r="I100" s="20">
        <v>1</v>
      </c>
      <c r="J100" s="21">
        <f t="shared" si="41"/>
        <v>0.24630541871921183</v>
      </c>
      <c r="K100" s="20">
        <v>66</v>
      </c>
      <c r="L100" s="21">
        <f t="shared" si="37"/>
        <v>16.256157635467979</v>
      </c>
      <c r="M100" s="20">
        <v>5</v>
      </c>
      <c r="N100" s="21">
        <f t="shared" si="38"/>
        <v>1.2315270935960592</v>
      </c>
      <c r="O100" s="20">
        <v>168</v>
      </c>
      <c r="P100" s="22">
        <f t="shared" si="39"/>
        <v>41.379310344827587</v>
      </c>
    </row>
    <row r="101" spans="1:16" x14ac:dyDescent="0.2">
      <c r="A101" s="63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</row>
    <row r="102" spans="1:16" ht="15.75" thickBot="1" x14ac:dyDescent="0.25">
      <c r="A102" s="68"/>
      <c r="B102" s="69"/>
      <c r="C102" s="70"/>
      <c r="D102" s="70"/>
      <c r="E102" s="70"/>
      <c r="F102" s="70"/>
      <c r="G102" s="69"/>
      <c r="H102" s="69"/>
      <c r="I102" s="69"/>
      <c r="J102" s="69"/>
      <c r="K102" s="69"/>
      <c r="L102" s="69"/>
      <c r="M102" s="69"/>
      <c r="N102" s="71"/>
      <c r="O102" s="69"/>
      <c r="P102" s="72"/>
    </row>
    <row r="103" spans="1:16" ht="18" customHeight="1" x14ac:dyDescent="0.2">
      <c r="A103" s="29" t="s">
        <v>196</v>
      </c>
      <c r="B103" s="20"/>
      <c r="C103" s="20"/>
      <c r="D103" s="21"/>
      <c r="E103" s="20"/>
      <c r="F103" s="21"/>
      <c r="G103" s="20"/>
      <c r="H103" s="21"/>
      <c r="I103" s="20"/>
      <c r="J103" s="21"/>
      <c r="K103" s="20"/>
      <c r="L103" s="21"/>
      <c r="M103" s="20"/>
      <c r="N103" s="21"/>
      <c r="O103" s="20"/>
      <c r="P103" s="22"/>
    </row>
    <row r="104" spans="1:16" ht="18" customHeight="1" x14ac:dyDescent="0.25">
      <c r="A104" s="30" t="s">
        <v>19</v>
      </c>
    </row>
    <row r="105" spans="1:16" ht="15.95" customHeight="1" x14ac:dyDescent="0.2">
      <c r="A105" s="31" t="s">
        <v>20</v>
      </c>
    </row>
    <row r="106" spans="1:16" ht="35.1" customHeight="1" x14ac:dyDescent="0.2">
      <c r="A106" s="67" t="s">
        <v>141</v>
      </c>
      <c r="B106" s="15"/>
      <c r="C106" s="55"/>
      <c r="D106" s="5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</row>
    <row r="107" spans="1:16" ht="39.950000000000003" customHeight="1" x14ac:dyDescent="0.2">
      <c r="A107" s="16" t="s">
        <v>185</v>
      </c>
      <c r="B107" s="15">
        <v>8420</v>
      </c>
      <c r="C107" s="15">
        <v>803</v>
      </c>
      <c r="D107" s="17">
        <f>C107/B107*100</f>
        <v>9.5368171021377677</v>
      </c>
      <c r="E107" s="15">
        <v>203</v>
      </c>
      <c r="F107" s="17">
        <f>E107/B107*100</f>
        <v>2.4109263657957243</v>
      </c>
      <c r="G107" s="15">
        <v>3474</v>
      </c>
      <c r="H107" s="17">
        <f>G107/B107*100</f>
        <v>41.258907363420427</v>
      </c>
      <c r="I107" s="15">
        <v>21</v>
      </c>
      <c r="J107" s="17">
        <f>I107/B107*100</f>
        <v>0.24940617577197147</v>
      </c>
      <c r="K107" s="15">
        <v>307</v>
      </c>
      <c r="L107" s="17">
        <f>K107/B107*100</f>
        <v>3.6460807600950123</v>
      </c>
      <c r="M107" s="15">
        <v>101</v>
      </c>
      <c r="N107" s="17">
        <f>M107/B107*100</f>
        <v>1.1995249406175772</v>
      </c>
      <c r="O107" s="15">
        <v>3511</v>
      </c>
      <c r="P107" s="18">
        <f>O107/B107*100</f>
        <v>41.698337292161519</v>
      </c>
    </row>
    <row r="108" spans="1:16" ht="39.950000000000003" customHeight="1" x14ac:dyDescent="0.2">
      <c r="A108" s="19" t="s">
        <v>186</v>
      </c>
      <c r="B108" s="20">
        <v>4373</v>
      </c>
      <c r="C108" s="20">
        <v>98</v>
      </c>
      <c r="D108" s="21">
        <f>C108/B108*100</f>
        <v>2.2410244683283786</v>
      </c>
      <c r="E108" s="20">
        <v>140</v>
      </c>
      <c r="F108" s="21">
        <f t="shared" ref="F108:F115" si="42">E108/B108*100</f>
        <v>3.2014635261833986</v>
      </c>
      <c r="G108" s="20">
        <v>2244</v>
      </c>
      <c r="H108" s="21">
        <f t="shared" ref="H108:H119" si="43">G108/B108*100</f>
        <v>51.314886805396753</v>
      </c>
      <c r="I108" s="20">
        <v>8</v>
      </c>
      <c r="J108" s="21">
        <f t="shared" ref="J108:J115" si="44">I108/B108*100</f>
        <v>0.1829407729247656</v>
      </c>
      <c r="K108" s="20">
        <v>70</v>
      </c>
      <c r="L108" s="21">
        <f t="shared" ref="L108:L119" si="45">K108/B108*100</f>
        <v>1.6007317630916993</v>
      </c>
      <c r="M108" s="20">
        <v>82</v>
      </c>
      <c r="N108" s="21">
        <f t="shared" ref="N108:N119" si="46">M108/B108*100</f>
        <v>1.8751429224788476</v>
      </c>
      <c r="O108" s="20">
        <v>1731</v>
      </c>
      <c r="P108" s="22">
        <f t="shared" ref="P108:P119" si="47">O108/B108*100</f>
        <v>39.583809741596163</v>
      </c>
    </row>
    <row r="109" spans="1:16" ht="39.950000000000003" customHeight="1" x14ac:dyDescent="0.2">
      <c r="A109" s="19" t="s">
        <v>187</v>
      </c>
      <c r="B109" s="20">
        <v>438</v>
      </c>
      <c r="C109" s="20">
        <v>69</v>
      </c>
      <c r="D109" s="21">
        <f t="shared" ref="D109:D119" si="48">C109/B109*100</f>
        <v>15.753424657534246</v>
      </c>
      <c r="E109" s="20">
        <v>9</v>
      </c>
      <c r="F109" s="21">
        <f t="shared" si="42"/>
        <v>2.054794520547945</v>
      </c>
      <c r="G109" s="20">
        <v>157</v>
      </c>
      <c r="H109" s="21">
        <f t="shared" si="43"/>
        <v>35.844748858447488</v>
      </c>
      <c r="I109" s="20">
        <v>2</v>
      </c>
      <c r="J109" s="21">
        <f t="shared" si="44"/>
        <v>0.45662100456621002</v>
      </c>
      <c r="K109" s="20">
        <v>44</v>
      </c>
      <c r="L109" s="21">
        <f t="shared" si="45"/>
        <v>10.045662100456621</v>
      </c>
      <c r="M109" s="20">
        <v>4</v>
      </c>
      <c r="N109" s="21">
        <f t="shared" si="46"/>
        <v>0.91324200913242004</v>
      </c>
      <c r="O109" s="20">
        <v>153</v>
      </c>
      <c r="P109" s="22">
        <f t="shared" si="47"/>
        <v>34.93150684931507</v>
      </c>
    </row>
    <row r="110" spans="1:16" ht="39.950000000000003" customHeight="1" x14ac:dyDescent="0.2">
      <c r="A110" s="125" t="s">
        <v>199</v>
      </c>
      <c r="B110" s="20">
        <v>1873</v>
      </c>
      <c r="C110" s="20">
        <v>337</v>
      </c>
      <c r="D110" s="21">
        <f t="shared" si="48"/>
        <v>17.992525360384409</v>
      </c>
      <c r="E110" s="20">
        <v>48</v>
      </c>
      <c r="F110" s="21">
        <f t="shared" si="42"/>
        <v>2.5627335824879869</v>
      </c>
      <c r="G110" s="20">
        <v>757</v>
      </c>
      <c r="H110" s="21">
        <f t="shared" si="43"/>
        <v>40.416444207154299</v>
      </c>
      <c r="I110" s="127">
        <v>0</v>
      </c>
      <c r="J110" s="127">
        <v>0</v>
      </c>
      <c r="K110" s="20">
        <v>143</v>
      </c>
      <c r="L110" s="21">
        <f t="shared" si="45"/>
        <v>7.6348104644954615</v>
      </c>
      <c r="M110" s="20">
        <v>1</v>
      </c>
      <c r="N110" s="21">
        <f t="shared" si="46"/>
        <v>5.3390282968499729E-2</v>
      </c>
      <c r="O110" s="20">
        <v>587</v>
      </c>
      <c r="P110" s="22">
        <f t="shared" si="47"/>
        <v>31.340096102509342</v>
      </c>
    </row>
    <row r="111" spans="1:16" ht="39.950000000000003" customHeight="1" x14ac:dyDescent="0.2">
      <c r="A111" s="19" t="s">
        <v>188</v>
      </c>
      <c r="B111" s="20">
        <v>7</v>
      </c>
      <c r="C111" s="127">
        <v>0</v>
      </c>
      <c r="D111" s="127">
        <v>0</v>
      </c>
      <c r="E111" s="127">
        <v>0</v>
      </c>
      <c r="F111" s="127">
        <v>0</v>
      </c>
      <c r="G111" s="127">
        <v>0</v>
      </c>
      <c r="H111" s="127">
        <v>0</v>
      </c>
      <c r="I111" s="127">
        <v>0</v>
      </c>
      <c r="J111" s="127">
        <v>0</v>
      </c>
      <c r="K111" s="127">
        <v>0</v>
      </c>
      <c r="L111" s="127">
        <v>0</v>
      </c>
      <c r="M111" s="127">
        <v>0</v>
      </c>
      <c r="N111" s="127">
        <v>0</v>
      </c>
      <c r="O111" s="20">
        <v>7</v>
      </c>
      <c r="P111" s="22">
        <f t="shared" si="47"/>
        <v>100</v>
      </c>
    </row>
    <row r="112" spans="1:16" ht="54.95" customHeight="1" x14ac:dyDescent="0.2">
      <c r="A112" s="19" t="s">
        <v>189</v>
      </c>
      <c r="B112" s="20">
        <v>678</v>
      </c>
      <c r="C112" s="20">
        <v>110</v>
      </c>
      <c r="D112" s="21">
        <f t="shared" si="48"/>
        <v>16.224188790560472</v>
      </c>
      <c r="E112" s="127">
        <v>0</v>
      </c>
      <c r="F112" s="127">
        <v>0</v>
      </c>
      <c r="G112" s="20">
        <v>213</v>
      </c>
      <c r="H112" s="21">
        <f t="shared" si="43"/>
        <v>31.415929203539822</v>
      </c>
      <c r="I112" s="127">
        <v>0</v>
      </c>
      <c r="J112" s="127">
        <v>0</v>
      </c>
      <c r="K112" s="20">
        <v>24</v>
      </c>
      <c r="L112" s="21">
        <f t="shared" si="45"/>
        <v>3.5398230088495577</v>
      </c>
      <c r="M112" s="127">
        <v>0</v>
      </c>
      <c r="N112" s="127">
        <v>0</v>
      </c>
      <c r="O112" s="20">
        <v>331</v>
      </c>
      <c r="P112" s="22">
        <f t="shared" si="47"/>
        <v>48.820058997050147</v>
      </c>
    </row>
    <row r="113" spans="1:16" ht="120" customHeight="1" x14ac:dyDescent="0.2">
      <c r="A113" s="19" t="s">
        <v>200</v>
      </c>
      <c r="B113" s="127">
        <v>0</v>
      </c>
      <c r="C113" s="127">
        <v>0</v>
      </c>
      <c r="D113" s="127">
        <v>0</v>
      </c>
      <c r="E113" s="127">
        <v>0</v>
      </c>
      <c r="F113" s="127">
        <v>0</v>
      </c>
      <c r="G113" s="127">
        <v>0</v>
      </c>
      <c r="H113" s="127">
        <v>0</v>
      </c>
      <c r="I113" s="127">
        <v>0</v>
      </c>
      <c r="J113" s="127">
        <v>0</v>
      </c>
      <c r="K113" s="127">
        <v>0</v>
      </c>
      <c r="L113" s="127">
        <v>0</v>
      </c>
      <c r="M113" s="127">
        <v>0</v>
      </c>
      <c r="N113" s="127">
        <v>0</v>
      </c>
      <c r="O113" s="127">
        <v>0</v>
      </c>
      <c r="P113" s="127">
        <v>0</v>
      </c>
    </row>
    <row r="114" spans="1:16" ht="39.950000000000003" customHeight="1" x14ac:dyDescent="0.2">
      <c r="A114" s="19" t="s">
        <v>190</v>
      </c>
      <c r="B114" s="20">
        <v>693</v>
      </c>
      <c r="C114" s="20">
        <v>186</v>
      </c>
      <c r="D114" s="21">
        <f t="shared" si="48"/>
        <v>26.839826839826841</v>
      </c>
      <c r="E114" s="20">
        <v>1</v>
      </c>
      <c r="F114" s="21">
        <f t="shared" si="42"/>
        <v>0.14430014430014429</v>
      </c>
      <c r="G114" s="20">
        <v>42</v>
      </c>
      <c r="H114" s="21">
        <f t="shared" si="43"/>
        <v>6.0606060606060606</v>
      </c>
      <c r="I114" s="127">
        <v>0</v>
      </c>
      <c r="J114" s="127">
        <v>0</v>
      </c>
      <c r="K114" s="20">
        <v>1</v>
      </c>
      <c r="L114" s="21">
        <f t="shared" si="45"/>
        <v>0.14430014430014429</v>
      </c>
      <c r="M114" s="20">
        <v>7</v>
      </c>
      <c r="N114" s="21">
        <f t="shared" si="46"/>
        <v>1.0101010101010102</v>
      </c>
      <c r="O114" s="20">
        <v>456</v>
      </c>
      <c r="P114" s="22">
        <f t="shared" si="47"/>
        <v>65.800865800865807</v>
      </c>
    </row>
    <row r="115" spans="1:16" ht="39.950000000000003" customHeight="1" x14ac:dyDescent="0.2">
      <c r="A115" s="19" t="s">
        <v>191</v>
      </c>
      <c r="B115" s="20">
        <v>152</v>
      </c>
      <c r="C115" s="20">
        <v>1</v>
      </c>
      <c r="D115" s="21">
        <f t="shared" si="48"/>
        <v>0.6578947368421052</v>
      </c>
      <c r="E115" s="20">
        <v>5</v>
      </c>
      <c r="F115" s="21">
        <f t="shared" si="42"/>
        <v>3.2894736842105261</v>
      </c>
      <c r="G115" s="20">
        <v>37</v>
      </c>
      <c r="H115" s="21">
        <f t="shared" si="43"/>
        <v>24.342105263157894</v>
      </c>
      <c r="I115" s="20">
        <v>11</v>
      </c>
      <c r="J115" s="21">
        <f t="shared" si="44"/>
        <v>7.2368421052631584</v>
      </c>
      <c r="K115" s="20">
        <v>9</v>
      </c>
      <c r="L115" s="21">
        <f t="shared" si="45"/>
        <v>5.9210526315789469</v>
      </c>
      <c r="M115" s="20">
        <v>3</v>
      </c>
      <c r="N115" s="21">
        <f t="shared" si="46"/>
        <v>1.9736842105263157</v>
      </c>
      <c r="O115" s="20">
        <v>86</v>
      </c>
      <c r="P115" s="22">
        <f t="shared" si="47"/>
        <v>56.578947368421048</v>
      </c>
    </row>
    <row r="116" spans="1:16" ht="39.950000000000003" customHeight="1" x14ac:dyDescent="0.2">
      <c r="A116" s="19" t="s">
        <v>192</v>
      </c>
      <c r="B116" s="20">
        <v>10</v>
      </c>
      <c r="C116" s="20">
        <v>1</v>
      </c>
      <c r="D116" s="21">
        <f t="shared" si="48"/>
        <v>10</v>
      </c>
      <c r="E116" s="127">
        <v>0</v>
      </c>
      <c r="F116" s="127">
        <v>0</v>
      </c>
      <c r="G116" s="20">
        <v>2</v>
      </c>
      <c r="H116" s="21">
        <f t="shared" si="43"/>
        <v>20</v>
      </c>
      <c r="I116" s="127">
        <v>0</v>
      </c>
      <c r="J116" s="127">
        <v>0</v>
      </c>
      <c r="K116" s="127">
        <v>0</v>
      </c>
      <c r="L116" s="127">
        <v>0</v>
      </c>
      <c r="M116" s="20">
        <v>1</v>
      </c>
      <c r="N116" s="21">
        <f t="shared" si="46"/>
        <v>10</v>
      </c>
      <c r="O116" s="20">
        <v>6</v>
      </c>
      <c r="P116" s="22">
        <f t="shared" si="47"/>
        <v>60</v>
      </c>
    </row>
    <row r="117" spans="1:16" ht="39.950000000000003" customHeight="1" x14ac:dyDescent="0.2">
      <c r="A117" s="19" t="s">
        <v>193</v>
      </c>
      <c r="B117" s="20">
        <v>30</v>
      </c>
      <c r="C117" s="127">
        <v>0</v>
      </c>
      <c r="D117" s="127">
        <v>0</v>
      </c>
      <c r="E117" s="127">
        <v>0</v>
      </c>
      <c r="F117" s="127">
        <v>0</v>
      </c>
      <c r="G117" s="20">
        <v>5</v>
      </c>
      <c r="H117" s="21">
        <f t="shared" si="43"/>
        <v>16.666666666666664</v>
      </c>
      <c r="I117" s="127">
        <v>0</v>
      </c>
      <c r="J117" s="127">
        <v>0</v>
      </c>
      <c r="K117" s="127">
        <v>0</v>
      </c>
      <c r="L117" s="127">
        <v>0</v>
      </c>
      <c r="M117" s="127">
        <v>0</v>
      </c>
      <c r="N117" s="127">
        <v>0</v>
      </c>
      <c r="O117" s="20">
        <v>25</v>
      </c>
      <c r="P117" s="22">
        <f t="shared" si="47"/>
        <v>83.333333333333343</v>
      </c>
    </row>
    <row r="118" spans="1:16" ht="39.950000000000003" customHeight="1" x14ac:dyDescent="0.2">
      <c r="A118" s="19" t="s">
        <v>194</v>
      </c>
      <c r="B118" s="127">
        <v>0</v>
      </c>
      <c r="C118" s="127">
        <v>0</v>
      </c>
      <c r="D118" s="127">
        <v>0</v>
      </c>
      <c r="E118" s="127">
        <v>0</v>
      </c>
      <c r="F118" s="127">
        <v>0</v>
      </c>
      <c r="G118" s="127">
        <v>0</v>
      </c>
      <c r="H118" s="127">
        <v>0</v>
      </c>
      <c r="I118" s="127">
        <v>0</v>
      </c>
      <c r="J118" s="127">
        <v>0</v>
      </c>
      <c r="K118" s="127">
        <v>0</v>
      </c>
      <c r="L118" s="127">
        <v>0</v>
      </c>
      <c r="M118" s="127">
        <v>0</v>
      </c>
      <c r="N118" s="127">
        <v>0</v>
      </c>
      <c r="O118" s="127">
        <v>0</v>
      </c>
      <c r="P118" s="127">
        <v>0</v>
      </c>
    </row>
    <row r="119" spans="1:16" ht="39.950000000000003" customHeight="1" x14ac:dyDescent="0.2">
      <c r="A119" s="19" t="s">
        <v>195</v>
      </c>
      <c r="B119" s="20">
        <v>166</v>
      </c>
      <c r="C119" s="20">
        <v>1</v>
      </c>
      <c r="D119" s="21">
        <f t="shared" si="48"/>
        <v>0.60240963855421692</v>
      </c>
      <c r="E119" s="127">
        <v>0</v>
      </c>
      <c r="F119" s="127">
        <v>0</v>
      </c>
      <c r="G119" s="20">
        <v>17</v>
      </c>
      <c r="H119" s="21">
        <f t="shared" si="43"/>
        <v>10.240963855421686</v>
      </c>
      <c r="I119" s="127">
        <v>0</v>
      </c>
      <c r="J119" s="127">
        <v>0</v>
      </c>
      <c r="K119" s="20">
        <v>16</v>
      </c>
      <c r="L119" s="21">
        <f t="shared" si="45"/>
        <v>9.6385542168674707</v>
      </c>
      <c r="M119" s="20">
        <v>3</v>
      </c>
      <c r="N119" s="21">
        <f t="shared" si="46"/>
        <v>1.8072289156626504</v>
      </c>
      <c r="O119" s="20">
        <v>129</v>
      </c>
      <c r="P119" s="22">
        <f t="shared" si="47"/>
        <v>77.710843373493972</v>
      </c>
    </row>
    <row r="120" spans="1:16" x14ac:dyDescent="0.2">
      <c r="A120" s="63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</row>
    <row r="121" spans="1:16" ht="15.75" thickBot="1" x14ac:dyDescent="0.25">
      <c r="A121" s="68"/>
      <c r="B121" s="69"/>
      <c r="C121" s="70"/>
      <c r="D121" s="70"/>
      <c r="E121" s="70"/>
      <c r="F121" s="70"/>
      <c r="G121" s="69"/>
      <c r="H121" s="69"/>
      <c r="I121" s="69"/>
      <c r="J121" s="69"/>
      <c r="K121" s="69"/>
      <c r="L121" s="69"/>
      <c r="M121" s="69"/>
      <c r="N121" s="71"/>
      <c r="O121" s="69"/>
      <c r="P121" s="72"/>
    </row>
    <row r="122" spans="1:16" ht="18" customHeight="1" x14ac:dyDescent="0.2">
      <c r="A122" s="29" t="s">
        <v>196</v>
      </c>
      <c r="B122" s="20"/>
      <c r="C122" s="20"/>
      <c r="D122" s="21"/>
      <c r="E122" s="20"/>
      <c r="F122" s="21"/>
      <c r="G122" s="20"/>
      <c r="H122" s="21"/>
      <c r="I122" s="20"/>
      <c r="J122" s="21"/>
      <c r="K122" s="20"/>
      <c r="L122" s="21"/>
      <c r="M122" s="20"/>
      <c r="N122" s="21"/>
      <c r="O122" s="20"/>
      <c r="P122" s="22"/>
    </row>
    <row r="123" spans="1:16" ht="18" customHeight="1" x14ac:dyDescent="0.25">
      <c r="A123" s="30" t="s">
        <v>19</v>
      </c>
    </row>
    <row r="124" spans="1:16" ht="15.95" customHeight="1" x14ac:dyDescent="0.2">
      <c r="A124" s="31" t="s">
        <v>20</v>
      </c>
    </row>
    <row r="125" spans="1:16" ht="35.1" customHeight="1" x14ac:dyDescent="0.2">
      <c r="A125" s="67" t="s">
        <v>142</v>
      </c>
      <c r="B125" s="15"/>
      <c r="C125" s="55"/>
      <c r="D125" s="5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ht="39.950000000000003" customHeight="1" x14ac:dyDescent="0.2">
      <c r="A126" s="16" t="s">
        <v>185</v>
      </c>
      <c r="B126" s="15">
        <v>3135</v>
      </c>
      <c r="C126" s="15">
        <v>82</v>
      </c>
      <c r="D126" s="17">
        <f>C126/B126*100</f>
        <v>2.6156299840510369</v>
      </c>
      <c r="E126" s="15">
        <v>87</v>
      </c>
      <c r="F126" s="17">
        <f>E126/B126*100</f>
        <v>2.7751196172248802</v>
      </c>
      <c r="G126" s="15">
        <v>1096</v>
      </c>
      <c r="H126" s="17">
        <f>G126/B126*100</f>
        <v>34.960127591706538</v>
      </c>
      <c r="I126" s="15">
        <v>8</v>
      </c>
      <c r="J126" s="17">
        <f>I126/B126*100</f>
        <v>0.2551834130781499</v>
      </c>
      <c r="K126" s="15">
        <v>362</v>
      </c>
      <c r="L126" s="17">
        <f>K126/B126*100</f>
        <v>11.547049441786283</v>
      </c>
      <c r="M126" s="15">
        <v>56</v>
      </c>
      <c r="N126" s="17">
        <f>M126/B126*100</f>
        <v>1.7862838915470494</v>
      </c>
      <c r="O126" s="15">
        <v>1444</v>
      </c>
      <c r="P126" s="18">
        <f>O126/B126*100</f>
        <v>46.060606060606062</v>
      </c>
    </row>
    <row r="127" spans="1:16" ht="39.950000000000003" customHeight="1" x14ac:dyDescent="0.2">
      <c r="A127" s="19" t="s">
        <v>186</v>
      </c>
      <c r="B127" s="20">
        <v>1908</v>
      </c>
      <c r="C127" s="20">
        <v>61</v>
      </c>
      <c r="D127" s="21">
        <f>C127/B127*100</f>
        <v>3.1970649895178198</v>
      </c>
      <c r="E127" s="20">
        <v>52</v>
      </c>
      <c r="F127" s="21">
        <f t="shared" ref="F127:F138" si="49">E127/B127*100</f>
        <v>2.7253668763102725</v>
      </c>
      <c r="G127" s="20">
        <v>818</v>
      </c>
      <c r="H127" s="21">
        <f t="shared" ref="H127:H138" si="50">G127/B127*100</f>
        <v>42.872117400419285</v>
      </c>
      <c r="I127" s="20">
        <v>6</v>
      </c>
      <c r="J127" s="21">
        <f t="shared" ref="J127:J128" si="51">I127/B127*100</f>
        <v>0.31446540880503149</v>
      </c>
      <c r="K127" s="20">
        <v>40</v>
      </c>
      <c r="L127" s="21">
        <f t="shared" ref="L127:L134" si="52">K127/B127*100</f>
        <v>2.0964360587002098</v>
      </c>
      <c r="M127" s="20">
        <v>53</v>
      </c>
      <c r="N127" s="21">
        <f t="shared" ref="N127:N128" si="53">M127/B127*100</f>
        <v>2.7777777777777777</v>
      </c>
      <c r="O127" s="20">
        <v>878</v>
      </c>
      <c r="P127" s="22">
        <f t="shared" ref="P127:P138" si="54">O127/B127*100</f>
        <v>46.016771488469601</v>
      </c>
    </row>
    <row r="128" spans="1:16" ht="39.950000000000003" customHeight="1" x14ac:dyDescent="0.2">
      <c r="A128" s="19" t="s">
        <v>187</v>
      </c>
      <c r="B128" s="20">
        <v>229</v>
      </c>
      <c r="C128" s="20">
        <v>16</v>
      </c>
      <c r="D128" s="21">
        <f t="shared" ref="D128" si="55">C128/B128*100</f>
        <v>6.9868995633187767</v>
      </c>
      <c r="E128" s="20">
        <v>8</v>
      </c>
      <c r="F128" s="21">
        <f t="shared" si="49"/>
        <v>3.4934497816593884</v>
      </c>
      <c r="G128" s="20">
        <v>62</v>
      </c>
      <c r="H128" s="21">
        <f t="shared" si="50"/>
        <v>27.074235807860266</v>
      </c>
      <c r="I128" s="20">
        <v>2</v>
      </c>
      <c r="J128" s="21">
        <f t="shared" si="51"/>
        <v>0.87336244541484709</v>
      </c>
      <c r="K128" s="20">
        <v>46</v>
      </c>
      <c r="L128" s="21">
        <f t="shared" si="52"/>
        <v>20.087336244541483</v>
      </c>
      <c r="M128" s="20">
        <v>3</v>
      </c>
      <c r="N128" s="21">
        <f t="shared" si="53"/>
        <v>1.3100436681222707</v>
      </c>
      <c r="O128" s="20">
        <v>92</v>
      </c>
      <c r="P128" s="22">
        <f t="shared" si="54"/>
        <v>40.174672489082965</v>
      </c>
    </row>
    <row r="129" spans="1:16" ht="39.950000000000003" customHeight="1" x14ac:dyDescent="0.2">
      <c r="A129" s="125" t="s">
        <v>199</v>
      </c>
      <c r="B129" s="20">
        <v>763</v>
      </c>
      <c r="C129" s="127">
        <v>0</v>
      </c>
      <c r="D129" s="127">
        <v>0</v>
      </c>
      <c r="E129" s="20">
        <v>10</v>
      </c>
      <c r="F129" s="21">
        <f t="shared" si="49"/>
        <v>1.310615989515072</v>
      </c>
      <c r="G129" s="20">
        <v>138</v>
      </c>
      <c r="H129" s="21">
        <f t="shared" si="50"/>
        <v>18.086500655307994</v>
      </c>
      <c r="I129" s="127">
        <v>0</v>
      </c>
      <c r="J129" s="127">
        <v>0</v>
      </c>
      <c r="K129" s="20">
        <v>266</v>
      </c>
      <c r="L129" s="21">
        <f t="shared" si="52"/>
        <v>34.862385321100916</v>
      </c>
      <c r="M129" s="127">
        <v>0</v>
      </c>
      <c r="N129" s="127">
        <v>0</v>
      </c>
      <c r="O129" s="20">
        <v>349</v>
      </c>
      <c r="P129" s="22">
        <f t="shared" si="54"/>
        <v>45.740498034076019</v>
      </c>
    </row>
    <row r="130" spans="1:16" ht="39.950000000000003" customHeight="1" x14ac:dyDescent="0.2">
      <c r="A130" s="19" t="s">
        <v>188</v>
      </c>
      <c r="B130" s="127">
        <v>0</v>
      </c>
      <c r="C130" s="127">
        <v>0</v>
      </c>
      <c r="D130" s="127">
        <v>0</v>
      </c>
      <c r="E130" s="127">
        <v>0</v>
      </c>
      <c r="F130" s="127">
        <v>0</v>
      </c>
      <c r="G130" s="127">
        <v>0</v>
      </c>
      <c r="H130" s="127">
        <v>0</v>
      </c>
      <c r="I130" s="127">
        <v>0</v>
      </c>
      <c r="J130" s="127">
        <v>0</v>
      </c>
      <c r="K130" s="127">
        <v>0</v>
      </c>
      <c r="L130" s="127">
        <v>0</v>
      </c>
      <c r="M130" s="127">
        <v>0</v>
      </c>
      <c r="N130" s="127">
        <v>0</v>
      </c>
      <c r="O130" s="127">
        <v>0</v>
      </c>
      <c r="P130" s="127">
        <v>0</v>
      </c>
    </row>
    <row r="131" spans="1:16" ht="54.95" customHeight="1" x14ac:dyDescent="0.2">
      <c r="A131" s="19" t="s">
        <v>189</v>
      </c>
      <c r="B131" s="20">
        <v>5</v>
      </c>
      <c r="C131" s="127">
        <v>0</v>
      </c>
      <c r="D131" s="127">
        <v>0</v>
      </c>
      <c r="E131" s="127">
        <v>0</v>
      </c>
      <c r="F131" s="127">
        <v>0</v>
      </c>
      <c r="G131" s="20">
        <v>4</v>
      </c>
      <c r="H131" s="21">
        <f t="shared" si="50"/>
        <v>80</v>
      </c>
      <c r="I131" s="127">
        <v>0</v>
      </c>
      <c r="J131" s="127">
        <v>0</v>
      </c>
      <c r="K131" s="127">
        <v>0</v>
      </c>
      <c r="L131" s="127">
        <v>0</v>
      </c>
      <c r="M131" s="127">
        <v>0</v>
      </c>
      <c r="N131" s="127">
        <v>0</v>
      </c>
      <c r="O131" s="20">
        <v>1</v>
      </c>
      <c r="P131" s="22">
        <v>20</v>
      </c>
    </row>
    <row r="132" spans="1:16" ht="120" customHeight="1" x14ac:dyDescent="0.2">
      <c r="A132" s="19" t="s">
        <v>200</v>
      </c>
      <c r="B132" s="127">
        <v>0</v>
      </c>
      <c r="C132" s="127">
        <v>0</v>
      </c>
      <c r="D132" s="127">
        <v>0</v>
      </c>
      <c r="E132" s="127">
        <v>0</v>
      </c>
      <c r="F132" s="127">
        <v>0</v>
      </c>
      <c r="G132" s="127">
        <v>0</v>
      </c>
      <c r="H132" s="127">
        <v>0</v>
      </c>
      <c r="I132" s="127">
        <v>0</v>
      </c>
      <c r="J132" s="127">
        <v>0</v>
      </c>
      <c r="K132" s="127">
        <v>0</v>
      </c>
      <c r="L132" s="127">
        <v>0</v>
      </c>
      <c r="M132" s="127">
        <v>0</v>
      </c>
      <c r="N132" s="127">
        <v>0</v>
      </c>
      <c r="O132" s="127">
        <v>0</v>
      </c>
      <c r="P132" s="127">
        <v>0</v>
      </c>
    </row>
    <row r="133" spans="1:16" ht="39.950000000000003" customHeight="1" x14ac:dyDescent="0.2">
      <c r="A133" s="19" t="s">
        <v>190</v>
      </c>
      <c r="B133" s="20">
        <v>31</v>
      </c>
      <c r="C133" s="20">
        <v>4</v>
      </c>
      <c r="D133" s="21">
        <f t="shared" ref="D133:D134" si="56">C133/B133*100</f>
        <v>12.903225806451612</v>
      </c>
      <c r="E133" s="127">
        <v>0</v>
      </c>
      <c r="F133" s="127">
        <v>0</v>
      </c>
      <c r="G133" s="127">
        <v>0</v>
      </c>
      <c r="H133" s="127">
        <v>0</v>
      </c>
      <c r="I133" s="127">
        <v>0</v>
      </c>
      <c r="J133" s="127">
        <v>0</v>
      </c>
      <c r="K133" s="20">
        <v>5</v>
      </c>
      <c r="L133" s="21">
        <f t="shared" si="52"/>
        <v>16.129032258064516</v>
      </c>
      <c r="M133" s="127">
        <v>0</v>
      </c>
      <c r="N133" s="127">
        <v>0</v>
      </c>
      <c r="O133" s="20">
        <v>22</v>
      </c>
      <c r="P133" s="22">
        <f t="shared" si="54"/>
        <v>70.967741935483872</v>
      </c>
    </row>
    <row r="134" spans="1:16" ht="39.950000000000003" customHeight="1" x14ac:dyDescent="0.2">
      <c r="A134" s="19" t="s">
        <v>191</v>
      </c>
      <c r="B134" s="20">
        <v>99</v>
      </c>
      <c r="C134" s="20">
        <v>1</v>
      </c>
      <c r="D134" s="21">
        <f t="shared" si="56"/>
        <v>1.0101010101010102</v>
      </c>
      <c r="E134" s="20">
        <v>5</v>
      </c>
      <c r="F134" s="21">
        <f t="shared" si="49"/>
        <v>5.0505050505050502</v>
      </c>
      <c r="G134" s="20">
        <v>57</v>
      </c>
      <c r="H134" s="21">
        <f t="shared" si="50"/>
        <v>57.575757575757578</v>
      </c>
      <c r="I134" s="127">
        <v>0</v>
      </c>
      <c r="J134" s="127">
        <v>0</v>
      </c>
      <c r="K134" s="20">
        <v>5</v>
      </c>
      <c r="L134" s="21">
        <f t="shared" si="52"/>
        <v>5.0505050505050502</v>
      </c>
      <c r="M134" s="127">
        <v>0</v>
      </c>
      <c r="N134" s="127">
        <v>0</v>
      </c>
      <c r="O134" s="20">
        <v>31</v>
      </c>
      <c r="P134" s="22">
        <f t="shared" si="54"/>
        <v>31.313131313131315</v>
      </c>
    </row>
    <row r="135" spans="1:16" ht="39.950000000000003" customHeight="1" x14ac:dyDescent="0.2">
      <c r="A135" s="19" t="s">
        <v>192</v>
      </c>
      <c r="B135" s="127">
        <v>0</v>
      </c>
      <c r="C135" s="127">
        <v>0</v>
      </c>
      <c r="D135" s="127">
        <v>0</v>
      </c>
      <c r="E135" s="127">
        <v>0</v>
      </c>
      <c r="F135" s="127">
        <v>0</v>
      </c>
      <c r="G135" s="127">
        <v>0</v>
      </c>
      <c r="H135" s="127">
        <v>0</v>
      </c>
      <c r="I135" s="127">
        <v>0</v>
      </c>
      <c r="J135" s="127">
        <v>0</v>
      </c>
      <c r="K135" s="127">
        <v>0</v>
      </c>
      <c r="L135" s="127">
        <v>0</v>
      </c>
      <c r="M135" s="127">
        <v>0</v>
      </c>
      <c r="N135" s="127">
        <v>0</v>
      </c>
      <c r="O135" s="127">
        <v>0</v>
      </c>
      <c r="P135" s="127">
        <v>0</v>
      </c>
    </row>
    <row r="136" spans="1:16" ht="39.950000000000003" customHeight="1" x14ac:dyDescent="0.2">
      <c r="A136" s="19" t="s">
        <v>193</v>
      </c>
      <c r="B136" s="20">
        <v>8</v>
      </c>
      <c r="C136" s="127">
        <v>0</v>
      </c>
      <c r="D136" s="127">
        <v>0</v>
      </c>
      <c r="E136" s="127">
        <v>0</v>
      </c>
      <c r="F136" s="127">
        <v>0</v>
      </c>
      <c r="G136" s="20">
        <v>8</v>
      </c>
      <c r="H136" s="21">
        <f t="shared" si="50"/>
        <v>100</v>
      </c>
      <c r="I136" s="127">
        <v>0</v>
      </c>
      <c r="J136" s="127">
        <v>0</v>
      </c>
      <c r="K136" s="127">
        <v>0</v>
      </c>
      <c r="L136" s="127">
        <v>0</v>
      </c>
      <c r="M136" s="127">
        <v>0</v>
      </c>
      <c r="N136" s="127">
        <v>0</v>
      </c>
      <c r="O136" s="127">
        <v>0</v>
      </c>
      <c r="P136" s="127">
        <v>0</v>
      </c>
    </row>
    <row r="137" spans="1:16" ht="39.950000000000003" customHeight="1" x14ac:dyDescent="0.2">
      <c r="A137" s="19" t="s">
        <v>194</v>
      </c>
      <c r="B137" s="127">
        <v>0</v>
      </c>
      <c r="C137" s="127">
        <v>0</v>
      </c>
      <c r="D137" s="127">
        <v>0</v>
      </c>
      <c r="E137" s="127">
        <v>0</v>
      </c>
      <c r="F137" s="127">
        <v>0</v>
      </c>
      <c r="G137" s="127">
        <v>0</v>
      </c>
      <c r="H137" s="127">
        <v>0</v>
      </c>
      <c r="I137" s="127">
        <v>0</v>
      </c>
      <c r="J137" s="127">
        <v>0</v>
      </c>
      <c r="K137" s="127">
        <v>0</v>
      </c>
      <c r="L137" s="127">
        <v>0</v>
      </c>
      <c r="M137" s="127">
        <v>0</v>
      </c>
      <c r="N137" s="127">
        <v>0</v>
      </c>
      <c r="O137" s="127">
        <v>0</v>
      </c>
      <c r="P137" s="127">
        <v>0</v>
      </c>
    </row>
    <row r="138" spans="1:16" ht="39.950000000000003" customHeight="1" x14ac:dyDescent="0.2">
      <c r="A138" s="19" t="s">
        <v>195</v>
      </c>
      <c r="B138" s="20">
        <v>92</v>
      </c>
      <c r="C138" s="127">
        <v>0</v>
      </c>
      <c r="D138" s="127">
        <v>0</v>
      </c>
      <c r="E138" s="20">
        <v>12</v>
      </c>
      <c r="F138" s="21">
        <f t="shared" si="49"/>
        <v>13.043478260869565</v>
      </c>
      <c r="G138" s="20">
        <v>9</v>
      </c>
      <c r="H138" s="21">
        <f t="shared" si="50"/>
        <v>9.7826086956521738</v>
      </c>
      <c r="I138" s="127">
        <v>0</v>
      </c>
      <c r="J138" s="127">
        <v>0</v>
      </c>
      <c r="K138" s="127">
        <v>0</v>
      </c>
      <c r="L138" s="127">
        <v>0</v>
      </c>
      <c r="M138" s="127">
        <v>0</v>
      </c>
      <c r="N138" s="127">
        <v>0</v>
      </c>
      <c r="O138" s="20">
        <v>71</v>
      </c>
      <c r="P138" s="22">
        <f t="shared" si="54"/>
        <v>77.173913043478265</v>
      </c>
    </row>
    <row r="139" spans="1:16" x14ac:dyDescent="0.2">
      <c r="A139" s="63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</row>
    <row r="140" spans="1:16" ht="15.75" thickBot="1" x14ac:dyDescent="0.25">
      <c r="A140" s="68"/>
      <c r="B140" s="69"/>
      <c r="C140" s="70"/>
      <c r="D140" s="70"/>
      <c r="E140" s="70"/>
      <c r="F140" s="70"/>
      <c r="G140" s="69"/>
      <c r="H140" s="69"/>
      <c r="I140" s="69"/>
      <c r="J140" s="69"/>
      <c r="K140" s="69"/>
      <c r="L140" s="69"/>
      <c r="M140" s="69"/>
      <c r="N140" s="71"/>
      <c r="O140" s="69"/>
      <c r="P140" s="72"/>
    </row>
    <row r="141" spans="1:16" ht="18" customHeight="1" x14ac:dyDescent="0.2">
      <c r="A141" s="29" t="s">
        <v>196</v>
      </c>
      <c r="B141" s="20"/>
      <c r="C141" s="20"/>
      <c r="D141" s="21"/>
      <c r="E141" s="20"/>
      <c r="F141" s="21"/>
      <c r="G141" s="20"/>
      <c r="H141" s="21"/>
      <c r="I141" s="20"/>
      <c r="J141" s="21"/>
      <c r="K141" s="20"/>
      <c r="L141" s="21"/>
      <c r="M141" s="20"/>
      <c r="N141" s="21"/>
      <c r="O141" s="20"/>
      <c r="P141" s="22"/>
    </row>
    <row r="142" spans="1:16" ht="18" customHeight="1" x14ac:dyDescent="0.25">
      <c r="A142" s="30" t="s">
        <v>19</v>
      </c>
    </row>
    <row r="143" spans="1:16" ht="15.95" customHeight="1" x14ac:dyDescent="0.2">
      <c r="A143" s="31" t="s">
        <v>20</v>
      </c>
    </row>
    <row r="144" spans="1:16" ht="35.1" customHeight="1" x14ac:dyDescent="0.2">
      <c r="A144" s="67" t="s">
        <v>143</v>
      </c>
      <c r="B144" s="15"/>
      <c r="C144" s="55"/>
      <c r="D144" s="5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ht="39.950000000000003" customHeight="1" x14ac:dyDescent="0.2">
      <c r="A145" s="16" t="s">
        <v>185</v>
      </c>
      <c r="B145" s="15">
        <v>4756</v>
      </c>
      <c r="C145" s="15">
        <v>221</v>
      </c>
      <c r="D145" s="17">
        <f>C145/B145*100</f>
        <v>4.6467619848612278</v>
      </c>
      <c r="E145" s="15">
        <v>176</v>
      </c>
      <c r="F145" s="17">
        <f>E145/B145*100</f>
        <v>3.7005887300252311</v>
      </c>
      <c r="G145" s="15">
        <v>1148</v>
      </c>
      <c r="H145" s="17">
        <f>G145/B145*100</f>
        <v>24.137931034482758</v>
      </c>
      <c r="I145" s="15">
        <v>3</v>
      </c>
      <c r="J145" s="17">
        <f>I145/B145*100</f>
        <v>6.3078216989066446E-2</v>
      </c>
      <c r="K145" s="15">
        <v>68</v>
      </c>
      <c r="L145" s="17">
        <f>K145/B145*100</f>
        <v>1.4297729184188395</v>
      </c>
      <c r="M145" s="15">
        <v>172</v>
      </c>
      <c r="N145" s="17">
        <f>M145/B145*100</f>
        <v>3.616484440706476</v>
      </c>
      <c r="O145" s="15">
        <v>2968</v>
      </c>
      <c r="P145" s="18">
        <f>O145/B145*100</f>
        <v>62.405382674516396</v>
      </c>
    </row>
    <row r="146" spans="1:16" ht="39.950000000000003" customHeight="1" x14ac:dyDescent="0.2">
      <c r="A146" s="19" t="s">
        <v>186</v>
      </c>
      <c r="B146" s="20">
        <v>1618</v>
      </c>
      <c r="C146" s="20">
        <v>28</v>
      </c>
      <c r="D146" s="21">
        <f>C146/B146*100</f>
        <v>1.73053152039555</v>
      </c>
      <c r="E146" s="20">
        <v>22</v>
      </c>
      <c r="F146" s="21">
        <f t="shared" ref="F146:F157" si="57">E146/B146*100</f>
        <v>1.3597033374536465</v>
      </c>
      <c r="G146" s="20">
        <v>436</v>
      </c>
      <c r="H146" s="21">
        <f t="shared" ref="H146:H157" si="58">G146/B146*100</f>
        <v>26.946847960444991</v>
      </c>
      <c r="I146" s="20">
        <v>3</v>
      </c>
      <c r="J146" s="21">
        <f t="shared" ref="J146" si="59">I146/B146*100</f>
        <v>0.18541409147095181</v>
      </c>
      <c r="K146" s="20">
        <v>9</v>
      </c>
      <c r="L146" s="21">
        <f t="shared" ref="L146:L154" si="60">K146/B146*100</f>
        <v>0.55624227441285534</v>
      </c>
      <c r="M146" s="20">
        <v>42</v>
      </c>
      <c r="N146" s="21">
        <f t="shared" ref="N146:N153" si="61">M146/B146*100</f>
        <v>2.5957972805933252</v>
      </c>
      <c r="O146" s="20">
        <v>1078</v>
      </c>
      <c r="P146" s="22">
        <f t="shared" ref="P146:P157" si="62">O146/B146*100</f>
        <v>66.625463535228675</v>
      </c>
    </row>
    <row r="147" spans="1:16" ht="39.950000000000003" customHeight="1" x14ac:dyDescent="0.2">
      <c r="A147" s="19" t="s">
        <v>187</v>
      </c>
      <c r="B147" s="20">
        <v>322</v>
      </c>
      <c r="C147" s="20">
        <v>19</v>
      </c>
      <c r="D147" s="21">
        <f t="shared" ref="D147:D153" si="63">C147/B147*100</f>
        <v>5.9006211180124222</v>
      </c>
      <c r="E147" s="20">
        <v>2</v>
      </c>
      <c r="F147" s="21">
        <f t="shared" si="57"/>
        <v>0.6211180124223602</v>
      </c>
      <c r="G147" s="20">
        <v>91</v>
      </c>
      <c r="H147" s="21">
        <f t="shared" si="58"/>
        <v>28.260869565217391</v>
      </c>
      <c r="I147" s="127">
        <v>0</v>
      </c>
      <c r="J147" s="127">
        <v>0</v>
      </c>
      <c r="K147" s="20">
        <v>5</v>
      </c>
      <c r="L147" s="21">
        <f t="shared" si="60"/>
        <v>1.5527950310559007</v>
      </c>
      <c r="M147" s="20">
        <v>21</v>
      </c>
      <c r="N147" s="21">
        <f t="shared" si="61"/>
        <v>6.5217391304347823</v>
      </c>
      <c r="O147" s="20">
        <v>184</v>
      </c>
      <c r="P147" s="22">
        <f t="shared" si="62"/>
        <v>57.142857142857139</v>
      </c>
    </row>
    <row r="148" spans="1:16" ht="39.950000000000003" customHeight="1" x14ac:dyDescent="0.2">
      <c r="A148" s="125" t="s">
        <v>199</v>
      </c>
      <c r="B148" s="20">
        <v>1288</v>
      </c>
      <c r="C148" s="20">
        <v>111</v>
      </c>
      <c r="D148" s="21">
        <f t="shared" si="63"/>
        <v>8.6180124223602483</v>
      </c>
      <c r="E148" s="20">
        <v>59</v>
      </c>
      <c r="F148" s="21">
        <f t="shared" si="57"/>
        <v>4.5807453416149073</v>
      </c>
      <c r="G148" s="20">
        <v>360</v>
      </c>
      <c r="H148" s="21">
        <f t="shared" si="58"/>
        <v>27.950310559006208</v>
      </c>
      <c r="I148" s="127">
        <v>0</v>
      </c>
      <c r="J148" s="127">
        <v>0</v>
      </c>
      <c r="K148" s="20">
        <v>32</v>
      </c>
      <c r="L148" s="21">
        <f t="shared" si="60"/>
        <v>2.4844720496894408</v>
      </c>
      <c r="M148" s="20">
        <v>50</v>
      </c>
      <c r="N148" s="21">
        <f t="shared" si="61"/>
        <v>3.8819875776397512</v>
      </c>
      <c r="O148" s="20">
        <v>676</v>
      </c>
      <c r="P148" s="22">
        <f t="shared" si="62"/>
        <v>52.484472049689444</v>
      </c>
    </row>
    <row r="149" spans="1:16" ht="39.950000000000003" customHeight="1" x14ac:dyDescent="0.2">
      <c r="A149" s="19" t="s">
        <v>188</v>
      </c>
      <c r="B149" s="127">
        <v>0</v>
      </c>
      <c r="C149" s="127">
        <v>0</v>
      </c>
      <c r="D149" s="127">
        <v>0</v>
      </c>
      <c r="E149" s="127">
        <v>0</v>
      </c>
      <c r="F149" s="127">
        <v>0</v>
      </c>
      <c r="G149" s="127">
        <v>0</v>
      </c>
      <c r="H149" s="127">
        <v>0</v>
      </c>
      <c r="I149" s="127">
        <v>0</v>
      </c>
      <c r="J149" s="127">
        <v>0</v>
      </c>
      <c r="K149" s="127">
        <v>0</v>
      </c>
      <c r="L149" s="127">
        <v>0</v>
      </c>
      <c r="M149" s="127">
        <v>0</v>
      </c>
      <c r="N149" s="127">
        <v>0</v>
      </c>
      <c r="O149" s="127">
        <v>0</v>
      </c>
      <c r="P149" s="127">
        <v>0</v>
      </c>
    </row>
    <row r="150" spans="1:16" ht="54.95" customHeight="1" x14ac:dyDescent="0.2">
      <c r="A150" s="19" t="s">
        <v>189</v>
      </c>
      <c r="B150" s="20">
        <v>370</v>
      </c>
      <c r="C150" s="20">
        <v>20</v>
      </c>
      <c r="D150" s="21">
        <f t="shared" si="63"/>
        <v>5.4054054054054053</v>
      </c>
      <c r="E150" s="20">
        <v>80</v>
      </c>
      <c r="F150" s="21">
        <f t="shared" si="57"/>
        <v>21.621621621621621</v>
      </c>
      <c r="G150" s="127">
        <v>0</v>
      </c>
      <c r="H150" s="127">
        <v>0</v>
      </c>
      <c r="I150" s="127">
        <v>0</v>
      </c>
      <c r="J150" s="127">
        <v>0</v>
      </c>
      <c r="K150" s="20">
        <v>6</v>
      </c>
      <c r="L150" s="21">
        <f t="shared" si="60"/>
        <v>1.6216216216216217</v>
      </c>
      <c r="M150" s="20">
        <v>1</v>
      </c>
      <c r="N150" s="21">
        <f t="shared" si="61"/>
        <v>0.27027027027027029</v>
      </c>
      <c r="O150" s="20">
        <v>263</v>
      </c>
      <c r="P150" s="22">
        <f t="shared" si="62"/>
        <v>71.081081081081081</v>
      </c>
    </row>
    <row r="151" spans="1:16" ht="120" customHeight="1" x14ac:dyDescent="0.2">
      <c r="A151" s="19" t="s">
        <v>200</v>
      </c>
      <c r="B151" s="127">
        <v>0</v>
      </c>
      <c r="C151" s="127">
        <v>0</v>
      </c>
      <c r="D151" s="127">
        <v>0</v>
      </c>
      <c r="E151" s="127">
        <v>0</v>
      </c>
      <c r="F151" s="127">
        <v>0</v>
      </c>
      <c r="G151" s="127">
        <v>0</v>
      </c>
      <c r="H151" s="127">
        <v>0</v>
      </c>
      <c r="I151" s="127">
        <v>0</v>
      </c>
      <c r="J151" s="127">
        <v>0</v>
      </c>
      <c r="K151" s="127">
        <v>0</v>
      </c>
      <c r="L151" s="127">
        <v>0</v>
      </c>
      <c r="M151" s="127">
        <v>0</v>
      </c>
      <c r="N151" s="127">
        <v>0</v>
      </c>
      <c r="O151" s="127">
        <v>0</v>
      </c>
      <c r="P151" s="127">
        <v>0</v>
      </c>
    </row>
    <row r="152" spans="1:16" ht="39.950000000000003" customHeight="1" x14ac:dyDescent="0.2">
      <c r="A152" s="19" t="s">
        <v>190</v>
      </c>
      <c r="B152" s="20">
        <v>207</v>
      </c>
      <c r="C152" s="20">
        <v>40</v>
      </c>
      <c r="D152" s="21">
        <f t="shared" si="63"/>
        <v>19.323671497584542</v>
      </c>
      <c r="E152" s="20">
        <v>5</v>
      </c>
      <c r="F152" s="21">
        <f t="shared" si="57"/>
        <v>2.4154589371980677</v>
      </c>
      <c r="G152" s="20">
        <v>54</v>
      </c>
      <c r="H152" s="21">
        <f t="shared" si="58"/>
        <v>26.086956521739129</v>
      </c>
      <c r="I152" s="127">
        <v>0</v>
      </c>
      <c r="J152" s="127">
        <v>0</v>
      </c>
      <c r="K152" s="20">
        <v>1</v>
      </c>
      <c r="L152" s="21">
        <f t="shared" si="60"/>
        <v>0.48309178743961351</v>
      </c>
      <c r="M152" s="127">
        <v>0</v>
      </c>
      <c r="N152" s="127">
        <v>0</v>
      </c>
      <c r="O152" s="20">
        <v>107</v>
      </c>
      <c r="P152" s="22">
        <f t="shared" si="62"/>
        <v>51.690821256038646</v>
      </c>
    </row>
    <row r="153" spans="1:16" ht="39.950000000000003" customHeight="1" x14ac:dyDescent="0.2">
      <c r="A153" s="19" t="s">
        <v>191</v>
      </c>
      <c r="B153" s="20">
        <v>851</v>
      </c>
      <c r="C153" s="20">
        <v>3</v>
      </c>
      <c r="D153" s="21">
        <f t="shared" si="63"/>
        <v>0.35252643948296125</v>
      </c>
      <c r="E153" s="20">
        <v>6</v>
      </c>
      <c r="F153" s="21">
        <f t="shared" si="57"/>
        <v>0.7050528789659225</v>
      </c>
      <c r="G153" s="20">
        <v>199</v>
      </c>
      <c r="H153" s="21">
        <f t="shared" si="58"/>
        <v>23.384253819036427</v>
      </c>
      <c r="I153" s="127">
        <v>0</v>
      </c>
      <c r="J153" s="127">
        <v>0</v>
      </c>
      <c r="K153" s="127">
        <v>0</v>
      </c>
      <c r="L153" s="127">
        <v>0</v>
      </c>
      <c r="M153" s="20">
        <v>58</v>
      </c>
      <c r="N153" s="21">
        <f t="shared" si="61"/>
        <v>6.8155111633372494</v>
      </c>
      <c r="O153" s="20">
        <v>585</v>
      </c>
      <c r="P153" s="22">
        <f t="shared" si="62"/>
        <v>68.742655699177433</v>
      </c>
    </row>
    <row r="154" spans="1:16" ht="39.950000000000003" customHeight="1" x14ac:dyDescent="0.2">
      <c r="A154" s="19" t="s">
        <v>192</v>
      </c>
      <c r="B154" s="20">
        <v>16</v>
      </c>
      <c r="C154" s="127">
        <v>0</v>
      </c>
      <c r="D154" s="127">
        <v>0</v>
      </c>
      <c r="E154" s="127">
        <v>0</v>
      </c>
      <c r="F154" s="127">
        <v>0</v>
      </c>
      <c r="G154" s="127">
        <v>0</v>
      </c>
      <c r="H154" s="127">
        <v>0</v>
      </c>
      <c r="I154" s="127">
        <v>0</v>
      </c>
      <c r="J154" s="127">
        <v>0</v>
      </c>
      <c r="K154" s="20">
        <v>15</v>
      </c>
      <c r="L154" s="21">
        <f t="shared" si="60"/>
        <v>93.75</v>
      </c>
      <c r="M154" s="127">
        <v>0</v>
      </c>
      <c r="N154" s="127">
        <v>0</v>
      </c>
      <c r="O154" s="20">
        <v>1</v>
      </c>
      <c r="P154" s="22">
        <f t="shared" si="62"/>
        <v>6.25</v>
      </c>
    </row>
    <row r="155" spans="1:16" ht="39.950000000000003" customHeight="1" x14ac:dyDescent="0.2">
      <c r="A155" s="19" t="s">
        <v>193</v>
      </c>
      <c r="B155" s="127">
        <v>0</v>
      </c>
      <c r="C155" s="127">
        <v>0</v>
      </c>
      <c r="D155" s="127">
        <v>0</v>
      </c>
      <c r="E155" s="127">
        <v>0</v>
      </c>
      <c r="F155" s="127">
        <v>0</v>
      </c>
      <c r="G155" s="127">
        <v>0</v>
      </c>
      <c r="H155" s="127">
        <v>0</v>
      </c>
      <c r="I155" s="127">
        <v>0</v>
      </c>
      <c r="J155" s="127">
        <v>0</v>
      </c>
      <c r="K155" s="127">
        <v>0</v>
      </c>
      <c r="L155" s="127">
        <v>0</v>
      </c>
      <c r="M155" s="127">
        <v>0</v>
      </c>
      <c r="N155" s="127">
        <v>0</v>
      </c>
      <c r="O155" s="127">
        <v>0</v>
      </c>
      <c r="P155" s="127">
        <v>0</v>
      </c>
    </row>
    <row r="156" spans="1:16" ht="39.950000000000003" customHeight="1" x14ac:dyDescent="0.2">
      <c r="A156" s="19" t="s">
        <v>194</v>
      </c>
      <c r="B156" s="127">
        <v>0</v>
      </c>
      <c r="C156" s="127">
        <v>0</v>
      </c>
      <c r="D156" s="127">
        <v>0</v>
      </c>
      <c r="E156" s="127">
        <v>0</v>
      </c>
      <c r="F156" s="127">
        <v>0</v>
      </c>
      <c r="G156" s="127">
        <v>0</v>
      </c>
      <c r="H156" s="127">
        <v>0</v>
      </c>
      <c r="I156" s="127">
        <v>0</v>
      </c>
      <c r="J156" s="127">
        <v>0</v>
      </c>
      <c r="K156" s="127">
        <v>0</v>
      </c>
      <c r="L156" s="127">
        <v>0</v>
      </c>
      <c r="M156" s="127">
        <v>0</v>
      </c>
      <c r="N156" s="127">
        <v>0</v>
      </c>
      <c r="O156" s="127">
        <v>0</v>
      </c>
      <c r="P156" s="127">
        <v>0</v>
      </c>
    </row>
    <row r="157" spans="1:16" ht="39.950000000000003" customHeight="1" x14ac:dyDescent="0.2">
      <c r="A157" s="19" t="s">
        <v>195</v>
      </c>
      <c r="B157" s="20">
        <v>84</v>
      </c>
      <c r="C157" s="127">
        <v>0</v>
      </c>
      <c r="D157" s="127">
        <v>0</v>
      </c>
      <c r="E157" s="20">
        <v>2</v>
      </c>
      <c r="F157" s="21">
        <f t="shared" si="57"/>
        <v>2.3809523809523809</v>
      </c>
      <c r="G157" s="20">
        <v>8</v>
      </c>
      <c r="H157" s="21">
        <f t="shared" si="58"/>
        <v>9.5238095238095237</v>
      </c>
      <c r="I157" s="127">
        <v>0</v>
      </c>
      <c r="J157" s="127">
        <v>0</v>
      </c>
      <c r="K157" s="127">
        <v>0</v>
      </c>
      <c r="L157" s="127">
        <v>0</v>
      </c>
      <c r="M157" s="127">
        <v>0</v>
      </c>
      <c r="N157" s="127">
        <v>0</v>
      </c>
      <c r="O157" s="20">
        <v>74</v>
      </c>
      <c r="P157" s="22">
        <f t="shared" si="62"/>
        <v>88.095238095238088</v>
      </c>
    </row>
    <row r="158" spans="1:16" x14ac:dyDescent="0.2">
      <c r="A158" s="63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</row>
    <row r="159" spans="1:16" ht="15.75" thickBot="1" x14ac:dyDescent="0.25">
      <c r="A159" s="68"/>
      <c r="B159" s="69"/>
      <c r="C159" s="70"/>
      <c r="D159" s="70"/>
      <c r="E159" s="70"/>
      <c r="F159" s="70"/>
      <c r="G159" s="69"/>
      <c r="H159" s="69"/>
      <c r="I159" s="69"/>
      <c r="J159" s="69"/>
      <c r="K159" s="69"/>
      <c r="L159" s="69"/>
      <c r="M159" s="69"/>
      <c r="N159" s="71"/>
      <c r="O159" s="69"/>
      <c r="P159" s="72"/>
    </row>
    <row r="160" spans="1:16" ht="18" customHeight="1" x14ac:dyDescent="0.2">
      <c r="A160" s="29" t="s">
        <v>196</v>
      </c>
      <c r="B160" s="20"/>
      <c r="C160" s="20"/>
      <c r="D160" s="21"/>
      <c r="E160" s="20"/>
      <c r="F160" s="21"/>
      <c r="G160" s="20"/>
      <c r="H160" s="21"/>
      <c r="I160" s="20"/>
      <c r="J160" s="21"/>
      <c r="K160" s="20"/>
      <c r="L160" s="21"/>
      <c r="M160" s="20"/>
      <c r="N160" s="21"/>
      <c r="O160" s="20"/>
      <c r="P160" s="22"/>
    </row>
    <row r="161" spans="1:16" ht="18" customHeight="1" x14ac:dyDescent="0.25">
      <c r="A161" s="30" t="s">
        <v>19</v>
      </c>
    </row>
    <row r="162" spans="1:16" ht="15.95" customHeight="1" x14ac:dyDescent="0.2">
      <c r="A162" s="31" t="s">
        <v>20</v>
      </c>
    </row>
    <row r="163" spans="1:16" ht="35.1" customHeight="1" x14ac:dyDescent="0.2">
      <c r="A163" s="67" t="s">
        <v>144</v>
      </c>
      <c r="B163" s="15"/>
      <c r="C163" s="55"/>
      <c r="D163" s="5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ht="39.950000000000003" customHeight="1" x14ac:dyDescent="0.2">
      <c r="A164" s="16" t="s">
        <v>185</v>
      </c>
      <c r="B164" s="15">
        <v>1843</v>
      </c>
      <c r="C164" s="15">
        <v>43</v>
      </c>
      <c r="D164" s="17">
        <f>C164/B164*100</f>
        <v>2.333152468800868</v>
      </c>
      <c r="E164" s="15">
        <v>35</v>
      </c>
      <c r="F164" s="17">
        <f>E164/B164*100</f>
        <v>1.8990775908844275</v>
      </c>
      <c r="G164" s="15">
        <v>325</v>
      </c>
      <c r="H164" s="17">
        <f>G164/B164*100</f>
        <v>17.634291915355398</v>
      </c>
      <c r="I164" s="15">
        <v>6</v>
      </c>
      <c r="J164" s="17">
        <f>I164/B164*100</f>
        <v>0.32555615843733043</v>
      </c>
      <c r="K164" s="15">
        <v>68</v>
      </c>
      <c r="L164" s="17">
        <f>K164/B164*100</f>
        <v>3.6896364622897448</v>
      </c>
      <c r="M164" s="15">
        <v>34</v>
      </c>
      <c r="N164" s="17">
        <f>M164/B164*100</f>
        <v>1.8448182311448724</v>
      </c>
      <c r="O164" s="15">
        <v>1332</v>
      </c>
      <c r="P164" s="18">
        <f>O164/B164*100</f>
        <v>72.273467173087354</v>
      </c>
    </row>
    <row r="165" spans="1:16" ht="39.950000000000003" customHeight="1" x14ac:dyDescent="0.2">
      <c r="A165" s="19" t="s">
        <v>186</v>
      </c>
      <c r="B165" s="20">
        <v>676</v>
      </c>
      <c r="C165" s="20">
        <v>10</v>
      </c>
      <c r="D165" s="21">
        <f>C165/B165*100</f>
        <v>1.4792899408284024</v>
      </c>
      <c r="E165" s="20">
        <v>12</v>
      </c>
      <c r="F165" s="21">
        <f t="shared" ref="F165:F172" si="64">E165/B165*100</f>
        <v>1.7751479289940828</v>
      </c>
      <c r="G165" s="20">
        <v>107</v>
      </c>
      <c r="H165" s="21">
        <f t="shared" ref="H165:H176" si="65">G165/B165*100</f>
        <v>15.828402366863905</v>
      </c>
      <c r="I165" s="20">
        <v>6</v>
      </c>
      <c r="J165" s="21">
        <f t="shared" ref="J165" si="66">I165/B165*100</f>
        <v>0.8875739644970414</v>
      </c>
      <c r="K165" s="20">
        <v>23</v>
      </c>
      <c r="L165" s="21">
        <f t="shared" ref="L165:L169" si="67">K165/B165*100</f>
        <v>3.4023668639053253</v>
      </c>
      <c r="M165" s="20">
        <v>21</v>
      </c>
      <c r="N165" s="21">
        <f t="shared" ref="N165:N167" si="68">M165/B165*100</f>
        <v>3.1065088757396451</v>
      </c>
      <c r="O165" s="20">
        <v>497</v>
      </c>
      <c r="P165" s="22">
        <f t="shared" ref="P165:P176" si="69">O165/B165*100</f>
        <v>73.520710059171606</v>
      </c>
    </row>
    <row r="166" spans="1:16" ht="39.950000000000003" customHeight="1" x14ac:dyDescent="0.2">
      <c r="A166" s="19" t="s">
        <v>187</v>
      </c>
      <c r="B166" s="20">
        <v>225</v>
      </c>
      <c r="C166" s="20">
        <v>3</v>
      </c>
      <c r="D166" s="21">
        <f t="shared" ref="D166:D167" si="70">C166/B166*100</f>
        <v>1.3333333333333335</v>
      </c>
      <c r="E166" s="20">
        <v>9</v>
      </c>
      <c r="F166" s="21">
        <f t="shared" si="64"/>
        <v>4</v>
      </c>
      <c r="G166" s="20">
        <v>30</v>
      </c>
      <c r="H166" s="21">
        <f t="shared" si="65"/>
        <v>13.333333333333334</v>
      </c>
      <c r="I166" s="127">
        <v>0</v>
      </c>
      <c r="J166" s="127">
        <v>0</v>
      </c>
      <c r="K166" s="20">
        <v>25</v>
      </c>
      <c r="L166" s="21">
        <f t="shared" si="67"/>
        <v>11.111111111111111</v>
      </c>
      <c r="M166" s="20">
        <v>5</v>
      </c>
      <c r="N166" s="21">
        <f t="shared" si="68"/>
        <v>2.2222222222222223</v>
      </c>
      <c r="O166" s="20">
        <v>153</v>
      </c>
      <c r="P166" s="22">
        <f t="shared" si="69"/>
        <v>68</v>
      </c>
    </row>
    <row r="167" spans="1:16" ht="39.950000000000003" customHeight="1" x14ac:dyDescent="0.2">
      <c r="A167" s="125" t="s">
        <v>199</v>
      </c>
      <c r="B167" s="20">
        <v>244</v>
      </c>
      <c r="C167" s="20">
        <v>25</v>
      </c>
      <c r="D167" s="21">
        <f t="shared" si="70"/>
        <v>10.245901639344263</v>
      </c>
      <c r="E167" s="20">
        <v>12</v>
      </c>
      <c r="F167" s="21">
        <f t="shared" si="64"/>
        <v>4.918032786885246</v>
      </c>
      <c r="G167" s="20">
        <v>5</v>
      </c>
      <c r="H167" s="21">
        <f t="shared" si="65"/>
        <v>2.0491803278688523</v>
      </c>
      <c r="I167" s="127">
        <v>0</v>
      </c>
      <c r="J167" s="127">
        <v>0</v>
      </c>
      <c r="K167" s="20">
        <v>17</v>
      </c>
      <c r="L167" s="21">
        <f t="shared" si="67"/>
        <v>6.9672131147540979</v>
      </c>
      <c r="M167" s="20">
        <v>8</v>
      </c>
      <c r="N167" s="21">
        <f t="shared" si="68"/>
        <v>3.278688524590164</v>
      </c>
      <c r="O167" s="20">
        <v>177</v>
      </c>
      <c r="P167" s="22">
        <f t="shared" si="69"/>
        <v>72.540983606557376</v>
      </c>
    </row>
    <row r="168" spans="1:16" ht="39.950000000000003" customHeight="1" x14ac:dyDescent="0.2">
      <c r="A168" s="19" t="s">
        <v>188</v>
      </c>
      <c r="B168" s="127">
        <v>0</v>
      </c>
      <c r="C168" s="127">
        <v>0</v>
      </c>
      <c r="D168" s="127">
        <v>0</v>
      </c>
      <c r="E168" s="127">
        <v>0</v>
      </c>
      <c r="F168" s="127">
        <v>0</v>
      </c>
      <c r="G168" s="127">
        <v>0</v>
      </c>
      <c r="H168" s="127">
        <v>0</v>
      </c>
      <c r="I168" s="127">
        <v>0</v>
      </c>
      <c r="J168" s="127">
        <v>0</v>
      </c>
      <c r="K168" s="127">
        <v>0</v>
      </c>
      <c r="L168" s="127">
        <v>0</v>
      </c>
      <c r="M168" s="127">
        <v>0</v>
      </c>
      <c r="N168" s="127">
        <v>0</v>
      </c>
      <c r="O168" s="127">
        <v>0</v>
      </c>
      <c r="P168" s="127">
        <v>0</v>
      </c>
    </row>
    <row r="169" spans="1:16" ht="54.95" customHeight="1" x14ac:dyDescent="0.2">
      <c r="A169" s="19" t="s">
        <v>189</v>
      </c>
      <c r="B169" s="20">
        <v>52</v>
      </c>
      <c r="C169" s="127">
        <v>0</v>
      </c>
      <c r="D169" s="127">
        <v>0</v>
      </c>
      <c r="E169" s="20">
        <v>1</v>
      </c>
      <c r="F169" s="21">
        <f t="shared" si="64"/>
        <v>1.9230769230769231</v>
      </c>
      <c r="G169" s="20">
        <v>3</v>
      </c>
      <c r="H169" s="21">
        <v>5.7692307692307692</v>
      </c>
      <c r="I169" s="127">
        <v>0</v>
      </c>
      <c r="J169" s="127">
        <v>0</v>
      </c>
      <c r="K169" s="20">
        <v>3</v>
      </c>
      <c r="L169" s="21">
        <f t="shared" si="67"/>
        <v>5.7692307692307692</v>
      </c>
      <c r="M169" s="127">
        <v>0</v>
      </c>
      <c r="N169" s="127">
        <v>0</v>
      </c>
      <c r="O169" s="20">
        <v>45</v>
      </c>
      <c r="P169" s="22">
        <f t="shared" si="69"/>
        <v>86.538461538461547</v>
      </c>
    </row>
    <row r="170" spans="1:16" ht="120" customHeight="1" x14ac:dyDescent="0.2">
      <c r="A170" s="19" t="s">
        <v>200</v>
      </c>
      <c r="B170" s="127">
        <v>0</v>
      </c>
      <c r="C170" s="127">
        <v>0</v>
      </c>
      <c r="D170" s="127">
        <v>0</v>
      </c>
      <c r="E170" s="127">
        <v>0</v>
      </c>
      <c r="F170" s="127">
        <v>0</v>
      </c>
      <c r="G170" s="127">
        <v>0</v>
      </c>
      <c r="H170" s="127">
        <v>0</v>
      </c>
      <c r="I170" s="127">
        <v>0</v>
      </c>
      <c r="J170" s="127">
        <v>0</v>
      </c>
      <c r="K170" s="127">
        <v>0</v>
      </c>
      <c r="L170" s="127">
        <v>0</v>
      </c>
      <c r="M170" s="127">
        <v>0</v>
      </c>
      <c r="N170" s="127">
        <v>0</v>
      </c>
      <c r="O170" s="127">
        <v>0</v>
      </c>
      <c r="P170" s="127">
        <v>0</v>
      </c>
    </row>
    <row r="171" spans="1:16" ht="39.950000000000003" customHeight="1" x14ac:dyDescent="0.2">
      <c r="A171" s="19" t="s">
        <v>190</v>
      </c>
      <c r="B171" s="20">
        <v>39</v>
      </c>
      <c r="C171" s="127">
        <v>0</v>
      </c>
      <c r="D171" s="127">
        <v>0</v>
      </c>
      <c r="E171" s="127">
        <v>0</v>
      </c>
      <c r="F171" s="127">
        <v>0</v>
      </c>
      <c r="G171" s="20">
        <v>17</v>
      </c>
      <c r="H171" s="21">
        <f t="shared" si="65"/>
        <v>43.589743589743591</v>
      </c>
      <c r="I171" s="127">
        <v>0</v>
      </c>
      <c r="J171" s="127">
        <v>0</v>
      </c>
      <c r="K171" s="127">
        <v>0</v>
      </c>
      <c r="L171" s="127">
        <v>0</v>
      </c>
      <c r="M171" s="127">
        <v>0</v>
      </c>
      <c r="N171" s="127">
        <v>0</v>
      </c>
      <c r="O171" s="20">
        <v>22</v>
      </c>
      <c r="P171" s="22">
        <f t="shared" si="69"/>
        <v>56.410256410256409</v>
      </c>
    </row>
    <row r="172" spans="1:16" ht="39.950000000000003" customHeight="1" x14ac:dyDescent="0.2">
      <c r="A172" s="19" t="s">
        <v>191</v>
      </c>
      <c r="B172" s="20">
        <v>582</v>
      </c>
      <c r="C172" s="20">
        <v>5</v>
      </c>
      <c r="D172" s="21">
        <f t="shared" ref="D172" si="71">C172/B172*100</f>
        <v>0.85910652920962205</v>
      </c>
      <c r="E172" s="20">
        <v>1</v>
      </c>
      <c r="F172" s="21">
        <f t="shared" si="64"/>
        <v>0.1718213058419244</v>
      </c>
      <c r="G172" s="20">
        <v>151</v>
      </c>
      <c r="H172" s="21">
        <f t="shared" si="65"/>
        <v>25.945017182130588</v>
      </c>
      <c r="I172" s="127">
        <v>0</v>
      </c>
      <c r="J172" s="127">
        <v>0</v>
      </c>
      <c r="K172" s="127">
        <v>0</v>
      </c>
      <c r="L172" s="127">
        <v>0</v>
      </c>
      <c r="M172" s="127">
        <v>0</v>
      </c>
      <c r="N172" s="127">
        <v>0</v>
      </c>
      <c r="O172" s="20">
        <v>425</v>
      </c>
      <c r="P172" s="22">
        <f t="shared" si="69"/>
        <v>73.024054982817859</v>
      </c>
    </row>
    <row r="173" spans="1:16" ht="39.950000000000003" customHeight="1" x14ac:dyDescent="0.2">
      <c r="A173" s="19" t="s">
        <v>192</v>
      </c>
      <c r="B173" s="20">
        <v>1</v>
      </c>
      <c r="C173" s="127">
        <v>0</v>
      </c>
      <c r="D173" s="127">
        <v>0</v>
      </c>
      <c r="E173" s="127">
        <v>0</v>
      </c>
      <c r="F173" s="127">
        <v>0</v>
      </c>
      <c r="G173" s="20">
        <v>0</v>
      </c>
      <c r="H173" s="21">
        <f t="shared" si="65"/>
        <v>0</v>
      </c>
      <c r="I173" s="127">
        <v>0</v>
      </c>
      <c r="J173" s="127">
        <v>0</v>
      </c>
      <c r="K173" s="127">
        <v>0</v>
      </c>
      <c r="L173" s="127">
        <v>0</v>
      </c>
      <c r="M173" s="127">
        <v>0</v>
      </c>
      <c r="N173" s="127">
        <v>0</v>
      </c>
      <c r="O173" s="20">
        <v>1</v>
      </c>
      <c r="P173" s="22">
        <f t="shared" si="69"/>
        <v>100</v>
      </c>
    </row>
    <row r="174" spans="1:16" ht="39.950000000000003" customHeight="1" x14ac:dyDescent="0.2">
      <c r="A174" s="19" t="s">
        <v>193</v>
      </c>
      <c r="B174" s="127">
        <v>0</v>
      </c>
      <c r="C174" s="127">
        <v>0</v>
      </c>
      <c r="D174" s="127">
        <v>0</v>
      </c>
      <c r="E174" s="127">
        <v>0</v>
      </c>
      <c r="F174" s="127">
        <v>0</v>
      </c>
      <c r="G174" s="127">
        <v>0</v>
      </c>
      <c r="H174" s="127">
        <v>0</v>
      </c>
      <c r="I174" s="127">
        <v>0</v>
      </c>
      <c r="J174" s="127">
        <v>0</v>
      </c>
      <c r="K174" s="127">
        <v>0</v>
      </c>
      <c r="L174" s="127">
        <v>0</v>
      </c>
      <c r="M174" s="127">
        <v>0</v>
      </c>
      <c r="N174" s="127">
        <v>0</v>
      </c>
      <c r="O174" s="127">
        <v>0</v>
      </c>
      <c r="P174" s="127">
        <v>0</v>
      </c>
    </row>
    <row r="175" spans="1:16" ht="39.950000000000003" customHeight="1" x14ac:dyDescent="0.2">
      <c r="A175" s="19" t="s">
        <v>194</v>
      </c>
      <c r="B175" s="127">
        <v>0</v>
      </c>
      <c r="C175" s="127">
        <v>0</v>
      </c>
      <c r="D175" s="127">
        <v>0</v>
      </c>
      <c r="E175" s="127">
        <v>0</v>
      </c>
      <c r="F175" s="127">
        <v>0</v>
      </c>
      <c r="G175" s="127">
        <v>0</v>
      </c>
      <c r="H175" s="127">
        <v>0</v>
      </c>
      <c r="I175" s="127">
        <v>0</v>
      </c>
      <c r="J175" s="127">
        <v>0</v>
      </c>
      <c r="K175" s="127">
        <v>0</v>
      </c>
      <c r="L175" s="127">
        <v>0</v>
      </c>
      <c r="M175" s="127">
        <v>0</v>
      </c>
      <c r="N175" s="127">
        <v>0</v>
      </c>
      <c r="O175" s="127">
        <v>0</v>
      </c>
      <c r="P175" s="127">
        <v>0</v>
      </c>
    </row>
    <row r="176" spans="1:16" ht="39.950000000000003" customHeight="1" x14ac:dyDescent="0.2">
      <c r="A176" s="19" t="s">
        <v>195</v>
      </c>
      <c r="B176" s="20">
        <v>24</v>
      </c>
      <c r="C176" s="127">
        <v>0</v>
      </c>
      <c r="D176" s="127">
        <v>0</v>
      </c>
      <c r="E176" s="127">
        <v>0</v>
      </c>
      <c r="F176" s="127">
        <v>0</v>
      </c>
      <c r="G176" s="20">
        <v>12</v>
      </c>
      <c r="H176" s="21">
        <f t="shared" si="65"/>
        <v>50</v>
      </c>
      <c r="I176" s="127">
        <v>0</v>
      </c>
      <c r="J176" s="127">
        <v>0</v>
      </c>
      <c r="K176" s="127">
        <v>0</v>
      </c>
      <c r="L176" s="127">
        <v>0</v>
      </c>
      <c r="M176" s="127">
        <v>0</v>
      </c>
      <c r="N176" s="127">
        <v>0</v>
      </c>
      <c r="O176" s="20">
        <v>12</v>
      </c>
      <c r="P176" s="22">
        <f t="shared" si="69"/>
        <v>50</v>
      </c>
    </row>
    <row r="177" spans="1:16" x14ac:dyDescent="0.2">
      <c r="A177" s="63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</row>
    <row r="178" spans="1:16" ht="15.75" thickBot="1" x14ac:dyDescent="0.25">
      <c r="A178" s="68"/>
      <c r="B178" s="69"/>
      <c r="C178" s="70"/>
      <c r="D178" s="70"/>
      <c r="E178" s="70"/>
      <c r="F178" s="70"/>
      <c r="G178" s="69"/>
      <c r="H178" s="69"/>
      <c r="I178" s="69"/>
      <c r="J178" s="69"/>
      <c r="K178" s="69"/>
      <c r="L178" s="69"/>
      <c r="M178" s="69"/>
      <c r="N178" s="71"/>
      <c r="O178" s="69"/>
      <c r="P178" s="72"/>
    </row>
    <row r="179" spans="1:16" ht="18" customHeight="1" x14ac:dyDescent="0.2">
      <c r="A179" s="29" t="s">
        <v>196</v>
      </c>
      <c r="B179" s="20"/>
      <c r="C179" s="20"/>
      <c r="D179" s="21"/>
      <c r="E179" s="20"/>
      <c r="F179" s="21"/>
      <c r="G179" s="20"/>
      <c r="H179" s="21"/>
      <c r="I179" s="20"/>
      <c r="J179" s="21"/>
      <c r="K179" s="20"/>
      <c r="L179" s="21"/>
      <c r="M179" s="20"/>
      <c r="N179" s="21"/>
      <c r="O179" s="20"/>
      <c r="P179" s="22"/>
    </row>
    <row r="180" spans="1:16" ht="18" customHeight="1" x14ac:dyDescent="0.25">
      <c r="A180" s="30" t="s">
        <v>19</v>
      </c>
    </row>
    <row r="181" spans="1:16" ht="15.95" customHeight="1" x14ac:dyDescent="0.2">
      <c r="A181" s="31" t="s">
        <v>20</v>
      </c>
    </row>
    <row r="182" spans="1:16" ht="35.1" customHeight="1" x14ac:dyDescent="0.2">
      <c r="A182" s="67" t="s">
        <v>145</v>
      </c>
      <c r="B182" s="15"/>
      <c r="C182" s="55"/>
      <c r="D182" s="5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ht="39.950000000000003" customHeight="1" x14ac:dyDescent="0.2">
      <c r="A183" s="16" t="s">
        <v>185</v>
      </c>
      <c r="B183" s="15">
        <v>3518</v>
      </c>
      <c r="C183" s="15">
        <v>307</v>
      </c>
      <c r="D183" s="17">
        <f>C183/B183*100</f>
        <v>8.7265491756679925</v>
      </c>
      <c r="E183" s="15">
        <v>77</v>
      </c>
      <c r="F183" s="17">
        <f>E183/B183*100</f>
        <v>2.1887436043206367</v>
      </c>
      <c r="G183" s="15">
        <v>1141</v>
      </c>
      <c r="H183" s="17">
        <f>G183/B183*100</f>
        <v>32.433200682205801</v>
      </c>
      <c r="I183" s="15">
        <v>2</v>
      </c>
      <c r="J183" s="17">
        <f>I183/B183*100</f>
        <v>5.6850483229107442E-2</v>
      </c>
      <c r="K183" s="15">
        <v>144</v>
      </c>
      <c r="L183" s="17">
        <f>K183/B183*100</f>
        <v>4.0932347924957364</v>
      </c>
      <c r="M183" s="15">
        <v>45</v>
      </c>
      <c r="N183" s="17">
        <f>M183/B183*100</f>
        <v>1.2791358726549176</v>
      </c>
      <c r="O183" s="15">
        <v>1802</v>
      </c>
      <c r="P183" s="18">
        <f>O183/B183*100</f>
        <v>51.222285389425814</v>
      </c>
    </row>
    <row r="184" spans="1:16" ht="39.950000000000003" customHeight="1" x14ac:dyDescent="0.2">
      <c r="A184" s="19" t="s">
        <v>186</v>
      </c>
      <c r="B184" s="20">
        <v>1279</v>
      </c>
      <c r="C184" s="20">
        <v>61</v>
      </c>
      <c r="D184" s="21">
        <f>C184/B184*100</f>
        <v>4.7693510555121188</v>
      </c>
      <c r="E184" s="20">
        <v>40</v>
      </c>
      <c r="F184" s="21">
        <f t="shared" ref="F184:F195" si="72">E184/B184*100</f>
        <v>3.1274433150899137</v>
      </c>
      <c r="G184" s="20">
        <v>538</v>
      </c>
      <c r="H184" s="21">
        <f t="shared" ref="H184:H195" si="73">G184/B184*100</f>
        <v>42.064112587959343</v>
      </c>
      <c r="I184" s="20">
        <v>1</v>
      </c>
      <c r="J184" s="21">
        <f t="shared" ref="J184:J191" si="74">I184/B184*100</f>
        <v>7.8186082877247848E-2</v>
      </c>
      <c r="K184" s="20">
        <v>15</v>
      </c>
      <c r="L184" s="21">
        <f t="shared" ref="L184:L195" si="75">K184/B184*100</f>
        <v>1.1727912431587177</v>
      </c>
      <c r="M184" s="20">
        <v>26</v>
      </c>
      <c r="N184" s="21">
        <f t="shared" ref="N184:N195" si="76">M184/B184*100</f>
        <v>2.0328381548084442</v>
      </c>
      <c r="O184" s="20">
        <v>598</v>
      </c>
      <c r="P184" s="22">
        <f t="shared" ref="P184:P195" si="77">O184/B184*100</f>
        <v>46.755277560594216</v>
      </c>
    </row>
    <row r="185" spans="1:16" ht="39.950000000000003" customHeight="1" x14ac:dyDescent="0.2">
      <c r="A185" s="19" t="s">
        <v>187</v>
      </c>
      <c r="B185" s="20">
        <v>164</v>
      </c>
      <c r="C185" s="20">
        <v>12</v>
      </c>
      <c r="D185" s="21">
        <f t="shared" ref="D185:D195" si="78">C185/B185*100</f>
        <v>7.3170731707317067</v>
      </c>
      <c r="E185" s="20">
        <v>1</v>
      </c>
      <c r="F185" s="21">
        <f t="shared" si="72"/>
        <v>0.6097560975609756</v>
      </c>
      <c r="G185" s="20">
        <v>70</v>
      </c>
      <c r="H185" s="21">
        <f t="shared" si="73"/>
        <v>42.68292682926829</v>
      </c>
      <c r="I185" s="127">
        <v>0</v>
      </c>
      <c r="J185" s="127">
        <v>0</v>
      </c>
      <c r="K185" s="20">
        <v>7</v>
      </c>
      <c r="L185" s="21">
        <f t="shared" si="75"/>
        <v>4.2682926829268295</v>
      </c>
      <c r="M185" s="20">
        <v>15</v>
      </c>
      <c r="N185" s="21">
        <f t="shared" si="76"/>
        <v>9.1463414634146343</v>
      </c>
      <c r="O185" s="20">
        <v>59</v>
      </c>
      <c r="P185" s="22">
        <f t="shared" si="77"/>
        <v>35.975609756097562</v>
      </c>
    </row>
    <row r="186" spans="1:16" ht="39.950000000000003" customHeight="1" x14ac:dyDescent="0.2">
      <c r="A186" s="125" t="s">
        <v>199</v>
      </c>
      <c r="B186" s="20">
        <v>651</v>
      </c>
      <c r="C186" s="20">
        <v>174</v>
      </c>
      <c r="D186" s="21">
        <f t="shared" si="78"/>
        <v>26.728110599078342</v>
      </c>
      <c r="E186" s="20">
        <v>12</v>
      </c>
      <c r="F186" s="21">
        <f t="shared" si="72"/>
        <v>1.8433179723502304</v>
      </c>
      <c r="G186" s="20">
        <v>179</v>
      </c>
      <c r="H186" s="21">
        <f t="shared" si="73"/>
        <v>27.496159754224269</v>
      </c>
      <c r="I186" s="127">
        <v>0</v>
      </c>
      <c r="J186" s="127">
        <v>0</v>
      </c>
      <c r="K186" s="20">
        <v>73</v>
      </c>
      <c r="L186" s="21">
        <f t="shared" si="75"/>
        <v>11.213517665130567</v>
      </c>
      <c r="M186" s="20">
        <v>1</v>
      </c>
      <c r="N186" s="21">
        <f t="shared" si="76"/>
        <v>0.15360983102918588</v>
      </c>
      <c r="O186" s="20">
        <v>212</v>
      </c>
      <c r="P186" s="22">
        <f t="shared" si="77"/>
        <v>32.565284178187405</v>
      </c>
    </row>
    <row r="187" spans="1:16" ht="39.950000000000003" customHeight="1" x14ac:dyDescent="0.2">
      <c r="A187" s="19" t="s">
        <v>188</v>
      </c>
      <c r="B187" s="127">
        <v>0</v>
      </c>
      <c r="C187" s="127">
        <v>0</v>
      </c>
      <c r="D187" s="127">
        <v>0</v>
      </c>
      <c r="E187" s="127">
        <v>0</v>
      </c>
      <c r="F187" s="127">
        <v>0</v>
      </c>
      <c r="G187" s="127">
        <v>0</v>
      </c>
      <c r="H187" s="127">
        <v>0</v>
      </c>
      <c r="I187" s="127">
        <v>0</v>
      </c>
      <c r="J187" s="127">
        <v>0</v>
      </c>
      <c r="K187" s="127">
        <v>0</v>
      </c>
      <c r="L187" s="127">
        <v>0</v>
      </c>
      <c r="M187" s="127">
        <v>0</v>
      </c>
      <c r="N187" s="127">
        <v>0</v>
      </c>
      <c r="O187" s="127">
        <v>0</v>
      </c>
      <c r="P187" s="127">
        <v>0</v>
      </c>
    </row>
    <row r="188" spans="1:16" ht="54.95" customHeight="1" x14ac:dyDescent="0.2">
      <c r="A188" s="19" t="s">
        <v>189</v>
      </c>
      <c r="B188" s="20">
        <v>202</v>
      </c>
      <c r="C188" s="20">
        <v>13</v>
      </c>
      <c r="D188" s="21">
        <f t="shared" si="78"/>
        <v>6.435643564356436</v>
      </c>
      <c r="E188" s="20">
        <v>15</v>
      </c>
      <c r="F188" s="21">
        <f t="shared" si="72"/>
        <v>7.4257425742574252</v>
      </c>
      <c r="G188" s="20">
        <v>40</v>
      </c>
      <c r="H188" s="21">
        <f t="shared" si="73"/>
        <v>19.801980198019802</v>
      </c>
      <c r="I188" s="127">
        <v>0</v>
      </c>
      <c r="J188" s="127">
        <v>0</v>
      </c>
      <c r="K188" s="20">
        <v>8</v>
      </c>
      <c r="L188" s="21">
        <f t="shared" si="75"/>
        <v>3.9603960396039604</v>
      </c>
      <c r="M188" s="127">
        <v>0</v>
      </c>
      <c r="N188" s="127">
        <v>0</v>
      </c>
      <c r="O188" s="20">
        <v>126</v>
      </c>
      <c r="P188" s="22">
        <f t="shared" si="77"/>
        <v>62.376237623762378</v>
      </c>
    </row>
    <row r="189" spans="1:16" ht="120" customHeight="1" x14ac:dyDescent="0.2">
      <c r="A189" s="19" t="s">
        <v>200</v>
      </c>
      <c r="B189" s="127">
        <v>0</v>
      </c>
      <c r="C189" s="127">
        <v>0</v>
      </c>
      <c r="D189" s="127">
        <v>0</v>
      </c>
      <c r="E189" s="127">
        <v>0</v>
      </c>
      <c r="F189" s="127">
        <v>0</v>
      </c>
      <c r="G189" s="127">
        <v>0</v>
      </c>
      <c r="H189" s="127">
        <v>0</v>
      </c>
      <c r="I189" s="127">
        <v>0</v>
      </c>
      <c r="J189" s="127">
        <v>0</v>
      </c>
      <c r="K189" s="127">
        <v>0</v>
      </c>
      <c r="L189" s="127">
        <v>0</v>
      </c>
      <c r="M189" s="127">
        <v>0</v>
      </c>
      <c r="N189" s="127">
        <v>0</v>
      </c>
      <c r="O189" s="127">
        <v>0</v>
      </c>
      <c r="P189" s="127">
        <v>0</v>
      </c>
    </row>
    <row r="190" spans="1:16" ht="39.950000000000003" customHeight="1" x14ac:dyDescent="0.2">
      <c r="A190" s="19" t="s">
        <v>190</v>
      </c>
      <c r="B190" s="20">
        <v>100</v>
      </c>
      <c r="C190" s="20">
        <v>13</v>
      </c>
      <c r="D190" s="21">
        <f t="shared" si="78"/>
        <v>13</v>
      </c>
      <c r="E190" s="20">
        <v>1</v>
      </c>
      <c r="F190" s="21">
        <f t="shared" si="72"/>
        <v>1</v>
      </c>
      <c r="G190" s="127">
        <v>0</v>
      </c>
      <c r="H190" s="127">
        <v>0</v>
      </c>
      <c r="I190" s="127">
        <v>0</v>
      </c>
      <c r="J190" s="127">
        <v>0</v>
      </c>
      <c r="K190" s="20">
        <v>1</v>
      </c>
      <c r="L190" s="21">
        <f t="shared" si="75"/>
        <v>1</v>
      </c>
      <c r="M190" s="127">
        <v>0</v>
      </c>
      <c r="N190" s="127">
        <v>0</v>
      </c>
      <c r="O190" s="20">
        <v>85</v>
      </c>
      <c r="P190" s="22">
        <f t="shared" si="77"/>
        <v>85</v>
      </c>
    </row>
    <row r="191" spans="1:16" ht="39.950000000000003" customHeight="1" x14ac:dyDescent="0.2">
      <c r="A191" s="19" t="s">
        <v>191</v>
      </c>
      <c r="B191" s="20">
        <v>1020</v>
      </c>
      <c r="C191" s="20">
        <v>22</v>
      </c>
      <c r="D191" s="21">
        <f t="shared" si="78"/>
        <v>2.1568627450980391</v>
      </c>
      <c r="E191" s="20">
        <v>5</v>
      </c>
      <c r="F191" s="21">
        <f t="shared" si="72"/>
        <v>0.49019607843137253</v>
      </c>
      <c r="G191" s="20">
        <v>278</v>
      </c>
      <c r="H191" s="21">
        <f t="shared" si="73"/>
        <v>27.254901960784313</v>
      </c>
      <c r="I191" s="20">
        <v>1</v>
      </c>
      <c r="J191" s="21">
        <f t="shared" si="74"/>
        <v>9.8039215686274508E-2</v>
      </c>
      <c r="K191" s="20">
        <v>27</v>
      </c>
      <c r="L191" s="21">
        <f t="shared" si="75"/>
        <v>2.6470588235294117</v>
      </c>
      <c r="M191" s="20">
        <v>2</v>
      </c>
      <c r="N191" s="21">
        <f t="shared" si="76"/>
        <v>0.19607843137254902</v>
      </c>
      <c r="O191" s="20">
        <v>685</v>
      </c>
      <c r="P191" s="22">
        <f t="shared" si="77"/>
        <v>67.156862745098039</v>
      </c>
    </row>
    <row r="192" spans="1:16" ht="39.950000000000003" customHeight="1" x14ac:dyDescent="0.2">
      <c r="A192" s="19" t="s">
        <v>192</v>
      </c>
      <c r="B192" s="20">
        <v>5</v>
      </c>
      <c r="C192" s="127">
        <v>0</v>
      </c>
      <c r="D192" s="127">
        <v>0</v>
      </c>
      <c r="E192" s="127">
        <v>0</v>
      </c>
      <c r="F192" s="127">
        <v>0</v>
      </c>
      <c r="G192" s="127">
        <v>0</v>
      </c>
      <c r="H192" s="127">
        <v>0</v>
      </c>
      <c r="I192" s="127">
        <v>0</v>
      </c>
      <c r="J192" s="127">
        <v>0</v>
      </c>
      <c r="K192" s="20">
        <v>5</v>
      </c>
      <c r="L192" s="21">
        <f t="shared" si="75"/>
        <v>100</v>
      </c>
      <c r="M192" s="127">
        <v>0</v>
      </c>
      <c r="N192" s="127">
        <v>0</v>
      </c>
      <c r="O192" s="127">
        <v>0</v>
      </c>
      <c r="P192" s="127">
        <v>0</v>
      </c>
    </row>
    <row r="193" spans="1:16" ht="39.950000000000003" customHeight="1" x14ac:dyDescent="0.2">
      <c r="A193" s="19" t="s">
        <v>193</v>
      </c>
      <c r="B193" s="20">
        <v>13</v>
      </c>
      <c r="C193" s="20">
        <v>6</v>
      </c>
      <c r="D193" s="21">
        <f t="shared" si="78"/>
        <v>46.153846153846153</v>
      </c>
      <c r="E193" s="127">
        <v>0</v>
      </c>
      <c r="F193" s="127">
        <v>0</v>
      </c>
      <c r="G193" s="20">
        <v>5</v>
      </c>
      <c r="H193" s="21">
        <f t="shared" si="73"/>
        <v>38.461538461538467</v>
      </c>
      <c r="I193" s="127">
        <v>0</v>
      </c>
      <c r="J193" s="127">
        <v>0</v>
      </c>
      <c r="K193" s="127">
        <v>0</v>
      </c>
      <c r="L193" s="127">
        <v>0</v>
      </c>
      <c r="M193" s="127">
        <v>0</v>
      </c>
      <c r="N193" s="127">
        <v>0</v>
      </c>
      <c r="O193" s="20">
        <v>2</v>
      </c>
      <c r="P193" s="22">
        <f t="shared" si="77"/>
        <v>15.384615384615385</v>
      </c>
    </row>
    <row r="194" spans="1:16" ht="39.950000000000003" customHeight="1" x14ac:dyDescent="0.2">
      <c r="A194" s="19" t="s">
        <v>194</v>
      </c>
      <c r="B194" s="127">
        <v>0</v>
      </c>
      <c r="C194" s="127">
        <v>0</v>
      </c>
      <c r="D194" s="127">
        <v>0</v>
      </c>
      <c r="E194" s="127">
        <v>0</v>
      </c>
      <c r="F194" s="127">
        <v>0</v>
      </c>
      <c r="G194" s="127">
        <v>0</v>
      </c>
      <c r="H194" s="127">
        <v>0</v>
      </c>
      <c r="I194" s="127">
        <v>0</v>
      </c>
      <c r="J194" s="127">
        <v>0</v>
      </c>
      <c r="K194" s="127">
        <v>0</v>
      </c>
      <c r="L194" s="127">
        <v>0</v>
      </c>
      <c r="M194" s="127">
        <v>0</v>
      </c>
      <c r="N194" s="127">
        <v>0</v>
      </c>
      <c r="O194" s="127">
        <v>0</v>
      </c>
      <c r="P194" s="127">
        <v>0</v>
      </c>
    </row>
    <row r="195" spans="1:16" ht="39.950000000000003" customHeight="1" x14ac:dyDescent="0.2">
      <c r="A195" s="19" t="s">
        <v>195</v>
      </c>
      <c r="B195" s="20">
        <v>84</v>
      </c>
      <c r="C195" s="20">
        <v>6</v>
      </c>
      <c r="D195" s="21">
        <f t="shared" si="78"/>
        <v>7.1428571428571423</v>
      </c>
      <c r="E195" s="20">
        <v>3</v>
      </c>
      <c r="F195" s="21">
        <f t="shared" si="72"/>
        <v>3.5714285714285712</v>
      </c>
      <c r="G195" s="20">
        <v>31</v>
      </c>
      <c r="H195" s="21">
        <f t="shared" si="73"/>
        <v>36.904761904761905</v>
      </c>
      <c r="I195" s="127">
        <v>0</v>
      </c>
      <c r="J195" s="127">
        <v>0</v>
      </c>
      <c r="K195" s="20">
        <v>8</v>
      </c>
      <c r="L195" s="21">
        <f t="shared" si="75"/>
        <v>9.5238095238095237</v>
      </c>
      <c r="M195" s="20">
        <v>1</v>
      </c>
      <c r="N195" s="21">
        <f t="shared" si="76"/>
        <v>1.1904761904761905</v>
      </c>
      <c r="O195" s="20">
        <v>35</v>
      </c>
      <c r="P195" s="22">
        <f t="shared" si="77"/>
        <v>41.666666666666671</v>
      </c>
    </row>
    <row r="196" spans="1:16" x14ac:dyDescent="0.2">
      <c r="A196" s="63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</row>
    <row r="197" spans="1:16" ht="15.75" thickBot="1" x14ac:dyDescent="0.25">
      <c r="A197" s="68"/>
      <c r="B197" s="69"/>
      <c r="C197" s="70"/>
      <c r="D197" s="70"/>
      <c r="E197" s="70"/>
      <c r="F197" s="70"/>
      <c r="G197" s="69"/>
      <c r="H197" s="69"/>
      <c r="I197" s="69"/>
      <c r="J197" s="69"/>
      <c r="K197" s="69"/>
      <c r="L197" s="69"/>
      <c r="M197" s="69"/>
      <c r="N197" s="71"/>
      <c r="O197" s="69"/>
      <c r="P197" s="72"/>
    </row>
    <row r="198" spans="1:16" ht="18" customHeight="1" x14ac:dyDescent="0.2">
      <c r="A198" s="29" t="s">
        <v>196</v>
      </c>
      <c r="B198" s="20"/>
      <c r="C198" s="20"/>
      <c r="D198" s="21"/>
      <c r="E198" s="20"/>
      <c r="F198" s="21"/>
      <c r="G198" s="20"/>
      <c r="H198" s="21"/>
      <c r="I198" s="20"/>
      <c r="J198" s="21"/>
      <c r="K198" s="20"/>
      <c r="L198" s="21"/>
      <c r="M198" s="20"/>
      <c r="N198" s="21"/>
      <c r="O198" s="20"/>
      <c r="P198" s="22"/>
    </row>
    <row r="199" spans="1:16" ht="18" customHeight="1" x14ac:dyDescent="0.25">
      <c r="A199" s="30" t="s">
        <v>19</v>
      </c>
    </row>
    <row r="200" spans="1:16" ht="15.95" customHeight="1" x14ac:dyDescent="0.2">
      <c r="A200" s="31" t="s">
        <v>20</v>
      </c>
    </row>
    <row r="201" spans="1:16" ht="35.1" customHeight="1" x14ac:dyDescent="0.2">
      <c r="A201" s="67" t="s">
        <v>146</v>
      </c>
      <c r="B201" s="15"/>
      <c r="C201" s="55"/>
      <c r="D201" s="5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</row>
    <row r="202" spans="1:16" ht="39.950000000000003" customHeight="1" x14ac:dyDescent="0.2">
      <c r="A202" s="16" t="s">
        <v>185</v>
      </c>
      <c r="B202" s="15">
        <v>2194</v>
      </c>
      <c r="C202" s="15">
        <v>156</v>
      </c>
      <c r="D202" s="17">
        <f>C202/B202*100</f>
        <v>7.1103008204193259</v>
      </c>
      <c r="E202" s="15">
        <v>72</v>
      </c>
      <c r="F202" s="17">
        <f>E202/B202*100</f>
        <v>3.2816773017319965</v>
      </c>
      <c r="G202" s="15">
        <v>29</v>
      </c>
      <c r="H202" s="17">
        <f>G202/B202*100</f>
        <v>1.3217866909753875</v>
      </c>
      <c r="I202" s="15">
        <v>8</v>
      </c>
      <c r="J202" s="17">
        <f>I202/B202*100</f>
        <v>0.36463081130355512</v>
      </c>
      <c r="K202" s="15">
        <v>86</v>
      </c>
      <c r="L202" s="17">
        <f>K202/B202*100</f>
        <v>3.919781221513218</v>
      </c>
      <c r="M202" s="15">
        <v>56</v>
      </c>
      <c r="N202" s="17">
        <f>M202/B202*100</f>
        <v>2.552415679124886</v>
      </c>
      <c r="O202" s="15">
        <v>1787</v>
      </c>
      <c r="P202" s="18">
        <f>O202/B202*100</f>
        <v>81.449407474931633</v>
      </c>
    </row>
    <row r="203" spans="1:16" ht="39.950000000000003" customHeight="1" x14ac:dyDescent="0.2">
      <c r="A203" s="19" t="s">
        <v>186</v>
      </c>
      <c r="B203" s="20">
        <v>602</v>
      </c>
      <c r="C203" s="20">
        <v>30</v>
      </c>
      <c r="D203" s="21">
        <f>C203/B203*100</f>
        <v>4.9833887043189371</v>
      </c>
      <c r="E203" s="20">
        <v>32</v>
      </c>
      <c r="F203" s="21">
        <f t="shared" ref="F203:F210" si="79">E203/B203*100</f>
        <v>5.3156146179401995</v>
      </c>
      <c r="G203" s="20">
        <v>10</v>
      </c>
      <c r="H203" s="21">
        <f t="shared" ref="H203:H210" si="80">G203/B203*100</f>
        <v>1.6611295681063125</v>
      </c>
      <c r="I203" s="20">
        <v>3</v>
      </c>
      <c r="J203" s="21">
        <f t="shared" ref="J203:J205" si="81">I203/B203*100</f>
        <v>0.49833887043189368</v>
      </c>
      <c r="K203" s="20">
        <v>14</v>
      </c>
      <c r="L203" s="21">
        <f t="shared" ref="L203:L207" si="82">K203/B203*100</f>
        <v>2.3255813953488373</v>
      </c>
      <c r="M203" s="20">
        <v>26</v>
      </c>
      <c r="N203" s="21">
        <f t="shared" ref="N203:N211" si="83">M203/B203*100</f>
        <v>4.3189368770764114</v>
      </c>
      <c r="O203" s="20">
        <v>487</v>
      </c>
      <c r="P203" s="22">
        <f t="shared" ref="P203:P214" si="84">O203/B203*100</f>
        <v>80.897009966777418</v>
      </c>
    </row>
    <row r="204" spans="1:16" ht="39.950000000000003" customHeight="1" x14ac:dyDescent="0.2">
      <c r="A204" s="19" t="s">
        <v>187</v>
      </c>
      <c r="B204" s="20">
        <v>77</v>
      </c>
      <c r="C204" s="20">
        <v>4</v>
      </c>
      <c r="D204" s="21">
        <f t="shared" ref="D204:D214" si="85">C204/B204*100</f>
        <v>5.1948051948051948</v>
      </c>
      <c r="E204" s="20">
        <v>9</v>
      </c>
      <c r="F204" s="21">
        <f t="shared" si="79"/>
        <v>11.688311688311687</v>
      </c>
      <c r="G204" s="20">
        <v>3</v>
      </c>
      <c r="H204" s="21">
        <f t="shared" si="80"/>
        <v>3.8961038961038961</v>
      </c>
      <c r="I204" s="127">
        <v>0</v>
      </c>
      <c r="J204" s="127">
        <v>0</v>
      </c>
      <c r="K204" s="20">
        <v>5</v>
      </c>
      <c r="L204" s="21">
        <f t="shared" si="82"/>
        <v>6.4935064935064926</v>
      </c>
      <c r="M204" s="20">
        <v>1</v>
      </c>
      <c r="N204" s="21">
        <f t="shared" si="83"/>
        <v>1.2987012987012987</v>
      </c>
      <c r="O204" s="20">
        <v>55</v>
      </c>
      <c r="P204" s="22">
        <f t="shared" si="84"/>
        <v>71.428571428571431</v>
      </c>
    </row>
    <row r="205" spans="1:16" ht="39.950000000000003" customHeight="1" x14ac:dyDescent="0.2">
      <c r="A205" s="125" t="s">
        <v>199</v>
      </c>
      <c r="B205" s="20">
        <v>736</v>
      </c>
      <c r="C205" s="20">
        <v>117</v>
      </c>
      <c r="D205" s="21">
        <f t="shared" si="85"/>
        <v>15.896739130434783</v>
      </c>
      <c r="E205" s="20">
        <v>26</v>
      </c>
      <c r="F205" s="21">
        <f t="shared" si="79"/>
        <v>3.5326086956521738</v>
      </c>
      <c r="G205" s="20">
        <v>9</v>
      </c>
      <c r="H205" s="21">
        <f t="shared" si="80"/>
        <v>1.2228260869565217</v>
      </c>
      <c r="I205" s="20">
        <v>5</v>
      </c>
      <c r="J205" s="21">
        <f t="shared" si="81"/>
        <v>0.67934782608695654</v>
      </c>
      <c r="K205" s="20">
        <v>51</v>
      </c>
      <c r="L205" s="21">
        <f t="shared" si="82"/>
        <v>6.929347826086957</v>
      </c>
      <c r="M205" s="20">
        <v>10</v>
      </c>
      <c r="N205" s="21">
        <f t="shared" si="83"/>
        <v>1.3586956521739131</v>
      </c>
      <c r="O205" s="20">
        <v>518</v>
      </c>
      <c r="P205" s="22">
        <f t="shared" si="84"/>
        <v>70.380434782608688</v>
      </c>
    </row>
    <row r="206" spans="1:16" ht="39.950000000000003" customHeight="1" x14ac:dyDescent="0.2">
      <c r="A206" s="19" t="s">
        <v>188</v>
      </c>
      <c r="B206" s="127">
        <v>0</v>
      </c>
      <c r="C206" s="127">
        <v>0</v>
      </c>
      <c r="D206" s="127">
        <v>0</v>
      </c>
      <c r="E206" s="127">
        <v>0</v>
      </c>
      <c r="F206" s="127">
        <v>0</v>
      </c>
      <c r="G206" s="127">
        <v>0</v>
      </c>
      <c r="H206" s="127">
        <v>0</v>
      </c>
      <c r="I206" s="127">
        <v>0</v>
      </c>
      <c r="J206" s="127">
        <v>0</v>
      </c>
      <c r="K206" s="127">
        <v>0</v>
      </c>
      <c r="L206" s="127">
        <v>0</v>
      </c>
      <c r="M206" s="127">
        <v>0</v>
      </c>
      <c r="N206" s="127">
        <v>0</v>
      </c>
      <c r="O206" s="127">
        <v>0</v>
      </c>
      <c r="P206" s="127">
        <v>0</v>
      </c>
    </row>
    <row r="207" spans="1:16" ht="54.95" customHeight="1" x14ac:dyDescent="0.2">
      <c r="A207" s="19" t="s">
        <v>189</v>
      </c>
      <c r="B207" s="20">
        <v>90</v>
      </c>
      <c r="C207" s="127">
        <v>0</v>
      </c>
      <c r="D207" s="127">
        <v>0</v>
      </c>
      <c r="E207" s="20">
        <v>3</v>
      </c>
      <c r="F207" s="21">
        <f t="shared" si="79"/>
        <v>3.3333333333333335</v>
      </c>
      <c r="G207" s="127">
        <v>0</v>
      </c>
      <c r="H207" s="127">
        <v>0</v>
      </c>
      <c r="I207" s="127">
        <v>0</v>
      </c>
      <c r="J207" s="127">
        <v>0</v>
      </c>
      <c r="K207" s="20">
        <v>16</v>
      </c>
      <c r="L207" s="21">
        <f t="shared" si="82"/>
        <v>17.777777777777779</v>
      </c>
      <c r="M207" s="20">
        <v>8</v>
      </c>
      <c r="N207" s="21">
        <f t="shared" si="83"/>
        <v>8.8888888888888893</v>
      </c>
      <c r="O207" s="20">
        <v>63</v>
      </c>
      <c r="P207" s="22">
        <f t="shared" si="84"/>
        <v>70</v>
      </c>
    </row>
    <row r="208" spans="1:16" ht="120" customHeight="1" x14ac:dyDescent="0.2">
      <c r="A208" s="19" t="s">
        <v>200</v>
      </c>
      <c r="B208" s="127">
        <v>0</v>
      </c>
      <c r="C208" s="127">
        <v>0</v>
      </c>
      <c r="D208" s="127">
        <v>0</v>
      </c>
      <c r="E208" s="127">
        <v>0</v>
      </c>
      <c r="F208" s="127">
        <v>0</v>
      </c>
      <c r="G208" s="127">
        <v>0</v>
      </c>
      <c r="H208" s="127">
        <v>0</v>
      </c>
      <c r="I208" s="127">
        <v>0</v>
      </c>
      <c r="J208" s="127">
        <v>0</v>
      </c>
      <c r="K208" s="127">
        <v>0</v>
      </c>
      <c r="L208" s="127">
        <v>0</v>
      </c>
      <c r="M208" s="127">
        <v>0</v>
      </c>
      <c r="N208" s="127">
        <v>0</v>
      </c>
      <c r="O208" s="127">
        <v>0</v>
      </c>
      <c r="P208" s="127">
        <v>0</v>
      </c>
    </row>
    <row r="209" spans="1:16" ht="39.950000000000003" customHeight="1" x14ac:dyDescent="0.2">
      <c r="A209" s="19" t="s">
        <v>190</v>
      </c>
      <c r="B209" s="20">
        <v>4</v>
      </c>
      <c r="C209" s="127">
        <v>0</v>
      </c>
      <c r="D209" s="127">
        <v>0</v>
      </c>
      <c r="E209" s="127">
        <v>0</v>
      </c>
      <c r="F209" s="127">
        <v>0</v>
      </c>
      <c r="G209" s="127">
        <v>0</v>
      </c>
      <c r="H209" s="127">
        <v>0</v>
      </c>
      <c r="I209" s="127">
        <v>0</v>
      </c>
      <c r="J209" s="127">
        <v>0</v>
      </c>
      <c r="K209" s="127">
        <v>0</v>
      </c>
      <c r="L209" s="127">
        <v>0</v>
      </c>
      <c r="M209" s="127">
        <v>0</v>
      </c>
      <c r="N209" s="127">
        <v>0</v>
      </c>
      <c r="O209" s="20">
        <v>4</v>
      </c>
      <c r="P209" s="22">
        <f t="shared" si="84"/>
        <v>100</v>
      </c>
    </row>
    <row r="210" spans="1:16" ht="39.950000000000003" customHeight="1" x14ac:dyDescent="0.2">
      <c r="A210" s="19" t="s">
        <v>191</v>
      </c>
      <c r="B210" s="20">
        <v>620</v>
      </c>
      <c r="C210" s="127">
        <v>0</v>
      </c>
      <c r="D210" s="127">
        <v>0</v>
      </c>
      <c r="E210" s="20">
        <v>2</v>
      </c>
      <c r="F210" s="21">
        <f t="shared" si="79"/>
        <v>0.32258064516129031</v>
      </c>
      <c r="G210" s="20">
        <v>7</v>
      </c>
      <c r="H210" s="21">
        <f t="shared" si="80"/>
        <v>1.129032258064516</v>
      </c>
      <c r="I210" s="127">
        <v>0</v>
      </c>
      <c r="J210" s="127">
        <v>0</v>
      </c>
      <c r="K210" s="127">
        <v>0</v>
      </c>
      <c r="L210" s="127">
        <v>0</v>
      </c>
      <c r="M210" s="20">
        <v>9</v>
      </c>
      <c r="N210" s="21">
        <f t="shared" si="83"/>
        <v>1.4516129032258065</v>
      </c>
      <c r="O210" s="20">
        <v>602</v>
      </c>
      <c r="P210" s="22">
        <f t="shared" si="84"/>
        <v>97.096774193548384</v>
      </c>
    </row>
    <row r="211" spans="1:16" ht="39.950000000000003" customHeight="1" x14ac:dyDescent="0.2">
      <c r="A211" s="19" t="s">
        <v>192</v>
      </c>
      <c r="B211" s="20">
        <v>2</v>
      </c>
      <c r="C211" s="127">
        <v>0</v>
      </c>
      <c r="D211" s="127">
        <v>0</v>
      </c>
      <c r="E211" s="127">
        <v>0</v>
      </c>
      <c r="F211" s="127">
        <v>0</v>
      </c>
      <c r="G211" s="127">
        <v>0</v>
      </c>
      <c r="H211" s="127">
        <v>0</v>
      </c>
      <c r="I211" s="127">
        <v>0</v>
      </c>
      <c r="J211" s="127">
        <v>0</v>
      </c>
      <c r="K211" s="127">
        <v>0</v>
      </c>
      <c r="L211" s="127">
        <v>0</v>
      </c>
      <c r="M211" s="20">
        <v>2</v>
      </c>
      <c r="N211" s="21">
        <f t="shared" si="83"/>
        <v>100</v>
      </c>
      <c r="O211" s="127">
        <v>0</v>
      </c>
      <c r="P211" s="127">
        <v>0</v>
      </c>
    </row>
    <row r="212" spans="1:16" ht="39.950000000000003" customHeight="1" x14ac:dyDescent="0.2">
      <c r="A212" s="19" t="s">
        <v>193</v>
      </c>
      <c r="B212" s="127">
        <v>0</v>
      </c>
      <c r="C212" s="127">
        <v>0</v>
      </c>
      <c r="D212" s="127">
        <v>0</v>
      </c>
      <c r="E212" s="127">
        <v>0</v>
      </c>
      <c r="F212" s="127">
        <v>0</v>
      </c>
      <c r="G212" s="127">
        <v>0</v>
      </c>
      <c r="H212" s="127">
        <v>0</v>
      </c>
      <c r="I212" s="127">
        <v>0</v>
      </c>
      <c r="J212" s="127">
        <v>0</v>
      </c>
      <c r="K212" s="127">
        <v>0</v>
      </c>
      <c r="L212" s="127">
        <v>0</v>
      </c>
      <c r="M212" s="127">
        <v>0</v>
      </c>
      <c r="N212" s="127">
        <v>0</v>
      </c>
      <c r="O212" s="127">
        <v>0</v>
      </c>
      <c r="P212" s="127">
        <v>0</v>
      </c>
    </row>
    <row r="213" spans="1:16" ht="39.950000000000003" customHeight="1" x14ac:dyDescent="0.2">
      <c r="A213" s="19" t="s">
        <v>194</v>
      </c>
      <c r="B213" s="127">
        <v>0</v>
      </c>
      <c r="C213" s="127">
        <v>0</v>
      </c>
      <c r="D213" s="127">
        <v>0</v>
      </c>
      <c r="E213" s="127">
        <v>0</v>
      </c>
      <c r="F213" s="127">
        <v>0</v>
      </c>
      <c r="G213" s="127">
        <v>0</v>
      </c>
      <c r="H213" s="127">
        <v>0</v>
      </c>
      <c r="I213" s="127">
        <v>0</v>
      </c>
      <c r="J213" s="127">
        <v>0</v>
      </c>
      <c r="K213" s="127">
        <v>0</v>
      </c>
      <c r="L213" s="127">
        <v>0</v>
      </c>
      <c r="M213" s="127">
        <v>0</v>
      </c>
      <c r="N213" s="127">
        <v>0</v>
      </c>
      <c r="O213" s="127">
        <v>0</v>
      </c>
      <c r="P213" s="127">
        <v>0</v>
      </c>
    </row>
    <row r="214" spans="1:16" ht="39.950000000000003" customHeight="1" x14ac:dyDescent="0.2">
      <c r="A214" s="19" t="s">
        <v>195</v>
      </c>
      <c r="B214" s="20">
        <v>63</v>
      </c>
      <c r="C214" s="20">
        <v>5</v>
      </c>
      <c r="D214" s="21">
        <f t="shared" si="85"/>
        <v>7.9365079365079358</v>
      </c>
      <c r="E214" s="127">
        <v>0</v>
      </c>
      <c r="F214" s="127">
        <v>0</v>
      </c>
      <c r="G214" s="127">
        <v>0</v>
      </c>
      <c r="H214" s="127">
        <v>0</v>
      </c>
      <c r="I214" s="127">
        <v>0</v>
      </c>
      <c r="J214" s="127">
        <v>0</v>
      </c>
      <c r="K214" s="127">
        <v>0</v>
      </c>
      <c r="L214" s="127">
        <v>0</v>
      </c>
      <c r="M214" s="127">
        <v>0</v>
      </c>
      <c r="N214" s="127">
        <v>0</v>
      </c>
      <c r="O214" s="20">
        <v>58</v>
      </c>
      <c r="P214" s="22">
        <f t="shared" si="84"/>
        <v>92.063492063492063</v>
      </c>
    </row>
    <row r="215" spans="1:16" ht="17.25" customHeight="1" x14ac:dyDescent="0.2">
      <c r="A215" s="56"/>
      <c r="B215" s="20"/>
      <c r="C215" s="20"/>
      <c r="D215" s="21"/>
      <c r="E215" s="20"/>
      <c r="F215" s="21"/>
      <c r="G215" s="20"/>
      <c r="H215" s="21"/>
      <c r="I215" s="20"/>
      <c r="J215" s="21"/>
      <c r="K215" s="20"/>
      <c r="L215" s="21"/>
      <c r="M215" s="20"/>
      <c r="N215" s="21"/>
      <c r="O215" s="20"/>
      <c r="P215" s="22"/>
    </row>
    <row r="216" spans="1:16" ht="15.75" thickBot="1" x14ac:dyDescent="0.25">
      <c r="A216" s="68"/>
      <c r="B216" s="69"/>
      <c r="C216" s="70"/>
      <c r="D216" s="70"/>
      <c r="E216" s="70"/>
      <c r="F216" s="70"/>
      <c r="G216" s="69"/>
      <c r="H216" s="69"/>
      <c r="I216" s="69"/>
      <c r="J216" s="69"/>
      <c r="K216" s="69"/>
      <c r="L216" s="69"/>
      <c r="M216" s="69"/>
      <c r="N216" s="71"/>
      <c r="O216" s="69"/>
      <c r="P216" s="72"/>
    </row>
    <row r="217" spans="1:16" ht="18" customHeight="1" x14ac:dyDescent="0.2">
      <c r="A217" s="29" t="s">
        <v>196</v>
      </c>
      <c r="B217" s="20"/>
      <c r="C217" s="20"/>
      <c r="D217" s="21"/>
      <c r="E217" s="20"/>
      <c r="F217" s="21"/>
      <c r="G217" s="20"/>
      <c r="H217" s="21"/>
      <c r="I217" s="20"/>
      <c r="J217" s="21"/>
      <c r="K217" s="20"/>
      <c r="L217" s="21"/>
      <c r="M217" s="20"/>
      <c r="N217" s="21"/>
      <c r="O217" s="20"/>
      <c r="P217" s="22"/>
    </row>
    <row r="218" spans="1:16" ht="18" customHeight="1" x14ac:dyDescent="0.25">
      <c r="A218" s="30" t="s">
        <v>19</v>
      </c>
    </row>
    <row r="219" spans="1:16" ht="15.95" customHeight="1" x14ac:dyDescent="0.2">
      <c r="A219" s="31" t="s">
        <v>20</v>
      </c>
    </row>
    <row r="220" spans="1:16" ht="35.1" customHeight="1" x14ac:dyDescent="0.2">
      <c r="A220" s="67" t="s">
        <v>147</v>
      </c>
      <c r="B220" s="15"/>
      <c r="C220" s="55"/>
      <c r="D220" s="5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</row>
    <row r="221" spans="1:16" ht="39.950000000000003" customHeight="1" x14ac:dyDescent="0.2">
      <c r="A221" s="16" t="s">
        <v>185</v>
      </c>
      <c r="B221" s="15">
        <v>5212</v>
      </c>
      <c r="C221" s="15">
        <v>1056</v>
      </c>
      <c r="D221" s="17">
        <f>C221/B221*100</f>
        <v>20.260936300844207</v>
      </c>
      <c r="E221" s="15">
        <v>91</v>
      </c>
      <c r="F221" s="17">
        <f>E221/B221*100</f>
        <v>1.745970836531082</v>
      </c>
      <c r="G221" s="15">
        <v>2461</v>
      </c>
      <c r="H221" s="17">
        <f>G221/B221*100</f>
        <v>47.217958557175749</v>
      </c>
      <c r="I221" s="15">
        <v>10</v>
      </c>
      <c r="J221" s="17">
        <f>I221/B221*100</f>
        <v>0.19186492709132769</v>
      </c>
      <c r="K221" s="15">
        <v>156</v>
      </c>
      <c r="L221" s="17">
        <f>K221/B221*100</f>
        <v>2.9930928626247124</v>
      </c>
      <c r="M221" s="15">
        <v>106</v>
      </c>
      <c r="N221" s="17">
        <f>M221/B221*100</f>
        <v>2.0337682271680735</v>
      </c>
      <c r="O221" s="15">
        <v>1332</v>
      </c>
      <c r="P221" s="18">
        <f>O221/B221*100</f>
        <v>25.556408288564853</v>
      </c>
    </row>
    <row r="222" spans="1:16" ht="39.950000000000003" customHeight="1" x14ac:dyDescent="0.2">
      <c r="A222" s="19" t="s">
        <v>186</v>
      </c>
      <c r="B222" s="20">
        <v>1465</v>
      </c>
      <c r="C222" s="20">
        <v>137</v>
      </c>
      <c r="D222" s="21">
        <f>C222/B222*100</f>
        <v>9.3515358361774741</v>
      </c>
      <c r="E222" s="20">
        <v>20</v>
      </c>
      <c r="F222" s="21">
        <f t="shared" ref="F222:F229" si="86">E222/B222*100</f>
        <v>1.3651877133105803</v>
      </c>
      <c r="G222" s="20">
        <v>871</v>
      </c>
      <c r="H222" s="21">
        <f t="shared" ref="H222:H233" si="87">G222/B222*100</f>
        <v>59.453924914675774</v>
      </c>
      <c r="I222" s="20">
        <v>2</v>
      </c>
      <c r="J222" s="21">
        <f t="shared" ref="J222:J233" si="88">I222/B222*100</f>
        <v>0.13651877133105803</v>
      </c>
      <c r="K222" s="20">
        <v>22</v>
      </c>
      <c r="L222" s="21">
        <f t="shared" ref="L222:L233" si="89">K222/B222*100</f>
        <v>1.5017064846416381</v>
      </c>
      <c r="M222" s="20">
        <v>57</v>
      </c>
      <c r="N222" s="21">
        <f t="shared" ref="N222:N233" si="90">M222/B222*100</f>
        <v>3.8907849829351533</v>
      </c>
      <c r="O222" s="20">
        <v>356</v>
      </c>
      <c r="P222" s="22">
        <f t="shared" ref="P222:P233" si="91">O222/B222*100</f>
        <v>24.300341296928327</v>
      </c>
    </row>
    <row r="223" spans="1:16" ht="39.950000000000003" customHeight="1" x14ac:dyDescent="0.2">
      <c r="A223" s="19" t="s">
        <v>187</v>
      </c>
      <c r="B223" s="20">
        <v>373</v>
      </c>
      <c r="C223" s="20">
        <v>76</v>
      </c>
      <c r="D223" s="21">
        <f t="shared" ref="D223:D233" si="92">C223/B223*100</f>
        <v>20.375335120643431</v>
      </c>
      <c r="E223" s="20">
        <v>11</v>
      </c>
      <c r="F223" s="21">
        <f t="shared" si="86"/>
        <v>2.9490616621983912</v>
      </c>
      <c r="G223" s="20">
        <v>170</v>
      </c>
      <c r="H223" s="21">
        <f t="shared" si="87"/>
        <v>45.576407506702417</v>
      </c>
      <c r="I223" s="20">
        <v>2</v>
      </c>
      <c r="J223" s="21">
        <f t="shared" si="88"/>
        <v>0.53619302949061665</v>
      </c>
      <c r="K223" s="20">
        <v>30</v>
      </c>
      <c r="L223" s="21">
        <f t="shared" si="89"/>
        <v>8.0428954423592494</v>
      </c>
      <c r="M223" s="127">
        <v>0</v>
      </c>
      <c r="N223" s="127">
        <v>0</v>
      </c>
      <c r="O223" s="20">
        <v>84</v>
      </c>
      <c r="P223" s="22">
        <f t="shared" si="91"/>
        <v>22.520107238605899</v>
      </c>
    </row>
    <row r="224" spans="1:16" ht="39.950000000000003" customHeight="1" x14ac:dyDescent="0.2">
      <c r="A224" s="125" t="s">
        <v>199</v>
      </c>
      <c r="B224" s="20">
        <v>2070</v>
      </c>
      <c r="C224" s="20">
        <v>505</v>
      </c>
      <c r="D224" s="21">
        <f t="shared" si="92"/>
        <v>24.396135265700483</v>
      </c>
      <c r="E224" s="20">
        <v>30</v>
      </c>
      <c r="F224" s="21">
        <f t="shared" si="86"/>
        <v>1.4492753623188406</v>
      </c>
      <c r="G224" s="20">
        <v>948</v>
      </c>
      <c r="H224" s="21">
        <f t="shared" si="87"/>
        <v>45.79710144927536</v>
      </c>
      <c r="I224" s="20">
        <v>4</v>
      </c>
      <c r="J224" s="21">
        <f t="shared" si="88"/>
        <v>0.19323671497584541</v>
      </c>
      <c r="K224" s="20">
        <v>66</v>
      </c>
      <c r="L224" s="21">
        <f t="shared" si="89"/>
        <v>3.1884057971014492</v>
      </c>
      <c r="M224" s="20">
        <v>8</v>
      </c>
      <c r="N224" s="21">
        <f t="shared" si="90"/>
        <v>0.38647342995169082</v>
      </c>
      <c r="O224" s="20">
        <v>509</v>
      </c>
      <c r="P224" s="22">
        <f t="shared" si="91"/>
        <v>24.589371980676329</v>
      </c>
    </row>
    <row r="225" spans="1:16" ht="39.950000000000003" customHeight="1" x14ac:dyDescent="0.2">
      <c r="A225" s="19" t="s">
        <v>188</v>
      </c>
      <c r="B225" s="20">
        <v>8</v>
      </c>
      <c r="C225" s="20">
        <v>1</v>
      </c>
      <c r="D225" s="21">
        <f t="shared" si="92"/>
        <v>12.5</v>
      </c>
      <c r="E225" s="127">
        <v>0</v>
      </c>
      <c r="F225" s="127">
        <v>0</v>
      </c>
      <c r="G225" s="20">
        <v>3</v>
      </c>
      <c r="H225" s="21">
        <f t="shared" si="87"/>
        <v>37.5</v>
      </c>
      <c r="I225" s="127">
        <v>0</v>
      </c>
      <c r="J225" s="127">
        <v>0</v>
      </c>
      <c r="K225" s="127">
        <v>0</v>
      </c>
      <c r="L225" s="127">
        <v>0</v>
      </c>
      <c r="M225" s="127">
        <v>0</v>
      </c>
      <c r="N225" s="127">
        <v>0</v>
      </c>
      <c r="O225" s="20">
        <v>4</v>
      </c>
      <c r="P225" s="22">
        <f t="shared" si="91"/>
        <v>50</v>
      </c>
    </row>
    <row r="226" spans="1:16" ht="54.95" customHeight="1" x14ac:dyDescent="0.2">
      <c r="A226" s="19" t="s">
        <v>189</v>
      </c>
      <c r="B226" s="20">
        <v>260</v>
      </c>
      <c r="C226" s="20">
        <v>134</v>
      </c>
      <c r="D226" s="21">
        <f t="shared" si="92"/>
        <v>51.538461538461533</v>
      </c>
      <c r="E226" s="127">
        <v>0</v>
      </c>
      <c r="F226" s="127">
        <v>0</v>
      </c>
      <c r="G226" s="20">
        <v>35</v>
      </c>
      <c r="H226" s="21">
        <f t="shared" si="87"/>
        <v>13.461538461538462</v>
      </c>
      <c r="I226" s="127">
        <v>0</v>
      </c>
      <c r="J226" s="127">
        <v>0</v>
      </c>
      <c r="K226" s="20">
        <v>7</v>
      </c>
      <c r="L226" s="21">
        <f t="shared" si="89"/>
        <v>2.6923076923076925</v>
      </c>
      <c r="M226" s="127">
        <v>0</v>
      </c>
      <c r="N226" s="127">
        <v>0</v>
      </c>
      <c r="O226" s="20">
        <v>84</v>
      </c>
      <c r="P226" s="22">
        <f t="shared" si="91"/>
        <v>32.307692307692307</v>
      </c>
    </row>
    <row r="227" spans="1:16" ht="120" customHeight="1" x14ac:dyDescent="0.2">
      <c r="A227" s="19" t="s">
        <v>200</v>
      </c>
      <c r="B227" s="127">
        <v>0</v>
      </c>
      <c r="C227" s="127">
        <v>0</v>
      </c>
      <c r="D227" s="127">
        <v>0</v>
      </c>
      <c r="E227" s="127">
        <v>0</v>
      </c>
      <c r="F227" s="127">
        <v>0</v>
      </c>
      <c r="G227" s="127">
        <v>0</v>
      </c>
      <c r="H227" s="127">
        <v>0</v>
      </c>
      <c r="I227" s="127">
        <v>0</v>
      </c>
      <c r="J227" s="127">
        <v>0</v>
      </c>
      <c r="K227" s="127">
        <v>0</v>
      </c>
      <c r="L227" s="127">
        <v>0</v>
      </c>
      <c r="M227" s="127">
        <v>0</v>
      </c>
      <c r="N227" s="127">
        <v>0</v>
      </c>
      <c r="O227" s="127">
        <v>0</v>
      </c>
      <c r="P227" s="127">
        <v>0</v>
      </c>
    </row>
    <row r="228" spans="1:16" ht="39.950000000000003" customHeight="1" x14ac:dyDescent="0.2">
      <c r="A228" s="19" t="s">
        <v>190</v>
      </c>
      <c r="B228" s="20">
        <v>463</v>
      </c>
      <c r="C228" s="20">
        <v>192</v>
      </c>
      <c r="D228" s="21">
        <f t="shared" si="92"/>
        <v>41.46868250539957</v>
      </c>
      <c r="E228" s="20">
        <v>19</v>
      </c>
      <c r="F228" s="21">
        <f t="shared" si="86"/>
        <v>4.1036717062634986</v>
      </c>
      <c r="G228" s="20">
        <v>74</v>
      </c>
      <c r="H228" s="21">
        <f t="shared" si="87"/>
        <v>15.982721382289416</v>
      </c>
      <c r="I228" s="127">
        <v>0</v>
      </c>
      <c r="J228" s="127">
        <v>0</v>
      </c>
      <c r="K228" s="20">
        <v>1</v>
      </c>
      <c r="L228" s="21">
        <f t="shared" si="89"/>
        <v>0.21598272138228944</v>
      </c>
      <c r="M228" s="20">
        <v>9</v>
      </c>
      <c r="N228" s="21">
        <f t="shared" si="90"/>
        <v>1.9438444924406046</v>
      </c>
      <c r="O228" s="20">
        <v>168</v>
      </c>
      <c r="P228" s="22">
        <f t="shared" si="91"/>
        <v>36.285097192224626</v>
      </c>
    </row>
    <row r="229" spans="1:16" ht="39.950000000000003" customHeight="1" x14ac:dyDescent="0.2">
      <c r="A229" s="19" t="s">
        <v>191</v>
      </c>
      <c r="B229" s="20">
        <v>339</v>
      </c>
      <c r="C229" s="127">
        <v>0</v>
      </c>
      <c r="D229" s="127">
        <v>0</v>
      </c>
      <c r="E229" s="20">
        <v>11</v>
      </c>
      <c r="F229" s="21">
        <f t="shared" si="86"/>
        <v>3.2448377581120944</v>
      </c>
      <c r="G229" s="20">
        <v>265</v>
      </c>
      <c r="H229" s="21">
        <f t="shared" si="87"/>
        <v>78.171091445427734</v>
      </c>
      <c r="I229" s="127">
        <v>0</v>
      </c>
      <c r="J229" s="127">
        <v>0</v>
      </c>
      <c r="K229" s="20">
        <v>9</v>
      </c>
      <c r="L229" s="21">
        <f t="shared" si="89"/>
        <v>2.6548672566371683</v>
      </c>
      <c r="M229" s="20">
        <v>31</v>
      </c>
      <c r="N229" s="21">
        <f t="shared" si="90"/>
        <v>9.1445427728613566</v>
      </c>
      <c r="O229" s="20">
        <v>23</v>
      </c>
      <c r="P229" s="22">
        <f t="shared" si="91"/>
        <v>6.7846607669616521</v>
      </c>
    </row>
    <row r="230" spans="1:16" ht="39.950000000000003" customHeight="1" x14ac:dyDescent="0.2">
      <c r="A230" s="19" t="s">
        <v>192</v>
      </c>
      <c r="B230" s="20">
        <v>17</v>
      </c>
      <c r="C230" s="127">
        <v>0</v>
      </c>
      <c r="D230" s="127">
        <v>0</v>
      </c>
      <c r="E230" s="127">
        <v>0</v>
      </c>
      <c r="F230" s="127">
        <v>0</v>
      </c>
      <c r="G230" s="20">
        <v>6</v>
      </c>
      <c r="H230" s="21">
        <f t="shared" si="87"/>
        <v>35.294117647058826</v>
      </c>
      <c r="I230" s="127">
        <v>0</v>
      </c>
      <c r="J230" s="127">
        <v>0</v>
      </c>
      <c r="K230" s="20">
        <v>9</v>
      </c>
      <c r="L230" s="21">
        <f t="shared" si="89"/>
        <v>52.941176470588239</v>
      </c>
      <c r="M230" s="127">
        <v>0</v>
      </c>
      <c r="N230" s="127">
        <v>0</v>
      </c>
      <c r="O230" s="20">
        <v>2</v>
      </c>
      <c r="P230" s="22">
        <f t="shared" si="91"/>
        <v>11.76470588235294</v>
      </c>
    </row>
    <row r="231" spans="1:16" ht="39.950000000000003" customHeight="1" x14ac:dyDescent="0.2">
      <c r="A231" s="19" t="s">
        <v>193</v>
      </c>
      <c r="B231" s="20">
        <v>88</v>
      </c>
      <c r="C231" s="20">
        <v>10</v>
      </c>
      <c r="D231" s="21">
        <f t="shared" si="92"/>
        <v>11.363636363636363</v>
      </c>
      <c r="E231" s="127">
        <v>0</v>
      </c>
      <c r="F231" s="127">
        <v>0</v>
      </c>
      <c r="G231" s="20">
        <v>72</v>
      </c>
      <c r="H231" s="21">
        <f t="shared" si="87"/>
        <v>81.818181818181827</v>
      </c>
      <c r="I231" s="127">
        <v>0</v>
      </c>
      <c r="J231" s="127">
        <v>0</v>
      </c>
      <c r="K231" s="20">
        <v>3</v>
      </c>
      <c r="L231" s="21">
        <f t="shared" si="89"/>
        <v>3.4090909090909087</v>
      </c>
      <c r="M231" s="127">
        <v>0</v>
      </c>
      <c r="N231" s="127">
        <v>0</v>
      </c>
      <c r="O231" s="20">
        <v>3</v>
      </c>
      <c r="P231" s="22">
        <f t="shared" si="91"/>
        <v>3.4090909090909087</v>
      </c>
    </row>
    <row r="232" spans="1:16" ht="39.950000000000003" customHeight="1" x14ac:dyDescent="0.2">
      <c r="A232" s="19" t="s">
        <v>194</v>
      </c>
      <c r="B232" s="127">
        <v>0</v>
      </c>
      <c r="C232" s="127">
        <v>0</v>
      </c>
      <c r="D232" s="127">
        <v>0</v>
      </c>
      <c r="E232" s="127">
        <v>0</v>
      </c>
      <c r="F232" s="127">
        <v>0</v>
      </c>
      <c r="G232" s="127">
        <v>0</v>
      </c>
      <c r="H232" s="127">
        <v>0</v>
      </c>
      <c r="I232" s="127">
        <v>0</v>
      </c>
      <c r="J232" s="127">
        <v>0</v>
      </c>
      <c r="K232" s="127">
        <v>0</v>
      </c>
      <c r="L232" s="127">
        <v>0</v>
      </c>
      <c r="M232" s="127">
        <v>0</v>
      </c>
      <c r="N232" s="127">
        <v>0</v>
      </c>
      <c r="O232" s="127">
        <v>0</v>
      </c>
      <c r="P232" s="127">
        <v>0</v>
      </c>
    </row>
    <row r="233" spans="1:16" ht="39.950000000000003" customHeight="1" x14ac:dyDescent="0.2">
      <c r="A233" s="19" t="s">
        <v>195</v>
      </c>
      <c r="B233" s="20">
        <v>129</v>
      </c>
      <c r="C233" s="20">
        <v>1</v>
      </c>
      <c r="D233" s="21">
        <f t="shared" si="92"/>
        <v>0.77519379844961245</v>
      </c>
      <c r="E233" s="127">
        <v>0</v>
      </c>
      <c r="F233" s="127">
        <v>0</v>
      </c>
      <c r="G233" s="20">
        <v>17</v>
      </c>
      <c r="H233" s="21">
        <f t="shared" si="87"/>
        <v>13.178294573643413</v>
      </c>
      <c r="I233" s="20">
        <v>2</v>
      </c>
      <c r="J233" s="21">
        <f t="shared" si="88"/>
        <v>1.5503875968992249</v>
      </c>
      <c r="K233" s="20">
        <v>9</v>
      </c>
      <c r="L233" s="21">
        <f t="shared" si="89"/>
        <v>6.9767441860465116</v>
      </c>
      <c r="M233" s="20">
        <v>1</v>
      </c>
      <c r="N233" s="21">
        <f t="shared" si="90"/>
        <v>0.77519379844961245</v>
      </c>
      <c r="O233" s="20">
        <v>99</v>
      </c>
      <c r="P233" s="22">
        <f t="shared" si="91"/>
        <v>76.744186046511629</v>
      </c>
    </row>
    <row r="234" spans="1:16" ht="15" customHeight="1" x14ac:dyDescent="0.2">
      <c r="A234" s="56"/>
      <c r="B234" s="20"/>
      <c r="C234" s="20"/>
      <c r="D234" s="21"/>
      <c r="E234" s="20"/>
      <c r="F234" s="21"/>
      <c r="G234" s="20"/>
      <c r="H234" s="21"/>
      <c r="I234" s="20"/>
      <c r="J234" s="21"/>
      <c r="K234" s="20"/>
      <c r="L234" s="21"/>
      <c r="M234" s="20"/>
      <c r="N234" s="21"/>
      <c r="O234" s="20"/>
      <c r="P234" s="22"/>
    </row>
    <row r="235" spans="1:16" ht="15.75" thickBot="1" x14ac:dyDescent="0.25">
      <c r="A235" s="68"/>
      <c r="B235" s="69"/>
      <c r="C235" s="70"/>
      <c r="D235" s="70"/>
      <c r="E235" s="70"/>
      <c r="F235" s="70"/>
      <c r="G235" s="69"/>
      <c r="H235" s="69"/>
      <c r="I235" s="69"/>
      <c r="J235" s="69"/>
      <c r="K235" s="69"/>
      <c r="L235" s="69"/>
      <c r="M235" s="69"/>
      <c r="N235" s="71"/>
      <c r="O235" s="69"/>
      <c r="P235" s="72"/>
    </row>
    <row r="236" spans="1:16" ht="18" customHeight="1" x14ac:dyDescent="0.2">
      <c r="A236" s="29" t="s">
        <v>196</v>
      </c>
      <c r="B236" s="20"/>
      <c r="C236" s="20"/>
      <c r="D236" s="21"/>
      <c r="E236" s="20"/>
      <c r="F236" s="21"/>
      <c r="G236" s="20"/>
      <c r="H236" s="21"/>
      <c r="I236" s="20"/>
      <c r="J236" s="21"/>
      <c r="K236" s="20"/>
      <c r="L236" s="21"/>
      <c r="M236" s="20"/>
      <c r="N236" s="21"/>
      <c r="O236" s="20"/>
      <c r="P236" s="22"/>
    </row>
    <row r="237" spans="1:16" ht="18" customHeight="1" x14ac:dyDescent="0.25">
      <c r="A237" s="30" t="s">
        <v>19</v>
      </c>
    </row>
    <row r="238" spans="1:16" ht="15.95" customHeight="1" x14ac:dyDescent="0.2">
      <c r="A238" s="31" t="s">
        <v>20</v>
      </c>
    </row>
    <row r="239" spans="1:16" ht="35.1" customHeight="1" x14ac:dyDescent="0.2">
      <c r="A239" s="67" t="s">
        <v>148</v>
      </c>
      <c r="B239" s="15"/>
      <c r="C239" s="55"/>
      <c r="D239" s="5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</row>
    <row r="240" spans="1:16" ht="39.950000000000003" customHeight="1" x14ac:dyDescent="0.2">
      <c r="A240" s="16" t="s">
        <v>185</v>
      </c>
      <c r="B240" s="15">
        <v>2552</v>
      </c>
      <c r="C240" s="15">
        <v>186</v>
      </c>
      <c r="D240" s="17">
        <f>C240/B240*100</f>
        <v>7.2884012539184955</v>
      </c>
      <c r="E240" s="15">
        <v>60</v>
      </c>
      <c r="F240" s="17">
        <f>E240/B240*100</f>
        <v>2.3510971786833856</v>
      </c>
      <c r="G240" s="15">
        <v>634</v>
      </c>
      <c r="H240" s="17">
        <f>G240/B240*100</f>
        <v>24.843260188087772</v>
      </c>
      <c r="I240" s="15">
        <v>1</v>
      </c>
      <c r="J240" s="17">
        <f>I240/B240*100</f>
        <v>3.9184952978056423E-2</v>
      </c>
      <c r="K240" s="15">
        <v>213</v>
      </c>
      <c r="L240" s="17">
        <f>K240/B240*100</f>
        <v>8.3463949843260199</v>
      </c>
      <c r="M240" s="15">
        <v>50</v>
      </c>
      <c r="N240" s="17">
        <f>M240/B240*100</f>
        <v>1.9592476489028214</v>
      </c>
      <c r="O240" s="15">
        <v>1408</v>
      </c>
      <c r="P240" s="18">
        <f>O240/B240*100</f>
        <v>55.172413793103445</v>
      </c>
    </row>
    <row r="241" spans="1:16" ht="39.950000000000003" customHeight="1" x14ac:dyDescent="0.2">
      <c r="A241" s="19" t="s">
        <v>186</v>
      </c>
      <c r="B241" s="20">
        <v>985</v>
      </c>
      <c r="C241" s="20">
        <v>27</v>
      </c>
      <c r="D241" s="21">
        <f>C241/B241*100</f>
        <v>2.7411167512690358</v>
      </c>
      <c r="E241" s="20">
        <v>26</v>
      </c>
      <c r="F241" s="21">
        <f t="shared" ref="F241:F248" si="93">E241/B241*100</f>
        <v>2.6395939086294415</v>
      </c>
      <c r="G241" s="20">
        <v>242</v>
      </c>
      <c r="H241" s="21">
        <f t="shared" ref="H241:H250" si="94">G241/B241*100</f>
        <v>24.568527918781726</v>
      </c>
      <c r="I241" s="20">
        <v>1</v>
      </c>
      <c r="J241" s="21">
        <f t="shared" ref="J241" si="95">I241/B241*100</f>
        <v>0.10152284263959391</v>
      </c>
      <c r="K241" s="20">
        <v>53</v>
      </c>
      <c r="L241" s="21">
        <f t="shared" ref="L241:L252" si="96">K241/B241*100</f>
        <v>5.3807106598984769</v>
      </c>
      <c r="M241" s="20">
        <v>34</v>
      </c>
      <c r="N241" s="21">
        <f t="shared" ref="N241:N248" si="97">M241/B241*100</f>
        <v>3.451776649746193</v>
      </c>
      <c r="O241" s="20">
        <v>602</v>
      </c>
      <c r="P241" s="22">
        <f t="shared" ref="P241:P252" si="98">O241/B241*100</f>
        <v>61.116751269035532</v>
      </c>
    </row>
    <row r="242" spans="1:16" ht="39.950000000000003" customHeight="1" x14ac:dyDescent="0.2">
      <c r="A242" s="19" t="s">
        <v>187</v>
      </c>
      <c r="B242" s="20">
        <v>51</v>
      </c>
      <c r="C242" s="20">
        <v>2</v>
      </c>
      <c r="D242" s="21">
        <f t="shared" ref="D242:D252" si="99">C242/B242*100</f>
        <v>3.9215686274509802</v>
      </c>
      <c r="E242" s="20">
        <v>1</v>
      </c>
      <c r="F242" s="21">
        <f t="shared" si="93"/>
        <v>1.9607843137254901</v>
      </c>
      <c r="G242" s="20">
        <v>17</v>
      </c>
      <c r="H242" s="21">
        <f t="shared" si="94"/>
        <v>33.333333333333329</v>
      </c>
      <c r="I242" s="127">
        <v>0</v>
      </c>
      <c r="J242" s="127">
        <v>0</v>
      </c>
      <c r="K242" s="20">
        <v>14</v>
      </c>
      <c r="L242" s="21">
        <f t="shared" si="96"/>
        <v>27.450980392156865</v>
      </c>
      <c r="M242" s="127">
        <v>0</v>
      </c>
      <c r="N242" s="127">
        <v>0</v>
      </c>
      <c r="O242" s="20">
        <v>17</v>
      </c>
      <c r="P242" s="22">
        <f t="shared" si="98"/>
        <v>33.333333333333329</v>
      </c>
    </row>
    <row r="243" spans="1:16" ht="39.950000000000003" customHeight="1" x14ac:dyDescent="0.2">
      <c r="A243" s="125" t="s">
        <v>199</v>
      </c>
      <c r="B243" s="20">
        <v>570</v>
      </c>
      <c r="C243" s="20">
        <v>69</v>
      </c>
      <c r="D243" s="21">
        <f t="shared" si="99"/>
        <v>12.105263157894736</v>
      </c>
      <c r="E243" s="20">
        <v>10</v>
      </c>
      <c r="F243" s="21">
        <f t="shared" si="93"/>
        <v>1.7543859649122806</v>
      </c>
      <c r="G243" s="20">
        <v>130</v>
      </c>
      <c r="H243" s="21">
        <f t="shared" si="94"/>
        <v>22.807017543859647</v>
      </c>
      <c r="I243" s="127">
        <v>0</v>
      </c>
      <c r="J243" s="127">
        <v>0</v>
      </c>
      <c r="K243" s="20">
        <v>67</v>
      </c>
      <c r="L243" s="21">
        <f t="shared" si="96"/>
        <v>11.754385964912281</v>
      </c>
      <c r="M243" s="20">
        <v>4</v>
      </c>
      <c r="N243" s="21">
        <f t="shared" si="97"/>
        <v>0.70175438596491224</v>
      </c>
      <c r="O243" s="20">
        <v>290</v>
      </c>
      <c r="P243" s="22">
        <f t="shared" si="98"/>
        <v>50.877192982456144</v>
      </c>
    </row>
    <row r="244" spans="1:16" ht="39.950000000000003" customHeight="1" x14ac:dyDescent="0.2">
      <c r="A244" s="19" t="s">
        <v>188</v>
      </c>
      <c r="B244" s="127">
        <v>0</v>
      </c>
      <c r="C244" s="127">
        <v>0</v>
      </c>
      <c r="D244" s="127">
        <v>0</v>
      </c>
      <c r="E244" s="127">
        <v>0</v>
      </c>
      <c r="F244" s="127">
        <v>0</v>
      </c>
      <c r="G244" s="127">
        <v>0</v>
      </c>
      <c r="H244" s="127">
        <v>0</v>
      </c>
      <c r="I244" s="127">
        <v>0</v>
      </c>
      <c r="J244" s="127">
        <v>0</v>
      </c>
      <c r="K244" s="127">
        <v>0</v>
      </c>
      <c r="L244" s="127">
        <v>0</v>
      </c>
      <c r="M244" s="127">
        <v>0</v>
      </c>
      <c r="N244" s="127">
        <v>0</v>
      </c>
      <c r="O244" s="127">
        <v>0</v>
      </c>
      <c r="P244" s="127">
        <v>0</v>
      </c>
    </row>
    <row r="245" spans="1:16" ht="54.95" customHeight="1" x14ac:dyDescent="0.2">
      <c r="A245" s="19" t="s">
        <v>189</v>
      </c>
      <c r="B245" s="20">
        <v>98</v>
      </c>
      <c r="C245" s="20">
        <v>16</v>
      </c>
      <c r="D245" s="21">
        <f t="shared" si="99"/>
        <v>16.326530612244898</v>
      </c>
      <c r="E245" s="127">
        <v>0</v>
      </c>
      <c r="F245" s="127">
        <v>0</v>
      </c>
      <c r="G245" s="20">
        <v>1</v>
      </c>
      <c r="H245" s="21">
        <f t="shared" si="94"/>
        <v>1.0204081632653061</v>
      </c>
      <c r="I245" s="127">
        <v>0</v>
      </c>
      <c r="J245" s="127">
        <v>0</v>
      </c>
      <c r="K245" s="20">
        <v>5</v>
      </c>
      <c r="L245" s="21">
        <f t="shared" si="96"/>
        <v>5.1020408163265305</v>
      </c>
      <c r="M245" s="127">
        <v>0</v>
      </c>
      <c r="N245" s="127">
        <v>0</v>
      </c>
      <c r="O245" s="20">
        <v>76</v>
      </c>
      <c r="P245" s="22">
        <f t="shared" si="98"/>
        <v>77.551020408163268</v>
      </c>
    </row>
    <row r="246" spans="1:16" ht="120" customHeight="1" x14ac:dyDescent="0.2">
      <c r="A246" s="19" t="s">
        <v>200</v>
      </c>
      <c r="B246" s="127">
        <v>0</v>
      </c>
      <c r="C246" s="127">
        <v>0</v>
      </c>
      <c r="D246" s="127">
        <v>0</v>
      </c>
      <c r="E246" s="127">
        <v>0</v>
      </c>
      <c r="F246" s="127">
        <v>0</v>
      </c>
      <c r="G246" s="127">
        <v>0</v>
      </c>
      <c r="H246" s="127">
        <v>0</v>
      </c>
      <c r="I246" s="127">
        <v>0</v>
      </c>
      <c r="J246" s="127">
        <v>0</v>
      </c>
      <c r="K246" s="127">
        <v>0</v>
      </c>
      <c r="L246" s="127">
        <v>0</v>
      </c>
      <c r="M246" s="127">
        <v>0</v>
      </c>
      <c r="N246" s="127">
        <v>0</v>
      </c>
      <c r="O246" s="127">
        <v>0</v>
      </c>
      <c r="P246" s="127">
        <v>0</v>
      </c>
    </row>
    <row r="247" spans="1:16" ht="39.950000000000003" customHeight="1" x14ac:dyDescent="0.2">
      <c r="A247" s="19" t="s">
        <v>190</v>
      </c>
      <c r="B247" s="20">
        <v>142</v>
      </c>
      <c r="C247" s="20">
        <v>62</v>
      </c>
      <c r="D247" s="21">
        <f t="shared" si="99"/>
        <v>43.661971830985912</v>
      </c>
      <c r="E247" s="127">
        <v>0</v>
      </c>
      <c r="F247" s="127">
        <v>0</v>
      </c>
      <c r="G247" s="20">
        <v>2</v>
      </c>
      <c r="H247" s="21">
        <f t="shared" si="94"/>
        <v>1.4084507042253522</v>
      </c>
      <c r="I247" s="127">
        <v>0</v>
      </c>
      <c r="J247" s="127">
        <v>0</v>
      </c>
      <c r="K247" s="127">
        <v>0</v>
      </c>
      <c r="L247" s="127">
        <v>0</v>
      </c>
      <c r="M247" s="127">
        <v>0</v>
      </c>
      <c r="N247" s="127">
        <v>0</v>
      </c>
      <c r="O247" s="20">
        <v>78</v>
      </c>
      <c r="P247" s="22">
        <f t="shared" si="98"/>
        <v>54.929577464788736</v>
      </c>
    </row>
    <row r="248" spans="1:16" ht="39.950000000000003" customHeight="1" x14ac:dyDescent="0.2">
      <c r="A248" s="19" t="s">
        <v>191</v>
      </c>
      <c r="B248" s="20">
        <v>543</v>
      </c>
      <c r="C248" s="20">
        <v>5</v>
      </c>
      <c r="D248" s="21">
        <f t="shared" si="99"/>
        <v>0.92081031307550654</v>
      </c>
      <c r="E248" s="20">
        <v>23</v>
      </c>
      <c r="F248" s="21">
        <f t="shared" si="93"/>
        <v>4.2357274401473299</v>
      </c>
      <c r="G248" s="20">
        <v>241</v>
      </c>
      <c r="H248" s="21">
        <f t="shared" si="94"/>
        <v>44.383057090239411</v>
      </c>
      <c r="I248" s="127">
        <v>0</v>
      </c>
      <c r="J248" s="127">
        <v>0</v>
      </c>
      <c r="K248" s="20">
        <v>28</v>
      </c>
      <c r="L248" s="21">
        <f t="shared" si="96"/>
        <v>5.1565377532228363</v>
      </c>
      <c r="M248" s="20">
        <v>12</v>
      </c>
      <c r="N248" s="21">
        <f t="shared" si="97"/>
        <v>2.2099447513812152</v>
      </c>
      <c r="O248" s="20">
        <v>234</v>
      </c>
      <c r="P248" s="22">
        <f t="shared" si="98"/>
        <v>43.093922651933703</v>
      </c>
    </row>
    <row r="249" spans="1:16" ht="39.950000000000003" customHeight="1" x14ac:dyDescent="0.2">
      <c r="A249" s="19" t="s">
        <v>192</v>
      </c>
      <c r="B249" s="20">
        <v>14</v>
      </c>
      <c r="C249" s="127">
        <v>0</v>
      </c>
      <c r="D249" s="127">
        <v>0</v>
      </c>
      <c r="E249" s="127">
        <v>0</v>
      </c>
      <c r="F249" s="127">
        <v>0</v>
      </c>
      <c r="G249" s="127">
        <v>0</v>
      </c>
      <c r="H249" s="127">
        <v>0</v>
      </c>
      <c r="I249" s="127">
        <v>0</v>
      </c>
      <c r="J249" s="127">
        <v>0</v>
      </c>
      <c r="K249" s="20">
        <v>13</v>
      </c>
      <c r="L249" s="21">
        <f t="shared" si="96"/>
        <v>92.857142857142861</v>
      </c>
      <c r="M249" s="127">
        <v>0</v>
      </c>
      <c r="N249" s="127">
        <v>0</v>
      </c>
      <c r="O249" s="20">
        <v>1</v>
      </c>
      <c r="P249" s="22">
        <f t="shared" si="98"/>
        <v>7.1428571428571423</v>
      </c>
    </row>
    <row r="250" spans="1:16" ht="39.950000000000003" customHeight="1" x14ac:dyDescent="0.2">
      <c r="A250" s="19" t="s">
        <v>193</v>
      </c>
      <c r="B250" s="20">
        <v>39</v>
      </c>
      <c r="C250" s="20">
        <v>4</v>
      </c>
      <c r="D250" s="21">
        <f t="shared" si="99"/>
        <v>10.256410256410255</v>
      </c>
      <c r="E250" s="127">
        <v>0</v>
      </c>
      <c r="F250" s="127">
        <v>0</v>
      </c>
      <c r="G250" s="20">
        <v>1</v>
      </c>
      <c r="H250" s="21">
        <f t="shared" si="94"/>
        <v>2.5641025641025639</v>
      </c>
      <c r="I250" s="127">
        <v>0</v>
      </c>
      <c r="J250" s="127">
        <v>0</v>
      </c>
      <c r="K250" s="20">
        <v>27</v>
      </c>
      <c r="L250" s="21">
        <f t="shared" si="96"/>
        <v>69.230769230769226</v>
      </c>
      <c r="M250" s="127">
        <v>0</v>
      </c>
      <c r="N250" s="127">
        <v>0</v>
      </c>
      <c r="O250" s="20">
        <v>7</v>
      </c>
      <c r="P250" s="22">
        <f t="shared" si="98"/>
        <v>17.948717948717949</v>
      </c>
    </row>
    <row r="251" spans="1:16" ht="39.950000000000003" customHeight="1" x14ac:dyDescent="0.2">
      <c r="A251" s="19" t="s">
        <v>194</v>
      </c>
      <c r="B251" s="20">
        <v>0</v>
      </c>
      <c r="C251" s="127">
        <v>0</v>
      </c>
      <c r="D251" s="127">
        <v>0</v>
      </c>
      <c r="E251" s="127">
        <v>0</v>
      </c>
      <c r="F251" s="127">
        <v>0</v>
      </c>
      <c r="G251" s="127">
        <v>0</v>
      </c>
      <c r="H251" s="127">
        <v>0</v>
      </c>
      <c r="I251" s="127">
        <v>0</v>
      </c>
      <c r="J251" s="127">
        <v>0</v>
      </c>
      <c r="K251" s="127">
        <v>0</v>
      </c>
      <c r="L251" s="127">
        <v>0</v>
      </c>
      <c r="M251" s="127">
        <v>0</v>
      </c>
      <c r="N251" s="127">
        <v>0</v>
      </c>
      <c r="O251" s="127">
        <v>0</v>
      </c>
      <c r="P251" s="127">
        <v>0</v>
      </c>
    </row>
    <row r="252" spans="1:16" ht="39.950000000000003" customHeight="1" x14ac:dyDescent="0.2">
      <c r="A252" s="19" t="s">
        <v>195</v>
      </c>
      <c r="B252" s="20">
        <v>110</v>
      </c>
      <c r="C252" s="20">
        <v>1</v>
      </c>
      <c r="D252" s="21">
        <f t="shared" si="99"/>
        <v>0.90909090909090906</v>
      </c>
      <c r="E252" s="127">
        <v>0</v>
      </c>
      <c r="F252" s="127">
        <v>0</v>
      </c>
      <c r="G252" s="127">
        <v>0</v>
      </c>
      <c r="H252" s="127">
        <v>0</v>
      </c>
      <c r="I252" s="127">
        <v>0</v>
      </c>
      <c r="J252" s="127">
        <v>0</v>
      </c>
      <c r="K252" s="20">
        <v>6</v>
      </c>
      <c r="L252" s="21">
        <f t="shared" si="96"/>
        <v>5.4545454545454541</v>
      </c>
      <c r="M252" s="127">
        <v>0</v>
      </c>
      <c r="N252" s="127">
        <v>0</v>
      </c>
      <c r="O252" s="20">
        <v>103</v>
      </c>
      <c r="P252" s="22">
        <f t="shared" si="98"/>
        <v>93.63636363636364</v>
      </c>
    </row>
    <row r="253" spans="1:16" ht="17.25" customHeight="1" x14ac:dyDescent="0.2">
      <c r="A253" s="56"/>
      <c r="B253" s="20"/>
      <c r="C253" s="20"/>
      <c r="D253" s="21"/>
      <c r="E253" s="20"/>
      <c r="F253" s="21"/>
      <c r="G253" s="20"/>
      <c r="H253" s="21"/>
      <c r="I253" s="20"/>
      <c r="J253" s="21"/>
      <c r="K253" s="20"/>
      <c r="L253" s="21"/>
      <c r="M253" s="20"/>
      <c r="N253" s="21"/>
      <c r="O253" s="20"/>
      <c r="P253" s="22"/>
    </row>
    <row r="254" spans="1:16" ht="15.75" thickBot="1" x14ac:dyDescent="0.25">
      <c r="A254" s="68"/>
      <c r="B254" s="69"/>
      <c r="C254" s="70"/>
      <c r="D254" s="70"/>
      <c r="E254" s="70"/>
      <c r="F254" s="70"/>
      <c r="G254" s="69"/>
      <c r="H254" s="69"/>
      <c r="I254" s="69"/>
      <c r="J254" s="69"/>
      <c r="K254" s="69"/>
      <c r="L254" s="69"/>
      <c r="M254" s="69"/>
      <c r="N254" s="71"/>
      <c r="O254" s="69"/>
      <c r="P254" s="72"/>
    </row>
    <row r="255" spans="1:16" ht="18" customHeight="1" x14ac:dyDescent="0.2">
      <c r="A255" s="29" t="s">
        <v>196</v>
      </c>
      <c r="B255" s="20"/>
      <c r="C255" s="20"/>
      <c r="D255" s="21"/>
      <c r="E255" s="20"/>
      <c r="F255" s="21"/>
      <c r="G255" s="20"/>
      <c r="H255" s="21"/>
      <c r="I255" s="20"/>
      <c r="J255" s="21"/>
      <c r="K255" s="20"/>
      <c r="L255" s="21"/>
      <c r="M255" s="20"/>
      <c r="N255" s="21"/>
      <c r="O255" s="20"/>
      <c r="P255" s="22"/>
    </row>
    <row r="256" spans="1:16" ht="18" customHeight="1" x14ac:dyDescent="0.25">
      <c r="A256" s="30" t="s">
        <v>19</v>
      </c>
    </row>
    <row r="257" spans="1:16" ht="15.95" customHeight="1" x14ac:dyDescent="0.2">
      <c r="A257" s="31" t="s">
        <v>20</v>
      </c>
    </row>
    <row r="258" spans="1:16" ht="35.1" customHeight="1" x14ac:dyDescent="0.2">
      <c r="A258" s="67" t="s">
        <v>149</v>
      </c>
      <c r="B258" s="15"/>
      <c r="C258" s="55"/>
      <c r="D258" s="5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</row>
    <row r="259" spans="1:16" ht="39.950000000000003" customHeight="1" x14ac:dyDescent="0.2">
      <c r="A259" s="16" t="s">
        <v>185</v>
      </c>
      <c r="B259" s="15">
        <v>1235</v>
      </c>
      <c r="C259" s="15">
        <v>66</v>
      </c>
      <c r="D259" s="17">
        <f>C259/B259*100</f>
        <v>5.3441295546558711</v>
      </c>
      <c r="E259" s="15">
        <v>26</v>
      </c>
      <c r="F259" s="17">
        <f>E259/B259*100</f>
        <v>2.1052631578947367</v>
      </c>
      <c r="G259" s="15">
        <v>530</v>
      </c>
      <c r="H259" s="17">
        <f>G259/B259*100</f>
        <v>42.914979757085021</v>
      </c>
      <c r="I259" s="15">
        <v>1</v>
      </c>
      <c r="J259" s="17">
        <f>I259/B259*100</f>
        <v>8.0971659919028341E-2</v>
      </c>
      <c r="K259" s="15">
        <v>45</v>
      </c>
      <c r="L259" s="17">
        <f>K259/B259*100</f>
        <v>3.6437246963562751</v>
      </c>
      <c r="M259" s="15">
        <v>26</v>
      </c>
      <c r="N259" s="17">
        <f>M259/B259*100</f>
        <v>2.1052631578947367</v>
      </c>
      <c r="O259" s="15">
        <v>541</v>
      </c>
      <c r="P259" s="18">
        <f>O259/B259*100</f>
        <v>43.805668016194332</v>
      </c>
    </row>
    <row r="260" spans="1:16" ht="39.950000000000003" customHeight="1" x14ac:dyDescent="0.2">
      <c r="A260" s="19" t="s">
        <v>186</v>
      </c>
      <c r="B260" s="20">
        <v>815</v>
      </c>
      <c r="C260" s="20">
        <v>55</v>
      </c>
      <c r="D260" s="21">
        <f>C260/B260*100</f>
        <v>6.7484662576687118</v>
      </c>
      <c r="E260" s="20">
        <v>23</v>
      </c>
      <c r="F260" s="21">
        <f>E260/B260*100</f>
        <v>2.8220858895705523</v>
      </c>
      <c r="G260" s="20">
        <v>414</v>
      </c>
      <c r="H260" s="21">
        <f>G260/B260*100</f>
        <v>50.797546012269933</v>
      </c>
      <c r="I260" s="20">
        <v>1</v>
      </c>
      <c r="J260" s="21">
        <f>I260/B260*100</f>
        <v>0.1226993865030675</v>
      </c>
      <c r="K260" s="20">
        <v>25</v>
      </c>
      <c r="L260" s="21">
        <f>K260/B260*100</f>
        <v>3.0674846625766872</v>
      </c>
      <c r="M260" s="20">
        <v>24</v>
      </c>
      <c r="N260" s="21">
        <f>M260/B260*100</f>
        <v>2.9447852760736195</v>
      </c>
      <c r="O260" s="20">
        <v>273</v>
      </c>
      <c r="P260" s="22">
        <f>O260/B260*100</f>
        <v>33.496932515337427</v>
      </c>
    </row>
    <row r="261" spans="1:16" ht="39.950000000000003" customHeight="1" x14ac:dyDescent="0.2">
      <c r="A261" s="19" t="s">
        <v>187</v>
      </c>
      <c r="B261" s="20">
        <v>53</v>
      </c>
      <c r="C261" s="20">
        <v>3</v>
      </c>
      <c r="D261" s="21">
        <f t="shared" ref="D261:D262" si="100">C261/B261*100</f>
        <v>5.6603773584905666</v>
      </c>
      <c r="E261" s="20">
        <v>1</v>
      </c>
      <c r="F261" s="21">
        <f t="shared" ref="F261:F262" si="101">E261/B261*100</f>
        <v>1.8867924528301887</v>
      </c>
      <c r="G261" s="20">
        <v>17</v>
      </c>
      <c r="H261" s="21">
        <f t="shared" ref="H261:H264" si="102">G261/B261*100</f>
        <v>32.075471698113205</v>
      </c>
      <c r="I261" s="127">
        <v>0</v>
      </c>
      <c r="J261" s="127">
        <v>0</v>
      </c>
      <c r="K261" s="127">
        <v>0</v>
      </c>
      <c r="L261" s="127">
        <v>0</v>
      </c>
      <c r="M261" s="20">
        <v>2</v>
      </c>
      <c r="N261" s="21">
        <f t="shared" ref="N261" si="103">M261/B261*100</f>
        <v>3.7735849056603774</v>
      </c>
      <c r="O261" s="20">
        <v>30</v>
      </c>
      <c r="P261" s="22">
        <f t="shared" ref="P261:P264" si="104">O261/B261*100</f>
        <v>56.60377358490566</v>
      </c>
    </row>
    <row r="262" spans="1:16" ht="39.950000000000003" customHeight="1" x14ac:dyDescent="0.2">
      <c r="A262" s="125" t="s">
        <v>199</v>
      </c>
      <c r="B262" s="20">
        <v>211</v>
      </c>
      <c r="C262" s="20">
        <v>8</v>
      </c>
      <c r="D262" s="21">
        <f t="shared" si="100"/>
        <v>3.7914691943127963</v>
      </c>
      <c r="E262" s="20">
        <v>2</v>
      </c>
      <c r="F262" s="21">
        <f t="shared" si="101"/>
        <v>0.94786729857819907</v>
      </c>
      <c r="G262" s="20">
        <v>48</v>
      </c>
      <c r="H262" s="21">
        <f t="shared" si="102"/>
        <v>22.748815165876778</v>
      </c>
      <c r="I262" s="127">
        <v>0</v>
      </c>
      <c r="J262" s="127">
        <v>0</v>
      </c>
      <c r="K262" s="20">
        <v>20</v>
      </c>
      <c r="L262" s="21">
        <f t="shared" ref="L262" si="105">K262/B262*100</f>
        <v>9.4786729857819907</v>
      </c>
      <c r="M262" s="127">
        <v>0</v>
      </c>
      <c r="N262" s="127">
        <v>0</v>
      </c>
      <c r="O262" s="20">
        <v>133</v>
      </c>
      <c r="P262" s="22">
        <f t="shared" si="104"/>
        <v>63.033175355450233</v>
      </c>
    </row>
    <row r="263" spans="1:16" ht="39.950000000000003" customHeight="1" x14ac:dyDescent="0.2">
      <c r="A263" s="19" t="s">
        <v>188</v>
      </c>
      <c r="B263" s="127">
        <v>0</v>
      </c>
      <c r="C263" s="127">
        <v>0</v>
      </c>
      <c r="D263" s="127">
        <v>0</v>
      </c>
      <c r="E263" s="127">
        <v>0</v>
      </c>
      <c r="F263" s="127">
        <v>0</v>
      </c>
      <c r="G263" s="127">
        <v>0</v>
      </c>
      <c r="H263" s="127">
        <v>0</v>
      </c>
      <c r="I263" s="127">
        <v>0</v>
      </c>
      <c r="J263" s="127">
        <v>0</v>
      </c>
      <c r="K263" s="127">
        <v>0</v>
      </c>
      <c r="L263" s="127">
        <v>0</v>
      </c>
      <c r="M263" s="127">
        <v>0</v>
      </c>
      <c r="N263" s="127">
        <v>0</v>
      </c>
      <c r="O263" s="127">
        <v>0</v>
      </c>
      <c r="P263" s="127">
        <v>0</v>
      </c>
    </row>
    <row r="264" spans="1:16" ht="54.95" customHeight="1" x14ac:dyDescent="0.2">
      <c r="A264" s="19" t="s">
        <v>189</v>
      </c>
      <c r="B264" s="20">
        <v>32</v>
      </c>
      <c r="C264" s="127">
        <v>0</v>
      </c>
      <c r="D264" s="127">
        <v>0</v>
      </c>
      <c r="E264" s="127">
        <v>0</v>
      </c>
      <c r="F264" s="127">
        <v>0</v>
      </c>
      <c r="G264" s="20">
        <v>6</v>
      </c>
      <c r="H264" s="21">
        <f t="shared" si="102"/>
        <v>18.75</v>
      </c>
      <c r="I264" s="127">
        <v>0</v>
      </c>
      <c r="J264" s="127">
        <v>0</v>
      </c>
      <c r="K264" s="127">
        <v>0</v>
      </c>
      <c r="L264" s="127">
        <v>0</v>
      </c>
      <c r="M264" s="127">
        <v>0</v>
      </c>
      <c r="N264" s="127">
        <v>0</v>
      </c>
      <c r="O264" s="20">
        <v>26</v>
      </c>
      <c r="P264" s="22">
        <f t="shared" si="104"/>
        <v>81.25</v>
      </c>
    </row>
    <row r="265" spans="1:16" ht="120" customHeight="1" x14ac:dyDescent="0.2">
      <c r="A265" s="19" t="s">
        <v>200</v>
      </c>
      <c r="B265" s="127">
        <v>0</v>
      </c>
      <c r="C265" s="127">
        <v>0</v>
      </c>
      <c r="D265" s="127">
        <v>0</v>
      </c>
      <c r="E265" s="127">
        <v>0</v>
      </c>
      <c r="F265" s="127">
        <v>0</v>
      </c>
      <c r="G265" s="127">
        <v>0</v>
      </c>
      <c r="H265" s="127">
        <v>0</v>
      </c>
      <c r="I265" s="127">
        <v>0</v>
      </c>
      <c r="J265" s="127">
        <v>0</v>
      </c>
      <c r="K265" s="127">
        <v>0</v>
      </c>
      <c r="L265" s="127">
        <v>0</v>
      </c>
      <c r="M265" s="127">
        <v>0</v>
      </c>
      <c r="N265" s="127">
        <v>0</v>
      </c>
      <c r="O265" s="127">
        <v>0</v>
      </c>
      <c r="P265" s="127">
        <v>0</v>
      </c>
    </row>
    <row r="266" spans="1:16" ht="39.950000000000003" customHeight="1" x14ac:dyDescent="0.2">
      <c r="A266" s="19" t="s">
        <v>190</v>
      </c>
      <c r="B266" s="127">
        <v>0</v>
      </c>
      <c r="C266" s="127">
        <v>0</v>
      </c>
      <c r="D266" s="127">
        <v>0</v>
      </c>
      <c r="E266" s="127">
        <v>0</v>
      </c>
      <c r="F266" s="127">
        <v>0</v>
      </c>
      <c r="G266" s="127">
        <v>0</v>
      </c>
      <c r="H266" s="127">
        <v>0</v>
      </c>
      <c r="I266" s="127">
        <v>0</v>
      </c>
      <c r="J266" s="127">
        <v>0</v>
      </c>
      <c r="K266" s="127">
        <v>0</v>
      </c>
      <c r="L266" s="127">
        <v>0</v>
      </c>
      <c r="M266" s="127">
        <v>0</v>
      </c>
      <c r="N266" s="127">
        <v>0</v>
      </c>
      <c r="O266" s="127">
        <v>0</v>
      </c>
      <c r="P266" s="127">
        <v>0</v>
      </c>
    </row>
    <row r="267" spans="1:16" ht="39.950000000000003" customHeight="1" x14ac:dyDescent="0.2">
      <c r="A267" s="19" t="s">
        <v>191</v>
      </c>
      <c r="B267" s="20">
        <v>113</v>
      </c>
      <c r="C267" s="127">
        <v>0</v>
      </c>
      <c r="D267" s="127">
        <v>0</v>
      </c>
      <c r="E267" s="127">
        <v>0</v>
      </c>
      <c r="F267" s="127">
        <v>0</v>
      </c>
      <c r="G267" s="20">
        <v>44</v>
      </c>
      <c r="H267" s="21">
        <f>G267/B267*100</f>
        <v>38.938053097345133</v>
      </c>
      <c r="I267" s="127">
        <v>0</v>
      </c>
      <c r="J267" s="127">
        <v>0</v>
      </c>
      <c r="K267" s="127">
        <v>0</v>
      </c>
      <c r="L267" s="127">
        <v>0</v>
      </c>
      <c r="M267" s="127">
        <v>0</v>
      </c>
      <c r="N267" s="127">
        <v>0</v>
      </c>
      <c r="O267" s="20">
        <v>69</v>
      </c>
      <c r="P267" s="22">
        <f>O267/B267*100</f>
        <v>61.06194690265486</v>
      </c>
    </row>
    <row r="268" spans="1:16" ht="39.950000000000003" customHeight="1" x14ac:dyDescent="0.2">
      <c r="A268" s="19" t="s">
        <v>192</v>
      </c>
      <c r="B268" s="127">
        <v>0</v>
      </c>
      <c r="C268" s="127">
        <v>0</v>
      </c>
      <c r="D268" s="127">
        <v>0</v>
      </c>
      <c r="E268" s="127">
        <v>0</v>
      </c>
      <c r="F268" s="127">
        <v>0</v>
      </c>
      <c r="G268" s="127">
        <v>0</v>
      </c>
      <c r="H268" s="127">
        <v>0</v>
      </c>
      <c r="I268" s="127">
        <v>0</v>
      </c>
      <c r="J268" s="127">
        <v>0</v>
      </c>
      <c r="K268" s="127">
        <v>0</v>
      </c>
      <c r="L268" s="127">
        <v>0</v>
      </c>
      <c r="M268" s="127">
        <v>0</v>
      </c>
      <c r="N268" s="127">
        <v>0</v>
      </c>
      <c r="O268" s="127">
        <v>0</v>
      </c>
      <c r="P268" s="127">
        <v>0</v>
      </c>
    </row>
    <row r="269" spans="1:16" ht="39.950000000000003" customHeight="1" x14ac:dyDescent="0.2">
      <c r="A269" s="19" t="s">
        <v>193</v>
      </c>
      <c r="B269" s="127">
        <v>0</v>
      </c>
      <c r="C269" s="127">
        <v>0</v>
      </c>
      <c r="D269" s="127">
        <v>0</v>
      </c>
      <c r="E269" s="127">
        <v>0</v>
      </c>
      <c r="F269" s="127">
        <v>0</v>
      </c>
      <c r="G269" s="127">
        <v>0</v>
      </c>
      <c r="H269" s="127">
        <v>0</v>
      </c>
      <c r="I269" s="127">
        <v>0</v>
      </c>
      <c r="J269" s="127">
        <v>0</v>
      </c>
      <c r="K269" s="127">
        <v>0</v>
      </c>
      <c r="L269" s="127">
        <v>0</v>
      </c>
      <c r="M269" s="127">
        <v>0</v>
      </c>
      <c r="N269" s="127">
        <v>0</v>
      </c>
      <c r="O269" s="127">
        <v>0</v>
      </c>
      <c r="P269" s="127">
        <v>0</v>
      </c>
    </row>
    <row r="270" spans="1:16" ht="39.950000000000003" customHeight="1" x14ac:dyDescent="0.2">
      <c r="A270" s="19" t="s">
        <v>194</v>
      </c>
      <c r="B270" s="127">
        <v>0</v>
      </c>
      <c r="C270" s="127">
        <v>0</v>
      </c>
      <c r="D270" s="127">
        <v>0</v>
      </c>
      <c r="E270" s="127">
        <v>0</v>
      </c>
      <c r="F270" s="127">
        <v>0</v>
      </c>
      <c r="G270" s="127">
        <v>0</v>
      </c>
      <c r="H270" s="127">
        <v>0</v>
      </c>
      <c r="I270" s="127">
        <v>0</v>
      </c>
      <c r="J270" s="127">
        <v>0</v>
      </c>
      <c r="K270" s="127">
        <v>0</v>
      </c>
      <c r="L270" s="127">
        <v>0</v>
      </c>
      <c r="M270" s="127">
        <v>0</v>
      </c>
      <c r="N270" s="127">
        <v>0</v>
      </c>
      <c r="O270" s="127">
        <v>0</v>
      </c>
      <c r="P270" s="127">
        <v>0</v>
      </c>
    </row>
    <row r="271" spans="1:16" ht="39.950000000000003" customHeight="1" x14ac:dyDescent="0.2">
      <c r="A271" s="19" t="s">
        <v>195</v>
      </c>
      <c r="B271" s="20">
        <v>11</v>
      </c>
      <c r="C271" s="127">
        <v>0</v>
      </c>
      <c r="D271" s="127">
        <v>0</v>
      </c>
      <c r="E271" s="127">
        <v>0</v>
      </c>
      <c r="F271" s="127">
        <v>0</v>
      </c>
      <c r="G271" s="20">
        <v>1</v>
      </c>
      <c r="H271" s="21">
        <f>G271/B271*100</f>
        <v>9.0909090909090917</v>
      </c>
      <c r="I271" s="127">
        <v>0</v>
      </c>
      <c r="J271" s="127">
        <v>0</v>
      </c>
      <c r="K271" s="127">
        <v>0</v>
      </c>
      <c r="L271" s="127">
        <v>0</v>
      </c>
      <c r="M271" s="127">
        <v>0</v>
      </c>
      <c r="N271" s="127">
        <v>0</v>
      </c>
      <c r="O271" s="20">
        <v>10</v>
      </c>
      <c r="P271" s="22">
        <f>O271/B271*100</f>
        <v>90.909090909090907</v>
      </c>
    </row>
    <row r="272" spans="1:16" ht="15" customHeight="1" x14ac:dyDescent="0.2">
      <c r="A272" s="56"/>
      <c r="B272" s="20"/>
      <c r="C272" s="20"/>
      <c r="D272" s="21"/>
      <c r="E272" s="20"/>
      <c r="F272" s="21"/>
      <c r="G272" s="20"/>
      <c r="H272" s="21"/>
      <c r="I272" s="20"/>
      <c r="J272" s="21"/>
      <c r="K272" s="20"/>
      <c r="L272" s="21"/>
      <c r="M272" s="20"/>
      <c r="N272" s="21"/>
      <c r="O272" s="20"/>
      <c r="P272" s="22"/>
    </row>
    <row r="273" spans="1:16" ht="15.75" thickBot="1" x14ac:dyDescent="0.25">
      <c r="A273" s="68"/>
      <c r="B273" s="69"/>
      <c r="C273" s="70"/>
      <c r="D273" s="70"/>
      <c r="E273" s="70"/>
      <c r="F273" s="70"/>
      <c r="G273" s="69"/>
      <c r="H273" s="69"/>
      <c r="I273" s="69"/>
      <c r="J273" s="69"/>
      <c r="K273" s="69"/>
      <c r="L273" s="69"/>
      <c r="M273" s="69"/>
      <c r="N273" s="71"/>
      <c r="O273" s="69"/>
      <c r="P273" s="72"/>
    </row>
    <row r="274" spans="1:16" ht="18" customHeight="1" x14ac:dyDescent="0.2">
      <c r="A274" s="29" t="s">
        <v>196</v>
      </c>
      <c r="B274" s="20"/>
      <c r="C274" s="20"/>
      <c r="D274" s="21"/>
      <c r="E274" s="20"/>
      <c r="F274" s="21"/>
      <c r="G274" s="20"/>
      <c r="H274" s="21"/>
      <c r="I274" s="20"/>
      <c r="J274" s="21"/>
      <c r="K274" s="20"/>
      <c r="L274" s="21"/>
      <c r="M274" s="20"/>
      <c r="N274" s="21"/>
      <c r="O274" s="20"/>
      <c r="P274" s="22"/>
    </row>
    <row r="275" spans="1:16" ht="18" customHeight="1" x14ac:dyDescent="0.25">
      <c r="A275" s="30" t="s">
        <v>19</v>
      </c>
    </row>
    <row r="276" spans="1:16" ht="15.95" customHeight="1" x14ac:dyDescent="0.2">
      <c r="A276" s="31" t="s">
        <v>20</v>
      </c>
    </row>
    <row r="277" spans="1:16" ht="35.1" customHeight="1" x14ac:dyDescent="0.2">
      <c r="A277" s="67" t="s">
        <v>150</v>
      </c>
      <c r="B277" s="15"/>
      <c r="C277" s="55"/>
      <c r="D277" s="5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</row>
    <row r="278" spans="1:16" ht="39.950000000000003" customHeight="1" x14ac:dyDescent="0.2">
      <c r="A278" s="16" t="s">
        <v>185</v>
      </c>
      <c r="B278" s="15">
        <v>1639</v>
      </c>
      <c r="C278" s="15">
        <v>27</v>
      </c>
      <c r="D278" s="17">
        <f>C278/B278*100</f>
        <v>1.647345942647956</v>
      </c>
      <c r="E278" s="15">
        <v>7</v>
      </c>
      <c r="F278" s="17">
        <f>E278/B278*100</f>
        <v>0.42708968883465531</v>
      </c>
      <c r="G278" s="15">
        <v>1119</v>
      </c>
      <c r="H278" s="17">
        <f>G278/B278*100</f>
        <v>68.273337400854189</v>
      </c>
      <c r="I278" s="127">
        <v>0</v>
      </c>
      <c r="J278" s="127">
        <v>0</v>
      </c>
      <c r="K278" s="15">
        <v>79</v>
      </c>
      <c r="L278" s="17">
        <f>K278/B278*100</f>
        <v>4.8200122025625385</v>
      </c>
      <c r="M278" s="15">
        <v>63</v>
      </c>
      <c r="N278" s="17">
        <f>M278/B278*100</f>
        <v>3.8438071995118976</v>
      </c>
      <c r="O278" s="15">
        <v>344</v>
      </c>
      <c r="P278" s="18">
        <f>O278/B278*100</f>
        <v>20.988407565588773</v>
      </c>
    </row>
    <row r="279" spans="1:16" ht="39.950000000000003" customHeight="1" x14ac:dyDescent="0.2">
      <c r="A279" s="19" t="s">
        <v>186</v>
      </c>
      <c r="B279" s="20">
        <v>437</v>
      </c>
      <c r="C279" s="20">
        <v>12</v>
      </c>
      <c r="D279" s="21">
        <f>C279/B279*100</f>
        <v>2.7459954233409611</v>
      </c>
      <c r="E279" s="20">
        <v>1</v>
      </c>
      <c r="F279" s="21">
        <f t="shared" ref="F279:F290" si="106">E279/B279*100</f>
        <v>0.2288329519450801</v>
      </c>
      <c r="G279" s="20">
        <v>289</v>
      </c>
      <c r="H279" s="21">
        <f t="shared" ref="H279:H290" si="107">G279/B279*100</f>
        <v>66.132723112128147</v>
      </c>
      <c r="I279" s="127">
        <v>0</v>
      </c>
      <c r="J279" s="127">
        <v>0</v>
      </c>
      <c r="K279" s="20">
        <v>13</v>
      </c>
      <c r="L279" s="21">
        <f t="shared" ref="L279:L290" si="108">K279/B279*100</f>
        <v>2.9748283752860414</v>
      </c>
      <c r="M279" s="20">
        <v>21</v>
      </c>
      <c r="N279" s="21">
        <f t="shared" ref="N279:N286" si="109">M279/B279*100</f>
        <v>4.805491990846682</v>
      </c>
      <c r="O279" s="20">
        <v>101</v>
      </c>
      <c r="P279" s="22">
        <f t="shared" ref="P279:P290" si="110">O279/B279*100</f>
        <v>23.112128146453088</v>
      </c>
    </row>
    <row r="280" spans="1:16" ht="39.950000000000003" customHeight="1" x14ac:dyDescent="0.2">
      <c r="A280" s="19" t="s">
        <v>187</v>
      </c>
      <c r="B280" s="20">
        <v>184</v>
      </c>
      <c r="C280" s="20">
        <v>3</v>
      </c>
      <c r="D280" s="21">
        <f t="shared" ref="D280:D281" si="111">C280/B280*100</f>
        <v>1.6304347826086956</v>
      </c>
      <c r="E280" s="20">
        <v>2</v>
      </c>
      <c r="F280" s="21">
        <f t="shared" si="106"/>
        <v>1.0869565217391304</v>
      </c>
      <c r="G280" s="20">
        <v>115</v>
      </c>
      <c r="H280" s="21">
        <f t="shared" si="107"/>
        <v>62.5</v>
      </c>
      <c r="I280" s="127">
        <v>0</v>
      </c>
      <c r="J280" s="127">
        <v>0</v>
      </c>
      <c r="K280" s="20">
        <v>27</v>
      </c>
      <c r="L280" s="21">
        <f t="shared" si="108"/>
        <v>14.673913043478262</v>
      </c>
      <c r="M280" s="20">
        <v>16</v>
      </c>
      <c r="N280" s="21">
        <f t="shared" si="109"/>
        <v>8.695652173913043</v>
      </c>
      <c r="O280" s="20">
        <v>21</v>
      </c>
      <c r="P280" s="22">
        <f t="shared" si="110"/>
        <v>11.413043478260869</v>
      </c>
    </row>
    <row r="281" spans="1:16" ht="39.950000000000003" customHeight="1" x14ac:dyDescent="0.2">
      <c r="A281" s="125" t="s">
        <v>199</v>
      </c>
      <c r="B281" s="20">
        <v>39</v>
      </c>
      <c r="C281" s="20">
        <v>5</v>
      </c>
      <c r="D281" s="21">
        <f t="shared" si="111"/>
        <v>12.820512820512819</v>
      </c>
      <c r="E281" s="127">
        <v>0</v>
      </c>
      <c r="F281" s="127">
        <v>0</v>
      </c>
      <c r="G281" s="20">
        <v>18</v>
      </c>
      <c r="H281" s="21">
        <f t="shared" si="107"/>
        <v>46.153846153846153</v>
      </c>
      <c r="I281" s="127">
        <v>0</v>
      </c>
      <c r="J281" s="127">
        <v>0</v>
      </c>
      <c r="K281" s="20">
        <v>13</v>
      </c>
      <c r="L281" s="21">
        <f t="shared" si="108"/>
        <v>33.333333333333329</v>
      </c>
      <c r="M281" s="127">
        <v>0</v>
      </c>
      <c r="N281" s="127">
        <v>0</v>
      </c>
      <c r="O281" s="20">
        <v>3</v>
      </c>
      <c r="P281" s="22">
        <f t="shared" si="110"/>
        <v>7.6923076923076925</v>
      </c>
    </row>
    <row r="282" spans="1:16" ht="39.950000000000003" customHeight="1" x14ac:dyDescent="0.2">
      <c r="A282" s="19" t="s">
        <v>188</v>
      </c>
      <c r="B282" s="127">
        <v>0</v>
      </c>
      <c r="C282" s="127">
        <v>0</v>
      </c>
      <c r="D282" s="127">
        <v>0</v>
      </c>
      <c r="E282" s="127">
        <v>0</v>
      </c>
      <c r="F282" s="127">
        <v>0</v>
      </c>
      <c r="G282" s="127">
        <v>0</v>
      </c>
      <c r="H282" s="127">
        <v>0</v>
      </c>
      <c r="I282" s="127">
        <v>0</v>
      </c>
      <c r="J282" s="127">
        <v>0</v>
      </c>
      <c r="K282" s="127">
        <v>0</v>
      </c>
      <c r="L282" s="127">
        <v>0</v>
      </c>
      <c r="M282" s="127">
        <v>0</v>
      </c>
      <c r="N282" s="127">
        <v>0</v>
      </c>
      <c r="O282" s="127">
        <v>0</v>
      </c>
      <c r="P282" s="127">
        <v>0</v>
      </c>
    </row>
    <row r="283" spans="1:16" ht="54.95" customHeight="1" x14ac:dyDescent="0.2">
      <c r="A283" s="19" t="s">
        <v>189</v>
      </c>
      <c r="B283" s="20">
        <v>23</v>
      </c>
      <c r="C283" s="127">
        <v>0</v>
      </c>
      <c r="D283" s="127">
        <v>0</v>
      </c>
      <c r="E283" s="127">
        <v>0</v>
      </c>
      <c r="F283" s="127">
        <v>0</v>
      </c>
      <c r="G283" s="127">
        <v>0</v>
      </c>
      <c r="H283" s="127">
        <v>0</v>
      </c>
      <c r="I283" s="127">
        <v>0</v>
      </c>
      <c r="J283" s="127">
        <v>0</v>
      </c>
      <c r="K283" s="20">
        <v>23</v>
      </c>
      <c r="L283" s="21">
        <v>100</v>
      </c>
      <c r="M283" s="127">
        <v>0</v>
      </c>
      <c r="N283" s="127">
        <v>0</v>
      </c>
      <c r="O283" s="127">
        <v>0</v>
      </c>
      <c r="P283" s="127">
        <v>0</v>
      </c>
    </row>
    <row r="284" spans="1:16" ht="120" customHeight="1" x14ac:dyDescent="0.2">
      <c r="A284" s="19" t="s">
        <v>200</v>
      </c>
      <c r="B284" s="127">
        <v>0</v>
      </c>
      <c r="C284" s="127">
        <v>0</v>
      </c>
      <c r="D284" s="127">
        <v>0</v>
      </c>
      <c r="E284" s="127">
        <v>0</v>
      </c>
      <c r="F284" s="127">
        <v>0</v>
      </c>
      <c r="G284" s="127">
        <v>0</v>
      </c>
      <c r="H284" s="127">
        <v>0</v>
      </c>
      <c r="I284" s="127">
        <v>0</v>
      </c>
      <c r="J284" s="127">
        <v>0</v>
      </c>
      <c r="K284" s="127">
        <v>0</v>
      </c>
      <c r="L284" s="127">
        <v>0</v>
      </c>
      <c r="M284" s="127">
        <v>0</v>
      </c>
      <c r="N284" s="127">
        <v>0</v>
      </c>
      <c r="O284" s="127">
        <v>0</v>
      </c>
      <c r="P284" s="127">
        <v>0</v>
      </c>
    </row>
    <row r="285" spans="1:16" ht="39.950000000000003" customHeight="1" x14ac:dyDescent="0.2">
      <c r="A285" s="19" t="s">
        <v>190</v>
      </c>
      <c r="B285" s="20">
        <v>8</v>
      </c>
      <c r="C285" s="127">
        <v>0</v>
      </c>
      <c r="D285" s="127">
        <v>0</v>
      </c>
      <c r="E285" s="127">
        <v>0</v>
      </c>
      <c r="F285" s="127">
        <v>0</v>
      </c>
      <c r="G285" s="20">
        <v>7</v>
      </c>
      <c r="H285" s="21">
        <f t="shared" si="107"/>
        <v>87.5</v>
      </c>
      <c r="I285" s="127">
        <v>0</v>
      </c>
      <c r="J285" s="127">
        <v>0</v>
      </c>
      <c r="K285" s="127">
        <v>0</v>
      </c>
      <c r="L285" s="127">
        <v>0</v>
      </c>
      <c r="M285" s="127">
        <v>0</v>
      </c>
      <c r="N285" s="127">
        <v>0</v>
      </c>
      <c r="O285" s="20">
        <v>1</v>
      </c>
      <c r="P285" s="22">
        <f t="shared" si="110"/>
        <v>12.5</v>
      </c>
    </row>
    <row r="286" spans="1:16" ht="39.950000000000003" customHeight="1" x14ac:dyDescent="0.2">
      <c r="A286" s="19" t="s">
        <v>191</v>
      </c>
      <c r="B286" s="20">
        <v>893</v>
      </c>
      <c r="C286" s="20">
        <v>7</v>
      </c>
      <c r="D286" s="21">
        <f t="shared" ref="D286" si="112">C286/B286*100</f>
        <v>0.78387458006718924</v>
      </c>
      <c r="E286" s="20">
        <v>3</v>
      </c>
      <c r="F286" s="21">
        <f t="shared" si="106"/>
        <v>0.33594624860022393</v>
      </c>
      <c r="G286" s="20">
        <v>676</v>
      </c>
      <c r="H286" s="21">
        <f t="shared" si="107"/>
        <v>75.699888017917132</v>
      </c>
      <c r="I286" s="127">
        <v>0</v>
      </c>
      <c r="J286" s="127">
        <v>0</v>
      </c>
      <c r="K286" s="127">
        <v>0</v>
      </c>
      <c r="L286" s="127">
        <v>0</v>
      </c>
      <c r="M286" s="20">
        <v>26</v>
      </c>
      <c r="N286" s="21">
        <f t="shared" si="109"/>
        <v>2.9115341545352744</v>
      </c>
      <c r="O286" s="20">
        <v>181</v>
      </c>
      <c r="P286" s="22">
        <f t="shared" si="110"/>
        <v>20.268756998880182</v>
      </c>
    </row>
    <row r="287" spans="1:16" ht="39.950000000000003" customHeight="1" x14ac:dyDescent="0.2">
      <c r="A287" s="19" t="s">
        <v>192</v>
      </c>
      <c r="B287" s="127">
        <v>0</v>
      </c>
      <c r="C287" s="127">
        <v>0</v>
      </c>
      <c r="D287" s="127">
        <v>0</v>
      </c>
      <c r="E287" s="127">
        <v>0</v>
      </c>
      <c r="F287" s="127">
        <v>0</v>
      </c>
      <c r="G287" s="127">
        <v>0</v>
      </c>
      <c r="H287" s="127">
        <v>0</v>
      </c>
      <c r="I287" s="127">
        <v>0</v>
      </c>
      <c r="J287" s="127">
        <v>0</v>
      </c>
      <c r="K287" s="127">
        <v>0</v>
      </c>
      <c r="L287" s="127">
        <v>0</v>
      </c>
      <c r="M287" s="127">
        <v>0</v>
      </c>
      <c r="N287" s="127">
        <v>0</v>
      </c>
      <c r="O287" s="127">
        <v>0</v>
      </c>
      <c r="P287" s="127">
        <v>0</v>
      </c>
    </row>
    <row r="288" spans="1:16" ht="39.950000000000003" customHeight="1" x14ac:dyDescent="0.2">
      <c r="A288" s="19" t="s">
        <v>193</v>
      </c>
      <c r="B288" s="127">
        <v>0</v>
      </c>
      <c r="C288" s="127">
        <v>0</v>
      </c>
      <c r="D288" s="127">
        <v>0</v>
      </c>
      <c r="E288" s="127">
        <v>0</v>
      </c>
      <c r="F288" s="127">
        <v>0</v>
      </c>
      <c r="G288" s="127">
        <v>0</v>
      </c>
      <c r="H288" s="127">
        <v>0</v>
      </c>
      <c r="I288" s="127">
        <v>0</v>
      </c>
      <c r="J288" s="127">
        <v>0</v>
      </c>
      <c r="K288" s="127">
        <v>0</v>
      </c>
      <c r="L288" s="127">
        <v>0</v>
      </c>
      <c r="M288" s="127">
        <v>0</v>
      </c>
      <c r="N288" s="127">
        <v>0</v>
      </c>
      <c r="O288" s="127">
        <v>0</v>
      </c>
      <c r="P288" s="127">
        <v>0</v>
      </c>
    </row>
    <row r="289" spans="1:16" ht="39.950000000000003" customHeight="1" x14ac:dyDescent="0.2">
      <c r="A289" s="19" t="s">
        <v>194</v>
      </c>
      <c r="B289" s="127">
        <v>0</v>
      </c>
      <c r="C289" s="127">
        <v>0</v>
      </c>
      <c r="D289" s="127">
        <v>0</v>
      </c>
      <c r="E289" s="127">
        <v>0</v>
      </c>
      <c r="F289" s="127">
        <v>0</v>
      </c>
      <c r="G289" s="127">
        <v>0</v>
      </c>
      <c r="H289" s="127">
        <v>0</v>
      </c>
      <c r="I289" s="127">
        <v>0</v>
      </c>
      <c r="J289" s="127">
        <v>0</v>
      </c>
      <c r="K289" s="127">
        <v>0</v>
      </c>
      <c r="L289" s="127">
        <v>0</v>
      </c>
      <c r="M289" s="127">
        <v>0</v>
      </c>
      <c r="N289" s="127">
        <v>0</v>
      </c>
      <c r="O289" s="127">
        <v>0</v>
      </c>
      <c r="P289" s="127">
        <v>0</v>
      </c>
    </row>
    <row r="290" spans="1:16" ht="39.950000000000003" customHeight="1" x14ac:dyDescent="0.2">
      <c r="A290" s="19" t="s">
        <v>195</v>
      </c>
      <c r="B290" s="20">
        <v>55</v>
      </c>
      <c r="C290" s="127">
        <v>0</v>
      </c>
      <c r="D290" s="127">
        <v>0</v>
      </c>
      <c r="E290" s="20">
        <v>1</v>
      </c>
      <c r="F290" s="21">
        <f t="shared" si="106"/>
        <v>1.8181818181818181</v>
      </c>
      <c r="G290" s="20">
        <v>14</v>
      </c>
      <c r="H290" s="21">
        <f t="shared" si="107"/>
        <v>25.454545454545453</v>
      </c>
      <c r="I290" s="127">
        <v>0</v>
      </c>
      <c r="J290" s="127">
        <v>0</v>
      </c>
      <c r="K290" s="20">
        <v>3</v>
      </c>
      <c r="L290" s="21">
        <f t="shared" si="108"/>
        <v>5.4545454545454541</v>
      </c>
      <c r="M290" s="127">
        <v>0</v>
      </c>
      <c r="N290" s="127">
        <v>0</v>
      </c>
      <c r="O290" s="20">
        <v>37</v>
      </c>
      <c r="P290" s="22">
        <f t="shared" si="110"/>
        <v>67.272727272727266</v>
      </c>
    </row>
    <row r="291" spans="1:16" ht="17.25" customHeight="1" x14ac:dyDescent="0.2">
      <c r="A291" s="56"/>
      <c r="B291" s="20"/>
      <c r="C291" s="20"/>
      <c r="D291" s="21"/>
      <c r="E291" s="20"/>
      <c r="F291" s="21"/>
      <c r="G291" s="20"/>
      <c r="H291" s="21"/>
      <c r="I291" s="20"/>
      <c r="J291" s="21"/>
      <c r="K291" s="20"/>
      <c r="L291" s="21"/>
      <c r="M291" s="20"/>
      <c r="N291" s="21"/>
      <c r="O291" s="20"/>
      <c r="P291" s="22"/>
    </row>
    <row r="292" spans="1:16" ht="15.75" thickBot="1" x14ac:dyDescent="0.25">
      <c r="A292" s="68"/>
      <c r="B292" s="69"/>
      <c r="C292" s="70"/>
      <c r="D292" s="70"/>
      <c r="E292" s="70"/>
      <c r="F292" s="70"/>
      <c r="G292" s="69"/>
      <c r="H292" s="69"/>
      <c r="I292" s="69"/>
      <c r="J292" s="69"/>
      <c r="K292" s="69"/>
      <c r="L292" s="69"/>
      <c r="M292" s="69"/>
      <c r="N292" s="71"/>
      <c r="O292" s="69"/>
      <c r="P292" s="72"/>
    </row>
    <row r="293" spans="1:16" ht="18" customHeight="1" x14ac:dyDescent="0.2">
      <c r="A293" s="29" t="s">
        <v>196</v>
      </c>
      <c r="B293" s="20"/>
      <c r="C293" s="20"/>
      <c r="D293" s="21"/>
      <c r="E293" s="20"/>
      <c r="F293" s="21"/>
      <c r="G293" s="20"/>
      <c r="H293" s="21"/>
      <c r="I293" s="20"/>
      <c r="J293" s="21"/>
      <c r="K293" s="20"/>
      <c r="L293" s="21"/>
      <c r="M293" s="20"/>
      <c r="N293" s="21"/>
      <c r="O293" s="20"/>
      <c r="P293" s="22"/>
    </row>
    <row r="294" spans="1:16" ht="18" customHeight="1" x14ac:dyDescent="0.25">
      <c r="A294" s="30" t="s">
        <v>19</v>
      </c>
    </row>
    <row r="295" spans="1:16" ht="15.95" customHeight="1" x14ac:dyDescent="0.2">
      <c r="A295" s="31" t="s">
        <v>20</v>
      </c>
    </row>
    <row r="296" spans="1:16" ht="35.1" customHeight="1" x14ac:dyDescent="0.2">
      <c r="A296" s="67" t="s">
        <v>151</v>
      </c>
      <c r="B296" s="15"/>
      <c r="C296" s="55"/>
      <c r="D296" s="5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</row>
    <row r="297" spans="1:16" ht="39.950000000000003" customHeight="1" x14ac:dyDescent="0.2">
      <c r="A297" s="16" t="s">
        <v>185</v>
      </c>
      <c r="B297" s="15">
        <v>21207</v>
      </c>
      <c r="C297" s="15">
        <v>4754</v>
      </c>
      <c r="D297" s="17">
        <f>C297/B297*100</f>
        <v>22.417126420521527</v>
      </c>
      <c r="E297" s="15">
        <v>608</v>
      </c>
      <c r="F297" s="17">
        <f>E297/B297*100</f>
        <v>2.8669778846607255</v>
      </c>
      <c r="G297" s="15">
        <v>5800</v>
      </c>
      <c r="H297" s="17">
        <f>G297/B297*100</f>
        <v>27.349460083934552</v>
      </c>
      <c r="I297" s="15">
        <v>47</v>
      </c>
      <c r="J297" s="17">
        <f>I297/B297*100</f>
        <v>0.2216249351629179</v>
      </c>
      <c r="K297" s="15">
        <v>834</v>
      </c>
      <c r="L297" s="17">
        <f>K297/B297*100</f>
        <v>3.9326637431036917</v>
      </c>
      <c r="M297" s="15">
        <v>322</v>
      </c>
      <c r="N297" s="17">
        <f>M297/B297*100</f>
        <v>1.5183665770736079</v>
      </c>
      <c r="O297" s="15">
        <v>8842</v>
      </c>
      <c r="P297" s="18">
        <f>O297/B297*100</f>
        <v>41.693780355542984</v>
      </c>
    </row>
    <row r="298" spans="1:16" ht="39.950000000000003" customHeight="1" x14ac:dyDescent="0.2">
      <c r="A298" s="19" t="s">
        <v>186</v>
      </c>
      <c r="B298" s="20">
        <v>2150</v>
      </c>
      <c r="C298" s="20">
        <v>163</v>
      </c>
      <c r="D298" s="21">
        <f>C298/B298*100</f>
        <v>7.5813953488372094</v>
      </c>
      <c r="E298" s="20">
        <v>82</v>
      </c>
      <c r="F298" s="21">
        <f t="shared" ref="F298:F309" si="113">E298/B298*100</f>
        <v>3.8139534883720931</v>
      </c>
      <c r="G298" s="20">
        <v>720</v>
      </c>
      <c r="H298" s="21">
        <f t="shared" ref="H298:H309" si="114">G298/B298*100</f>
        <v>33.488372093023258</v>
      </c>
      <c r="I298" s="20">
        <v>13</v>
      </c>
      <c r="J298" s="21">
        <f t="shared" ref="J298:J309" si="115">I298/B298*100</f>
        <v>0.60465116279069764</v>
      </c>
      <c r="K298" s="20">
        <v>32</v>
      </c>
      <c r="L298" s="21">
        <f t="shared" ref="L298:L309" si="116">K298/B298*100</f>
        <v>1.4883720930232558</v>
      </c>
      <c r="M298" s="20">
        <v>107</v>
      </c>
      <c r="N298" s="21">
        <f t="shared" ref="N298:N309" si="117">M298/B298*100</f>
        <v>4.9767441860465116</v>
      </c>
      <c r="O298" s="20">
        <v>1033</v>
      </c>
      <c r="P298" s="22">
        <f t="shared" ref="P298:P309" si="118">O298/B298*100</f>
        <v>48.04651162790698</v>
      </c>
    </row>
    <row r="299" spans="1:16" ht="39.950000000000003" customHeight="1" x14ac:dyDescent="0.2">
      <c r="A299" s="19" t="s">
        <v>187</v>
      </c>
      <c r="B299" s="20">
        <v>1478</v>
      </c>
      <c r="C299" s="20">
        <v>359</v>
      </c>
      <c r="D299" s="21">
        <f t="shared" ref="D299:D309" si="119">C299/B299*100</f>
        <v>24.289580514208389</v>
      </c>
      <c r="E299" s="20">
        <v>109</v>
      </c>
      <c r="F299" s="21">
        <f t="shared" si="113"/>
        <v>7.3748308525033837</v>
      </c>
      <c r="G299" s="20">
        <v>422</v>
      </c>
      <c r="H299" s="21">
        <f t="shared" si="114"/>
        <v>28.552097428958049</v>
      </c>
      <c r="I299" s="20">
        <v>1</v>
      </c>
      <c r="J299" s="21">
        <f t="shared" si="115"/>
        <v>6.7658998646820026E-2</v>
      </c>
      <c r="K299" s="20">
        <v>6</v>
      </c>
      <c r="L299" s="21">
        <f t="shared" si="116"/>
        <v>0.40595399188092013</v>
      </c>
      <c r="M299" s="20">
        <v>26</v>
      </c>
      <c r="N299" s="21">
        <f t="shared" si="117"/>
        <v>1.7591339648173208</v>
      </c>
      <c r="O299" s="20">
        <v>555</v>
      </c>
      <c r="P299" s="22">
        <f t="shared" si="118"/>
        <v>37.550744248985112</v>
      </c>
    </row>
    <row r="300" spans="1:16" ht="39.950000000000003" customHeight="1" x14ac:dyDescent="0.2">
      <c r="A300" s="125" t="s">
        <v>199</v>
      </c>
      <c r="B300" s="20">
        <v>10404</v>
      </c>
      <c r="C300" s="20">
        <v>2304</v>
      </c>
      <c r="D300" s="21">
        <f t="shared" si="119"/>
        <v>22.145328719723185</v>
      </c>
      <c r="E300" s="20">
        <v>350</v>
      </c>
      <c r="F300" s="21">
        <f t="shared" si="113"/>
        <v>3.3640907343329487</v>
      </c>
      <c r="G300" s="20">
        <v>3184</v>
      </c>
      <c r="H300" s="21">
        <f t="shared" si="114"/>
        <v>30.603613994617458</v>
      </c>
      <c r="I300" s="20">
        <v>29</v>
      </c>
      <c r="J300" s="21">
        <f t="shared" si="115"/>
        <v>0.27873894655901577</v>
      </c>
      <c r="K300" s="20">
        <v>400</v>
      </c>
      <c r="L300" s="21">
        <f t="shared" si="116"/>
        <v>3.8446751249519413</v>
      </c>
      <c r="M300" s="20">
        <v>154</v>
      </c>
      <c r="N300" s="21">
        <f t="shared" si="117"/>
        <v>1.4801999231064975</v>
      </c>
      <c r="O300" s="20">
        <v>3983</v>
      </c>
      <c r="P300" s="22">
        <f t="shared" si="118"/>
        <v>38.283352556708962</v>
      </c>
    </row>
    <row r="301" spans="1:16" ht="39.950000000000003" customHeight="1" x14ac:dyDescent="0.2">
      <c r="A301" s="19" t="s">
        <v>188</v>
      </c>
      <c r="B301" s="20">
        <v>551</v>
      </c>
      <c r="C301" s="20">
        <v>314</v>
      </c>
      <c r="D301" s="21">
        <f t="shared" si="119"/>
        <v>56.987295825771319</v>
      </c>
      <c r="E301" s="20">
        <v>23</v>
      </c>
      <c r="F301" s="21">
        <f t="shared" si="113"/>
        <v>4.1742286751361162</v>
      </c>
      <c r="G301" s="20">
        <v>61</v>
      </c>
      <c r="H301" s="21">
        <f t="shared" si="114"/>
        <v>11.070780399274046</v>
      </c>
      <c r="I301" s="127">
        <v>0</v>
      </c>
      <c r="J301" s="127">
        <v>0</v>
      </c>
      <c r="K301" s="127">
        <v>0</v>
      </c>
      <c r="L301" s="127">
        <v>0</v>
      </c>
      <c r="M301" s="20">
        <v>11</v>
      </c>
      <c r="N301" s="21">
        <f t="shared" si="117"/>
        <v>1.9963702359346642</v>
      </c>
      <c r="O301" s="20">
        <v>142</v>
      </c>
      <c r="P301" s="22">
        <f t="shared" si="118"/>
        <v>25.771324863883848</v>
      </c>
    </row>
    <row r="302" spans="1:16" ht="54.95" customHeight="1" x14ac:dyDescent="0.2">
      <c r="A302" s="19" t="s">
        <v>189</v>
      </c>
      <c r="B302" s="20">
        <v>2194</v>
      </c>
      <c r="C302" s="20">
        <v>405</v>
      </c>
      <c r="D302" s="21">
        <f t="shared" si="119"/>
        <v>18.459434822242478</v>
      </c>
      <c r="E302" s="20">
        <v>13</v>
      </c>
      <c r="F302" s="21">
        <f t="shared" si="113"/>
        <v>0.59252506836827712</v>
      </c>
      <c r="G302" s="20">
        <v>490</v>
      </c>
      <c r="H302" s="21">
        <f t="shared" si="114"/>
        <v>22.333637192342753</v>
      </c>
      <c r="I302" s="127">
        <v>0</v>
      </c>
      <c r="J302" s="127">
        <v>0</v>
      </c>
      <c r="K302" s="20">
        <v>211</v>
      </c>
      <c r="L302" s="21">
        <f t="shared" si="116"/>
        <v>9.6171376481312674</v>
      </c>
      <c r="M302" s="127">
        <v>0</v>
      </c>
      <c r="N302" s="127">
        <v>0</v>
      </c>
      <c r="O302" s="20">
        <v>1075</v>
      </c>
      <c r="P302" s="22">
        <f t="shared" si="118"/>
        <v>48.997265268915221</v>
      </c>
    </row>
    <row r="303" spans="1:16" ht="120" customHeight="1" x14ac:dyDescent="0.2">
      <c r="A303" s="19" t="s">
        <v>200</v>
      </c>
      <c r="B303" s="20">
        <v>27</v>
      </c>
      <c r="C303" s="20">
        <v>1</v>
      </c>
      <c r="D303" s="21">
        <f t="shared" si="119"/>
        <v>3.7037037037037033</v>
      </c>
      <c r="E303" s="127">
        <v>0</v>
      </c>
      <c r="F303" s="127">
        <v>0</v>
      </c>
      <c r="G303" s="20">
        <v>1</v>
      </c>
      <c r="H303" s="21">
        <f t="shared" si="114"/>
        <v>3.7037037037037033</v>
      </c>
      <c r="I303" s="127">
        <v>0</v>
      </c>
      <c r="J303" s="127">
        <v>0</v>
      </c>
      <c r="K303" s="20">
        <v>1</v>
      </c>
      <c r="L303" s="21">
        <f t="shared" si="116"/>
        <v>3.7037037037037033</v>
      </c>
      <c r="M303" s="127">
        <v>0</v>
      </c>
      <c r="N303" s="127">
        <v>0</v>
      </c>
      <c r="O303" s="20">
        <v>24</v>
      </c>
      <c r="P303" s="22">
        <f t="shared" si="118"/>
        <v>88.888888888888886</v>
      </c>
    </row>
    <row r="304" spans="1:16" ht="39.950000000000003" customHeight="1" x14ac:dyDescent="0.2">
      <c r="A304" s="19" t="s">
        <v>190</v>
      </c>
      <c r="B304" s="20">
        <v>1956</v>
      </c>
      <c r="C304" s="20">
        <v>935</v>
      </c>
      <c r="D304" s="21">
        <f t="shared" si="119"/>
        <v>47.801635991820042</v>
      </c>
      <c r="E304" s="20">
        <v>16</v>
      </c>
      <c r="F304" s="21">
        <f t="shared" si="113"/>
        <v>0.81799591002045002</v>
      </c>
      <c r="G304" s="20">
        <v>141</v>
      </c>
      <c r="H304" s="21">
        <f t="shared" si="114"/>
        <v>7.2085889570552144</v>
      </c>
      <c r="I304" s="20">
        <v>3</v>
      </c>
      <c r="J304" s="21">
        <f t="shared" si="115"/>
        <v>0.15337423312883436</v>
      </c>
      <c r="K304" s="20">
        <v>15</v>
      </c>
      <c r="L304" s="21">
        <f t="shared" si="116"/>
        <v>0.76687116564417179</v>
      </c>
      <c r="M304" s="20">
        <v>2</v>
      </c>
      <c r="N304" s="21">
        <f t="shared" si="117"/>
        <v>0.10224948875255625</v>
      </c>
      <c r="O304" s="20">
        <v>844</v>
      </c>
      <c r="P304" s="22">
        <f t="shared" si="118"/>
        <v>43.149284253578735</v>
      </c>
    </row>
    <row r="305" spans="1:16" ht="39.950000000000003" customHeight="1" x14ac:dyDescent="0.2">
      <c r="A305" s="19" t="s">
        <v>191</v>
      </c>
      <c r="B305" s="20">
        <v>1170</v>
      </c>
      <c r="C305" s="20">
        <v>25</v>
      </c>
      <c r="D305" s="21">
        <f t="shared" si="119"/>
        <v>2.1367521367521367</v>
      </c>
      <c r="E305" s="20">
        <v>12</v>
      </c>
      <c r="F305" s="21">
        <f t="shared" si="113"/>
        <v>1.0256410256410255</v>
      </c>
      <c r="G305" s="20">
        <v>710</v>
      </c>
      <c r="H305" s="21">
        <f t="shared" si="114"/>
        <v>60.683760683760681</v>
      </c>
      <c r="I305" s="127">
        <v>0</v>
      </c>
      <c r="J305" s="127">
        <v>0</v>
      </c>
      <c r="K305" s="127">
        <v>0</v>
      </c>
      <c r="L305" s="127">
        <v>0</v>
      </c>
      <c r="M305" s="20">
        <v>2</v>
      </c>
      <c r="N305" s="21">
        <f t="shared" si="117"/>
        <v>0.17094017094017094</v>
      </c>
      <c r="O305" s="20">
        <v>421</v>
      </c>
      <c r="P305" s="22">
        <f t="shared" si="118"/>
        <v>35.982905982905983</v>
      </c>
    </row>
    <row r="306" spans="1:16" ht="39.950000000000003" customHeight="1" x14ac:dyDescent="0.2">
      <c r="A306" s="19" t="s">
        <v>192</v>
      </c>
      <c r="B306" s="20">
        <v>60</v>
      </c>
      <c r="C306" s="127">
        <v>0</v>
      </c>
      <c r="D306" s="127">
        <v>0</v>
      </c>
      <c r="E306" s="127">
        <v>0</v>
      </c>
      <c r="F306" s="127">
        <v>0</v>
      </c>
      <c r="G306" s="20">
        <v>3</v>
      </c>
      <c r="H306" s="21">
        <f t="shared" si="114"/>
        <v>5</v>
      </c>
      <c r="I306" s="127">
        <v>0</v>
      </c>
      <c r="J306" s="127">
        <v>0</v>
      </c>
      <c r="K306" s="20">
        <v>27</v>
      </c>
      <c r="L306" s="21">
        <f t="shared" si="116"/>
        <v>45</v>
      </c>
      <c r="M306" s="20">
        <v>5</v>
      </c>
      <c r="N306" s="21">
        <f t="shared" si="117"/>
        <v>8.3333333333333321</v>
      </c>
      <c r="O306" s="20">
        <v>25</v>
      </c>
      <c r="P306" s="22">
        <f t="shared" si="118"/>
        <v>41.666666666666671</v>
      </c>
    </row>
    <row r="307" spans="1:16" ht="39.950000000000003" customHeight="1" x14ac:dyDescent="0.2">
      <c r="A307" s="19" t="s">
        <v>193</v>
      </c>
      <c r="B307" s="20">
        <v>317</v>
      </c>
      <c r="C307" s="20">
        <v>148</v>
      </c>
      <c r="D307" s="21">
        <f t="shared" si="119"/>
        <v>46.687697160883282</v>
      </c>
      <c r="E307" s="20">
        <v>2</v>
      </c>
      <c r="F307" s="21">
        <f t="shared" si="113"/>
        <v>0.63091482649842268</v>
      </c>
      <c r="G307" s="20">
        <v>23</v>
      </c>
      <c r="H307" s="21">
        <f t="shared" si="114"/>
        <v>7.2555205047318623</v>
      </c>
      <c r="I307" s="127">
        <v>0</v>
      </c>
      <c r="J307" s="127">
        <v>0</v>
      </c>
      <c r="K307" s="20">
        <v>4</v>
      </c>
      <c r="L307" s="21">
        <f t="shared" si="116"/>
        <v>1.2618296529968454</v>
      </c>
      <c r="M307" s="20">
        <v>2</v>
      </c>
      <c r="N307" s="21">
        <f t="shared" si="117"/>
        <v>0.63091482649842268</v>
      </c>
      <c r="O307" s="20">
        <v>138</v>
      </c>
      <c r="P307" s="22">
        <f t="shared" si="118"/>
        <v>43.533123028391167</v>
      </c>
    </row>
    <row r="308" spans="1:16" ht="39.950000000000003" customHeight="1" x14ac:dyDescent="0.2">
      <c r="A308" s="19" t="s">
        <v>194</v>
      </c>
      <c r="B308" s="20">
        <v>3</v>
      </c>
      <c r="C308" s="127">
        <v>0</v>
      </c>
      <c r="D308" s="127">
        <v>0</v>
      </c>
      <c r="E308" s="127">
        <v>0</v>
      </c>
      <c r="F308" s="127">
        <v>0</v>
      </c>
      <c r="G308" s="127">
        <v>0</v>
      </c>
      <c r="H308" s="127">
        <v>0</v>
      </c>
      <c r="I308" s="127">
        <v>0</v>
      </c>
      <c r="J308" s="127">
        <v>0</v>
      </c>
      <c r="K308" s="127">
        <v>0</v>
      </c>
      <c r="L308" s="127">
        <v>0</v>
      </c>
      <c r="M308" s="20">
        <v>1</v>
      </c>
      <c r="N308" s="21">
        <f t="shared" si="117"/>
        <v>33.333333333333329</v>
      </c>
      <c r="O308" s="20">
        <v>2</v>
      </c>
      <c r="P308" s="22">
        <f t="shared" si="118"/>
        <v>66.666666666666657</v>
      </c>
    </row>
    <row r="309" spans="1:16" ht="39.950000000000003" customHeight="1" x14ac:dyDescent="0.2">
      <c r="A309" s="19" t="s">
        <v>195</v>
      </c>
      <c r="B309" s="20">
        <v>897</v>
      </c>
      <c r="C309" s="20">
        <v>100</v>
      </c>
      <c r="D309" s="21">
        <f t="shared" si="119"/>
        <v>11.148272017837236</v>
      </c>
      <c r="E309" s="20">
        <v>1</v>
      </c>
      <c r="F309" s="21">
        <f t="shared" si="113"/>
        <v>0.11148272017837235</v>
      </c>
      <c r="G309" s="20">
        <v>45</v>
      </c>
      <c r="H309" s="21">
        <f t="shared" si="114"/>
        <v>5.0167224080267561</v>
      </c>
      <c r="I309" s="20">
        <v>1</v>
      </c>
      <c r="J309" s="21">
        <f t="shared" si="115"/>
        <v>0.11148272017837235</v>
      </c>
      <c r="K309" s="20">
        <v>138</v>
      </c>
      <c r="L309" s="21">
        <f t="shared" si="116"/>
        <v>15.384615384615385</v>
      </c>
      <c r="M309" s="20">
        <v>12</v>
      </c>
      <c r="N309" s="21">
        <f t="shared" si="117"/>
        <v>1.3377926421404682</v>
      </c>
      <c r="O309" s="20">
        <v>600</v>
      </c>
      <c r="P309" s="22">
        <f t="shared" si="118"/>
        <v>66.889632107023417</v>
      </c>
    </row>
    <row r="310" spans="1:16" ht="15" customHeight="1" x14ac:dyDescent="0.2">
      <c r="A310" s="56"/>
      <c r="B310" s="20"/>
      <c r="C310" s="20"/>
      <c r="D310" s="21"/>
      <c r="E310" s="20"/>
      <c r="F310" s="21"/>
      <c r="G310" s="20"/>
      <c r="H310" s="21"/>
      <c r="I310" s="20"/>
      <c r="J310" s="21"/>
      <c r="K310" s="20"/>
      <c r="L310" s="21"/>
      <c r="M310" s="20"/>
      <c r="N310" s="21"/>
      <c r="O310" s="20"/>
      <c r="P310" s="22"/>
    </row>
    <row r="311" spans="1:16" ht="15.75" thickBot="1" x14ac:dyDescent="0.25">
      <c r="A311" s="68"/>
      <c r="B311" s="69"/>
      <c r="C311" s="70"/>
      <c r="D311" s="70"/>
      <c r="E311" s="70"/>
      <c r="F311" s="70"/>
      <c r="G311" s="69"/>
      <c r="H311" s="69"/>
      <c r="I311" s="69"/>
      <c r="J311" s="69"/>
      <c r="K311" s="69"/>
      <c r="L311" s="69"/>
      <c r="M311" s="69"/>
      <c r="N311" s="71"/>
      <c r="O311" s="69"/>
      <c r="P311" s="72"/>
    </row>
    <row r="312" spans="1:16" ht="18" customHeight="1" x14ac:dyDescent="0.2">
      <c r="A312" s="29" t="s">
        <v>196</v>
      </c>
      <c r="B312" s="20"/>
      <c r="C312" s="20"/>
      <c r="D312" s="21"/>
      <c r="E312" s="20"/>
      <c r="F312" s="21"/>
      <c r="G312" s="20"/>
      <c r="H312" s="21"/>
      <c r="I312" s="20"/>
      <c r="J312" s="21"/>
      <c r="K312" s="20"/>
      <c r="L312" s="21"/>
      <c r="M312" s="20"/>
      <c r="N312" s="21"/>
      <c r="O312" s="20"/>
      <c r="P312" s="22"/>
    </row>
    <row r="313" spans="1:16" ht="18" customHeight="1" x14ac:dyDescent="0.25">
      <c r="A313" s="30" t="s">
        <v>19</v>
      </c>
    </row>
    <row r="314" spans="1:16" ht="15.95" customHeight="1" x14ac:dyDescent="0.2">
      <c r="A314" s="31" t="s">
        <v>20</v>
      </c>
    </row>
    <row r="315" spans="1:16" ht="35.1" customHeight="1" x14ac:dyDescent="0.2">
      <c r="A315" s="67" t="s">
        <v>152</v>
      </c>
      <c r="B315" s="15"/>
      <c r="C315" s="55"/>
      <c r="D315" s="5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</row>
    <row r="316" spans="1:16" ht="39.950000000000003" customHeight="1" x14ac:dyDescent="0.2">
      <c r="A316" s="16" t="s">
        <v>185</v>
      </c>
      <c r="B316" s="15">
        <v>1026</v>
      </c>
      <c r="C316" s="15">
        <v>71</v>
      </c>
      <c r="D316" s="17">
        <f>C316/B316*100</f>
        <v>6.9200779727095512</v>
      </c>
      <c r="E316" s="15">
        <v>22</v>
      </c>
      <c r="F316" s="17">
        <f>E316/B316*100</f>
        <v>2.144249512670565</v>
      </c>
      <c r="G316" s="15">
        <v>605</v>
      </c>
      <c r="H316" s="17">
        <f>G316/B316*100</f>
        <v>58.966861598440545</v>
      </c>
      <c r="I316" s="130">
        <v>0</v>
      </c>
      <c r="J316" s="130">
        <v>0</v>
      </c>
      <c r="K316" s="15">
        <v>23</v>
      </c>
      <c r="L316" s="17">
        <f>K316/B316*100</f>
        <v>2.2417153996101362</v>
      </c>
      <c r="M316" s="15">
        <v>30</v>
      </c>
      <c r="N316" s="17">
        <f>M316/B316*100</f>
        <v>2.9239766081871341</v>
      </c>
      <c r="O316" s="15">
        <v>275</v>
      </c>
      <c r="P316" s="18">
        <f>O316/B316*100</f>
        <v>26.803118908382068</v>
      </c>
    </row>
    <row r="317" spans="1:16" ht="39.950000000000003" customHeight="1" x14ac:dyDescent="0.2">
      <c r="A317" s="19" t="s">
        <v>186</v>
      </c>
      <c r="B317" s="20">
        <v>577</v>
      </c>
      <c r="C317" s="20">
        <v>27</v>
      </c>
      <c r="D317" s="21">
        <f>C317/B317*100</f>
        <v>4.6793760831889086</v>
      </c>
      <c r="E317" s="20">
        <v>22</v>
      </c>
      <c r="F317" s="21">
        <f t="shared" ref="F317" si="120">E317/B317*100</f>
        <v>3.8128249566724435</v>
      </c>
      <c r="G317" s="20">
        <v>382</v>
      </c>
      <c r="H317" s="21">
        <f t="shared" ref="H317:H326" si="121">G317/B317*100</f>
        <v>66.204506065857885</v>
      </c>
      <c r="I317" s="127">
        <v>0</v>
      </c>
      <c r="J317" s="127">
        <v>0</v>
      </c>
      <c r="K317" s="20">
        <v>12</v>
      </c>
      <c r="L317" s="21">
        <f t="shared" ref="L317:L319" si="122">K317/B317*100</f>
        <v>2.0797227036395149</v>
      </c>
      <c r="M317" s="20">
        <v>26</v>
      </c>
      <c r="N317" s="21">
        <f t="shared" ref="N317:N318" si="123">M317/B317*100</f>
        <v>4.5060658578856154</v>
      </c>
      <c r="O317" s="20">
        <v>108</v>
      </c>
      <c r="P317" s="22">
        <f t="shared" ref="P317:P328" si="124">O317/B317*100</f>
        <v>18.717504332755635</v>
      </c>
    </row>
    <row r="318" spans="1:16" ht="39.950000000000003" customHeight="1" x14ac:dyDescent="0.2">
      <c r="A318" s="19" t="s">
        <v>187</v>
      </c>
      <c r="B318" s="20">
        <v>42</v>
      </c>
      <c r="C318" s="20">
        <v>8</v>
      </c>
      <c r="D318" s="21">
        <f t="shared" ref="D318:D321" si="125">C318/B318*100</f>
        <v>19.047619047619047</v>
      </c>
      <c r="E318" s="127">
        <v>0</v>
      </c>
      <c r="F318" s="127">
        <v>0</v>
      </c>
      <c r="G318" s="20">
        <v>6</v>
      </c>
      <c r="H318" s="21">
        <f t="shared" si="121"/>
        <v>14.285714285714285</v>
      </c>
      <c r="I318" s="127">
        <v>0</v>
      </c>
      <c r="J318" s="127">
        <v>0</v>
      </c>
      <c r="K318" s="20">
        <v>4</v>
      </c>
      <c r="L318" s="21">
        <f t="shared" si="122"/>
        <v>9.5238095238095237</v>
      </c>
      <c r="M318" s="20">
        <v>4</v>
      </c>
      <c r="N318" s="21">
        <f t="shared" si="123"/>
        <v>9.5238095238095237</v>
      </c>
      <c r="O318" s="20">
        <v>20</v>
      </c>
      <c r="P318" s="22">
        <f t="shared" si="124"/>
        <v>47.619047619047613</v>
      </c>
    </row>
    <row r="319" spans="1:16" ht="39.950000000000003" customHeight="1" x14ac:dyDescent="0.2">
      <c r="A319" s="125" t="s">
        <v>199</v>
      </c>
      <c r="B319" s="20">
        <v>166</v>
      </c>
      <c r="C319" s="20">
        <v>17</v>
      </c>
      <c r="D319" s="21">
        <f t="shared" si="125"/>
        <v>10.240963855421686</v>
      </c>
      <c r="E319" s="127">
        <v>0</v>
      </c>
      <c r="F319" s="127">
        <v>0</v>
      </c>
      <c r="G319" s="20">
        <v>21</v>
      </c>
      <c r="H319" s="21">
        <f t="shared" si="121"/>
        <v>12.650602409638553</v>
      </c>
      <c r="I319" s="127">
        <v>0</v>
      </c>
      <c r="J319" s="127">
        <v>0</v>
      </c>
      <c r="K319" s="20">
        <v>7</v>
      </c>
      <c r="L319" s="21">
        <f t="shared" si="122"/>
        <v>4.2168674698795181</v>
      </c>
      <c r="M319" s="127">
        <v>0</v>
      </c>
      <c r="N319" s="127">
        <v>0</v>
      </c>
      <c r="O319" s="20">
        <v>121</v>
      </c>
      <c r="P319" s="22">
        <f t="shared" si="124"/>
        <v>72.891566265060234</v>
      </c>
    </row>
    <row r="320" spans="1:16" ht="39.950000000000003" customHeight="1" x14ac:dyDescent="0.2">
      <c r="A320" s="19" t="s">
        <v>188</v>
      </c>
      <c r="B320" s="127">
        <v>0</v>
      </c>
      <c r="C320" s="127">
        <v>0</v>
      </c>
      <c r="D320" s="127">
        <v>0</v>
      </c>
      <c r="E320" s="127">
        <v>0</v>
      </c>
      <c r="F320" s="127">
        <v>0</v>
      </c>
      <c r="G320" s="127">
        <v>0</v>
      </c>
      <c r="H320" s="127">
        <v>0</v>
      </c>
      <c r="I320" s="127">
        <v>0</v>
      </c>
      <c r="J320" s="127">
        <v>0</v>
      </c>
      <c r="K320" s="127">
        <v>0</v>
      </c>
      <c r="L320" s="127">
        <v>0</v>
      </c>
      <c r="M320" s="127">
        <v>0</v>
      </c>
      <c r="N320" s="127">
        <v>0</v>
      </c>
      <c r="O320" s="127">
        <v>0</v>
      </c>
      <c r="P320" s="127">
        <v>0</v>
      </c>
    </row>
    <row r="321" spans="1:16" ht="54.95" customHeight="1" x14ac:dyDescent="0.2">
      <c r="A321" s="19" t="s">
        <v>189</v>
      </c>
      <c r="B321" s="20">
        <v>23</v>
      </c>
      <c r="C321" s="20">
        <v>13</v>
      </c>
      <c r="D321" s="21">
        <f t="shared" si="125"/>
        <v>56.521739130434781</v>
      </c>
      <c r="E321" s="127">
        <v>0</v>
      </c>
      <c r="F321" s="127">
        <v>0</v>
      </c>
      <c r="G321" s="127">
        <v>0</v>
      </c>
      <c r="H321" s="127">
        <v>0</v>
      </c>
      <c r="I321" s="127">
        <v>0</v>
      </c>
      <c r="J321" s="127">
        <v>0</v>
      </c>
      <c r="K321" s="127">
        <v>0</v>
      </c>
      <c r="L321" s="127">
        <v>0</v>
      </c>
      <c r="M321" s="127">
        <v>0</v>
      </c>
      <c r="N321" s="127">
        <v>0</v>
      </c>
      <c r="O321" s="20">
        <v>10</v>
      </c>
      <c r="P321" s="22">
        <f t="shared" si="124"/>
        <v>43.478260869565219</v>
      </c>
    </row>
    <row r="322" spans="1:16" ht="120" customHeight="1" x14ac:dyDescent="0.2">
      <c r="A322" s="19" t="s">
        <v>200</v>
      </c>
      <c r="B322" s="127">
        <v>0</v>
      </c>
      <c r="C322" s="127">
        <v>0</v>
      </c>
      <c r="D322" s="127">
        <v>0</v>
      </c>
      <c r="E322" s="127">
        <v>0</v>
      </c>
      <c r="F322" s="127">
        <v>0</v>
      </c>
      <c r="G322" s="127">
        <v>0</v>
      </c>
      <c r="H322" s="127">
        <v>0</v>
      </c>
      <c r="I322" s="127">
        <v>0</v>
      </c>
      <c r="J322" s="127">
        <v>0</v>
      </c>
      <c r="K322" s="127">
        <v>0</v>
      </c>
      <c r="L322" s="127">
        <v>0</v>
      </c>
      <c r="M322" s="127">
        <v>0</v>
      </c>
      <c r="N322" s="127">
        <v>0</v>
      </c>
      <c r="O322" s="127">
        <v>0</v>
      </c>
      <c r="P322" s="127">
        <v>0</v>
      </c>
    </row>
    <row r="323" spans="1:16" ht="39.950000000000003" customHeight="1" x14ac:dyDescent="0.2">
      <c r="A323" s="19" t="s">
        <v>190</v>
      </c>
      <c r="B323" s="20">
        <v>9</v>
      </c>
      <c r="C323" s="20">
        <v>6</v>
      </c>
      <c r="D323" s="21">
        <f t="shared" ref="D323" si="126">C323/B323*100</f>
        <v>66.666666666666657</v>
      </c>
      <c r="E323" s="127">
        <v>0</v>
      </c>
      <c r="F323" s="127">
        <v>0</v>
      </c>
      <c r="G323" s="20">
        <v>3</v>
      </c>
      <c r="H323" s="21">
        <f t="shared" si="121"/>
        <v>33.333333333333329</v>
      </c>
      <c r="I323" s="127">
        <v>0</v>
      </c>
      <c r="J323" s="127">
        <v>0</v>
      </c>
      <c r="K323" s="127">
        <v>0</v>
      </c>
      <c r="L323" s="127">
        <v>0</v>
      </c>
      <c r="M323" s="127">
        <v>0</v>
      </c>
      <c r="N323" s="127">
        <v>0</v>
      </c>
      <c r="O323" s="127">
        <v>0</v>
      </c>
      <c r="P323" s="127">
        <v>0</v>
      </c>
    </row>
    <row r="324" spans="1:16" ht="39.950000000000003" customHeight="1" x14ac:dyDescent="0.2">
      <c r="A324" s="19" t="s">
        <v>191</v>
      </c>
      <c r="B324" s="20">
        <v>198</v>
      </c>
      <c r="C324" s="127">
        <v>0</v>
      </c>
      <c r="D324" s="127">
        <v>0</v>
      </c>
      <c r="E324" s="127">
        <v>0</v>
      </c>
      <c r="F324" s="127">
        <v>0</v>
      </c>
      <c r="G324" s="20">
        <v>191</v>
      </c>
      <c r="H324" s="21">
        <f t="shared" si="121"/>
        <v>96.464646464646464</v>
      </c>
      <c r="I324" s="127">
        <v>0</v>
      </c>
      <c r="J324" s="127">
        <v>0</v>
      </c>
      <c r="K324" s="127">
        <v>0</v>
      </c>
      <c r="L324" s="127">
        <v>0</v>
      </c>
      <c r="M324" s="127">
        <v>0</v>
      </c>
      <c r="N324" s="127">
        <v>0</v>
      </c>
      <c r="O324" s="20">
        <v>7</v>
      </c>
      <c r="P324" s="22">
        <f t="shared" si="124"/>
        <v>3.535353535353535</v>
      </c>
    </row>
    <row r="325" spans="1:16" ht="39.950000000000003" customHeight="1" x14ac:dyDescent="0.2">
      <c r="A325" s="19" t="s">
        <v>192</v>
      </c>
      <c r="B325" s="20">
        <v>1</v>
      </c>
      <c r="C325" s="127">
        <v>0</v>
      </c>
      <c r="D325" s="127">
        <v>0</v>
      </c>
      <c r="E325" s="127">
        <v>0</v>
      </c>
      <c r="F325" s="127">
        <v>0</v>
      </c>
      <c r="G325" s="127">
        <v>0</v>
      </c>
      <c r="H325" s="127">
        <v>0</v>
      </c>
      <c r="I325" s="127">
        <v>0</v>
      </c>
      <c r="J325" s="127">
        <v>0</v>
      </c>
      <c r="K325" s="127">
        <v>0</v>
      </c>
      <c r="L325" s="127">
        <v>0</v>
      </c>
      <c r="M325" s="127">
        <v>0</v>
      </c>
      <c r="N325" s="127">
        <v>0</v>
      </c>
      <c r="O325" s="20">
        <v>1</v>
      </c>
      <c r="P325" s="22">
        <f t="shared" si="124"/>
        <v>100</v>
      </c>
    </row>
    <row r="326" spans="1:16" ht="39.950000000000003" customHeight="1" x14ac:dyDescent="0.2">
      <c r="A326" s="19" t="s">
        <v>193</v>
      </c>
      <c r="B326" s="20">
        <v>9</v>
      </c>
      <c r="C326" s="127">
        <v>0</v>
      </c>
      <c r="D326" s="127">
        <v>0</v>
      </c>
      <c r="E326" s="127">
        <v>0</v>
      </c>
      <c r="F326" s="127">
        <v>0</v>
      </c>
      <c r="G326" s="20">
        <v>2</v>
      </c>
      <c r="H326" s="21">
        <f t="shared" si="121"/>
        <v>22.222222222222221</v>
      </c>
      <c r="I326" s="127">
        <v>0</v>
      </c>
      <c r="J326" s="127">
        <v>0</v>
      </c>
      <c r="K326" s="127">
        <v>0</v>
      </c>
      <c r="L326" s="127">
        <v>0</v>
      </c>
      <c r="M326" s="127">
        <v>0</v>
      </c>
      <c r="N326" s="127">
        <v>0</v>
      </c>
      <c r="O326" s="20">
        <v>7</v>
      </c>
      <c r="P326" s="22">
        <f t="shared" si="124"/>
        <v>77.777777777777786</v>
      </c>
    </row>
    <row r="327" spans="1:16" ht="39.950000000000003" customHeight="1" x14ac:dyDescent="0.2">
      <c r="A327" s="19" t="s">
        <v>194</v>
      </c>
      <c r="B327" s="127">
        <v>0</v>
      </c>
      <c r="C327" s="127">
        <v>0</v>
      </c>
      <c r="D327" s="127">
        <v>0</v>
      </c>
      <c r="E327" s="127">
        <v>0</v>
      </c>
      <c r="F327" s="127">
        <v>0</v>
      </c>
      <c r="G327" s="127">
        <v>0</v>
      </c>
      <c r="H327" s="127">
        <v>0</v>
      </c>
      <c r="I327" s="127">
        <v>0</v>
      </c>
      <c r="J327" s="127">
        <v>0</v>
      </c>
      <c r="K327" s="127">
        <v>0</v>
      </c>
      <c r="L327" s="127">
        <v>0</v>
      </c>
      <c r="M327" s="127">
        <v>0</v>
      </c>
      <c r="N327" s="127">
        <v>0</v>
      </c>
      <c r="O327" s="127">
        <v>0</v>
      </c>
      <c r="P327" s="127">
        <v>0</v>
      </c>
    </row>
    <row r="328" spans="1:16" ht="39.950000000000003" customHeight="1" x14ac:dyDescent="0.2">
      <c r="A328" s="19" t="s">
        <v>195</v>
      </c>
      <c r="B328" s="20">
        <v>1</v>
      </c>
      <c r="C328" s="127">
        <v>0</v>
      </c>
      <c r="D328" s="127">
        <v>0</v>
      </c>
      <c r="E328" s="127">
        <v>0</v>
      </c>
      <c r="F328" s="127">
        <v>0</v>
      </c>
      <c r="G328" s="127">
        <v>0</v>
      </c>
      <c r="H328" s="127">
        <v>0</v>
      </c>
      <c r="I328" s="127">
        <v>0</v>
      </c>
      <c r="J328" s="127">
        <v>0</v>
      </c>
      <c r="K328" s="127">
        <v>0</v>
      </c>
      <c r="L328" s="127">
        <v>0</v>
      </c>
      <c r="M328" s="127">
        <v>0</v>
      </c>
      <c r="N328" s="127">
        <v>0</v>
      </c>
      <c r="O328" s="20">
        <v>1</v>
      </c>
      <c r="P328" s="22">
        <f t="shared" si="124"/>
        <v>100</v>
      </c>
    </row>
    <row r="329" spans="1:16" ht="17.25" customHeight="1" x14ac:dyDescent="0.2">
      <c r="A329" s="56"/>
      <c r="B329" s="20"/>
      <c r="C329" s="20"/>
      <c r="D329" s="21"/>
      <c r="E329" s="20"/>
      <c r="F329" s="21"/>
      <c r="G329" s="20"/>
      <c r="H329" s="21"/>
      <c r="I329" s="20"/>
      <c r="J329" s="21"/>
      <c r="K329" s="20"/>
      <c r="L329" s="21"/>
      <c r="M329" s="20"/>
      <c r="N329" s="21"/>
      <c r="O329" s="20"/>
      <c r="P329" s="22"/>
    </row>
    <row r="330" spans="1:16" ht="15.75" thickBot="1" x14ac:dyDescent="0.25">
      <c r="A330" s="68"/>
      <c r="B330" s="69"/>
      <c r="C330" s="70"/>
      <c r="D330" s="70"/>
      <c r="E330" s="70"/>
      <c r="F330" s="70"/>
      <c r="G330" s="69"/>
      <c r="H330" s="69"/>
      <c r="I330" s="69"/>
      <c r="J330" s="69"/>
      <c r="K330" s="69"/>
      <c r="L330" s="69"/>
      <c r="M330" s="69"/>
      <c r="N330" s="71"/>
      <c r="O330" s="69"/>
      <c r="P330" s="72"/>
    </row>
    <row r="331" spans="1:16" ht="18" customHeight="1" x14ac:dyDescent="0.2">
      <c r="A331" s="29" t="s">
        <v>196</v>
      </c>
      <c r="B331" s="20"/>
      <c r="C331" s="20"/>
      <c r="D331" s="21"/>
      <c r="E331" s="20"/>
      <c r="F331" s="21"/>
      <c r="G331" s="20"/>
      <c r="H331" s="21"/>
      <c r="I331" s="20"/>
      <c r="J331" s="21"/>
      <c r="K331" s="20"/>
      <c r="L331" s="21"/>
      <c r="M331" s="20"/>
      <c r="N331" s="21"/>
      <c r="O331" s="20"/>
      <c r="P331" s="22"/>
    </row>
    <row r="332" spans="1:16" ht="18" customHeight="1" x14ac:dyDescent="0.25">
      <c r="A332" s="30" t="s">
        <v>19</v>
      </c>
    </row>
    <row r="333" spans="1:16" ht="15.95" customHeight="1" x14ac:dyDescent="0.2">
      <c r="A333" s="31" t="s">
        <v>20</v>
      </c>
    </row>
    <row r="334" spans="1:16" ht="35.1" customHeight="1" x14ac:dyDescent="0.2">
      <c r="A334" s="67" t="s">
        <v>153</v>
      </c>
      <c r="B334" s="15"/>
      <c r="C334" s="55"/>
      <c r="D334" s="5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</row>
    <row r="335" spans="1:16" ht="39.950000000000003" customHeight="1" x14ac:dyDescent="0.2">
      <c r="A335" s="16" t="s">
        <v>185</v>
      </c>
      <c r="B335" s="15">
        <v>3546</v>
      </c>
      <c r="C335" s="15">
        <v>459</v>
      </c>
      <c r="D335" s="17">
        <f>C335/B335*100</f>
        <v>12.944162436548224</v>
      </c>
      <c r="E335" s="15">
        <v>81</v>
      </c>
      <c r="F335" s="17">
        <f>E335/B335*100</f>
        <v>2.2842639593908629</v>
      </c>
      <c r="G335" s="15">
        <v>1437</v>
      </c>
      <c r="H335" s="17">
        <f>G335/B335*100</f>
        <v>40.524534686971236</v>
      </c>
      <c r="I335" s="15">
        <v>15</v>
      </c>
      <c r="J335" s="17">
        <f>I335/B335*100</f>
        <v>0.4230118443316413</v>
      </c>
      <c r="K335" s="15">
        <v>456</v>
      </c>
      <c r="L335" s="17">
        <f>K335/B335*100</f>
        <v>12.859560067681894</v>
      </c>
      <c r="M335" s="15">
        <v>77</v>
      </c>
      <c r="N335" s="17">
        <f>M335/B335*100</f>
        <v>2.1714608009024254</v>
      </c>
      <c r="O335" s="15">
        <v>1021</v>
      </c>
      <c r="P335" s="18">
        <f>O335/B335*100</f>
        <v>28.793006204173714</v>
      </c>
    </row>
    <row r="336" spans="1:16" ht="39.950000000000003" customHeight="1" x14ac:dyDescent="0.2">
      <c r="A336" s="19" t="s">
        <v>186</v>
      </c>
      <c r="B336" s="20">
        <v>1090</v>
      </c>
      <c r="C336" s="20">
        <v>178</v>
      </c>
      <c r="D336" s="21">
        <f>C336/B336*100</f>
        <v>16.330275229357799</v>
      </c>
      <c r="E336" s="20">
        <v>43</v>
      </c>
      <c r="F336" s="21">
        <f t="shared" ref="F336:F343" si="127">E336/B336*100</f>
        <v>3.9449541284403673</v>
      </c>
      <c r="G336" s="20">
        <v>494</v>
      </c>
      <c r="H336" s="21">
        <f t="shared" ref="H336:H347" si="128">G336/B336*100</f>
        <v>45.321100917431195</v>
      </c>
      <c r="I336" s="20">
        <v>8</v>
      </c>
      <c r="J336" s="21">
        <f t="shared" ref="J336:J338" si="129">I336/B336*100</f>
        <v>0.73394495412844041</v>
      </c>
      <c r="K336" s="20">
        <v>33</v>
      </c>
      <c r="L336" s="21">
        <f t="shared" ref="L336:L347" si="130">K336/B336*100</f>
        <v>3.0275229357798166</v>
      </c>
      <c r="M336" s="20">
        <v>69</v>
      </c>
      <c r="N336" s="21">
        <f t="shared" ref="N336:N338" si="131">M336/B336*100</f>
        <v>6.3302752293577988</v>
      </c>
      <c r="O336" s="20">
        <v>265</v>
      </c>
      <c r="P336" s="22">
        <f>O336/B336*100</f>
        <v>24.311926605504588</v>
      </c>
    </row>
    <row r="337" spans="1:16" ht="39.950000000000003" customHeight="1" x14ac:dyDescent="0.2">
      <c r="A337" s="19" t="s">
        <v>187</v>
      </c>
      <c r="B337" s="20">
        <v>272</v>
      </c>
      <c r="C337" s="20">
        <v>26</v>
      </c>
      <c r="D337" s="21">
        <f t="shared" ref="D337:D347" si="132">C337/B337*100</f>
        <v>9.5588235294117645</v>
      </c>
      <c r="E337" s="20">
        <v>5</v>
      </c>
      <c r="F337" s="21">
        <f t="shared" si="127"/>
        <v>1.8382352941176472</v>
      </c>
      <c r="G337" s="20">
        <v>99</v>
      </c>
      <c r="H337" s="21">
        <f t="shared" si="128"/>
        <v>36.397058823529413</v>
      </c>
      <c r="I337" s="20">
        <v>1</v>
      </c>
      <c r="J337" s="21">
        <f t="shared" si="129"/>
        <v>0.36764705882352938</v>
      </c>
      <c r="K337" s="20">
        <v>64</v>
      </c>
      <c r="L337" s="21">
        <f t="shared" si="130"/>
        <v>23.52941176470588</v>
      </c>
      <c r="M337" s="127">
        <v>0</v>
      </c>
      <c r="N337" s="127">
        <v>0</v>
      </c>
      <c r="O337" s="20">
        <v>77</v>
      </c>
      <c r="P337" s="22">
        <f t="shared" ref="P337:P347" si="133">O337/B337*100</f>
        <v>28.308823529411764</v>
      </c>
    </row>
    <row r="338" spans="1:16" ht="39.950000000000003" customHeight="1" x14ac:dyDescent="0.2">
      <c r="A338" s="125" t="s">
        <v>199</v>
      </c>
      <c r="B338" s="20">
        <v>1184</v>
      </c>
      <c r="C338" s="20">
        <v>170</v>
      </c>
      <c r="D338" s="21">
        <f t="shared" si="132"/>
        <v>14.358108108108109</v>
      </c>
      <c r="E338" s="20">
        <v>9</v>
      </c>
      <c r="F338" s="21">
        <f t="shared" si="127"/>
        <v>0.7601351351351352</v>
      </c>
      <c r="G338" s="20">
        <v>371</v>
      </c>
      <c r="H338" s="21">
        <f t="shared" si="128"/>
        <v>31.334459459459456</v>
      </c>
      <c r="I338" s="20">
        <v>6</v>
      </c>
      <c r="J338" s="21">
        <f t="shared" si="129"/>
        <v>0.5067567567567568</v>
      </c>
      <c r="K338" s="20">
        <v>262</v>
      </c>
      <c r="L338" s="21">
        <f t="shared" si="130"/>
        <v>22.128378378378379</v>
      </c>
      <c r="M338" s="20">
        <v>8</v>
      </c>
      <c r="N338" s="21">
        <f t="shared" si="131"/>
        <v>0.67567567567567566</v>
      </c>
      <c r="O338" s="20">
        <v>358</v>
      </c>
      <c r="P338" s="22">
        <f t="shared" si="133"/>
        <v>30.236486486486484</v>
      </c>
    </row>
    <row r="339" spans="1:16" ht="39.950000000000003" customHeight="1" x14ac:dyDescent="0.2">
      <c r="A339" s="19" t="s">
        <v>188</v>
      </c>
      <c r="B339" s="127">
        <v>0</v>
      </c>
      <c r="C339" s="127">
        <v>0</v>
      </c>
      <c r="D339" s="127">
        <v>0</v>
      </c>
      <c r="E339" s="127">
        <v>0</v>
      </c>
      <c r="F339" s="127">
        <v>0</v>
      </c>
      <c r="G339" s="127">
        <v>0</v>
      </c>
      <c r="H339" s="127">
        <v>0</v>
      </c>
      <c r="I339" s="127">
        <v>0</v>
      </c>
      <c r="J339" s="127">
        <v>0</v>
      </c>
      <c r="K339" s="127">
        <v>0</v>
      </c>
      <c r="L339" s="127">
        <v>0</v>
      </c>
      <c r="M339" s="127">
        <v>0</v>
      </c>
      <c r="N339" s="127">
        <v>0</v>
      </c>
      <c r="O339" s="127">
        <v>0</v>
      </c>
      <c r="P339" s="127">
        <v>0</v>
      </c>
    </row>
    <row r="340" spans="1:16" ht="54.95" customHeight="1" x14ac:dyDescent="0.2">
      <c r="A340" s="19" t="s">
        <v>189</v>
      </c>
      <c r="B340" s="20">
        <v>138</v>
      </c>
      <c r="C340" s="20">
        <v>23</v>
      </c>
      <c r="D340" s="21">
        <f t="shared" si="132"/>
        <v>16.666666666666664</v>
      </c>
      <c r="E340" s="20">
        <v>14</v>
      </c>
      <c r="F340" s="21">
        <f t="shared" si="127"/>
        <v>10.144927536231885</v>
      </c>
      <c r="G340" s="20">
        <v>9</v>
      </c>
      <c r="H340" s="21">
        <f t="shared" si="128"/>
        <v>6.5217391304347823</v>
      </c>
      <c r="I340" s="127">
        <v>0</v>
      </c>
      <c r="J340" s="127">
        <v>0</v>
      </c>
      <c r="K340" s="127">
        <v>0</v>
      </c>
      <c r="L340" s="127">
        <v>0</v>
      </c>
      <c r="M340" s="127">
        <v>0</v>
      </c>
      <c r="N340" s="127">
        <v>0</v>
      </c>
      <c r="O340" s="20">
        <v>92</v>
      </c>
      <c r="P340" s="22">
        <f t="shared" si="133"/>
        <v>66.666666666666657</v>
      </c>
    </row>
    <row r="341" spans="1:16" ht="120" customHeight="1" x14ac:dyDescent="0.2">
      <c r="A341" s="19" t="s">
        <v>200</v>
      </c>
      <c r="B341" s="127">
        <v>0</v>
      </c>
      <c r="C341" s="127">
        <v>0</v>
      </c>
      <c r="D341" s="127">
        <v>0</v>
      </c>
      <c r="E341" s="127">
        <v>0</v>
      </c>
      <c r="F341" s="127">
        <v>0</v>
      </c>
      <c r="G341" s="127">
        <v>0</v>
      </c>
      <c r="H341" s="127">
        <v>0</v>
      </c>
      <c r="I341" s="127">
        <v>0</v>
      </c>
      <c r="J341" s="127">
        <v>0</v>
      </c>
      <c r="K341" s="127">
        <v>0</v>
      </c>
      <c r="L341" s="127">
        <v>0</v>
      </c>
      <c r="M341" s="127">
        <v>0</v>
      </c>
      <c r="N341" s="127">
        <v>0</v>
      </c>
      <c r="O341" s="127">
        <v>0</v>
      </c>
      <c r="P341" s="127">
        <v>0</v>
      </c>
    </row>
    <row r="342" spans="1:16" ht="39.950000000000003" customHeight="1" x14ac:dyDescent="0.2">
      <c r="A342" s="19" t="s">
        <v>190</v>
      </c>
      <c r="B342" s="20">
        <v>106</v>
      </c>
      <c r="C342" s="20">
        <v>29</v>
      </c>
      <c r="D342" s="21">
        <f t="shared" si="132"/>
        <v>27.358490566037734</v>
      </c>
      <c r="E342" s="127">
        <v>0</v>
      </c>
      <c r="F342" s="127">
        <v>0</v>
      </c>
      <c r="G342" s="20">
        <v>1</v>
      </c>
      <c r="H342" s="21">
        <f t="shared" si="128"/>
        <v>0.94339622641509435</v>
      </c>
      <c r="I342" s="127">
        <v>0</v>
      </c>
      <c r="J342" s="127">
        <v>0</v>
      </c>
      <c r="K342" s="127">
        <v>0</v>
      </c>
      <c r="L342" s="127">
        <v>0</v>
      </c>
      <c r="M342" s="127">
        <v>0</v>
      </c>
      <c r="N342" s="127">
        <v>0</v>
      </c>
      <c r="O342" s="20">
        <v>76</v>
      </c>
      <c r="P342" s="22">
        <f t="shared" si="133"/>
        <v>71.698113207547166</v>
      </c>
    </row>
    <row r="343" spans="1:16" ht="39.950000000000003" customHeight="1" x14ac:dyDescent="0.2">
      <c r="A343" s="19" t="s">
        <v>191</v>
      </c>
      <c r="B343" s="20">
        <v>585</v>
      </c>
      <c r="C343" s="20">
        <v>10</v>
      </c>
      <c r="D343" s="21">
        <f t="shared" si="132"/>
        <v>1.7094017094017095</v>
      </c>
      <c r="E343" s="20">
        <v>10</v>
      </c>
      <c r="F343" s="21">
        <f t="shared" si="127"/>
        <v>1.7094017094017095</v>
      </c>
      <c r="G343" s="20">
        <v>451</v>
      </c>
      <c r="H343" s="21">
        <f t="shared" si="128"/>
        <v>77.094017094017104</v>
      </c>
      <c r="I343" s="127">
        <v>0</v>
      </c>
      <c r="J343" s="127">
        <v>0</v>
      </c>
      <c r="K343" s="20">
        <v>1</v>
      </c>
      <c r="L343" s="21">
        <f t="shared" si="130"/>
        <v>0.17094017094017094</v>
      </c>
      <c r="M343" s="127">
        <v>0</v>
      </c>
      <c r="N343" s="127">
        <v>0</v>
      </c>
      <c r="O343" s="20">
        <v>113</v>
      </c>
      <c r="P343" s="22">
        <f t="shared" si="133"/>
        <v>19.316239316239319</v>
      </c>
    </row>
    <row r="344" spans="1:16" ht="39.950000000000003" customHeight="1" x14ac:dyDescent="0.2">
      <c r="A344" s="19" t="s">
        <v>192</v>
      </c>
      <c r="B344" s="20">
        <v>23</v>
      </c>
      <c r="C344" s="127">
        <v>0</v>
      </c>
      <c r="D344" s="127">
        <v>0</v>
      </c>
      <c r="E344" s="127">
        <v>0</v>
      </c>
      <c r="F344" s="127">
        <v>0</v>
      </c>
      <c r="G344" s="127">
        <v>0</v>
      </c>
      <c r="H344" s="127">
        <v>0</v>
      </c>
      <c r="I344" s="127">
        <v>0</v>
      </c>
      <c r="J344" s="127">
        <v>0</v>
      </c>
      <c r="K344" s="127">
        <v>0</v>
      </c>
      <c r="L344" s="127">
        <v>0</v>
      </c>
      <c r="M344" s="127">
        <v>0</v>
      </c>
      <c r="N344" s="127">
        <v>0</v>
      </c>
      <c r="O344" s="127">
        <v>0</v>
      </c>
      <c r="P344" s="127">
        <v>0</v>
      </c>
    </row>
    <row r="345" spans="1:16" ht="39.950000000000003" customHeight="1" x14ac:dyDescent="0.2">
      <c r="A345" s="19" t="s">
        <v>193</v>
      </c>
      <c r="B345" s="20">
        <v>57</v>
      </c>
      <c r="C345" s="20">
        <v>22</v>
      </c>
      <c r="D345" s="21">
        <f t="shared" si="132"/>
        <v>38.596491228070171</v>
      </c>
      <c r="E345" s="127">
        <v>0</v>
      </c>
      <c r="F345" s="127">
        <v>0</v>
      </c>
      <c r="G345" s="20">
        <v>7</v>
      </c>
      <c r="H345" s="21">
        <f t="shared" si="128"/>
        <v>12.280701754385964</v>
      </c>
      <c r="I345" s="127">
        <v>0</v>
      </c>
      <c r="J345" s="127">
        <v>0</v>
      </c>
      <c r="K345" s="20">
        <v>19</v>
      </c>
      <c r="L345" s="21">
        <f t="shared" si="130"/>
        <v>33.333333333333329</v>
      </c>
      <c r="M345" s="127">
        <v>0</v>
      </c>
      <c r="N345" s="127">
        <v>0</v>
      </c>
      <c r="O345" s="20">
        <v>9</v>
      </c>
      <c r="P345" s="22">
        <f t="shared" si="133"/>
        <v>15.789473684210526</v>
      </c>
    </row>
    <row r="346" spans="1:16" ht="39.950000000000003" customHeight="1" x14ac:dyDescent="0.2">
      <c r="A346" s="19" t="s">
        <v>194</v>
      </c>
      <c r="B346" s="127">
        <v>0</v>
      </c>
      <c r="C346" s="127">
        <v>0</v>
      </c>
      <c r="D346" s="127">
        <v>0</v>
      </c>
      <c r="E346" s="127">
        <v>0</v>
      </c>
      <c r="F346" s="127">
        <v>0</v>
      </c>
      <c r="G346" s="127">
        <v>0</v>
      </c>
      <c r="H346" s="127">
        <v>0</v>
      </c>
      <c r="I346" s="127">
        <v>0</v>
      </c>
      <c r="J346" s="127">
        <v>0</v>
      </c>
      <c r="K346" s="127">
        <v>0</v>
      </c>
      <c r="L346" s="127">
        <v>0</v>
      </c>
      <c r="M346" s="127">
        <v>0</v>
      </c>
      <c r="N346" s="127">
        <v>0</v>
      </c>
      <c r="O346" s="127">
        <v>0</v>
      </c>
      <c r="P346" s="127">
        <v>0</v>
      </c>
    </row>
    <row r="347" spans="1:16" ht="39.950000000000003" customHeight="1" x14ac:dyDescent="0.2">
      <c r="A347" s="19" t="s">
        <v>195</v>
      </c>
      <c r="B347" s="20">
        <v>91</v>
      </c>
      <c r="C347" s="20">
        <v>1</v>
      </c>
      <c r="D347" s="21">
        <f t="shared" si="132"/>
        <v>1.098901098901099</v>
      </c>
      <c r="E347" s="127">
        <v>0</v>
      </c>
      <c r="F347" s="127">
        <v>0</v>
      </c>
      <c r="G347" s="20">
        <v>5</v>
      </c>
      <c r="H347" s="21">
        <f t="shared" si="128"/>
        <v>5.4945054945054945</v>
      </c>
      <c r="I347" s="127">
        <v>0</v>
      </c>
      <c r="J347" s="127">
        <v>0</v>
      </c>
      <c r="K347" s="20">
        <v>54</v>
      </c>
      <c r="L347" s="21">
        <f t="shared" si="130"/>
        <v>59.340659340659343</v>
      </c>
      <c r="M347" s="127">
        <v>0</v>
      </c>
      <c r="N347" s="127">
        <v>0</v>
      </c>
      <c r="O347" s="20">
        <v>31</v>
      </c>
      <c r="P347" s="22">
        <f t="shared" si="133"/>
        <v>34.065934065934066</v>
      </c>
    </row>
    <row r="348" spans="1:16" ht="15" customHeight="1" x14ac:dyDescent="0.2">
      <c r="A348" s="56"/>
      <c r="B348" s="20"/>
      <c r="C348" s="20"/>
      <c r="D348" s="21"/>
      <c r="E348" s="20"/>
      <c r="F348" s="21"/>
      <c r="G348" s="20"/>
      <c r="H348" s="21"/>
      <c r="I348" s="20"/>
      <c r="J348" s="21"/>
      <c r="K348" s="20"/>
      <c r="L348" s="21"/>
      <c r="M348" s="20"/>
      <c r="N348" s="21"/>
      <c r="O348" s="20"/>
      <c r="P348" s="22"/>
    </row>
    <row r="349" spans="1:16" ht="15.75" thickBot="1" x14ac:dyDescent="0.25">
      <c r="A349" s="68"/>
      <c r="B349" s="69"/>
      <c r="C349" s="70"/>
      <c r="D349" s="70"/>
      <c r="E349" s="70"/>
      <c r="F349" s="70"/>
      <c r="G349" s="69"/>
      <c r="H349" s="69"/>
      <c r="I349" s="69"/>
      <c r="J349" s="69"/>
      <c r="K349" s="69"/>
      <c r="L349" s="69"/>
      <c r="M349" s="69"/>
      <c r="N349" s="71"/>
      <c r="O349" s="69"/>
      <c r="P349" s="72"/>
    </row>
    <row r="350" spans="1:16" ht="18" customHeight="1" x14ac:dyDescent="0.2">
      <c r="A350" s="29" t="s">
        <v>196</v>
      </c>
      <c r="B350" s="20"/>
      <c r="C350" s="20"/>
      <c r="D350" s="21"/>
      <c r="E350" s="20"/>
      <c r="F350" s="21"/>
      <c r="G350" s="20"/>
      <c r="H350" s="21"/>
      <c r="I350" s="20"/>
      <c r="J350" s="21"/>
      <c r="K350" s="20"/>
      <c r="L350" s="21"/>
      <c r="M350" s="20"/>
      <c r="N350" s="21"/>
      <c r="O350" s="20"/>
      <c r="P350" s="22"/>
    </row>
    <row r="351" spans="1:16" ht="18" customHeight="1" x14ac:dyDescent="0.25">
      <c r="A351" s="30" t="s">
        <v>19</v>
      </c>
    </row>
    <row r="352" spans="1:16" ht="15.95" customHeight="1" x14ac:dyDescent="0.2">
      <c r="A352" s="31" t="s">
        <v>20</v>
      </c>
    </row>
    <row r="353" spans="1:16" ht="35.1" customHeight="1" x14ac:dyDescent="0.2">
      <c r="A353" s="67" t="s">
        <v>154</v>
      </c>
      <c r="B353" s="15"/>
      <c r="C353" s="55"/>
      <c r="D353" s="5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</row>
    <row r="354" spans="1:16" ht="39.950000000000003" customHeight="1" x14ac:dyDescent="0.2">
      <c r="A354" s="16" t="s">
        <v>185</v>
      </c>
      <c r="B354" s="15">
        <v>3029</v>
      </c>
      <c r="C354" s="15">
        <v>94</v>
      </c>
      <c r="D354" s="17">
        <f>C354/B354*100</f>
        <v>3.1033344338065367</v>
      </c>
      <c r="E354" s="15">
        <v>36</v>
      </c>
      <c r="F354" s="17">
        <f>E354/B354*100</f>
        <v>1.1885110597556949</v>
      </c>
      <c r="G354" s="15">
        <v>2658</v>
      </c>
      <c r="H354" s="17">
        <f>G354/B354*100</f>
        <v>87.751733245295483</v>
      </c>
      <c r="I354" s="15">
        <v>1</v>
      </c>
      <c r="J354" s="17">
        <f>I354/B354*100</f>
        <v>3.3014196104324864E-2</v>
      </c>
      <c r="K354" s="15">
        <v>47</v>
      </c>
      <c r="L354" s="17">
        <f>K354/B354*100</f>
        <v>1.5516672169032684</v>
      </c>
      <c r="M354" s="15">
        <v>51</v>
      </c>
      <c r="N354" s="17">
        <f>M354/B354*100</f>
        <v>1.6837240013205679</v>
      </c>
      <c r="O354" s="15">
        <v>142</v>
      </c>
      <c r="P354" s="18">
        <f>O354/B354*100</f>
        <v>4.68801584681413</v>
      </c>
    </row>
    <row r="355" spans="1:16" ht="39.950000000000003" customHeight="1" x14ac:dyDescent="0.2">
      <c r="A355" s="19" t="s">
        <v>186</v>
      </c>
      <c r="B355" s="20">
        <v>625</v>
      </c>
      <c r="C355" s="20">
        <v>10</v>
      </c>
      <c r="D355" s="21">
        <f>C355/B355*100</f>
        <v>1.6</v>
      </c>
      <c r="E355" s="20">
        <v>6</v>
      </c>
      <c r="F355" s="21">
        <f t="shared" ref="F355:F362" si="134">E355/B355*100</f>
        <v>0.96</v>
      </c>
      <c r="G355" s="20">
        <v>564</v>
      </c>
      <c r="H355" s="21">
        <f t="shared" ref="H355:H366" si="135">G355/B355*100</f>
        <v>90.24</v>
      </c>
      <c r="I355" s="127">
        <v>0</v>
      </c>
      <c r="J355" s="127">
        <v>0</v>
      </c>
      <c r="K355" s="20">
        <v>9</v>
      </c>
      <c r="L355" s="21">
        <f t="shared" ref="L355:L364" si="136">K355/B355*100</f>
        <v>1.44</v>
      </c>
      <c r="M355" s="20">
        <v>6</v>
      </c>
      <c r="N355" s="21">
        <f t="shared" ref="N355:N366" si="137">M355/B355*100</f>
        <v>0.96</v>
      </c>
      <c r="O355" s="20">
        <v>30</v>
      </c>
      <c r="P355" s="22">
        <f t="shared" ref="P355:P366" si="138">O355/B355*100</f>
        <v>4.8</v>
      </c>
    </row>
    <row r="356" spans="1:16" ht="39.950000000000003" customHeight="1" x14ac:dyDescent="0.2">
      <c r="A356" s="19" t="s">
        <v>187</v>
      </c>
      <c r="B356" s="20">
        <v>123</v>
      </c>
      <c r="C356" s="20">
        <v>11</v>
      </c>
      <c r="D356" s="21">
        <f t="shared" ref="D356:D366" si="139">C356/B356*100</f>
        <v>8.9430894308943092</v>
      </c>
      <c r="E356" s="127">
        <v>0</v>
      </c>
      <c r="F356" s="127">
        <v>0</v>
      </c>
      <c r="G356" s="20">
        <v>81</v>
      </c>
      <c r="H356" s="21">
        <f t="shared" si="135"/>
        <v>65.853658536585371</v>
      </c>
      <c r="I356" s="127">
        <v>0</v>
      </c>
      <c r="J356" s="127">
        <v>0</v>
      </c>
      <c r="K356" s="20">
        <v>15</v>
      </c>
      <c r="L356" s="21">
        <f t="shared" si="136"/>
        <v>12.195121951219512</v>
      </c>
      <c r="M356" s="127">
        <v>0</v>
      </c>
      <c r="N356" s="127">
        <v>0</v>
      </c>
      <c r="O356" s="20">
        <v>16</v>
      </c>
      <c r="P356" s="22">
        <f t="shared" si="138"/>
        <v>13.008130081300814</v>
      </c>
    </row>
    <row r="357" spans="1:16" ht="39.950000000000003" customHeight="1" x14ac:dyDescent="0.2">
      <c r="A357" s="125" t="s">
        <v>199</v>
      </c>
      <c r="B357" s="20">
        <v>143</v>
      </c>
      <c r="C357" s="20">
        <v>33</v>
      </c>
      <c r="D357" s="21">
        <f t="shared" si="139"/>
        <v>23.076923076923077</v>
      </c>
      <c r="E357" s="20">
        <v>1</v>
      </c>
      <c r="F357" s="21">
        <f t="shared" si="134"/>
        <v>0.69930069930069927</v>
      </c>
      <c r="G357" s="20">
        <v>92</v>
      </c>
      <c r="H357" s="21">
        <f t="shared" si="135"/>
        <v>64.335664335664333</v>
      </c>
      <c r="I357" s="20">
        <v>1</v>
      </c>
      <c r="J357" s="21">
        <f t="shared" ref="J357" si="140">I357/B357*100</f>
        <v>0.69930069930069927</v>
      </c>
      <c r="K357" s="20">
        <v>12</v>
      </c>
      <c r="L357" s="21">
        <f t="shared" si="136"/>
        <v>8.3916083916083917</v>
      </c>
      <c r="M357" s="127">
        <v>0</v>
      </c>
      <c r="N357" s="127">
        <v>0</v>
      </c>
      <c r="O357" s="20">
        <v>4</v>
      </c>
      <c r="P357" s="22">
        <f t="shared" si="138"/>
        <v>2.7972027972027971</v>
      </c>
    </row>
    <row r="358" spans="1:16" ht="39.950000000000003" customHeight="1" x14ac:dyDescent="0.2">
      <c r="A358" s="19" t="s">
        <v>188</v>
      </c>
      <c r="B358" s="127">
        <v>0</v>
      </c>
      <c r="C358" s="127">
        <v>0</v>
      </c>
      <c r="D358" s="127">
        <v>0</v>
      </c>
      <c r="E358" s="127">
        <v>0</v>
      </c>
      <c r="F358" s="127">
        <v>0</v>
      </c>
      <c r="G358" s="127">
        <v>0</v>
      </c>
      <c r="H358" s="127">
        <v>0</v>
      </c>
      <c r="I358" s="127">
        <v>0</v>
      </c>
      <c r="J358" s="127">
        <v>0</v>
      </c>
      <c r="K358" s="127">
        <v>0</v>
      </c>
      <c r="L358" s="127">
        <v>0</v>
      </c>
      <c r="M358" s="127">
        <v>0</v>
      </c>
      <c r="N358" s="127">
        <v>0</v>
      </c>
      <c r="O358" s="127">
        <v>0</v>
      </c>
      <c r="P358" s="127">
        <v>0</v>
      </c>
    </row>
    <row r="359" spans="1:16" ht="54.95" customHeight="1" x14ac:dyDescent="0.2">
      <c r="A359" s="19" t="s">
        <v>189</v>
      </c>
      <c r="B359" s="20">
        <v>54</v>
      </c>
      <c r="C359" s="20">
        <v>26</v>
      </c>
      <c r="D359" s="21">
        <f t="shared" si="139"/>
        <v>48.148148148148145</v>
      </c>
      <c r="E359" s="127">
        <v>0</v>
      </c>
      <c r="F359" s="127">
        <v>0</v>
      </c>
      <c r="G359" s="20">
        <v>10</v>
      </c>
      <c r="H359" s="21">
        <f t="shared" si="135"/>
        <v>18.518518518518519</v>
      </c>
      <c r="I359" s="127">
        <v>0</v>
      </c>
      <c r="J359" s="127">
        <v>0</v>
      </c>
      <c r="K359" s="20">
        <v>7</v>
      </c>
      <c r="L359" s="21">
        <f t="shared" si="136"/>
        <v>12.962962962962962</v>
      </c>
      <c r="M359" s="127">
        <v>0</v>
      </c>
      <c r="N359" s="127">
        <v>0</v>
      </c>
      <c r="O359" s="20">
        <v>11</v>
      </c>
      <c r="P359" s="22">
        <f t="shared" si="138"/>
        <v>20.37037037037037</v>
      </c>
    </row>
    <row r="360" spans="1:16" ht="120" customHeight="1" x14ac:dyDescent="0.2">
      <c r="A360" s="19" t="s">
        <v>200</v>
      </c>
      <c r="B360" s="127">
        <v>0</v>
      </c>
      <c r="C360" s="127">
        <v>0</v>
      </c>
      <c r="D360" s="127">
        <v>0</v>
      </c>
      <c r="E360" s="127">
        <v>0</v>
      </c>
      <c r="F360" s="127">
        <v>0</v>
      </c>
      <c r="G360" s="127">
        <v>0</v>
      </c>
      <c r="H360" s="127">
        <v>0</v>
      </c>
      <c r="I360" s="127">
        <v>0</v>
      </c>
      <c r="J360" s="127">
        <v>0</v>
      </c>
      <c r="K360" s="127">
        <v>0</v>
      </c>
      <c r="L360" s="127">
        <v>0</v>
      </c>
      <c r="M360" s="127">
        <v>0</v>
      </c>
      <c r="N360" s="127">
        <v>0</v>
      </c>
      <c r="O360" s="127">
        <v>0</v>
      </c>
      <c r="P360" s="127">
        <v>0</v>
      </c>
    </row>
    <row r="361" spans="1:16" ht="39.950000000000003" customHeight="1" x14ac:dyDescent="0.2">
      <c r="A361" s="19" t="s">
        <v>190</v>
      </c>
      <c r="B361" s="20">
        <v>38</v>
      </c>
      <c r="C361" s="20">
        <v>6</v>
      </c>
      <c r="D361" s="21">
        <f t="shared" si="139"/>
        <v>15.789473684210526</v>
      </c>
      <c r="E361" s="127">
        <v>0</v>
      </c>
      <c r="F361" s="127">
        <v>0</v>
      </c>
      <c r="G361" s="20">
        <v>29</v>
      </c>
      <c r="H361" s="21">
        <f t="shared" si="135"/>
        <v>76.31578947368422</v>
      </c>
      <c r="I361" s="127">
        <v>0</v>
      </c>
      <c r="J361" s="127">
        <v>0</v>
      </c>
      <c r="K361" s="127">
        <v>0</v>
      </c>
      <c r="L361" s="127">
        <v>0</v>
      </c>
      <c r="M361" s="127">
        <v>0</v>
      </c>
      <c r="N361" s="127">
        <v>0</v>
      </c>
      <c r="O361" s="20">
        <v>3</v>
      </c>
      <c r="P361" s="22">
        <f t="shared" si="138"/>
        <v>7.8947368421052628</v>
      </c>
    </row>
    <row r="362" spans="1:16" ht="39.950000000000003" customHeight="1" x14ac:dyDescent="0.2">
      <c r="A362" s="19" t="s">
        <v>191</v>
      </c>
      <c r="B362" s="20">
        <v>1964</v>
      </c>
      <c r="C362" s="20">
        <v>3</v>
      </c>
      <c r="D362" s="21">
        <f t="shared" si="139"/>
        <v>0.15274949083503053</v>
      </c>
      <c r="E362" s="20">
        <v>29</v>
      </c>
      <c r="F362" s="21">
        <f t="shared" si="134"/>
        <v>1.4765784114052953</v>
      </c>
      <c r="G362" s="20">
        <v>1851</v>
      </c>
      <c r="H362" s="21">
        <f t="shared" si="135"/>
        <v>94.246435845213853</v>
      </c>
      <c r="I362" s="127">
        <v>0</v>
      </c>
      <c r="J362" s="127">
        <v>0</v>
      </c>
      <c r="K362" s="20">
        <v>1</v>
      </c>
      <c r="L362" s="21">
        <f t="shared" si="136"/>
        <v>5.091649694501018E-2</v>
      </c>
      <c r="M362" s="20">
        <v>20</v>
      </c>
      <c r="N362" s="21">
        <f t="shared" si="137"/>
        <v>1.0183299389002036</v>
      </c>
      <c r="O362" s="20">
        <v>60</v>
      </c>
      <c r="P362" s="22">
        <f t="shared" si="138"/>
        <v>3.0549898167006111</v>
      </c>
    </row>
    <row r="363" spans="1:16" ht="39.950000000000003" customHeight="1" x14ac:dyDescent="0.2">
      <c r="A363" s="19" t="s">
        <v>192</v>
      </c>
      <c r="B363" s="20">
        <v>2</v>
      </c>
      <c r="C363" s="127">
        <v>0</v>
      </c>
      <c r="D363" s="127">
        <v>0</v>
      </c>
      <c r="E363" s="127">
        <v>0</v>
      </c>
      <c r="F363" s="127">
        <v>0</v>
      </c>
      <c r="G363" s="20">
        <v>2</v>
      </c>
      <c r="H363" s="21">
        <f t="shared" si="135"/>
        <v>100</v>
      </c>
      <c r="I363" s="127">
        <v>0</v>
      </c>
      <c r="J363" s="127">
        <v>0</v>
      </c>
      <c r="K363" s="127">
        <v>0</v>
      </c>
      <c r="L363" s="127">
        <v>0</v>
      </c>
      <c r="M363" s="127">
        <v>0</v>
      </c>
      <c r="N363" s="127">
        <v>0</v>
      </c>
      <c r="O363" s="127">
        <v>0</v>
      </c>
      <c r="P363" s="127">
        <v>0</v>
      </c>
    </row>
    <row r="364" spans="1:16" ht="39.950000000000003" customHeight="1" x14ac:dyDescent="0.2">
      <c r="A364" s="19" t="s">
        <v>193</v>
      </c>
      <c r="B364" s="20">
        <v>13</v>
      </c>
      <c r="C364" s="20">
        <v>4</v>
      </c>
      <c r="D364" s="21">
        <f t="shared" si="139"/>
        <v>30.76923076923077</v>
      </c>
      <c r="E364" s="127">
        <v>0</v>
      </c>
      <c r="F364" s="127">
        <v>0</v>
      </c>
      <c r="G364" s="20">
        <v>5</v>
      </c>
      <c r="H364" s="21">
        <f t="shared" si="135"/>
        <v>38.461538461538467</v>
      </c>
      <c r="I364" s="127">
        <v>0</v>
      </c>
      <c r="J364" s="127">
        <v>0</v>
      </c>
      <c r="K364" s="20">
        <v>3</v>
      </c>
      <c r="L364" s="21">
        <f t="shared" si="136"/>
        <v>23.076923076923077</v>
      </c>
      <c r="M364" s="127">
        <v>0</v>
      </c>
      <c r="N364" s="127">
        <v>0</v>
      </c>
      <c r="O364" s="20">
        <v>1</v>
      </c>
      <c r="P364" s="22">
        <f t="shared" si="138"/>
        <v>7.6923076923076925</v>
      </c>
    </row>
    <row r="365" spans="1:16" ht="39.950000000000003" customHeight="1" x14ac:dyDescent="0.2">
      <c r="A365" s="19" t="s">
        <v>194</v>
      </c>
      <c r="B365" s="127">
        <v>0</v>
      </c>
      <c r="C365" s="127">
        <v>0</v>
      </c>
      <c r="D365" s="127">
        <v>0</v>
      </c>
      <c r="E365" s="127">
        <v>0</v>
      </c>
      <c r="F365" s="127">
        <v>0</v>
      </c>
      <c r="G365" s="127">
        <v>0</v>
      </c>
      <c r="H365" s="127">
        <v>0</v>
      </c>
      <c r="I365" s="127">
        <v>0</v>
      </c>
      <c r="J365" s="127">
        <v>0</v>
      </c>
      <c r="K365" s="127">
        <v>0</v>
      </c>
      <c r="L365" s="127">
        <v>0</v>
      </c>
      <c r="M365" s="127">
        <v>0</v>
      </c>
      <c r="N365" s="127">
        <v>0</v>
      </c>
      <c r="O365" s="127">
        <v>0</v>
      </c>
      <c r="P365" s="127">
        <v>0</v>
      </c>
    </row>
    <row r="366" spans="1:16" ht="39.950000000000003" customHeight="1" x14ac:dyDescent="0.2">
      <c r="A366" s="19" t="s">
        <v>195</v>
      </c>
      <c r="B366" s="20">
        <v>67</v>
      </c>
      <c r="C366" s="20">
        <v>1</v>
      </c>
      <c r="D366" s="21">
        <f t="shared" si="139"/>
        <v>1.4925373134328357</v>
      </c>
      <c r="E366" s="127">
        <v>0</v>
      </c>
      <c r="F366" s="127">
        <v>0</v>
      </c>
      <c r="G366" s="20">
        <v>24</v>
      </c>
      <c r="H366" s="21">
        <f t="shared" si="135"/>
        <v>35.820895522388057</v>
      </c>
      <c r="I366" s="127">
        <v>0</v>
      </c>
      <c r="J366" s="127">
        <v>0</v>
      </c>
      <c r="K366" s="127">
        <v>0</v>
      </c>
      <c r="L366" s="127">
        <v>0</v>
      </c>
      <c r="M366" s="20">
        <v>25</v>
      </c>
      <c r="N366" s="21">
        <f t="shared" si="137"/>
        <v>37.313432835820898</v>
      </c>
      <c r="O366" s="20">
        <v>17</v>
      </c>
      <c r="P366" s="22">
        <f t="shared" si="138"/>
        <v>25.373134328358208</v>
      </c>
    </row>
    <row r="367" spans="1:16" ht="17.25" customHeight="1" x14ac:dyDescent="0.2">
      <c r="A367" s="56"/>
      <c r="B367" s="20"/>
      <c r="C367" s="20"/>
      <c r="D367" s="21"/>
      <c r="E367" s="20"/>
      <c r="F367" s="21"/>
      <c r="G367" s="20"/>
      <c r="H367" s="21"/>
      <c r="I367" s="20"/>
      <c r="J367" s="21"/>
      <c r="K367" s="20"/>
      <c r="L367" s="21"/>
      <c r="M367" s="20"/>
      <c r="N367" s="21"/>
      <c r="O367" s="20"/>
      <c r="P367" s="22"/>
    </row>
    <row r="368" spans="1:16" ht="15.75" thickBot="1" x14ac:dyDescent="0.25">
      <c r="A368" s="68"/>
      <c r="B368" s="69"/>
      <c r="C368" s="70"/>
      <c r="D368" s="70"/>
      <c r="E368" s="70"/>
      <c r="F368" s="70"/>
      <c r="G368" s="69"/>
      <c r="H368" s="69"/>
      <c r="I368" s="69"/>
      <c r="J368" s="69"/>
      <c r="K368" s="69"/>
      <c r="L368" s="69"/>
      <c r="M368" s="69"/>
      <c r="N368" s="71"/>
      <c r="O368" s="69"/>
      <c r="P368" s="72"/>
    </row>
    <row r="369" spans="1:16" ht="18" customHeight="1" x14ac:dyDescent="0.2">
      <c r="A369" s="29" t="s">
        <v>196</v>
      </c>
      <c r="B369" s="20"/>
      <c r="C369" s="20"/>
      <c r="D369" s="21"/>
      <c r="E369" s="20"/>
      <c r="F369" s="21"/>
      <c r="G369" s="20"/>
      <c r="H369" s="21"/>
      <c r="I369" s="20"/>
      <c r="J369" s="21"/>
      <c r="K369" s="20"/>
      <c r="L369" s="21"/>
      <c r="M369" s="20"/>
      <c r="N369" s="21"/>
      <c r="O369" s="20"/>
      <c r="P369" s="22"/>
    </row>
    <row r="370" spans="1:16" ht="18" customHeight="1" x14ac:dyDescent="0.25">
      <c r="A370" s="30" t="s">
        <v>19</v>
      </c>
    </row>
    <row r="371" spans="1:16" ht="15.95" customHeight="1" x14ac:dyDescent="0.2">
      <c r="A371" s="31" t="s">
        <v>20</v>
      </c>
    </row>
    <row r="372" spans="1:16" ht="35.1" customHeight="1" x14ac:dyDescent="0.2">
      <c r="A372" s="67" t="s">
        <v>155</v>
      </c>
      <c r="B372" s="15"/>
      <c r="C372" s="55"/>
      <c r="D372" s="5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</row>
    <row r="373" spans="1:16" ht="39.950000000000003" customHeight="1" x14ac:dyDescent="0.2">
      <c r="A373" s="16" t="s">
        <v>185</v>
      </c>
      <c r="B373" s="15">
        <v>5395</v>
      </c>
      <c r="C373" s="15">
        <v>1800</v>
      </c>
      <c r="D373" s="17">
        <f>C373/B373*100</f>
        <v>33.364226135310474</v>
      </c>
      <c r="E373" s="15">
        <v>287</v>
      </c>
      <c r="F373" s="17">
        <f>E373/B373*100</f>
        <v>5.319740500463392</v>
      </c>
      <c r="G373" s="15">
        <v>1072</v>
      </c>
      <c r="H373" s="17">
        <f>G373/B373*100</f>
        <v>19.870250231696016</v>
      </c>
      <c r="I373" s="15">
        <v>15</v>
      </c>
      <c r="J373" s="17">
        <f>I373/B373*100</f>
        <v>0.27803521779425394</v>
      </c>
      <c r="K373" s="15">
        <v>518</v>
      </c>
      <c r="L373" s="17">
        <f>K373/B373*100</f>
        <v>9.6014828544949022</v>
      </c>
      <c r="M373" s="15">
        <v>146</v>
      </c>
      <c r="N373" s="17">
        <f>M373/B373*100</f>
        <v>2.7062094531974048</v>
      </c>
      <c r="O373" s="15">
        <v>1557</v>
      </c>
      <c r="P373" s="18">
        <f>O373/B373*100</f>
        <v>28.860055607043559</v>
      </c>
    </row>
    <row r="374" spans="1:16" ht="39.950000000000003" customHeight="1" x14ac:dyDescent="0.2">
      <c r="A374" s="19" t="s">
        <v>186</v>
      </c>
      <c r="B374" s="20">
        <v>621</v>
      </c>
      <c r="C374" s="20">
        <v>134</v>
      </c>
      <c r="D374" s="21">
        <f>C374/B374*100</f>
        <v>21.578099838969404</v>
      </c>
      <c r="E374" s="20">
        <v>80</v>
      </c>
      <c r="F374" s="21">
        <f t="shared" ref="F374:F383" si="141">E374/B374*100</f>
        <v>12.882447665056359</v>
      </c>
      <c r="G374" s="20">
        <v>168</v>
      </c>
      <c r="H374" s="21">
        <f t="shared" ref="H374:H385" si="142">G374/B374*100</f>
        <v>27.053140096618357</v>
      </c>
      <c r="I374" s="20">
        <v>4</v>
      </c>
      <c r="J374" s="21">
        <f t="shared" ref="J374:J385" si="143">I374/B374*100</f>
        <v>0.64412238325281801</v>
      </c>
      <c r="K374" s="20">
        <v>25</v>
      </c>
      <c r="L374" s="21">
        <f t="shared" ref="L374:L385" si="144">K374/B374*100</f>
        <v>4.0257648953301128</v>
      </c>
      <c r="M374" s="20">
        <v>58</v>
      </c>
      <c r="N374" s="21">
        <f t="shared" ref="N374:N385" si="145">M374/B374*100</f>
        <v>9.3397745571658621</v>
      </c>
      <c r="O374" s="20">
        <v>152</v>
      </c>
      <c r="P374" s="22">
        <f t="shared" ref="P374:P385" si="146">O374/B374*100</f>
        <v>24.476650563607087</v>
      </c>
    </row>
    <row r="375" spans="1:16" ht="39.950000000000003" customHeight="1" x14ac:dyDescent="0.2">
      <c r="A375" s="19" t="s">
        <v>187</v>
      </c>
      <c r="B375" s="20">
        <v>307</v>
      </c>
      <c r="C375" s="20">
        <v>77</v>
      </c>
      <c r="D375" s="21">
        <f t="shared" ref="D375:D385" si="147">C375/B375*100</f>
        <v>25.081433224755699</v>
      </c>
      <c r="E375" s="20">
        <v>36</v>
      </c>
      <c r="F375" s="21">
        <f t="shared" si="141"/>
        <v>11.726384364820847</v>
      </c>
      <c r="G375" s="20">
        <v>89</v>
      </c>
      <c r="H375" s="21">
        <f t="shared" si="142"/>
        <v>28.990228013029316</v>
      </c>
      <c r="I375" s="20">
        <v>3</v>
      </c>
      <c r="J375" s="21">
        <f t="shared" si="143"/>
        <v>0.97719869706840379</v>
      </c>
      <c r="K375" s="20">
        <v>23</v>
      </c>
      <c r="L375" s="21">
        <f t="shared" si="144"/>
        <v>7.4918566775244306</v>
      </c>
      <c r="M375" s="20">
        <v>1</v>
      </c>
      <c r="N375" s="21">
        <f t="shared" si="145"/>
        <v>0.32573289902280134</v>
      </c>
      <c r="O375" s="20">
        <v>78</v>
      </c>
      <c r="P375" s="22">
        <f t="shared" si="146"/>
        <v>25.407166123778502</v>
      </c>
    </row>
    <row r="376" spans="1:16" ht="39.950000000000003" customHeight="1" x14ac:dyDescent="0.2">
      <c r="A376" s="125" t="s">
        <v>199</v>
      </c>
      <c r="B376" s="20">
        <v>2086</v>
      </c>
      <c r="C376" s="20">
        <v>520</v>
      </c>
      <c r="D376" s="21">
        <f t="shared" si="147"/>
        <v>24.928092042186002</v>
      </c>
      <c r="E376" s="20">
        <v>114</v>
      </c>
      <c r="F376" s="21">
        <f t="shared" si="141"/>
        <v>5.4650047938638542</v>
      </c>
      <c r="G376" s="20">
        <v>408</v>
      </c>
      <c r="H376" s="21">
        <f t="shared" si="142"/>
        <v>19.558964525407479</v>
      </c>
      <c r="I376" s="20">
        <v>6</v>
      </c>
      <c r="J376" s="21">
        <f t="shared" si="143"/>
        <v>0.28763183125599234</v>
      </c>
      <c r="K376" s="20">
        <v>275</v>
      </c>
      <c r="L376" s="21">
        <f t="shared" si="144"/>
        <v>13.18312559923298</v>
      </c>
      <c r="M376" s="20">
        <v>63</v>
      </c>
      <c r="N376" s="21">
        <f t="shared" si="145"/>
        <v>3.0201342281879198</v>
      </c>
      <c r="O376" s="20">
        <v>700</v>
      </c>
      <c r="P376" s="22">
        <f t="shared" si="146"/>
        <v>33.557046979865774</v>
      </c>
    </row>
    <row r="377" spans="1:16" ht="39.950000000000003" customHeight="1" x14ac:dyDescent="0.2">
      <c r="A377" s="19" t="s">
        <v>188</v>
      </c>
      <c r="B377" s="20">
        <v>71</v>
      </c>
      <c r="C377" s="20">
        <v>5</v>
      </c>
      <c r="D377" s="21">
        <f t="shared" si="147"/>
        <v>7.042253521126761</v>
      </c>
      <c r="E377" s="127">
        <v>0</v>
      </c>
      <c r="F377" s="127">
        <v>0</v>
      </c>
      <c r="G377" s="20">
        <v>39</v>
      </c>
      <c r="H377" s="21">
        <f t="shared" si="142"/>
        <v>54.929577464788736</v>
      </c>
      <c r="I377" s="127">
        <v>0</v>
      </c>
      <c r="J377" s="127">
        <v>0</v>
      </c>
      <c r="K377" s="20">
        <v>18</v>
      </c>
      <c r="L377" s="21">
        <f t="shared" si="144"/>
        <v>25.352112676056336</v>
      </c>
      <c r="M377" s="20">
        <v>1</v>
      </c>
      <c r="N377" s="21">
        <f t="shared" si="145"/>
        <v>1.4084507042253522</v>
      </c>
      <c r="O377" s="20">
        <v>8</v>
      </c>
      <c r="P377" s="22">
        <f t="shared" si="146"/>
        <v>11.267605633802818</v>
      </c>
    </row>
    <row r="378" spans="1:16" ht="54.95" customHeight="1" x14ac:dyDescent="0.2">
      <c r="A378" s="19" t="s">
        <v>189</v>
      </c>
      <c r="B378" s="20">
        <v>1526</v>
      </c>
      <c r="C378" s="20">
        <v>680</v>
      </c>
      <c r="D378" s="21">
        <f t="shared" si="147"/>
        <v>44.560943643512452</v>
      </c>
      <c r="E378" s="20">
        <v>45</v>
      </c>
      <c r="F378" s="21">
        <f t="shared" si="141"/>
        <v>2.9488859764089121</v>
      </c>
      <c r="G378" s="20">
        <v>261</v>
      </c>
      <c r="H378" s="21">
        <f t="shared" si="142"/>
        <v>17.10353866317169</v>
      </c>
      <c r="I378" s="127">
        <v>0</v>
      </c>
      <c r="J378" s="127">
        <v>0</v>
      </c>
      <c r="K378" s="20">
        <v>118</v>
      </c>
      <c r="L378" s="21">
        <f t="shared" si="144"/>
        <v>7.7326343381389258</v>
      </c>
      <c r="M378" s="20">
        <v>15</v>
      </c>
      <c r="N378" s="21">
        <f t="shared" si="145"/>
        <v>0.98296199213630409</v>
      </c>
      <c r="O378" s="20">
        <v>407</v>
      </c>
      <c r="P378" s="22">
        <f t="shared" si="146"/>
        <v>26.671035386631718</v>
      </c>
    </row>
    <row r="379" spans="1:16" ht="120" customHeight="1" x14ac:dyDescent="0.2">
      <c r="A379" s="19" t="s">
        <v>200</v>
      </c>
      <c r="B379" s="20">
        <v>67</v>
      </c>
      <c r="C379" s="20">
        <v>61</v>
      </c>
      <c r="D379" s="21">
        <f t="shared" si="147"/>
        <v>91.044776119402982</v>
      </c>
      <c r="E379" s="20">
        <v>2</v>
      </c>
      <c r="F379" s="21">
        <f t="shared" si="141"/>
        <v>2.9850746268656714</v>
      </c>
      <c r="G379" s="20">
        <v>2</v>
      </c>
      <c r="H379" s="21">
        <f t="shared" si="142"/>
        <v>2.9850746268656714</v>
      </c>
      <c r="I379" s="127">
        <v>0</v>
      </c>
      <c r="J379" s="127">
        <v>0</v>
      </c>
      <c r="K379" s="127">
        <v>0</v>
      </c>
      <c r="L379" s="127">
        <v>0</v>
      </c>
      <c r="M379" s="127">
        <v>0</v>
      </c>
      <c r="N379" s="127">
        <v>0</v>
      </c>
      <c r="O379" s="20">
        <v>2</v>
      </c>
      <c r="P379" s="22">
        <f t="shared" si="146"/>
        <v>2.9850746268656714</v>
      </c>
    </row>
    <row r="380" spans="1:16" ht="39.950000000000003" customHeight="1" x14ac:dyDescent="0.2">
      <c r="A380" s="19" t="s">
        <v>190</v>
      </c>
      <c r="B380" s="20">
        <v>398</v>
      </c>
      <c r="C380" s="20">
        <v>244</v>
      </c>
      <c r="D380" s="21">
        <f t="shared" si="147"/>
        <v>61.306532663316581</v>
      </c>
      <c r="E380" s="20">
        <v>2</v>
      </c>
      <c r="F380" s="21">
        <f t="shared" si="141"/>
        <v>0.50251256281407031</v>
      </c>
      <c r="G380" s="20">
        <v>38</v>
      </c>
      <c r="H380" s="21">
        <f t="shared" si="142"/>
        <v>9.5477386934673358</v>
      </c>
      <c r="I380" s="127">
        <v>0</v>
      </c>
      <c r="J380" s="127">
        <v>0</v>
      </c>
      <c r="K380" s="20">
        <v>6</v>
      </c>
      <c r="L380" s="21">
        <f t="shared" si="144"/>
        <v>1.5075376884422109</v>
      </c>
      <c r="M380" s="127">
        <v>0</v>
      </c>
      <c r="N380" s="127">
        <v>0</v>
      </c>
      <c r="O380" s="20">
        <v>108</v>
      </c>
      <c r="P380" s="22">
        <f t="shared" si="146"/>
        <v>27.1356783919598</v>
      </c>
    </row>
    <row r="381" spans="1:16" ht="39.950000000000003" customHeight="1" x14ac:dyDescent="0.2">
      <c r="A381" s="19" t="s">
        <v>191</v>
      </c>
      <c r="B381" s="20">
        <v>57</v>
      </c>
      <c r="C381" s="20">
        <v>7</v>
      </c>
      <c r="D381" s="21">
        <f t="shared" si="147"/>
        <v>12.280701754385964</v>
      </c>
      <c r="E381" s="20">
        <v>7</v>
      </c>
      <c r="F381" s="21">
        <f t="shared" si="141"/>
        <v>12.280701754385964</v>
      </c>
      <c r="G381" s="20">
        <v>15</v>
      </c>
      <c r="H381" s="21">
        <f t="shared" si="142"/>
        <v>26.315789473684209</v>
      </c>
      <c r="I381" s="127">
        <v>0</v>
      </c>
      <c r="J381" s="127">
        <v>0</v>
      </c>
      <c r="K381" s="127">
        <v>0</v>
      </c>
      <c r="L381" s="127">
        <v>0</v>
      </c>
      <c r="M381" s="20">
        <v>1</v>
      </c>
      <c r="N381" s="21">
        <f t="shared" si="145"/>
        <v>1.7543859649122806</v>
      </c>
      <c r="O381" s="20">
        <v>27</v>
      </c>
      <c r="P381" s="22">
        <f t="shared" si="146"/>
        <v>47.368421052631575</v>
      </c>
    </row>
    <row r="382" spans="1:16" ht="39.950000000000003" customHeight="1" x14ac:dyDescent="0.2">
      <c r="A382" s="19" t="s">
        <v>192</v>
      </c>
      <c r="B382" s="20">
        <v>15</v>
      </c>
      <c r="C382" s="20">
        <v>1</v>
      </c>
      <c r="D382" s="21">
        <f t="shared" si="147"/>
        <v>6.666666666666667</v>
      </c>
      <c r="E382" s="127">
        <v>0</v>
      </c>
      <c r="F382" s="127">
        <v>0</v>
      </c>
      <c r="G382" s="20">
        <v>8</v>
      </c>
      <c r="H382" s="21">
        <f t="shared" si="142"/>
        <v>53.333333333333336</v>
      </c>
      <c r="I382" s="127">
        <v>0</v>
      </c>
      <c r="J382" s="127">
        <v>0</v>
      </c>
      <c r="K382" s="127">
        <v>0</v>
      </c>
      <c r="L382" s="127">
        <v>0</v>
      </c>
      <c r="M382" s="127">
        <v>0</v>
      </c>
      <c r="N382" s="127">
        <v>0</v>
      </c>
      <c r="O382" s="20">
        <v>6</v>
      </c>
      <c r="P382" s="22">
        <f t="shared" si="146"/>
        <v>40</v>
      </c>
    </row>
    <row r="383" spans="1:16" ht="39.950000000000003" customHeight="1" x14ac:dyDescent="0.2">
      <c r="A383" s="19" t="s">
        <v>193</v>
      </c>
      <c r="B383" s="20">
        <v>105</v>
      </c>
      <c r="C383" s="20">
        <v>53</v>
      </c>
      <c r="D383" s="21">
        <f t="shared" si="147"/>
        <v>50.476190476190474</v>
      </c>
      <c r="E383" s="20">
        <v>1</v>
      </c>
      <c r="F383" s="21">
        <f t="shared" si="141"/>
        <v>0.95238095238095244</v>
      </c>
      <c r="G383" s="20">
        <v>20</v>
      </c>
      <c r="H383" s="21">
        <f t="shared" si="142"/>
        <v>19.047619047619047</v>
      </c>
      <c r="I383" s="127">
        <v>0</v>
      </c>
      <c r="J383" s="127">
        <v>0</v>
      </c>
      <c r="K383" s="20">
        <v>27</v>
      </c>
      <c r="L383" s="21">
        <f t="shared" si="144"/>
        <v>25.714285714285712</v>
      </c>
      <c r="M383" s="127">
        <v>0</v>
      </c>
      <c r="N383" s="127">
        <v>0</v>
      </c>
      <c r="O383" s="20">
        <v>4</v>
      </c>
      <c r="P383" s="22">
        <f t="shared" si="146"/>
        <v>3.8095238095238098</v>
      </c>
    </row>
    <row r="384" spans="1:16" ht="39.950000000000003" customHeight="1" x14ac:dyDescent="0.2">
      <c r="A384" s="19" t="s">
        <v>194</v>
      </c>
      <c r="B384" s="20">
        <v>11</v>
      </c>
      <c r="C384" s="20">
        <v>1</v>
      </c>
      <c r="D384" s="21">
        <f t="shared" si="147"/>
        <v>9.0909090909090917</v>
      </c>
      <c r="E384" s="127">
        <v>0</v>
      </c>
      <c r="F384" s="127">
        <v>0</v>
      </c>
      <c r="G384" s="127">
        <v>0</v>
      </c>
      <c r="H384" s="127">
        <v>0</v>
      </c>
      <c r="I384" s="127">
        <v>0</v>
      </c>
      <c r="J384" s="127">
        <v>0</v>
      </c>
      <c r="K384" s="127">
        <v>0</v>
      </c>
      <c r="L384" s="127">
        <v>0</v>
      </c>
      <c r="M384" s="20">
        <v>6</v>
      </c>
      <c r="N384" s="21">
        <f t="shared" si="145"/>
        <v>54.54545454545454</v>
      </c>
      <c r="O384" s="20">
        <v>4</v>
      </c>
      <c r="P384" s="22">
        <f t="shared" si="146"/>
        <v>36.363636363636367</v>
      </c>
    </row>
    <row r="385" spans="1:16" ht="39.950000000000003" customHeight="1" x14ac:dyDescent="0.2">
      <c r="A385" s="19" t="s">
        <v>195</v>
      </c>
      <c r="B385" s="20">
        <v>131</v>
      </c>
      <c r="C385" s="20">
        <v>17</v>
      </c>
      <c r="D385" s="21">
        <f t="shared" si="147"/>
        <v>12.977099236641221</v>
      </c>
      <c r="E385" s="127">
        <v>0</v>
      </c>
      <c r="F385" s="127">
        <v>0</v>
      </c>
      <c r="G385" s="20">
        <v>24</v>
      </c>
      <c r="H385" s="21">
        <f t="shared" si="142"/>
        <v>18.320610687022899</v>
      </c>
      <c r="I385" s="20">
        <v>2</v>
      </c>
      <c r="J385" s="21">
        <f t="shared" si="143"/>
        <v>1.5267175572519083</v>
      </c>
      <c r="K385" s="20">
        <v>26</v>
      </c>
      <c r="L385" s="21">
        <f t="shared" si="144"/>
        <v>19.847328244274809</v>
      </c>
      <c r="M385" s="20">
        <v>1</v>
      </c>
      <c r="N385" s="21">
        <f t="shared" si="145"/>
        <v>0.76335877862595414</v>
      </c>
      <c r="O385" s="20">
        <v>61</v>
      </c>
      <c r="P385" s="22">
        <f t="shared" si="146"/>
        <v>46.564885496183209</v>
      </c>
    </row>
    <row r="386" spans="1:16" ht="15" customHeight="1" x14ac:dyDescent="0.2">
      <c r="A386" s="56"/>
      <c r="B386" s="20"/>
      <c r="C386" s="20"/>
      <c r="D386" s="21"/>
      <c r="E386" s="20"/>
      <c r="F386" s="21"/>
      <c r="G386" s="20"/>
      <c r="H386" s="21"/>
      <c r="I386" s="20"/>
      <c r="J386" s="21"/>
      <c r="K386" s="20"/>
      <c r="L386" s="21"/>
      <c r="M386" s="20"/>
      <c r="N386" s="21"/>
      <c r="O386" s="20"/>
      <c r="P386" s="22"/>
    </row>
    <row r="387" spans="1:16" ht="15.75" thickBot="1" x14ac:dyDescent="0.25">
      <c r="A387" s="68"/>
      <c r="B387" s="69"/>
      <c r="C387" s="70"/>
      <c r="D387" s="70"/>
      <c r="E387" s="70"/>
      <c r="F387" s="70"/>
      <c r="G387" s="69"/>
      <c r="H387" s="69"/>
      <c r="I387" s="69"/>
      <c r="J387" s="69"/>
      <c r="K387" s="69"/>
      <c r="L387" s="69"/>
      <c r="M387" s="69"/>
      <c r="N387" s="71"/>
      <c r="O387" s="69"/>
      <c r="P387" s="72"/>
    </row>
    <row r="388" spans="1:16" ht="18" customHeight="1" x14ac:dyDescent="0.2">
      <c r="A388" s="29" t="s">
        <v>196</v>
      </c>
      <c r="B388" s="20"/>
      <c r="C388" s="20"/>
      <c r="D388" s="21"/>
      <c r="E388" s="20"/>
      <c r="F388" s="21"/>
      <c r="G388" s="20"/>
      <c r="H388" s="21"/>
      <c r="I388" s="20"/>
      <c r="J388" s="21"/>
      <c r="K388" s="20"/>
      <c r="L388" s="21"/>
      <c r="M388" s="20"/>
      <c r="N388" s="21"/>
      <c r="O388" s="20"/>
      <c r="P388" s="22"/>
    </row>
    <row r="389" spans="1:16" ht="18" customHeight="1" x14ac:dyDescent="0.25">
      <c r="A389" s="30" t="s">
        <v>19</v>
      </c>
    </row>
    <row r="390" spans="1:16" ht="15.95" customHeight="1" x14ac:dyDescent="0.2">
      <c r="A390" s="31" t="s">
        <v>20</v>
      </c>
    </row>
    <row r="391" spans="1:16" ht="35.1" customHeight="1" x14ac:dyDescent="0.2">
      <c r="A391" s="67" t="s">
        <v>156</v>
      </c>
      <c r="B391" s="15"/>
      <c r="C391" s="55"/>
      <c r="D391" s="5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</row>
    <row r="392" spans="1:16" ht="39.950000000000003" customHeight="1" x14ac:dyDescent="0.2">
      <c r="A392" s="16" t="s">
        <v>185</v>
      </c>
      <c r="B392" s="15">
        <v>709</v>
      </c>
      <c r="C392" s="15">
        <v>17</v>
      </c>
      <c r="D392" s="17">
        <f>C392/B392*100</f>
        <v>2.3977433004231314</v>
      </c>
      <c r="E392" s="15">
        <v>30</v>
      </c>
      <c r="F392" s="17">
        <f>E392/B392*100</f>
        <v>4.2313117066290546</v>
      </c>
      <c r="G392" s="15">
        <v>497</v>
      </c>
      <c r="H392" s="17">
        <f>G392/B392*100</f>
        <v>70.098730606488019</v>
      </c>
      <c r="I392" s="15">
        <v>12</v>
      </c>
      <c r="J392" s="17">
        <f>I392/B392*100</f>
        <v>1.692524682651622</v>
      </c>
      <c r="K392" s="15">
        <v>3</v>
      </c>
      <c r="L392" s="17">
        <f>K392/B392*100</f>
        <v>0.42313117066290551</v>
      </c>
      <c r="M392" s="15">
        <v>6</v>
      </c>
      <c r="N392" s="17">
        <f>M392/B392*100</f>
        <v>0.84626234132581102</v>
      </c>
      <c r="O392" s="15">
        <v>144</v>
      </c>
      <c r="P392" s="18">
        <f>O392/B392*100</f>
        <v>20.310296191819464</v>
      </c>
    </row>
    <row r="393" spans="1:16" ht="39.950000000000003" customHeight="1" x14ac:dyDescent="0.2">
      <c r="A393" s="19" t="s">
        <v>186</v>
      </c>
      <c r="B393" s="20">
        <v>81</v>
      </c>
      <c r="C393" s="20">
        <v>7</v>
      </c>
      <c r="D393" s="21">
        <f>C393/B393*100</f>
        <v>8.6419753086419746</v>
      </c>
      <c r="E393" s="20">
        <v>12</v>
      </c>
      <c r="F393" s="21">
        <f t="shared" ref="F393:F400" si="148">E393/B393*100</f>
        <v>14.814814814814813</v>
      </c>
      <c r="G393" s="20">
        <v>47</v>
      </c>
      <c r="H393" s="21">
        <f t="shared" ref="H393:H400" si="149">G393/B393*100</f>
        <v>58.024691358024697</v>
      </c>
      <c r="I393" s="127">
        <v>0</v>
      </c>
      <c r="J393" s="127">
        <v>0</v>
      </c>
      <c r="K393" s="127">
        <v>0</v>
      </c>
      <c r="L393" s="127">
        <v>0</v>
      </c>
      <c r="M393" s="20">
        <v>4</v>
      </c>
      <c r="N393" s="21">
        <f t="shared" ref="N393:N395" si="150">M393/B393*100</f>
        <v>4.9382716049382713</v>
      </c>
      <c r="O393" s="20">
        <v>11</v>
      </c>
      <c r="P393" s="22">
        <f t="shared" ref="P393:P404" si="151">O393/B393*100</f>
        <v>13.580246913580247</v>
      </c>
    </row>
    <row r="394" spans="1:16" ht="39.950000000000003" customHeight="1" x14ac:dyDescent="0.2">
      <c r="A394" s="19" t="s">
        <v>187</v>
      </c>
      <c r="B394" s="20">
        <v>7</v>
      </c>
      <c r="C394" s="127">
        <v>0</v>
      </c>
      <c r="D394" s="127">
        <v>0</v>
      </c>
      <c r="E394" s="20">
        <v>6</v>
      </c>
      <c r="F394" s="21">
        <f t="shared" si="148"/>
        <v>85.714285714285708</v>
      </c>
      <c r="G394" s="20">
        <v>1</v>
      </c>
      <c r="H394" s="21">
        <f t="shared" si="149"/>
        <v>14.285714285714285</v>
      </c>
      <c r="I394" s="127">
        <v>0</v>
      </c>
      <c r="J394" s="127">
        <v>0</v>
      </c>
      <c r="K394" s="127">
        <v>0</v>
      </c>
      <c r="L394" s="127">
        <v>0</v>
      </c>
      <c r="M394" s="127">
        <v>0</v>
      </c>
      <c r="N394" s="127">
        <v>0</v>
      </c>
      <c r="O394" s="127">
        <v>0</v>
      </c>
      <c r="P394" s="127">
        <v>0</v>
      </c>
    </row>
    <row r="395" spans="1:16" ht="39.950000000000003" customHeight="1" x14ac:dyDescent="0.2">
      <c r="A395" s="125" t="s">
        <v>199</v>
      </c>
      <c r="B395" s="20">
        <v>119</v>
      </c>
      <c r="C395" s="127">
        <v>0</v>
      </c>
      <c r="D395" s="127">
        <v>0</v>
      </c>
      <c r="E395" s="20">
        <v>2</v>
      </c>
      <c r="F395" s="21">
        <f t="shared" si="148"/>
        <v>1.680672268907563</v>
      </c>
      <c r="G395" s="20">
        <v>27</v>
      </c>
      <c r="H395" s="21">
        <f t="shared" si="149"/>
        <v>22.689075630252102</v>
      </c>
      <c r="I395" s="127">
        <v>0</v>
      </c>
      <c r="J395" s="127">
        <v>0</v>
      </c>
      <c r="K395" s="20">
        <v>3</v>
      </c>
      <c r="L395" s="21">
        <f t="shared" ref="L395" si="152">K395/B395*100</f>
        <v>2.5210084033613445</v>
      </c>
      <c r="M395" s="20">
        <v>2</v>
      </c>
      <c r="N395" s="21">
        <f t="shared" si="150"/>
        <v>1.680672268907563</v>
      </c>
      <c r="O395" s="20">
        <v>85</v>
      </c>
      <c r="P395" s="22">
        <f t="shared" si="151"/>
        <v>71.428571428571431</v>
      </c>
    </row>
    <row r="396" spans="1:16" ht="39.950000000000003" customHeight="1" x14ac:dyDescent="0.2">
      <c r="A396" s="19" t="s">
        <v>188</v>
      </c>
      <c r="B396" s="127">
        <v>0</v>
      </c>
      <c r="C396" s="127">
        <v>0</v>
      </c>
      <c r="D396" s="127">
        <v>0</v>
      </c>
      <c r="E396" s="127">
        <v>0</v>
      </c>
      <c r="F396" s="127">
        <v>0</v>
      </c>
      <c r="G396" s="127">
        <v>0</v>
      </c>
      <c r="H396" s="127">
        <v>0</v>
      </c>
      <c r="I396" s="127">
        <v>0</v>
      </c>
      <c r="J396" s="127">
        <v>0</v>
      </c>
      <c r="K396" s="127">
        <v>0</v>
      </c>
      <c r="L396" s="127">
        <v>0</v>
      </c>
      <c r="M396" s="127">
        <v>0</v>
      </c>
      <c r="N396" s="127">
        <v>0</v>
      </c>
      <c r="O396" s="127">
        <v>0</v>
      </c>
      <c r="P396" s="127">
        <v>0</v>
      </c>
    </row>
    <row r="397" spans="1:16" ht="54.95" customHeight="1" x14ac:dyDescent="0.2">
      <c r="A397" s="19" t="s">
        <v>189</v>
      </c>
      <c r="B397" s="20">
        <v>34</v>
      </c>
      <c r="C397" s="20">
        <v>3</v>
      </c>
      <c r="D397" s="21">
        <f t="shared" ref="D397:D400" si="153">C397/B397*100</f>
        <v>8.8235294117647065</v>
      </c>
      <c r="E397" s="20">
        <v>2</v>
      </c>
      <c r="F397" s="21">
        <f t="shared" si="148"/>
        <v>5.8823529411764701</v>
      </c>
      <c r="G397" s="20">
        <v>4</v>
      </c>
      <c r="H397" s="21">
        <f t="shared" si="149"/>
        <v>11.76470588235294</v>
      </c>
      <c r="I397" s="127">
        <v>0</v>
      </c>
      <c r="J397" s="127">
        <v>0</v>
      </c>
      <c r="K397" s="127">
        <v>0</v>
      </c>
      <c r="L397" s="127">
        <v>0</v>
      </c>
      <c r="M397" s="127">
        <v>0</v>
      </c>
      <c r="N397" s="127">
        <v>0</v>
      </c>
      <c r="O397" s="20">
        <v>25</v>
      </c>
      <c r="P397" s="22">
        <f t="shared" si="151"/>
        <v>73.529411764705884</v>
      </c>
    </row>
    <row r="398" spans="1:16" ht="120" customHeight="1" x14ac:dyDescent="0.2">
      <c r="A398" s="19" t="s">
        <v>200</v>
      </c>
      <c r="B398" s="127">
        <v>0</v>
      </c>
      <c r="C398" s="127">
        <v>0</v>
      </c>
      <c r="D398" s="127">
        <v>0</v>
      </c>
      <c r="E398" s="127">
        <v>0</v>
      </c>
      <c r="F398" s="127">
        <v>0</v>
      </c>
      <c r="G398" s="127">
        <v>0</v>
      </c>
      <c r="H398" s="127">
        <v>0</v>
      </c>
      <c r="I398" s="127">
        <v>0</v>
      </c>
      <c r="J398" s="127">
        <v>0</v>
      </c>
      <c r="K398" s="127">
        <v>0</v>
      </c>
      <c r="L398" s="127">
        <v>0</v>
      </c>
      <c r="M398" s="127">
        <v>0</v>
      </c>
      <c r="N398" s="127">
        <v>0</v>
      </c>
      <c r="O398" s="127">
        <v>0</v>
      </c>
      <c r="P398" s="127">
        <v>0</v>
      </c>
    </row>
    <row r="399" spans="1:16" ht="39.950000000000003" customHeight="1" x14ac:dyDescent="0.2">
      <c r="A399" s="19" t="s">
        <v>190</v>
      </c>
      <c r="B399" s="20">
        <v>20</v>
      </c>
      <c r="C399" s="20">
        <v>5</v>
      </c>
      <c r="D399" s="21">
        <f t="shared" si="153"/>
        <v>25</v>
      </c>
      <c r="E399" s="127">
        <v>0</v>
      </c>
      <c r="F399" s="127">
        <v>0</v>
      </c>
      <c r="G399" s="20">
        <v>4</v>
      </c>
      <c r="H399" s="21">
        <f t="shared" si="149"/>
        <v>20</v>
      </c>
      <c r="I399" s="127">
        <v>0</v>
      </c>
      <c r="J399" s="127">
        <v>0</v>
      </c>
      <c r="K399" s="127">
        <v>0</v>
      </c>
      <c r="L399" s="127">
        <v>0</v>
      </c>
      <c r="M399" s="127">
        <v>0</v>
      </c>
      <c r="N399" s="127">
        <v>0</v>
      </c>
      <c r="O399" s="20">
        <v>11</v>
      </c>
      <c r="P399" s="22">
        <f t="shared" si="151"/>
        <v>55.000000000000007</v>
      </c>
    </row>
    <row r="400" spans="1:16" ht="39.950000000000003" customHeight="1" x14ac:dyDescent="0.2">
      <c r="A400" s="19" t="s">
        <v>191</v>
      </c>
      <c r="B400" s="20">
        <v>442</v>
      </c>
      <c r="C400" s="20">
        <v>2</v>
      </c>
      <c r="D400" s="21">
        <f t="shared" si="153"/>
        <v>0.45248868778280549</v>
      </c>
      <c r="E400" s="20">
        <v>8</v>
      </c>
      <c r="F400" s="21">
        <f t="shared" si="148"/>
        <v>1.809954751131222</v>
      </c>
      <c r="G400" s="20">
        <v>414</v>
      </c>
      <c r="H400" s="21">
        <f t="shared" si="149"/>
        <v>93.665158371040718</v>
      </c>
      <c r="I400" s="20">
        <v>12</v>
      </c>
      <c r="J400" s="21">
        <f t="shared" ref="J400" si="154">I400/B400*100</f>
        <v>2.7149321266968327</v>
      </c>
      <c r="K400" s="127">
        <v>0</v>
      </c>
      <c r="L400" s="127">
        <v>0</v>
      </c>
      <c r="M400" s="127">
        <v>0</v>
      </c>
      <c r="N400" s="127">
        <v>0</v>
      </c>
      <c r="O400" s="20">
        <v>6</v>
      </c>
      <c r="P400" s="22">
        <f t="shared" si="151"/>
        <v>1.3574660633484164</v>
      </c>
    </row>
    <row r="401" spans="1:16" ht="39.950000000000003" customHeight="1" x14ac:dyDescent="0.2">
      <c r="A401" s="19" t="s">
        <v>192</v>
      </c>
      <c r="B401" s="127">
        <v>0</v>
      </c>
      <c r="C401" s="127">
        <v>0</v>
      </c>
      <c r="D401" s="127">
        <v>0</v>
      </c>
      <c r="E401" s="127">
        <v>0</v>
      </c>
      <c r="F401" s="127">
        <v>0</v>
      </c>
      <c r="G401" s="127">
        <v>0</v>
      </c>
      <c r="H401" s="127">
        <v>0</v>
      </c>
      <c r="I401" s="127">
        <v>0</v>
      </c>
      <c r="J401" s="127">
        <v>0</v>
      </c>
      <c r="K401" s="127">
        <v>0</v>
      </c>
      <c r="L401" s="127">
        <v>0</v>
      </c>
      <c r="M401" s="127">
        <v>0</v>
      </c>
      <c r="N401" s="127">
        <v>0</v>
      </c>
      <c r="O401" s="127">
        <v>0</v>
      </c>
      <c r="P401" s="127">
        <v>0</v>
      </c>
    </row>
    <row r="402" spans="1:16" ht="39.950000000000003" customHeight="1" x14ac:dyDescent="0.2">
      <c r="A402" s="19" t="s">
        <v>193</v>
      </c>
      <c r="B402" s="20">
        <v>1</v>
      </c>
      <c r="C402" s="127">
        <v>0</v>
      </c>
      <c r="D402" s="127">
        <v>0</v>
      </c>
      <c r="E402" s="127">
        <v>0</v>
      </c>
      <c r="F402" s="127">
        <v>0</v>
      </c>
      <c r="G402" s="127">
        <v>0</v>
      </c>
      <c r="H402" s="127">
        <v>0</v>
      </c>
      <c r="I402" s="127">
        <v>0</v>
      </c>
      <c r="J402" s="127">
        <v>0</v>
      </c>
      <c r="K402" s="127">
        <v>0</v>
      </c>
      <c r="L402" s="127">
        <v>0</v>
      </c>
      <c r="M402" s="127">
        <v>0</v>
      </c>
      <c r="N402" s="127">
        <v>0</v>
      </c>
      <c r="O402" s="20">
        <v>1</v>
      </c>
      <c r="P402" s="22">
        <f t="shared" si="151"/>
        <v>100</v>
      </c>
    </row>
    <row r="403" spans="1:16" ht="39.950000000000003" customHeight="1" x14ac:dyDescent="0.2">
      <c r="A403" s="19" t="s">
        <v>194</v>
      </c>
      <c r="B403" s="127">
        <v>0</v>
      </c>
      <c r="C403" s="127">
        <v>0</v>
      </c>
      <c r="D403" s="127">
        <v>0</v>
      </c>
      <c r="E403" s="127">
        <v>0</v>
      </c>
      <c r="F403" s="127">
        <v>0</v>
      </c>
      <c r="G403" s="127">
        <v>0</v>
      </c>
      <c r="H403" s="127">
        <v>0</v>
      </c>
      <c r="I403" s="127">
        <v>0</v>
      </c>
      <c r="J403" s="127">
        <v>0</v>
      </c>
      <c r="K403" s="127">
        <v>0</v>
      </c>
      <c r="L403" s="127">
        <v>0</v>
      </c>
      <c r="M403" s="127">
        <v>0</v>
      </c>
      <c r="N403" s="127">
        <v>0</v>
      </c>
      <c r="O403" s="127">
        <v>0</v>
      </c>
      <c r="P403" s="127">
        <v>0</v>
      </c>
    </row>
    <row r="404" spans="1:16" ht="39.950000000000003" customHeight="1" x14ac:dyDescent="0.2">
      <c r="A404" s="19" t="s">
        <v>195</v>
      </c>
      <c r="B404" s="20">
        <v>5</v>
      </c>
      <c r="C404" s="127">
        <v>0</v>
      </c>
      <c r="D404" s="127">
        <v>0</v>
      </c>
      <c r="E404" s="127">
        <v>0</v>
      </c>
      <c r="F404" s="127">
        <v>0</v>
      </c>
      <c r="G404" s="127">
        <v>0</v>
      </c>
      <c r="H404" s="127">
        <v>0</v>
      </c>
      <c r="I404" s="127">
        <v>0</v>
      </c>
      <c r="J404" s="127">
        <v>0</v>
      </c>
      <c r="K404" s="127">
        <v>0</v>
      </c>
      <c r="L404" s="127">
        <v>0</v>
      </c>
      <c r="M404" s="127">
        <v>0</v>
      </c>
      <c r="N404" s="127">
        <v>0</v>
      </c>
      <c r="O404" s="20">
        <v>5</v>
      </c>
      <c r="P404" s="22">
        <f t="shared" si="151"/>
        <v>100</v>
      </c>
    </row>
    <row r="405" spans="1:16" ht="17.25" customHeight="1" x14ac:dyDescent="0.2">
      <c r="A405" s="56"/>
      <c r="B405" s="20"/>
      <c r="C405" s="20"/>
      <c r="D405" s="21"/>
      <c r="E405" s="20"/>
      <c r="F405" s="21"/>
      <c r="G405" s="20"/>
      <c r="H405" s="21"/>
      <c r="I405" s="20"/>
      <c r="J405" s="21"/>
      <c r="K405" s="20"/>
      <c r="L405" s="21"/>
      <c r="M405" s="20"/>
      <c r="N405" s="21"/>
      <c r="O405" s="20"/>
      <c r="P405" s="22"/>
    </row>
    <row r="406" spans="1:16" ht="15.75" thickBot="1" x14ac:dyDescent="0.25">
      <c r="A406" s="68"/>
      <c r="B406" s="69"/>
      <c r="C406" s="70"/>
      <c r="D406" s="70"/>
      <c r="E406" s="70"/>
      <c r="F406" s="70"/>
      <c r="G406" s="69"/>
      <c r="H406" s="69"/>
      <c r="I406" s="69"/>
      <c r="J406" s="69"/>
      <c r="K406" s="69"/>
      <c r="L406" s="69"/>
      <c r="M406" s="69"/>
      <c r="N406" s="71"/>
      <c r="O406" s="69"/>
      <c r="P406" s="72"/>
    </row>
    <row r="407" spans="1:16" ht="18" customHeight="1" x14ac:dyDescent="0.2">
      <c r="A407" s="29" t="s">
        <v>196</v>
      </c>
      <c r="B407" s="20"/>
      <c r="C407" s="20"/>
      <c r="D407" s="21"/>
      <c r="E407" s="20"/>
      <c r="F407" s="21"/>
      <c r="G407" s="20"/>
      <c r="H407" s="21"/>
      <c r="I407" s="20"/>
      <c r="J407" s="21"/>
      <c r="K407" s="20"/>
      <c r="L407" s="21"/>
      <c r="M407" s="20"/>
      <c r="N407" s="21"/>
      <c r="O407" s="20"/>
      <c r="P407" s="22"/>
    </row>
    <row r="408" spans="1:16" ht="18" customHeight="1" x14ac:dyDescent="0.25">
      <c r="A408" s="30" t="s">
        <v>19</v>
      </c>
    </row>
    <row r="409" spans="1:16" ht="15.95" customHeight="1" x14ac:dyDescent="0.2">
      <c r="A409" s="31" t="s">
        <v>20</v>
      </c>
    </row>
    <row r="410" spans="1:16" ht="35.1" customHeight="1" x14ac:dyDescent="0.2">
      <c r="A410" s="67" t="s">
        <v>157</v>
      </c>
      <c r="B410" s="15"/>
      <c r="C410" s="55"/>
      <c r="D410" s="5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</row>
    <row r="411" spans="1:16" ht="39.950000000000003" customHeight="1" x14ac:dyDescent="0.2">
      <c r="A411" s="16" t="s">
        <v>185</v>
      </c>
      <c r="B411" s="15">
        <v>3169</v>
      </c>
      <c r="C411" s="15">
        <v>143</v>
      </c>
      <c r="D411" s="17">
        <f>C411/B411*100</f>
        <v>4.5124644998422214</v>
      </c>
      <c r="E411" s="15">
        <v>28</v>
      </c>
      <c r="F411" s="17">
        <f>E411/B411*100</f>
        <v>0.88355948248658878</v>
      </c>
      <c r="G411" s="15">
        <v>125</v>
      </c>
      <c r="H411" s="17">
        <f>G411/B411*100</f>
        <v>3.9444619753865573</v>
      </c>
      <c r="I411" s="15">
        <v>6</v>
      </c>
      <c r="J411" s="17">
        <f>I411/B411*100</f>
        <v>0.18933417481855475</v>
      </c>
      <c r="K411" s="15">
        <v>50</v>
      </c>
      <c r="L411" s="17">
        <f>K411/B411*100</f>
        <v>1.5777847901546227</v>
      </c>
      <c r="M411" s="15">
        <v>17</v>
      </c>
      <c r="N411" s="17">
        <f>M411/B411*100</f>
        <v>0.53644682865257176</v>
      </c>
      <c r="O411" s="15">
        <v>2800</v>
      </c>
      <c r="P411" s="18">
        <f>O411/B411*100</f>
        <v>88.355948248658876</v>
      </c>
    </row>
    <row r="412" spans="1:16" ht="39.950000000000003" customHeight="1" x14ac:dyDescent="0.2">
      <c r="A412" s="19" t="s">
        <v>186</v>
      </c>
      <c r="B412" s="20">
        <v>536</v>
      </c>
      <c r="C412" s="20">
        <v>15</v>
      </c>
      <c r="D412" s="21">
        <f>C412/B412*100</f>
        <v>2.7985074626865671</v>
      </c>
      <c r="E412" s="20">
        <v>7</v>
      </c>
      <c r="F412" s="21">
        <f t="shared" ref="F412:F419" si="155">E412/B412*100</f>
        <v>1.3059701492537312</v>
      </c>
      <c r="G412" s="20">
        <v>68</v>
      </c>
      <c r="H412" s="21">
        <f t="shared" ref="H412:H419" si="156">G412/B412*100</f>
        <v>12.686567164179104</v>
      </c>
      <c r="I412" s="127">
        <v>0</v>
      </c>
      <c r="J412" s="127">
        <v>0</v>
      </c>
      <c r="K412" s="20">
        <v>3</v>
      </c>
      <c r="L412" s="21">
        <f t="shared" ref="L412:L418" si="157">K412/B412*100</f>
        <v>0.55970149253731338</v>
      </c>
      <c r="M412" s="20">
        <v>8</v>
      </c>
      <c r="N412" s="21">
        <f t="shared" ref="N412:N414" si="158">M412/B412*100</f>
        <v>1.4925373134328357</v>
      </c>
      <c r="O412" s="20">
        <v>435</v>
      </c>
      <c r="P412" s="22">
        <f t="shared" ref="P412:P423" si="159">O412/B412*100</f>
        <v>81.156716417910445</v>
      </c>
    </row>
    <row r="413" spans="1:16" ht="39.950000000000003" customHeight="1" x14ac:dyDescent="0.2">
      <c r="A413" s="19" t="s">
        <v>187</v>
      </c>
      <c r="B413" s="20">
        <v>293</v>
      </c>
      <c r="C413" s="20">
        <v>3</v>
      </c>
      <c r="D413" s="21">
        <f t="shared" ref="D413:D416" si="160">C413/B413*100</f>
        <v>1.0238907849829351</v>
      </c>
      <c r="E413" s="127">
        <v>0</v>
      </c>
      <c r="F413" s="127">
        <v>0</v>
      </c>
      <c r="G413" s="20">
        <v>21</v>
      </c>
      <c r="H413" s="21">
        <f t="shared" si="156"/>
        <v>7.1672354948805461</v>
      </c>
      <c r="I413" s="127">
        <v>0</v>
      </c>
      <c r="J413" s="127">
        <v>0</v>
      </c>
      <c r="K413" s="20">
        <v>2</v>
      </c>
      <c r="L413" s="21">
        <f t="shared" si="157"/>
        <v>0.68259385665529015</v>
      </c>
      <c r="M413" s="20">
        <v>6</v>
      </c>
      <c r="N413" s="21">
        <f t="shared" si="158"/>
        <v>2.0477815699658701</v>
      </c>
      <c r="O413" s="20">
        <v>261</v>
      </c>
      <c r="P413" s="22">
        <f t="shared" si="159"/>
        <v>89.078498293515366</v>
      </c>
    </row>
    <row r="414" spans="1:16" ht="39.950000000000003" customHeight="1" x14ac:dyDescent="0.2">
      <c r="A414" s="125" t="s">
        <v>199</v>
      </c>
      <c r="B414" s="20">
        <v>1059</v>
      </c>
      <c r="C414" s="20">
        <v>60</v>
      </c>
      <c r="D414" s="21">
        <f t="shared" si="160"/>
        <v>5.6657223796034</v>
      </c>
      <c r="E414" s="20">
        <v>8</v>
      </c>
      <c r="F414" s="21">
        <f t="shared" si="155"/>
        <v>0.75542965061378664</v>
      </c>
      <c r="G414" s="20">
        <v>23</v>
      </c>
      <c r="H414" s="21">
        <f t="shared" si="156"/>
        <v>2.1718602455146363</v>
      </c>
      <c r="I414" s="20">
        <v>6</v>
      </c>
      <c r="J414" s="21">
        <f t="shared" ref="J414" si="161">I414/B414*100</f>
        <v>0.56657223796033995</v>
      </c>
      <c r="K414" s="20">
        <v>44</v>
      </c>
      <c r="L414" s="21">
        <f t="shared" si="157"/>
        <v>4.1548630783758265</v>
      </c>
      <c r="M414" s="20">
        <v>3</v>
      </c>
      <c r="N414" s="21">
        <f t="shared" si="158"/>
        <v>0.28328611898016998</v>
      </c>
      <c r="O414" s="20">
        <v>915</v>
      </c>
      <c r="P414" s="22">
        <f t="shared" si="159"/>
        <v>86.40226628895185</v>
      </c>
    </row>
    <row r="415" spans="1:16" ht="39.950000000000003" customHeight="1" x14ac:dyDescent="0.2">
      <c r="A415" s="19" t="s">
        <v>188</v>
      </c>
      <c r="B415" s="127">
        <v>0</v>
      </c>
      <c r="C415" s="127">
        <v>0</v>
      </c>
      <c r="D415" s="127">
        <v>0</v>
      </c>
      <c r="E415" s="127">
        <v>0</v>
      </c>
      <c r="F415" s="127">
        <v>0</v>
      </c>
      <c r="G415" s="127">
        <v>0</v>
      </c>
      <c r="H415" s="127">
        <v>0</v>
      </c>
      <c r="I415" s="127">
        <v>0</v>
      </c>
      <c r="J415" s="127">
        <v>0</v>
      </c>
      <c r="K415" s="127">
        <v>0</v>
      </c>
      <c r="L415" s="127">
        <v>0</v>
      </c>
      <c r="M415" s="127">
        <v>0</v>
      </c>
      <c r="N415" s="127">
        <v>0</v>
      </c>
      <c r="O415" s="127">
        <v>0</v>
      </c>
      <c r="P415" s="127">
        <v>0</v>
      </c>
    </row>
    <row r="416" spans="1:16" ht="54.95" customHeight="1" x14ac:dyDescent="0.2">
      <c r="A416" s="19" t="s">
        <v>189</v>
      </c>
      <c r="B416" s="20">
        <v>100</v>
      </c>
      <c r="C416" s="20">
        <v>29</v>
      </c>
      <c r="D416" s="21">
        <f t="shared" si="160"/>
        <v>28.999999999999996</v>
      </c>
      <c r="E416" s="127">
        <v>0</v>
      </c>
      <c r="F416" s="127">
        <v>0</v>
      </c>
      <c r="G416" s="20">
        <v>3</v>
      </c>
      <c r="H416" s="21">
        <f t="shared" si="156"/>
        <v>3</v>
      </c>
      <c r="I416" s="127">
        <v>0</v>
      </c>
      <c r="J416" s="127">
        <v>0</v>
      </c>
      <c r="K416" s="127">
        <v>0</v>
      </c>
      <c r="L416" s="127">
        <v>0</v>
      </c>
      <c r="M416" s="127">
        <v>0</v>
      </c>
      <c r="N416" s="127">
        <v>0</v>
      </c>
      <c r="O416" s="20">
        <v>68</v>
      </c>
      <c r="P416" s="22">
        <f t="shared" si="159"/>
        <v>68</v>
      </c>
    </row>
    <row r="417" spans="1:16" ht="120" customHeight="1" x14ac:dyDescent="0.2">
      <c r="A417" s="19" t="s">
        <v>200</v>
      </c>
      <c r="B417" s="127">
        <v>0</v>
      </c>
      <c r="C417" s="127">
        <v>0</v>
      </c>
      <c r="D417" s="127">
        <v>0</v>
      </c>
      <c r="E417" s="127">
        <v>0</v>
      </c>
      <c r="F417" s="127">
        <v>0</v>
      </c>
      <c r="G417" s="127">
        <v>0</v>
      </c>
      <c r="H417" s="127">
        <v>0</v>
      </c>
      <c r="I417" s="127">
        <v>0</v>
      </c>
      <c r="J417" s="127">
        <v>0</v>
      </c>
      <c r="K417" s="127">
        <v>0</v>
      </c>
      <c r="L417" s="127">
        <v>0</v>
      </c>
      <c r="M417" s="127">
        <v>0</v>
      </c>
      <c r="N417" s="127">
        <v>0</v>
      </c>
      <c r="O417" s="127">
        <v>0</v>
      </c>
      <c r="P417" s="127">
        <v>0</v>
      </c>
    </row>
    <row r="418" spans="1:16" ht="39.950000000000003" customHeight="1" x14ac:dyDescent="0.2">
      <c r="A418" s="19" t="s">
        <v>190</v>
      </c>
      <c r="B418" s="20">
        <v>116</v>
      </c>
      <c r="C418" s="20">
        <v>26</v>
      </c>
      <c r="D418" s="21">
        <f t="shared" ref="D418:D419" si="162">C418/B418*100</f>
        <v>22.413793103448278</v>
      </c>
      <c r="E418" s="20">
        <v>4</v>
      </c>
      <c r="F418" s="21">
        <f t="shared" si="155"/>
        <v>3.4482758620689653</v>
      </c>
      <c r="G418" s="20">
        <v>2</v>
      </c>
      <c r="H418" s="21">
        <f t="shared" si="156"/>
        <v>1.7241379310344827</v>
      </c>
      <c r="I418" s="127">
        <v>0</v>
      </c>
      <c r="J418" s="127">
        <v>0</v>
      </c>
      <c r="K418" s="20">
        <v>1</v>
      </c>
      <c r="L418" s="21">
        <f t="shared" si="157"/>
        <v>0.86206896551724133</v>
      </c>
      <c r="M418" s="127">
        <v>0</v>
      </c>
      <c r="N418" s="127">
        <v>0</v>
      </c>
      <c r="O418" s="20">
        <v>83</v>
      </c>
      <c r="P418" s="22">
        <f t="shared" si="159"/>
        <v>71.551724137931032</v>
      </c>
    </row>
    <row r="419" spans="1:16" ht="39.950000000000003" customHeight="1" x14ac:dyDescent="0.2">
      <c r="A419" s="19" t="s">
        <v>191</v>
      </c>
      <c r="B419" s="20">
        <v>1054</v>
      </c>
      <c r="C419" s="20">
        <v>10</v>
      </c>
      <c r="D419" s="21">
        <f t="shared" si="162"/>
        <v>0.94876660341555974</v>
      </c>
      <c r="E419" s="20">
        <v>9</v>
      </c>
      <c r="F419" s="21">
        <f t="shared" si="155"/>
        <v>0.85388994307400379</v>
      </c>
      <c r="G419" s="20">
        <v>8</v>
      </c>
      <c r="H419" s="21">
        <f t="shared" si="156"/>
        <v>0.75901328273244784</v>
      </c>
      <c r="I419" s="127">
        <v>0</v>
      </c>
      <c r="J419" s="127">
        <v>0</v>
      </c>
      <c r="K419" s="127">
        <v>0</v>
      </c>
      <c r="L419" s="127">
        <v>0</v>
      </c>
      <c r="M419" s="127">
        <v>0</v>
      </c>
      <c r="N419" s="127">
        <v>0</v>
      </c>
      <c r="O419" s="20">
        <v>1027</v>
      </c>
      <c r="P419" s="22">
        <f t="shared" si="159"/>
        <v>97.438330170777988</v>
      </c>
    </row>
    <row r="420" spans="1:16" ht="39.950000000000003" customHeight="1" x14ac:dyDescent="0.2">
      <c r="A420" s="19" t="s">
        <v>192</v>
      </c>
      <c r="B420" s="127">
        <v>0</v>
      </c>
      <c r="C420" s="127">
        <v>0</v>
      </c>
      <c r="D420" s="127">
        <v>0</v>
      </c>
      <c r="E420" s="127">
        <v>0</v>
      </c>
      <c r="F420" s="127">
        <v>0</v>
      </c>
      <c r="G420" s="127">
        <v>0</v>
      </c>
      <c r="H420" s="127">
        <v>0</v>
      </c>
      <c r="I420" s="127">
        <v>0</v>
      </c>
      <c r="J420" s="127">
        <v>0</v>
      </c>
      <c r="K420" s="127">
        <v>0</v>
      </c>
      <c r="L420" s="127">
        <v>0</v>
      </c>
      <c r="M420" s="127">
        <v>0</v>
      </c>
      <c r="N420" s="127">
        <v>0</v>
      </c>
      <c r="O420" s="127">
        <v>0</v>
      </c>
      <c r="P420" s="127">
        <v>0</v>
      </c>
    </row>
    <row r="421" spans="1:16" ht="39.950000000000003" customHeight="1" x14ac:dyDescent="0.2">
      <c r="A421" s="19" t="s">
        <v>193</v>
      </c>
      <c r="B421" s="127">
        <v>0</v>
      </c>
      <c r="C421" s="127">
        <v>0</v>
      </c>
      <c r="D421" s="127">
        <v>0</v>
      </c>
      <c r="E421" s="127">
        <v>0</v>
      </c>
      <c r="F421" s="127">
        <v>0</v>
      </c>
      <c r="G421" s="127">
        <v>0</v>
      </c>
      <c r="H421" s="127">
        <v>0</v>
      </c>
      <c r="I421" s="127">
        <v>0</v>
      </c>
      <c r="J421" s="127">
        <v>0</v>
      </c>
      <c r="K421" s="127">
        <v>0</v>
      </c>
      <c r="L421" s="127">
        <v>0</v>
      </c>
      <c r="M421" s="127">
        <v>0</v>
      </c>
      <c r="N421" s="127">
        <v>0</v>
      </c>
      <c r="O421" s="127">
        <v>0</v>
      </c>
      <c r="P421" s="127">
        <v>0</v>
      </c>
    </row>
    <row r="422" spans="1:16" ht="39.950000000000003" customHeight="1" x14ac:dyDescent="0.2">
      <c r="A422" s="19" t="s">
        <v>194</v>
      </c>
      <c r="B422" s="127">
        <v>0</v>
      </c>
      <c r="C422" s="127">
        <v>0</v>
      </c>
      <c r="D422" s="127">
        <v>0</v>
      </c>
      <c r="E422" s="127">
        <v>0</v>
      </c>
      <c r="F422" s="127">
        <v>0</v>
      </c>
      <c r="G422" s="127">
        <v>0</v>
      </c>
      <c r="H422" s="127">
        <v>0</v>
      </c>
      <c r="I422" s="127">
        <v>0</v>
      </c>
      <c r="J422" s="127">
        <v>0</v>
      </c>
      <c r="K422" s="127">
        <v>0</v>
      </c>
      <c r="L422" s="127">
        <v>0</v>
      </c>
      <c r="M422" s="127">
        <v>0</v>
      </c>
      <c r="N422" s="127">
        <v>0</v>
      </c>
      <c r="O422" s="127">
        <v>0</v>
      </c>
      <c r="P422" s="127">
        <v>0</v>
      </c>
    </row>
    <row r="423" spans="1:16" ht="39.950000000000003" customHeight="1" x14ac:dyDescent="0.2">
      <c r="A423" s="19" t="s">
        <v>195</v>
      </c>
      <c r="B423" s="20">
        <v>11</v>
      </c>
      <c r="C423" s="127">
        <v>0</v>
      </c>
      <c r="D423" s="127">
        <v>0</v>
      </c>
      <c r="E423" s="127">
        <v>0</v>
      </c>
      <c r="F423" s="127">
        <v>0</v>
      </c>
      <c r="G423" s="127">
        <v>0</v>
      </c>
      <c r="H423" s="127">
        <v>0</v>
      </c>
      <c r="I423" s="127">
        <v>0</v>
      </c>
      <c r="J423" s="127">
        <v>0</v>
      </c>
      <c r="K423" s="127">
        <v>0</v>
      </c>
      <c r="L423" s="127">
        <v>0</v>
      </c>
      <c r="M423" s="127">
        <v>0</v>
      </c>
      <c r="N423" s="127">
        <v>0</v>
      </c>
      <c r="O423" s="20">
        <v>11</v>
      </c>
      <c r="P423" s="22">
        <f t="shared" si="159"/>
        <v>100</v>
      </c>
    </row>
    <row r="424" spans="1:16" ht="15" customHeight="1" x14ac:dyDescent="0.2">
      <c r="A424" s="56"/>
      <c r="B424" s="20"/>
      <c r="C424" s="20"/>
      <c r="D424" s="21"/>
      <c r="E424" s="20"/>
      <c r="F424" s="21"/>
      <c r="G424" s="20"/>
      <c r="H424" s="21"/>
      <c r="I424" s="20"/>
      <c r="J424" s="21"/>
      <c r="K424" s="20"/>
      <c r="L424" s="21"/>
      <c r="M424" s="20"/>
      <c r="N424" s="21"/>
      <c r="O424" s="20"/>
      <c r="P424" s="22"/>
    </row>
    <row r="425" spans="1:16" ht="15.75" thickBot="1" x14ac:dyDescent="0.25">
      <c r="A425" s="68"/>
      <c r="B425" s="69"/>
      <c r="C425" s="70"/>
      <c r="D425" s="70"/>
      <c r="E425" s="70"/>
      <c r="F425" s="70"/>
      <c r="G425" s="69"/>
      <c r="H425" s="69"/>
      <c r="I425" s="69"/>
      <c r="J425" s="69"/>
      <c r="K425" s="69"/>
      <c r="L425" s="69"/>
      <c r="M425" s="69"/>
      <c r="N425" s="71"/>
      <c r="O425" s="69"/>
      <c r="P425" s="72"/>
    </row>
    <row r="426" spans="1:16" ht="18" customHeight="1" x14ac:dyDescent="0.2">
      <c r="A426" s="29" t="s">
        <v>196</v>
      </c>
      <c r="B426" s="20"/>
      <c r="C426" s="20"/>
      <c r="D426" s="21"/>
      <c r="E426" s="20"/>
      <c r="F426" s="21"/>
      <c r="G426" s="20"/>
      <c r="H426" s="21"/>
      <c r="I426" s="20"/>
      <c r="J426" s="21"/>
      <c r="K426" s="20"/>
      <c r="L426" s="21"/>
      <c r="M426" s="20"/>
      <c r="N426" s="21"/>
      <c r="O426" s="20"/>
      <c r="P426" s="22"/>
    </row>
    <row r="427" spans="1:16" ht="18" customHeight="1" x14ac:dyDescent="0.25">
      <c r="A427" s="30" t="s">
        <v>19</v>
      </c>
    </row>
    <row r="428" spans="1:16" ht="15.95" customHeight="1" x14ac:dyDescent="0.2">
      <c r="A428" s="31" t="s">
        <v>20</v>
      </c>
    </row>
    <row r="429" spans="1:16" ht="35.1" customHeight="1" x14ac:dyDescent="0.2">
      <c r="A429" s="67" t="s">
        <v>158</v>
      </c>
      <c r="B429" s="15"/>
      <c r="C429" s="55"/>
      <c r="D429" s="5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</row>
    <row r="430" spans="1:16" ht="39.950000000000003" customHeight="1" x14ac:dyDescent="0.2">
      <c r="A430" s="16" t="s">
        <v>185</v>
      </c>
      <c r="B430" s="15">
        <v>1972</v>
      </c>
      <c r="C430" s="15">
        <v>7</v>
      </c>
      <c r="D430" s="17">
        <f>C430/B430*100</f>
        <v>0.35496957403651114</v>
      </c>
      <c r="E430" s="15">
        <v>5</v>
      </c>
      <c r="F430" s="17">
        <f>E430/B430*100</f>
        <v>0.25354969574036512</v>
      </c>
      <c r="G430" s="15">
        <v>1131</v>
      </c>
      <c r="H430" s="17">
        <f>G430/B430*100</f>
        <v>57.352941176470587</v>
      </c>
      <c r="I430" s="130">
        <v>0</v>
      </c>
      <c r="J430" s="130">
        <v>0</v>
      </c>
      <c r="K430" s="15">
        <v>10</v>
      </c>
      <c r="L430" s="17">
        <f>K430/B430*100</f>
        <v>0.50709939148073024</v>
      </c>
      <c r="M430" s="15">
        <v>28</v>
      </c>
      <c r="N430" s="17">
        <f>M430/B430*100</f>
        <v>1.4198782961460445</v>
      </c>
      <c r="O430" s="15">
        <v>791</v>
      </c>
      <c r="P430" s="18">
        <f>O430/B430*100</f>
        <v>40.111561866125761</v>
      </c>
    </row>
    <row r="431" spans="1:16" ht="39.950000000000003" customHeight="1" x14ac:dyDescent="0.2">
      <c r="A431" s="19" t="s">
        <v>186</v>
      </c>
      <c r="B431" s="20">
        <v>242</v>
      </c>
      <c r="C431" s="20">
        <v>4</v>
      </c>
      <c r="D431" s="21">
        <f>C431/B431*100</f>
        <v>1.6528925619834711</v>
      </c>
      <c r="E431" s="20">
        <v>1</v>
      </c>
      <c r="F431" s="21">
        <f t="shared" ref="F431:F432" si="163">E431/B431*100</f>
        <v>0.41322314049586778</v>
      </c>
      <c r="G431" s="20">
        <v>172</v>
      </c>
      <c r="H431" s="21">
        <f t="shared" ref="H431:H439" si="164">G431/B431*100</f>
        <v>71.074380165289256</v>
      </c>
      <c r="I431" s="127">
        <v>0</v>
      </c>
      <c r="J431" s="127">
        <v>0</v>
      </c>
      <c r="K431" s="127">
        <v>0</v>
      </c>
      <c r="L431" s="127">
        <v>0</v>
      </c>
      <c r="M431" s="20">
        <v>1</v>
      </c>
      <c r="N431" s="21">
        <f t="shared" ref="N431:N433" si="165">M431/B431*100</f>
        <v>0.41322314049586778</v>
      </c>
      <c r="O431" s="20">
        <v>64</v>
      </c>
      <c r="P431" s="22">
        <f t="shared" ref="P431:P442" si="166">O431/B431*100</f>
        <v>26.446280991735538</v>
      </c>
    </row>
    <row r="432" spans="1:16" ht="39.950000000000003" customHeight="1" x14ac:dyDescent="0.2">
      <c r="A432" s="19" t="s">
        <v>187</v>
      </c>
      <c r="B432" s="20">
        <v>68</v>
      </c>
      <c r="C432" s="127">
        <v>0</v>
      </c>
      <c r="D432" s="127">
        <v>0</v>
      </c>
      <c r="E432" s="20">
        <v>4</v>
      </c>
      <c r="F432" s="21">
        <f t="shared" si="163"/>
        <v>5.8823529411764701</v>
      </c>
      <c r="G432" s="20">
        <v>42</v>
      </c>
      <c r="H432" s="21">
        <f t="shared" si="164"/>
        <v>61.764705882352942</v>
      </c>
      <c r="I432" s="127">
        <v>0</v>
      </c>
      <c r="J432" s="127">
        <v>0</v>
      </c>
      <c r="K432" s="127">
        <v>0</v>
      </c>
      <c r="L432" s="127">
        <v>0</v>
      </c>
      <c r="M432" s="127">
        <v>0</v>
      </c>
      <c r="N432" s="127">
        <v>0</v>
      </c>
      <c r="O432" s="20">
        <v>22</v>
      </c>
      <c r="P432" s="22">
        <f t="shared" si="166"/>
        <v>32.352941176470587</v>
      </c>
    </row>
    <row r="433" spans="1:16" ht="39.950000000000003" customHeight="1" x14ac:dyDescent="0.2">
      <c r="A433" s="125" t="s">
        <v>199</v>
      </c>
      <c r="B433" s="20">
        <v>200</v>
      </c>
      <c r="C433" s="127">
        <v>0</v>
      </c>
      <c r="D433" s="127">
        <v>0</v>
      </c>
      <c r="E433" s="127">
        <v>0</v>
      </c>
      <c r="F433" s="127">
        <v>0</v>
      </c>
      <c r="G433" s="20">
        <v>130</v>
      </c>
      <c r="H433" s="21">
        <f t="shared" si="164"/>
        <v>65</v>
      </c>
      <c r="I433" s="127">
        <v>0</v>
      </c>
      <c r="J433" s="127">
        <v>0</v>
      </c>
      <c r="K433" s="20">
        <v>6</v>
      </c>
      <c r="L433" s="21">
        <f t="shared" ref="L433:L442" si="167">K433/B433*100</f>
        <v>3</v>
      </c>
      <c r="M433" s="20">
        <v>27</v>
      </c>
      <c r="N433" s="21">
        <f t="shared" si="165"/>
        <v>13.5</v>
      </c>
      <c r="O433" s="20">
        <v>37</v>
      </c>
      <c r="P433" s="22">
        <f t="shared" si="166"/>
        <v>18.5</v>
      </c>
    </row>
    <row r="434" spans="1:16" ht="39.950000000000003" customHeight="1" x14ac:dyDescent="0.2">
      <c r="A434" s="19" t="s">
        <v>188</v>
      </c>
      <c r="B434" s="127">
        <v>0</v>
      </c>
      <c r="C434" s="127">
        <v>0</v>
      </c>
      <c r="D434" s="127">
        <v>0</v>
      </c>
      <c r="E434" s="127">
        <v>0</v>
      </c>
      <c r="F434" s="127">
        <v>0</v>
      </c>
      <c r="G434" s="127">
        <v>0</v>
      </c>
      <c r="H434" s="127">
        <v>0</v>
      </c>
      <c r="I434" s="127">
        <v>0</v>
      </c>
      <c r="J434" s="127">
        <v>0</v>
      </c>
      <c r="K434" s="127">
        <v>0</v>
      </c>
      <c r="L434" s="127">
        <v>0</v>
      </c>
      <c r="M434" s="127">
        <v>0</v>
      </c>
      <c r="N434" s="127">
        <v>0</v>
      </c>
      <c r="O434" s="127">
        <v>0</v>
      </c>
      <c r="P434" s="127">
        <v>0</v>
      </c>
    </row>
    <row r="435" spans="1:16" ht="54.95" customHeight="1" x14ac:dyDescent="0.2">
      <c r="A435" s="19" t="s">
        <v>189</v>
      </c>
      <c r="B435" s="20">
        <v>11</v>
      </c>
      <c r="C435" s="127">
        <v>0</v>
      </c>
      <c r="D435" s="127">
        <v>0</v>
      </c>
      <c r="E435" s="127">
        <v>0</v>
      </c>
      <c r="F435" s="127">
        <v>0</v>
      </c>
      <c r="G435" s="127">
        <v>0</v>
      </c>
      <c r="H435" s="127">
        <v>0</v>
      </c>
      <c r="I435" s="127">
        <v>0</v>
      </c>
      <c r="J435" s="127">
        <v>0</v>
      </c>
      <c r="K435" s="127">
        <v>0</v>
      </c>
      <c r="L435" s="127">
        <v>0</v>
      </c>
      <c r="M435" s="127">
        <v>0</v>
      </c>
      <c r="N435" s="127">
        <v>0</v>
      </c>
      <c r="O435" s="20">
        <v>11</v>
      </c>
      <c r="P435" s="22">
        <f t="shared" si="166"/>
        <v>100</v>
      </c>
    </row>
    <row r="436" spans="1:16" ht="120" customHeight="1" x14ac:dyDescent="0.2">
      <c r="A436" s="19" t="s">
        <v>200</v>
      </c>
      <c r="B436" s="127">
        <v>0</v>
      </c>
      <c r="C436" s="127">
        <v>0</v>
      </c>
      <c r="D436" s="127">
        <v>0</v>
      </c>
      <c r="E436" s="127">
        <v>0</v>
      </c>
      <c r="F436" s="127">
        <v>0</v>
      </c>
      <c r="G436" s="127">
        <v>0</v>
      </c>
      <c r="H436" s="127">
        <v>0</v>
      </c>
      <c r="I436" s="127">
        <v>0</v>
      </c>
      <c r="J436" s="127">
        <v>0</v>
      </c>
      <c r="K436" s="127">
        <v>0</v>
      </c>
      <c r="L436" s="127">
        <v>0</v>
      </c>
      <c r="M436" s="127">
        <v>0</v>
      </c>
      <c r="N436" s="127">
        <v>0</v>
      </c>
      <c r="O436" s="127">
        <v>0</v>
      </c>
      <c r="P436" s="127">
        <v>0</v>
      </c>
    </row>
    <row r="437" spans="1:16" ht="39.950000000000003" customHeight="1" x14ac:dyDescent="0.2">
      <c r="A437" s="19" t="s">
        <v>190</v>
      </c>
      <c r="B437" s="20">
        <v>16</v>
      </c>
      <c r="C437" s="127">
        <v>0</v>
      </c>
      <c r="D437" s="127">
        <v>0</v>
      </c>
      <c r="E437" s="127">
        <v>0</v>
      </c>
      <c r="F437" s="127">
        <v>0</v>
      </c>
      <c r="G437" s="20">
        <v>15</v>
      </c>
      <c r="H437" s="21">
        <f t="shared" si="164"/>
        <v>93.75</v>
      </c>
      <c r="I437" s="127">
        <v>0</v>
      </c>
      <c r="J437" s="127">
        <v>0</v>
      </c>
      <c r="K437" s="127">
        <v>0</v>
      </c>
      <c r="L437" s="127">
        <v>0</v>
      </c>
      <c r="M437" s="127">
        <v>0</v>
      </c>
      <c r="N437" s="127">
        <v>0</v>
      </c>
      <c r="O437" s="20">
        <v>1</v>
      </c>
      <c r="P437" s="22">
        <f t="shared" si="166"/>
        <v>6.25</v>
      </c>
    </row>
    <row r="438" spans="1:16" ht="39.950000000000003" customHeight="1" x14ac:dyDescent="0.2">
      <c r="A438" s="19" t="s">
        <v>191</v>
      </c>
      <c r="B438" s="20">
        <v>1423</v>
      </c>
      <c r="C438" s="20">
        <v>2</v>
      </c>
      <c r="D438" s="21">
        <f t="shared" ref="D438:D440" si="168">C438/B438*100</f>
        <v>0.14054813773717498</v>
      </c>
      <c r="E438" s="127">
        <v>0</v>
      </c>
      <c r="F438" s="127">
        <v>0</v>
      </c>
      <c r="G438" s="20">
        <v>768</v>
      </c>
      <c r="H438" s="21">
        <f t="shared" si="164"/>
        <v>53.970484891075188</v>
      </c>
      <c r="I438" s="127">
        <v>0</v>
      </c>
      <c r="J438" s="127">
        <v>0</v>
      </c>
      <c r="K438" s="127">
        <v>0</v>
      </c>
      <c r="L438" s="127">
        <v>0</v>
      </c>
      <c r="M438" s="127">
        <v>0</v>
      </c>
      <c r="N438" s="127">
        <v>0</v>
      </c>
      <c r="O438" s="20">
        <v>653</v>
      </c>
      <c r="P438" s="22">
        <f t="shared" si="166"/>
        <v>45.888966971187635</v>
      </c>
    </row>
    <row r="439" spans="1:16" ht="39.950000000000003" customHeight="1" x14ac:dyDescent="0.2">
      <c r="A439" s="19" t="s">
        <v>192</v>
      </c>
      <c r="B439" s="20">
        <v>4</v>
      </c>
      <c r="C439" s="127">
        <v>0</v>
      </c>
      <c r="D439" s="127">
        <v>0</v>
      </c>
      <c r="E439" s="127">
        <v>0</v>
      </c>
      <c r="F439" s="127">
        <v>0</v>
      </c>
      <c r="G439" s="20">
        <v>4</v>
      </c>
      <c r="H439" s="21">
        <f t="shared" si="164"/>
        <v>100</v>
      </c>
      <c r="I439" s="127">
        <v>0</v>
      </c>
      <c r="J439" s="127">
        <v>0</v>
      </c>
      <c r="K439" s="127">
        <v>0</v>
      </c>
      <c r="L439" s="127">
        <v>0</v>
      </c>
      <c r="M439" s="127">
        <v>0</v>
      </c>
      <c r="N439" s="127">
        <v>0</v>
      </c>
      <c r="O439" s="127">
        <v>0</v>
      </c>
      <c r="P439" s="127">
        <v>0</v>
      </c>
    </row>
    <row r="440" spans="1:16" ht="39.950000000000003" customHeight="1" x14ac:dyDescent="0.2">
      <c r="A440" s="19" t="s">
        <v>193</v>
      </c>
      <c r="B440" s="20">
        <v>1</v>
      </c>
      <c r="C440" s="20">
        <v>1</v>
      </c>
      <c r="D440" s="21">
        <f t="shared" si="168"/>
        <v>100</v>
      </c>
      <c r="E440" s="127">
        <v>0</v>
      </c>
      <c r="F440" s="127">
        <v>0</v>
      </c>
      <c r="G440" s="127">
        <v>0</v>
      </c>
      <c r="H440" s="127">
        <v>0</v>
      </c>
      <c r="I440" s="127">
        <v>0</v>
      </c>
      <c r="J440" s="127">
        <v>0</v>
      </c>
      <c r="K440" s="127">
        <v>0</v>
      </c>
      <c r="L440" s="127">
        <v>0</v>
      </c>
      <c r="M440" s="127">
        <v>0</v>
      </c>
      <c r="N440" s="127">
        <v>0</v>
      </c>
      <c r="O440" s="127">
        <v>0</v>
      </c>
      <c r="P440" s="127">
        <v>0</v>
      </c>
    </row>
    <row r="441" spans="1:16" ht="39.950000000000003" customHeight="1" x14ac:dyDescent="0.2">
      <c r="A441" s="19" t="s">
        <v>194</v>
      </c>
      <c r="B441" s="127">
        <v>0</v>
      </c>
      <c r="C441" s="127">
        <v>0</v>
      </c>
      <c r="D441" s="127">
        <v>0</v>
      </c>
      <c r="E441" s="127">
        <v>0</v>
      </c>
      <c r="F441" s="127">
        <v>0</v>
      </c>
      <c r="G441" s="127">
        <v>0</v>
      </c>
      <c r="H441" s="127">
        <v>0</v>
      </c>
      <c r="I441" s="127">
        <v>0</v>
      </c>
      <c r="J441" s="127">
        <v>0</v>
      </c>
      <c r="K441" s="127">
        <v>0</v>
      </c>
      <c r="L441" s="127">
        <v>0</v>
      </c>
      <c r="M441" s="127">
        <v>0</v>
      </c>
      <c r="N441" s="127">
        <v>0</v>
      </c>
      <c r="O441" s="127">
        <v>0</v>
      </c>
      <c r="P441" s="127">
        <v>0</v>
      </c>
    </row>
    <row r="442" spans="1:16" ht="39.950000000000003" customHeight="1" x14ac:dyDescent="0.2">
      <c r="A442" s="19" t="s">
        <v>195</v>
      </c>
      <c r="B442" s="20">
        <v>7</v>
      </c>
      <c r="C442" s="127">
        <v>0</v>
      </c>
      <c r="D442" s="127">
        <v>0</v>
      </c>
      <c r="E442" s="127">
        <v>0</v>
      </c>
      <c r="F442" s="127">
        <v>0</v>
      </c>
      <c r="G442" s="127">
        <v>0</v>
      </c>
      <c r="H442" s="127">
        <v>0</v>
      </c>
      <c r="I442" s="127">
        <v>0</v>
      </c>
      <c r="J442" s="127">
        <v>0</v>
      </c>
      <c r="K442" s="20">
        <v>4</v>
      </c>
      <c r="L442" s="21">
        <f t="shared" si="167"/>
        <v>57.142857142857139</v>
      </c>
      <c r="M442" s="127">
        <v>0</v>
      </c>
      <c r="N442" s="127">
        <v>0</v>
      </c>
      <c r="O442" s="20">
        <v>3</v>
      </c>
      <c r="P442" s="22">
        <f t="shared" si="166"/>
        <v>42.857142857142854</v>
      </c>
    </row>
    <row r="443" spans="1:16" ht="17.25" customHeight="1" x14ac:dyDescent="0.2">
      <c r="A443" s="56"/>
      <c r="B443" s="20"/>
      <c r="C443" s="20"/>
      <c r="D443" s="21"/>
      <c r="E443" s="20"/>
      <c r="F443" s="21"/>
      <c r="G443" s="20"/>
      <c r="H443" s="21"/>
      <c r="I443" s="20"/>
      <c r="J443" s="21"/>
      <c r="K443" s="20"/>
      <c r="L443" s="21"/>
      <c r="M443" s="20"/>
      <c r="N443" s="21"/>
      <c r="O443" s="20"/>
      <c r="P443" s="22"/>
    </row>
    <row r="444" spans="1:16" ht="15.75" thickBot="1" x14ac:dyDescent="0.25">
      <c r="A444" s="68"/>
      <c r="B444" s="69"/>
      <c r="C444" s="70"/>
      <c r="D444" s="70"/>
      <c r="E444" s="70"/>
      <c r="F444" s="70"/>
      <c r="G444" s="69"/>
      <c r="H444" s="69"/>
      <c r="I444" s="69"/>
      <c r="J444" s="69"/>
      <c r="K444" s="69"/>
      <c r="L444" s="69"/>
      <c r="M444" s="69"/>
      <c r="N444" s="71"/>
      <c r="O444" s="69"/>
      <c r="P444" s="72"/>
    </row>
    <row r="445" spans="1:16" ht="18" customHeight="1" x14ac:dyDescent="0.2">
      <c r="A445" s="29" t="s">
        <v>196</v>
      </c>
      <c r="B445" s="20"/>
      <c r="C445" s="20"/>
      <c r="D445" s="21"/>
      <c r="E445" s="20"/>
      <c r="F445" s="21"/>
      <c r="G445" s="20"/>
      <c r="H445" s="21"/>
      <c r="I445" s="20"/>
      <c r="J445" s="21"/>
      <c r="K445" s="20"/>
      <c r="L445" s="21"/>
      <c r="M445" s="20"/>
      <c r="N445" s="21"/>
      <c r="O445" s="20"/>
      <c r="P445" s="22"/>
    </row>
    <row r="446" spans="1:16" ht="18" customHeight="1" x14ac:dyDescent="0.25">
      <c r="A446" s="30" t="s">
        <v>19</v>
      </c>
    </row>
    <row r="447" spans="1:16" ht="15.95" customHeight="1" x14ac:dyDescent="0.2">
      <c r="A447" s="31" t="s">
        <v>20</v>
      </c>
    </row>
    <row r="448" spans="1:16" ht="35.1" customHeight="1" x14ac:dyDescent="0.2">
      <c r="A448" s="67" t="s">
        <v>159</v>
      </c>
      <c r="B448" s="15"/>
      <c r="C448" s="55"/>
      <c r="D448" s="5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</row>
    <row r="449" spans="1:16" ht="39.950000000000003" customHeight="1" x14ac:dyDescent="0.2">
      <c r="A449" s="16" t="s">
        <v>185</v>
      </c>
      <c r="B449" s="15">
        <v>1746</v>
      </c>
      <c r="C449" s="15">
        <v>38</v>
      </c>
      <c r="D449" s="17">
        <f>C449/B449*100</f>
        <v>2.1764032073310422</v>
      </c>
      <c r="E449" s="15">
        <v>95</v>
      </c>
      <c r="F449" s="17">
        <f>E449/B449*100</f>
        <v>5.4410080183276062</v>
      </c>
      <c r="G449" s="15">
        <v>170</v>
      </c>
      <c r="H449" s="17">
        <f>G449/B449*100</f>
        <v>9.7365406643757169</v>
      </c>
      <c r="I449" s="15">
        <v>1</v>
      </c>
      <c r="J449" s="17">
        <f>I449/B449*100</f>
        <v>5.7273768613974804E-2</v>
      </c>
      <c r="K449" s="15">
        <v>48</v>
      </c>
      <c r="L449" s="17">
        <f>K449/B449*100</f>
        <v>2.7491408934707904</v>
      </c>
      <c r="M449" s="15">
        <v>4</v>
      </c>
      <c r="N449" s="17">
        <f>M449/B449*100</f>
        <v>0.22909507445589922</v>
      </c>
      <c r="O449" s="15">
        <v>1390</v>
      </c>
      <c r="P449" s="18">
        <f>O449/B449*100</f>
        <v>79.610538373424973</v>
      </c>
    </row>
    <row r="450" spans="1:16" ht="39.950000000000003" customHeight="1" x14ac:dyDescent="0.2">
      <c r="A450" s="19" t="s">
        <v>186</v>
      </c>
      <c r="B450" s="20">
        <v>191</v>
      </c>
      <c r="C450" s="20">
        <v>23</v>
      </c>
      <c r="D450" s="21">
        <f>C450/B450*100</f>
        <v>12.041884816753926</v>
      </c>
      <c r="E450" s="20">
        <v>8</v>
      </c>
      <c r="F450" s="21">
        <f t="shared" ref="F450:F461" si="169">E450/B450*100</f>
        <v>4.1884816753926701</v>
      </c>
      <c r="G450" s="20">
        <v>1</v>
      </c>
      <c r="H450" s="21">
        <f t="shared" ref="H450:H461" si="170">G450/B450*100</f>
        <v>0.52356020942408377</v>
      </c>
      <c r="I450" s="127">
        <v>0</v>
      </c>
      <c r="J450" s="127">
        <v>0</v>
      </c>
      <c r="K450" s="20">
        <v>1</v>
      </c>
      <c r="L450" s="21">
        <f t="shared" ref="L450:L454" si="171">K450/B450*100</f>
        <v>0.52356020942408377</v>
      </c>
      <c r="M450" s="20">
        <v>2</v>
      </c>
      <c r="N450" s="21">
        <f t="shared" ref="N450:N457" si="172">M450/B450*100</f>
        <v>1.0471204188481675</v>
      </c>
      <c r="O450" s="20">
        <v>156</v>
      </c>
      <c r="P450" s="22">
        <f t="shared" ref="P450:P461" si="173">O450/B450*100</f>
        <v>81.675392670157066</v>
      </c>
    </row>
    <row r="451" spans="1:16" ht="39.950000000000003" customHeight="1" x14ac:dyDescent="0.2">
      <c r="A451" s="19" t="s">
        <v>187</v>
      </c>
      <c r="B451" s="20">
        <v>79</v>
      </c>
      <c r="C451" s="20">
        <v>1</v>
      </c>
      <c r="D451" s="21">
        <f t="shared" ref="D451:D457" si="174">C451/B451*100</f>
        <v>1.2658227848101267</v>
      </c>
      <c r="E451" s="20">
        <v>3</v>
      </c>
      <c r="F451" s="21">
        <f t="shared" si="169"/>
        <v>3.79746835443038</v>
      </c>
      <c r="G451" s="127">
        <v>0</v>
      </c>
      <c r="H451" s="127">
        <v>0</v>
      </c>
      <c r="I451" s="127">
        <v>0</v>
      </c>
      <c r="J451" s="127">
        <v>0</v>
      </c>
      <c r="K451" s="127">
        <v>0</v>
      </c>
      <c r="L451" s="127">
        <v>0</v>
      </c>
      <c r="M451" s="20">
        <v>1</v>
      </c>
      <c r="N451" s="21">
        <f t="shared" si="172"/>
        <v>1.2658227848101267</v>
      </c>
      <c r="O451" s="20">
        <v>74</v>
      </c>
      <c r="P451" s="22">
        <f t="shared" si="173"/>
        <v>93.670886075949369</v>
      </c>
    </row>
    <row r="452" spans="1:16" ht="39.950000000000003" customHeight="1" x14ac:dyDescent="0.2">
      <c r="A452" s="125" t="s">
        <v>199</v>
      </c>
      <c r="B452" s="20">
        <v>537</v>
      </c>
      <c r="C452" s="20">
        <v>9</v>
      </c>
      <c r="D452" s="21">
        <f t="shared" si="174"/>
        <v>1.6759776536312849</v>
      </c>
      <c r="E452" s="20">
        <v>23</v>
      </c>
      <c r="F452" s="21">
        <f t="shared" si="169"/>
        <v>4.2830540037243949</v>
      </c>
      <c r="G452" s="20">
        <v>7</v>
      </c>
      <c r="H452" s="21">
        <f t="shared" si="170"/>
        <v>1.3035381750465549</v>
      </c>
      <c r="I452" s="20">
        <v>1</v>
      </c>
      <c r="J452" s="21">
        <f t="shared" ref="J452" si="175">I452/B452*100</f>
        <v>0.18621973929236499</v>
      </c>
      <c r="K452" s="20">
        <v>45</v>
      </c>
      <c r="L452" s="21">
        <f t="shared" si="171"/>
        <v>8.3798882681564244</v>
      </c>
      <c r="M452" s="127">
        <v>0</v>
      </c>
      <c r="N452" s="127">
        <v>0</v>
      </c>
      <c r="O452" s="20">
        <v>452</v>
      </c>
      <c r="P452" s="22">
        <f t="shared" si="173"/>
        <v>84.171322160148975</v>
      </c>
    </row>
    <row r="453" spans="1:16" ht="39.950000000000003" customHeight="1" x14ac:dyDescent="0.2">
      <c r="A453" s="19" t="s">
        <v>188</v>
      </c>
      <c r="B453" s="127">
        <v>0</v>
      </c>
      <c r="C453" s="127">
        <v>0</v>
      </c>
      <c r="D453" s="127">
        <v>0</v>
      </c>
      <c r="E453" s="127">
        <v>0</v>
      </c>
      <c r="F453" s="127">
        <v>0</v>
      </c>
      <c r="G453" s="127">
        <v>0</v>
      </c>
      <c r="H453" s="127">
        <v>0</v>
      </c>
      <c r="I453" s="127">
        <v>0</v>
      </c>
      <c r="J453" s="127">
        <v>0</v>
      </c>
      <c r="K453" s="127">
        <v>0</v>
      </c>
      <c r="L453" s="127">
        <v>0</v>
      </c>
      <c r="M453" s="127">
        <v>0</v>
      </c>
      <c r="N453" s="127">
        <v>0</v>
      </c>
      <c r="O453" s="127">
        <v>0</v>
      </c>
      <c r="P453" s="127">
        <v>0</v>
      </c>
    </row>
    <row r="454" spans="1:16" ht="54.95" customHeight="1" x14ac:dyDescent="0.2">
      <c r="A454" s="19" t="s">
        <v>189</v>
      </c>
      <c r="B454" s="20">
        <v>12</v>
      </c>
      <c r="C454" s="20">
        <v>1</v>
      </c>
      <c r="D454" s="21">
        <f t="shared" si="174"/>
        <v>8.3333333333333321</v>
      </c>
      <c r="E454" s="20">
        <v>1</v>
      </c>
      <c r="F454" s="21">
        <f t="shared" si="169"/>
        <v>8.3333333333333321</v>
      </c>
      <c r="G454" s="127">
        <v>0</v>
      </c>
      <c r="H454" s="127">
        <v>0</v>
      </c>
      <c r="I454" s="127">
        <v>0</v>
      </c>
      <c r="J454" s="127">
        <v>0</v>
      </c>
      <c r="K454" s="20">
        <v>2</v>
      </c>
      <c r="L454" s="21">
        <f t="shared" si="171"/>
        <v>16.666666666666664</v>
      </c>
      <c r="M454" s="127">
        <v>0</v>
      </c>
      <c r="N454" s="127">
        <v>0</v>
      </c>
      <c r="O454" s="20">
        <v>8</v>
      </c>
      <c r="P454" s="22">
        <f t="shared" si="173"/>
        <v>66.666666666666657</v>
      </c>
    </row>
    <row r="455" spans="1:16" ht="120" customHeight="1" x14ac:dyDescent="0.2">
      <c r="A455" s="19" t="s">
        <v>200</v>
      </c>
      <c r="B455" s="127">
        <v>0</v>
      </c>
      <c r="C455" s="127">
        <v>0</v>
      </c>
      <c r="D455" s="127">
        <v>0</v>
      </c>
      <c r="E455" s="127">
        <v>0</v>
      </c>
      <c r="F455" s="127">
        <v>0</v>
      </c>
      <c r="G455" s="127">
        <v>0</v>
      </c>
      <c r="H455" s="127">
        <v>0</v>
      </c>
      <c r="I455" s="127">
        <v>0</v>
      </c>
      <c r="J455" s="127">
        <v>0</v>
      </c>
      <c r="K455" s="127">
        <v>0</v>
      </c>
      <c r="L455" s="127">
        <v>0</v>
      </c>
      <c r="M455" s="127">
        <v>0</v>
      </c>
      <c r="N455" s="127">
        <v>0</v>
      </c>
      <c r="O455" s="127">
        <v>0</v>
      </c>
      <c r="P455" s="127">
        <v>0</v>
      </c>
    </row>
    <row r="456" spans="1:16" ht="39.950000000000003" customHeight="1" x14ac:dyDescent="0.2">
      <c r="A456" s="19" t="s">
        <v>190</v>
      </c>
      <c r="B456" s="20">
        <v>6</v>
      </c>
      <c r="C456" s="127">
        <v>0</v>
      </c>
      <c r="D456" s="127">
        <v>0</v>
      </c>
      <c r="E456" s="127">
        <v>0</v>
      </c>
      <c r="F456" s="127">
        <v>0</v>
      </c>
      <c r="G456" s="127">
        <v>0</v>
      </c>
      <c r="H456" s="127">
        <v>0</v>
      </c>
      <c r="I456" s="127">
        <v>0</v>
      </c>
      <c r="J456" s="127">
        <v>0</v>
      </c>
      <c r="K456" s="127">
        <v>0</v>
      </c>
      <c r="L456" s="127">
        <v>0</v>
      </c>
      <c r="M456" s="127">
        <v>0</v>
      </c>
      <c r="N456" s="127">
        <v>0</v>
      </c>
      <c r="O456" s="20">
        <v>6</v>
      </c>
      <c r="P456" s="22">
        <f t="shared" si="173"/>
        <v>100</v>
      </c>
    </row>
    <row r="457" spans="1:16" ht="39.950000000000003" customHeight="1" x14ac:dyDescent="0.2">
      <c r="A457" s="19" t="s">
        <v>191</v>
      </c>
      <c r="B457" s="20">
        <v>683</v>
      </c>
      <c r="C457" s="20">
        <v>4</v>
      </c>
      <c r="D457" s="21">
        <f t="shared" si="174"/>
        <v>0.58565153733528552</v>
      </c>
      <c r="E457" s="20">
        <v>57</v>
      </c>
      <c r="F457" s="21">
        <f t="shared" si="169"/>
        <v>8.3455344070278183</v>
      </c>
      <c r="G457" s="20">
        <v>146</v>
      </c>
      <c r="H457" s="21">
        <f t="shared" si="170"/>
        <v>21.376281112737921</v>
      </c>
      <c r="I457" s="127">
        <v>0</v>
      </c>
      <c r="J457" s="127">
        <v>0</v>
      </c>
      <c r="K457" s="127">
        <v>0</v>
      </c>
      <c r="L457" s="127">
        <v>0</v>
      </c>
      <c r="M457" s="20">
        <v>1</v>
      </c>
      <c r="N457" s="21">
        <f t="shared" si="172"/>
        <v>0.14641288433382138</v>
      </c>
      <c r="O457" s="20">
        <v>475</v>
      </c>
      <c r="P457" s="22">
        <f t="shared" si="173"/>
        <v>69.546120058565151</v>
      </c>
    </row>
    <row r="458" spans="1:16" ht="39.950000000000003" customHeight="1" x14ac:dyDescent="0.2">
      <c r="A458" s="19" t="s">
        <v>192</v>
      </c>
      <c r="B458" s="20">
        <v>4</v>
      </c>
      <c r="C458" s="127">
        <v>0</v>
      </c>
      <c r="D458" s="127">
        <v>0</v>
      </c>
      <c r="E458" s="127">
        <v>0</v>
      </c>
      <c r="F458" s="127">
        <v>0</v>
      </c>
      <c r="G458" s="127">
        <v>0</v>
      </c>
      <c r="H458" s="127">
        <v>0</v>
      </c>
      <c r="I458" s="127">
        <v>0</v>
      </c>
      <c r="J458" s="127">
        <v>0</v>
      </c>
      <c r="K458" s="127">
        <v>0</v>
      </c>
      <c r="L458" s="127">
        <v>0</v>
      </c>
      <c r="M458" s="127">
        <v>0</v>
      </c>
      <c r="N458" s="127">
        <v>0</v>
      </c>
      <c r="O458" s="20">
        <v>4</v>
      </c>
      <c r="P458" s="22">
        <f t="shared" si="173"/>
        <v>100</v>
      </c>
    </row>
    <row r="459" spans="1:16" ht="39.950000000000003" customHeight="1" x14ac:dyDescent="0.2">
      <c r="A459" s="19" t="s">
        <v>193</v>
      </c>
      <c r="B459" s="127">
        <v>0</v>
      </c>
      <c r="C459" s="127">
        <v>0</v>
      </c>
      <c r="D459" s="127">
        <v>0</v>
      </c>
      <c r="E459" s="127">
        <v>0</v>
      </c>
      <c r="F459" s="127">
        <v>0</v>
      </c>
      <c r="G459" s="127">
        <v>0</v>
      </c>
      <c r="H459" s="127">
        <v>0</v>
      </c>
      <c r="I459" s="127">
        <v>0</v>
      </c>
      <c r="J459" s="127">
        <v>0</v>
      </c>
      <c r="K459" s="127">
        <v>0</v>
      </c>
      <c r="L459" s="127">
        <v>0</v>
      </c>
      <c r="M459" s="127">
        <v>0</v>
      </c>
      <c r="N459" s="127">
        <v>0</v>
      </c>
      <c r="O459" s="127">
        <v>0</v>
      </c>
      <c r="P459" s="127">
        <v>0</v>
      </c>
    </row>
    <row r="460" spans="1:16" ht="39.950000000000003" customHeight="1" x14ac:dyDescent="0.2">
      <c r="A460" s="19" t="s">
        <v>194</v>
      </c>
      <c r="B460" s="127">
        <v>0</v>
      </c>
      <c r="C460" s="127">
        <v>0</v>
      </c>
      <c r="D460" s="127">
        <v>0</v>
      </c>
      <c r="E460" s="127">
        <v>0</v>
      </c>
      <c r="F460" s="127">
        <v>0</v>
      </c>
      <c r="G460" s="127">
        <v>0</v>
      </c>
      <c r="H460" s="127">
        <v>0</v>
      </c>
      <c r="I460" s="127">
        <v>0</v>
      </c>
      <c r="J460" s="127">
        <v>0</v>
      </c>
      <c r="K460" s="127">
        <v>0</v>
      </c>
      <c r="L460" s="127">
        <v>0</v>
      </c>
      <c r="M460" s="127">
        <v>0</v>
      </c>
      <c r="N460" s="127">
        <v>0</v>
      </c>
      <c r="O460" s="127">
        <v>0</v>
      </c>
      <c r="P460" s="127">
        <v>0</v>
      </c>
    </row>
    <row r="461" spans="1:16" ht="39.950000000000003" customHeight="1" x14ac:dyDescent="0.2">
      <c r="A461" s="19" t="s">
        <v>195</v>
      </c>
      <c r="B461" s="20">
        <v>234</v>
      </c>
      <c r="C461" s="127">
        <v>0</v>
      </c>
      <c r="D461" s="127">
        <v>0</v>
      </c>
      <c r="E461" s="20">
        <v>3</v>
      </c>
      <c r="F461" s="21">
        <f t="shared" si="169"/>
        <v>1.2820512820512819</v>
      </c>
      <c r="G461" s="20">
        <v>16</v>
      </c>
      <c r="H461" s="21">
        <f t="shared" si="170"/>
        <v>6.8376068376068382</v>
      </c>
      <c r="I461" s="127">
        <v>0</v>
      </c>
      <c r="J461" s="127">
        <v>0</v>
      </c>
      <c r="K461" s="127">
        <v>0</v>
      </c>
      <c r="L461" s="127">
        <v>0</v>
      </c>
      <c r="M461" s="127">
        <v>0</v>
      </c>
      <c r="N461" s="127">
        <v>0</v>
      </c>
      <c r="O461" s="20">
        <v>215</v>
      </c>
      <c r="P461" s="22">
        <f t="shared" si="173"/>
        <v>91.880341880341874</v>
      </c>
    </row>
    <row r="462" spans="1:16" ht="15" customHeight="1" x14ac:dyDescent="0.2">
      <c r="A462" s="56"/>
      <c r="B462" s="20"/>
      <c r="C462" s="20"/>
      <c r="D462" s="21"/>
      <c r="E462" s="20"/>
      <c r="F462" s="21"/>
      <c r="G462" s="20"/>
      <c r="H462" s="21"/>
      <c r="I462" s="20"/>
      <c r="J462" s="21"/>
      <c r="K462" s="20"/>
      <c r="L462" s="21"/>
      <c r="M462" s="20"/>
      <c r="N462" s="21"/>
      <c r="O462" s="20"/>
      <c r="P462" s="22"/>
    </row>
    <row r="463" spans="1:16" ht="15.75" thickBot="1" x14ac:dyDescent="0.25">
      <c r="A463" s="68"/>
      <c r="B463" s="69"/>
      <c r="C463" s="70"/>
      <c r="D463" s="70"/>
      <c r="E463" s="70"/>
      <c r="F463" s="70"/>
      <c r="G463" s="69"/>
      <c r="H463" s="69"/>
      <c r="I463" s="69"/>
      <c r="J463" s="69"/>
      <c r="K463" s="69"/>
      <c r="L463" s="69"/>
      <c r="M463" s="69"/>
      <c r="N463" s="71"/>
      <c r="O463" s="69"/>
      <c r="P463" s="72"/>
    </row>
    <row r="464" spans="1:16" ht="18" customHeight="1" x14ac:dyDescent="0.2">
      <c r="A464" s="29" t="s">
        <v>196</v>
      </c>
      <c r="B464" s="20"/>
      <c r="C464" s="20"/>
      <c r="D464" s="21"/>
      <c r="E464" s="20"/>
      <c r="F464" s="21"/>
      <c r="G464" s="20"/>
      <c r="H464" s="21"/>
      <c r="I464" s="20"/>
      <c r="J464" s="21"/>
      <c r="K464" s="20"/>
      <c r="L464" s="21"/>
      <c r="M464" s="20"/>
      <c r="N464" s="21"/>
      <c r="O464" s="20"/>
      <c r="P464" s="22"/>
    </row>
    <row r="465" spans="1:16" ht="18" customHeight="1" x14ac:dyDescent="0.25">
      <c r="A465" s="30" t="s">
        <v>19</v>
      </c>
    </row>
    <row r="466" spans="1:16" ht="15.95" customHeight="1" x14ac:dyDescent="0.2">
      <c r="A466" s="31" t="s">
        <v>20</v>
      </c>
    </row>
    <row r="467" spans="1:16" ht="35.1" customHeight="1" x14ac:dyDescent="0.2">
      <c r="A467" s="67" t="s">
        <v>160</v>
      </c>
      <c r="B467" s="15"/>
      <c r="C467" s="55"/>
      <c r="D467" s="5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</row>
    <row r="468" spans="1:16" ht="39.950000000000003" customHeight="1" x14ac:dyDescent="0.2">
      <c r="A468" s="16" t="s">
        <v>185</v>
      </c>
      <c r="B468" s="15">
        <v>20741</v>
      </c>
      <c r="C468" s="15">
        <v>5763</v>
      </c>
      <c r="D468" s="17">
        <f>C468/B468*100</f>
        <v>27.785545537823637</v>
      </c>
      <c r="E468" s="15">
        <v>554</v>
      </c>
      <c r="F468" s="17">
        <f>E468/B468*100</f>
        <v>2.6710380405959211</v>
      </c>
      <c r="G468" s="15">
        <v>4999</v>
      </c>
      <c r="H468" s="17">
        <f>G468/B468*100</f>
        <v>24.102020153319511</v>
      </c>
      <c r="I468" s="15">
        <v>32</v>
      </c>
      <c r="J468" s="17">
        <f>I468/B468*100</f>
        <v>0.15428378573839255</v>
      </c>
      <c r="K468" s="15">
        <v>635</v>
      </c>
      <c r="L468" s="17">
        <f>K468/B468*100</f>
        <v>3.0615688732462272</v>
      </c>
      <c r="M468" s="15">
        <v>232</v>
      </c>
      <c r="N468" s="17">
        <f>M468/B468*100</f>
        <v>1.1185574466033461</v>
      </c>
      <c r="O468" s="15">
        <v>8526</v>
      </c>
      <c r="P468" s="18">
        <f>O468/B468*100</f>
        <v>41.106986162672968</v>
      </c>
    </row>
    <row r="469" spans="1:16" ht="39.950000000000003" customHeight="1" x14ac:dyDescent="0.2">
      <c r="A469" s="19" t="s">
        <v>186</v>
      </c>
      <c r="B469" s="20">
        <v>3137</v>
      </c>
      <c r="C469" s="20">
        <v>480</v>
      </c>
      <c r="D469" s="21">
        <f>C469/B469*100</f>
        <v>15.301243226012112</v>
      </c>
      <c r="E469" s="20">
        <v>162</v>
      </c>
      <c r="F469" s="21">
        <f t="shared" ref="F469:F480" si="176">E469/B469*100</f>
        <v>5.1641695887790888</v>
      </c>
      <c r="G469" s="20">
        <v>1015</v>
      </c>
      <c r="H469" s="21">
        <f t="shared" ref="H469:H480" si="177">G469/B469*100</f>
        <v>32.355753905004782</v>
      </c>
      <c r="I469" s="20">
        <v>8</v>
      </c>
      <c r="J469" s="21">
        <f t="shared" ref="J469:J480" si="178">I469/B469*100</f>
        <v>0.25502072043353519</v>
      </c>
      <c r="K469" s="20">
        <v>37</v>
      </c>
      <c r="L469" s="21">
        <f t="shared" ref="L469:L480" si="179">K469/B469*100</f>
        <v>1.1794708320051004</v>
      </c>
      <c r="M469" s="20">
        <v>125</v>
      </c>
      <c r="N469" s="21">
        <f t="shared" ref="N469:N480" si="180">M469/B469*100</f>
        <v>3.9846987567739878</v>
      </c>
      <c r="O469" s="20">
        <v>1310</v>
      </c>
      <c r="P469" s="22">
        <f t="shared" ref="P469:P480" si="181">O469/B469*100</f>
        <v>41.759642970991393</v>
      </c>
    </row>
    <row r="470" spans="1:16" ht="39.950000000000003" customHeight="1" x14ac:dyDescent="0.2">
      <c r="A470" s="19" t="s">
        <v>187</v>
      </c>
      <c r="B470" s="20">
        <v>3399</v>
      </c>
      <c r="C470" s="20">
        <v>1083</v>
      </c>
      <c r="D470" s="21">
        <f t="shared" ref="D470:D480" si="182">C470/B470*100</f>
        <v>31.862312444836714</v>
      </c>
      <c r="E470" s="20">
        <v>141</v>
      </c>
      <c r="F470" s="21">
        <f t="shared" si="176"/>
        <v>4.148278905560459</v>
      </c>
      <c r="G470" s="20">
        <v>1039</v>
      </c>
      <c r="H470" s="21">
        <f t="shared" si="177"/>
        <v>30.567814062959691</v>
      </c>
      <c r="I470" s="20">
        <v>8</v>
      </c>
      <c r="J470" s="21">
        <f t="shared" si="178"/>
        <v>0.23536334215945864</v>
      </c>
      <c r="K470" s="20">
        <v>41</v>
      </c>
      <c r="L470" s="21">
        <f t="shared" si="179"/>
        <v>1.2062371285672258</v>
      </c>
      <c r="M470" s="20">
        <v>5</v>
      </c>
      <c r="N470" s="21">
        <f t="shared" si="180"/>
        <v>0.14710208884966167</v>
      </c>
      <c r="O470" s="20">
        <v>1082</v>
      </c>
      <c r="P470" s="22">
        <f t="shared" si="181"/>
        <v>31.832892027066784</v>
      </c>
    </row>
    <row r="471" spans="1:16" ht="39.950000000000003" customHeight="1" x14ac:dyDescent="0.2">
      <c r="A471" s="125" t="s">
        <v>199</v>
      </c>
      <c r="B471" s="20">
        <v>8751</v>
      </c>
      <c r="C471" s="20">
        <v>2337</v>
      </c>
      <c r="D471" s="21">
        <f t="shared" si="182"/>
        <v>26.705519369214947</v>
      </c>
      <c r="E471" s="20">
        <v>205</v>
      </c>
      <c r="F471" s="21">
        <f t="shared" si="176"/>
        <v>2.3425894183521883</v>
      </c>
      <c r="G471" s="20">
        <v>2201</v>
      </c>
      <c r="H471" s="21">
        <f t="shared" si="177"/>
        <v>25.151411267283741</v>
      </c>
      <c r="I471" s="20">
        <v>7</v>
      </c>
      <c r="J471" s="21">
        <f t="shared" si="178"/>
        <v>7.9990858187635697E-2</v>
      </c>
      <c r="K471" s="20">
        <v>458</v>
      </c>
      <c r="L471" s="21">
        <f t="shared" si="179"/>
        <v>5.2336875785624501</v>
      </c>
      <c r="M471" s="20">
        <v>22</v>
      </c>
      <c r="N471" s="21">
        <f t="shared" si="180"/>
        <v>0.25139984001828364</v>
      </c>
      <c r="O471" s="20">
        <v>3521</v>
      </c>
      <c r="P471" s="22">
        <f t="shared" si="181"/>
        <v>40.235401668380753</v>
      </c>
    </row>
    <row r="472" spans="1:16" ht="39.950000000000003" customHeight="1" x14ac:dyDescent="0.2">
      <c r="A472" s="19" t="s">
        <v>188</v>
      </c>
      <c r="B472" s="20">
        <v>33</v>
      </c>
      <c r="C472" s="20">
        <v>17</v>
      </c>
      <c r="D472" s="21">
        <f t="shared" si="182"/>
        <v>51.515151515151516</v>
      </c>
      <c r="E472" s="127">
        <v>0</v>
      </c>
      <c r="F472" s="127">
        <v>0</v>
      </c>
      <c r="G472" s="20">
        <v>9</v>
      </c>
      <c r="H472" s="21">
        <f t="shared" si="177"/>
        <v>27.27272727272727</v>
      </c>
      <c r="I472" s="127">
        <v>0</v>
      </c>
      <c r="J472" s="127">
        <v>0</v>
      </c>
      <c r="K472" s="127">
        <v>0</v>
      </c>
      <c r="L472" s="127">
        <v>0</v>
      </c>
      <c r="M472" s="127">
        <v>0</v>
      </c>
      <c r="N472" s="127">
        <v>0</v>
      </c>
      <c r="O472" s="20">
        <v>7</v>
      </c>
      <c r="P472" s="22">
        <f t="shared" si="181"/>
        <v>21.212121212121211</v>
      </c>
    </row>
    <row r="473" spans="1:16" ht="54.95" customHeight="1" x14ac:dyDescent="0.2">
      <c r="A473" s="19" t="s">
        <v>189</v>
      </c>
      <c r="B473" s="20">
        <v>2339</v>
      </c>
      <c r="C473" s="20">
        <v>684</v>
      </c>
      <c r="D473" s="21">
        <f t="shared" si="182"/>
        <v>29.243266353142367</v>
      </c>
      <c r="E473" s="20">
        <v>7</v>
      </c>
      <c r="F473" s="21">
        <f t="shared" si="176"/>
        <v>0.2992731936725096</v>
      </c>
      <c r="G473" s="20">
        <v>530</v>
      </c>
      <c r="H473" s="21">
        <f t="shared" si="177"/>
        <v>22.659256092347157</v>
      </c>
      <c r="I473" s="127">
        <v>0</v>
      </c>
      <c r="J473" s="127">
        <v>0</v>
      </c>
      <c r="K473" s="20">
        <v>15</v>
      </c>
      <c r="L473" s="21">
        <f t="shared" si="179"/>
        <v>0.64129970072680631</v>
      </c>
      <c r="M473" s="20">
        <v>7</v>
      </c>
      <c r="N473" s="21">
        <f t="shared" si="180"/>
        <v>0.2992731936725096</v>
      </c>
      <c r="O473" s="20">
        <v>1096</v>
      </c>
      <c r="P473" s="22">
        <f t="shared" si="181"/>
        <v>46.857631466438647</v>
      </c>
    </row>
    <row r="474" spans="1:16" ht="120" customHeight="1" x14ac:dyDescent="0.2">
      <c r="A474" s="19" t="s">
        <v>200</v>
      </c>
      <c r="B474" s="20">
        <v>93</v>
      </c>
      <c r="C474" s="20">
        <v>3</v>
      </c>
      <c r="D474" s="21">
        <f t="shared" si="182"/>
        <v>3.225806451612903</v>
      </c>
      <c r="E474" s="127">
        <v>0</v>
      </c>
      <c r="F474" s="127">
        <v>0</v>
      </c>
      <c r="G474" s="20">
        <v>3</v>
      </c>
      <c r="H474" s="21">
        <f t="shared" si="177"/>
        <v>3.225806451612903</v>
      </c>
      <c r="I474" s="127">
        <v>0</v>
      </c>
      <c r="J474" s="127">
        <v>0</v>
      </c>
      <c r="K474" s="20">
        <v>1</v>
      </c>
      <c r="L474" s="21">
        <f t="shared" si="179"/>
        <v>1.0752688172043012</v>
      </c>
      <c r="M474" s="127">
        <v>0</v>
      </c>
      <c r="N474" s="127">
        <v>0</v>
      </c>
      <c r="O474" s="20">
        <v>86</v>
      </c>
      <c r="P474" s="22">
        <f t="shared" si="181"/>
        <v>92.473118279569889</v>
      </c>
    </row>
    <row r="475" spans="1:16" ht="39.950000000000003" customHeight="1" x14ac:dyDescent="0.2">
      <c r="A475" s="19" t="s">
        <v>190</v>
      </c>
      <c r="B475" s="20">
        <v>2047</v>
      </c>
      <c r="C475" s="20">
        <v>1035</v>
      </c>
      <c r="D475" s="21">
        <f t="shared" si="182"/>
        <v>50.561797752808992</v>
      </c>
      <c r="E475" s="20">
        <v>9</v>
      </c>
      <c r="F475" s="21">
        <f t="shared" si="176"/>
        <v>0.43966780654616511</v>
      </c>
      <c r="G475" s="20">
        <v>65</v>
      </c>
      <c r="H475" s="21">
        <f t="shared" si="177"/>
        <v>3.1753786028334146</v>
      </c>
      <c r="I475" s="20">
        <v>5</v>
      </c>
      <c r="J475" s="21">
        <f t="shared" si="178"/>
        <v>0.24425989252564728</v>
      </c>
      <c r="K475" s="20">
        <v>8</v>
      </c>
      <c r="L475" s="21">
        <f t="shared" si="179"/>
        <v>0.39081582804103565</v>
      </c>
      <c r="M475" s="127">
        <v>0</v>
      </c>
      <c r="N475" s="127">
        <v>0</v>
      </c>
      <c r="O475" s="20">
        <v>925</v>
      </c>
      <c r="P475" s="22">
        <f t="shared" si="181"/>
        <v>45.188080117244752</v>
      </c>
    </row>
    <row r="476" spans="1:16" ht="39.950000000000003" customHeight="1" x14ac:dyDescent="0.2">
      <c r="A476" s="19" t="s">
        <v>191</v>
      </c>
      <c r="B476" s="20">
        <v>157</v>
      </c>
      <c r="C476" s="20">
        <v>2</v>
      </c>
      <c r="D476" s="21">
        <f t="shared" si="182"/>
        <v>1.2738853503184715</v>
      </c>
      <c r="E476" s="20">
        <v>1</v>
      </c>
      <c r="F476" s="21">
        <f t="shared" si="176"/>
        <v>0.63694267515923575</v>
      </c>
      <c r="G476" s="20">
        <v>101</v>
      </c>
      <c r="H476" s="21">
        <f t="shared" si="177"/>
        <v>64.331210191082803</v>
      </c>
      <c r="I476" s="127">
        <v>0</v>
      </c>
      <c r="J476" s="127">
        <v>0</v>
      </c>
      <c r="K476" s="20">
        <v>12</v>
      </c>
      <c r="L476" s="21">
        <f t="shared" si="179"/>
        <v>7.6433121019108281</v>
      </c>
      <c r="M476" s="127">
        <v>0</v>
      </c>
      <c r="N476" s="127">
        <v>0</v>
      </c>
      <c r="O476" s="20">
        <v>41</v>
      </c>
      <c r="P476" s="22">
        <f t="shared" si="181"/>
        <v>26.114649681528661</v>
      </c>
    </row>
    <row r="477" spans="1:16" ht="39.950000000000003" customHeight="1" x14ac:dyDescent="0.2">
      <c r="A477" s="19" t="s">
        <v>192</v>
      </c>
      <c r="B477" s="20">
        <v>20</v>
      </c>
      <c r="C477" s="127">
        <v>0</v>
      </c>
      <c r="D477" s="127">
        <v>0</v>
      </c>
      <c r="E477" s="127">
        <v>0</v>
      </c>
      <c r="F477" s="127">
        <v>0</v>
      </c>
      <c r="G477" s="20">
        <v>1</v>
      </c>
      <c r="H477" s="21">
        <f t="shared" si="177"/>
        <v>5</v>
      </c>
      <c r="I477" s="20">
        <v>1</v>
      </c>
      <c r="J477" s="21">
        <f t="shared" si="178"/>
        <v>5</v>
      </c>
      <c r="K477" s="127">
        <v>0</v>
      </c>
      <c r="L477" s="127">
        <v>0</v>
      </c>
      <c r="M477" s="20">
        <v>5</v>
      </c>
      <c r="N477" s="21">
        <f t="shared" si="180"/>
        <v>25</v>
      </c>
      <c r="O477" s="20">
        <v>13</v>
      </c>
      <c r="P477" s="22">
        <f t="shared" si="181"/>
        <v>65</v>
      </c>
    </row>
    <row r="478" spans="1:16" ht="39.950000000000003" customHeight="1" x14ac:dyDescent="0.2">
      <c r="A478" s="19" t="s">
        <v>193</v>
      </c>
      <c r="B478" s="20">
        <v>171</v>
      </c>
      <c r="C478" s="20">
        <v>107</v>
      </c>
      <c r="D478" s="21">
        <f t="shared" si="182"/>
        <v>62.57309941520468</v>
      </c>
      <c r="E478" s="20">
        <v>1</v>
      </c>
      <c r="F478" s="21">
        <f t="shared" si="176"/>
        <v>0.58479532163742687</v>
      </c>
      <c r="G478" s="20">
        <v>3</v>
      </c>
      <c r="H478" s="21">
        <f t="shared" si="177"/>
        <v>1.7543859649122806</v>
      </c>
      <c r="I478" s="127">
        <v>0</v>
      </c>
      <c r="J478" s="127">
        <v>0</v>
      </c>
      <c r="K478" s="20">
        <v>3</v>
      </c>
      <c r="L478" s="21">
        <f t="shared" si="179"/>
        <v>1.7543859649122806</v>
      </c>
      <c r="M478" s="127">
        <v>0</v>
      </c>
      <c r="N478" s="127">
        <v>0</v>
      </c>
      <c r="O478" s="20">
        <v>57</v>
      </c>
      <c r="P478" s="22">
        <f t="shared" si="181"/>
        <v>33.333333333333329</v>
      </c>
    </row>
    <row r="479" spans="1:16" ht="39.950000000000003" customHeight="1" x14ac:dyDescent="0.2">
      <c r="A479" s="19" t="s">
        <v>194</v>
      </c>
      <c r="B479" s="20">
        <v>14</v>
      </c>
      <c r="C479" s="127">
        <v>0</v>
      </c>
      <c r="D479" s="127">
        <v>0</v>
      </c>
      <c r="E479" s="20">
        <v>10</v>
      </c>
      <c r="F479" s="21">
        <f t="shared" si="176"/>
        <v>71.428571428571431</v>
      </c>
      <c r="G479" s="127">
        <v>0</v>
      </c>
      <c r="H479" s="127">
        <v>0</v>
      </c>
      <c r="I479" s="127">
        <v>0</v>
      </c>
      <c r="J479" s="127">
        <v>0</v>
      </c>
      <c r="K479" s="127">
        <v>0</v>
      </c>
      <c r="L479" s="127">
        <v>0</v>
      </c>
      <c r="M479" s="127">
        <v>0</v>
      </c>
      <c r="N479" s="127">
        <v>0</v>
      </c>
      <c r="O479" s="20">
        <v>4</v>
      </c>
      <c r="P479" s="22">
        <f t="shared" si="181"/>
        <v>28.571428571428569</v>
      </c>
    </row>
    <row r="480" spans="1:16" ht="39.950000000000003" customHeight="1" x14ac:dyDescent="0.2">
      <c r="A480" s="19" t="s">
        <v>195</v>
      </c>
      <c r="B480" s="20">
        <v>580</v>
      </c>
      <c r="C480" s="20">
        <v>15</v>
      </c>
      <c r="D480" s="21">
        <f t="shared" si="182"/>
        <v>2.5862068965517242</v>
      </c>
      <c r="E480" s="20">
        <v>18</v>
      </c>
      <c r="F480" s="21">
        <f t="shared" si="176"/>
        <v>3.103448275862069</v>
      </c>
      <c r="G480" s="20">
        <v>32</v>
      </c>
      <c r="H480" s="21">
        <f t="shared" si="177"/>
        <v>5.5172413793103452</v>
      </c>
      <c r="I480" s="20">
        <v>3</v>
      </c>
      <c r="J480" s="21">
        <f t="shared" si="178"/>
        <v>0.51724137931034486</v>
      </c>
      <c r="K480" s="20">
        <v>60</v>
      </c>
      <c r="L480" s="21">
        <f t="shared" si="179"/>
        <v>10.344827586206897</v>
      </c>
      <c r="M480" s="20">
        <v>68</v>
      </c>
      <c r="N480" s="21">
        <f t="shared" si="180"/>
        <v>11.724137931034482</v>
      </c>
      <c r="O480" s="20">
        <v>384</v>
      </c>
      <c r="P480" s="22">
        <f t="shared" si="181"/>
        <v>66.206896551724142</v>
      </c>
    </row>
    <row r="481" spans="1:16" ht="17.25" customHeight="1" x14ac:dyDescent="0.2">
      <c r="A481" s="56"/>
      <c r="B481" s="20"/>
      <c r="C481" s="20"/>
      <c r="D481" s="21"/>
      <c r="E481" s="20"/>
      <c r="F481" s="21"/>
      <c r="G481" s="20"/>
      <c r="H481" s="21"/>
      <c r="I481" s="20"/>
      <c r="J481" s="21"/>
      <c r="K481" s="20"/>
      <c r="L481" s="21"/>
      <c r="M481" s="20"/>
      <c r="N481" s="21"/>
      <c r="O481" s="20"/>
      <c r="P481" s="22"/>
    </row>
    <row r="482" spans="1:16" ht="15.75" thickBot="1" x14ac:dyDescent="0.25">
      <c r="A482" s="68"/>
      <c r="B482" s="69"/>
      <c r="C482" s="70"/>
      <c r="D482" s="70"/>
      <c r="E482" s="70"/>
      <c r="F482" s="70"/>
      <c r="G482" s="69"/>
      <c r="H482" s="69"/>
      <c r="I482" s="69"/>
      <c r="J482" s="69"/>
      <c r="K482" s="69"/>
      <c r="L482" s="69"/>
      <c r="M482" s="69"/>
      <c r="N482" s="71"/>
      <c r="O482" s="69"/>
      <c r="P482" s="72"/>
    </row>
    <row r="483" spans="1:16" ht="18" customHeight="1" x14ac:dyDescent="0.2">
      <c r="A483" s="29" t="s">
        <v>196</v>
      </c>
      <c r="B483" s="20"/>
      <c r="C483" s="20"/>
      <c r="D483" s="21"/>
      <c r="E483" s="20"/>
      <c r="F483" s="21"/>
      <c r="G483" s="20"/>
      <c r="H483" s="21"/>
      <c r="I483" s="20"/>
      <c r="J483" s="21"/>
      <c r="K483" s="20"/>
      <c r="L483" s="21"/>
      <c r="M483" s="20"/>
      <c r="N483" s="21"/>
      <c r="O483" s="20"/>
      <c r="P483" s="22"/>
    </row>
    <row r="484" spans="1:16" ht="18" customHeight="1" x14ac:dyDescent="0.25">
      <c r="A484" s="30" t="s">
        <v>19</v>
      </c>
    </row>
    <row r="485" spans="1:16" ht="15.95" customHeight="1" x14ac:dyDescent="0.2">
      <c r="A485" s="31" t="s">
        <v>20</v>
      </c>
    </row>
    <row r="486" spans="1:16" ht="35.1" customHeight="1" x14ac:dyDescent="0.2">
      <c r="A486" s="67" t="s">
        <v>161</v>
      </c>
      <c r="B486" s="15"/>
      <c r="C486" s="55"/>
      <c r="D486" s="5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</row>
    <row r="487" spans="1:16" ht="39.950000000000003" customHeight="1" x14ac:dyDescent="0.2">
      <c r="A487" s="16" t="s">
        <v>185</v>
      </c>
      <c r="B487" s="15">
        <v>2072</v>
      </c>
      <c r="C487" s="15">
        <v>38</v>
      </c>
      <c r="D487" s="17">
        <f>C487/B487*100</f>
        <v>1.8339768339768341</v>
      </c>
      <c r="E487" s="15">
        <v>18</v>
      </c>
      <c r="F487" s="17">
        <f>E487/B487*100</f>
        <v>0.86872586872586877</v>
      </c>
      <c r="G487" s="15">
        <v>858</v>
      </c>
      <c r="H487" s="17">
        <f>G487/B487*100</f>
        <v>41.409266409266408</v>
      </c>
      <c r="I487" s="15">
        <v>1</v>
      </c>
      <c r="J487" s="17">
        <f>I487/B487*100</f>
        <v>4.8262548262548263E-2</v>
      </c>
      <c r="K487" s="15">
        <v>130</v>
      </c>
      <c r="L487" s="17">
        <f>K487/B487*100</f>
        <v>6.2741312741312738</v>
      </c>
      <c r="M487" s="15">
        <v>26</v>
      </c>
      <c r="N487" s="17">
        <f>M487/B487*100</f>
        <v>1.2548262548262548</v>
      </c>
      <c r="O487" s="15">
        <v>1001</v>
      </c>
      <c r="P487" s="18">
        <f>O487/B487*100</f>
        <v>48.310810810810814</v>
      </c>
    </row>
    <row r="488" spans="1:16" ht="39.950000000000003" customHeight="1" x14ac:dyDescent="0.2">
      <c r="A488" s="19" t="s">
        <v>186</v>
      </c>
      <c r="B488" s="20">
        <v>395</v>
      </c>
      <c r="C488" s="20">
        <v>8</v>
      </c>
      <c r="D488" s="21">
        <f>C488/B488*100</f>
        <v>2.0253164556962027</v>
      </c>
      <c r="E488" s="20">
        <v>5</v>
      </c>
      <c r="F488" s="21">
        <f t="shared" ref="F488:F499" si="183">E488/B488*100</f>
        <v>1.2658227848101267</v>
      </c>
      <c r="G488" s="20">
        <v>220</v>
      </c>
      <c r="H488" s="21">
        <f t="shared" ref="H488:H499" si="184">G488/B488*100</f>
        <v>55.696202531645568</v>
      </c>
      <c r="I488" s="127">
        <v>0</v>
      </c>
      <c r="J488" s="127">
        <v>0</v>
      </c>
      <c r="K488" s="20">
        <v>11</v>
      </c>
      <c r="L488" s="21">
        <f t="shared" ref="L488:L499" si="185">K488/B488*100</f>
        <v>2.7848101265822782</v>
      </c>
      <c r="M488" s="20">
        <v>19</v>
      </c>
      <c r="N488" s="21">
        <f t="shared" ref="N488:N495" si="186">M488/B488*100</f>
        <v>4.8101265822784809</v>
      </c>
      <c r="O488" s="20">
        <v>132</v>
      </c>
      <c r="P488" s="22">
        <f t="shared" ref="P488:P499" si="187">O488/B488*100</f>
        <v>33.417721518987342</v>
      </c>
    </row>
    <row r="489" spans="1:16" ht="39.950000000000003" customHeight="1" x14ac:dyDescent="0.2">
      <c r="A489" s="19" t="s">
        <v>187</v>
      </c>
      <c r="B489" s="20">
        <v>106</v>
      </c>
      <c r="C489" s="20">
        <v>4</v>
      </c>
      <c r="D489" s="21">
        <f t="shared" ref="D489:D494" si="188">C489/B489*100</f>
        <v>3.7735849056603774</v>
      </c>
      <c r="E489" s="20">
        <v>1</v>
      </c>
      <c r="F489" s="21">
        <f t="shared" si="183"/>
        <v>0.94339622641509435</v>
      </c>
      <c r="G489" s="20">
        <v>43</v>
      </c>
      <c r="H489" s="21">
        <f t="shared" si="184"/>
        <v>40.566037735849058</v>
      </c>
      <c r="I489" s="127">
        <v>0</v>
      </c>
      <c r="J489" s="127">
        <v>0</v>
      </c>
      <c r="K489" s="20">
        <v>22</v>
      </c>
      <c r="L489" s="21">
        <f t="shared" si="185"/>
        <v>20.754716981132077</v>
      </c>
      <c r="M489" s="127">
        <v>0</v>
      </c>
      <c r="N489" s="127">
        <v>0</v>
      </c>
      <c r="O489" s="20">
        <v>36</v>
      </c>
      <c r="P489" s="22">
        <f t="shared" si="187"/>
        <v>33.962264150943398</v>
      </c>
    </row>
    <row r="490" spans="1:16" ht="39.950000000000003" customHeight="1" x14ac:dyDescent="0.2">
      <c r="A490" s="125" t="s">
        <v>199</v>
      </c>
      <c r="B490" s="20">
        <v>476</v>
      </c>
      <c r="C490" s="20">
        <v>21</v>
      </c>
      <c r="D490" s="21">
        <f t="shared" si="188"/>
        <v>4.4117647058823533</v>
      </c>
      <c r="E490" s="20">
        <v>8</v>
      </c>
      <c r="F490" s="21">
        <f t="shared" si="183"/>
        <v>1.680672268907563</v>
      </c>
      <c r="G490" s="20">
        <v>102</v>
      </c>
      <c r="H490" s="21">
        <f t="shared" si="184"/>
        <v>21.428571428571427</v>
      </c>
      <c r="I490" s="20">
        <v>1</v>
      </c>
      <c r="J490" s="21">
        <f t="shared" ref="J490" si="189">I490/B490*100</f>
        <v>0.21008403361344538</v>
      </c>
      <c r="K490" s="20">
        <v>75</v>
      </c>
      <c r="L490" s="21">
        <f t="shared" si="185"/>
        <v>15.756302521008402</v>
      </c>
      <c r="M490" s="127">
        <v>0</v>
      </c>
      <c r="N490" s="127">
        <v>0</v>
      </c>
      <c r="O490" s="20">
        <v>269</v>
      </c>
      <c r="P490" s="22">
        <f t="shared" si="187"/>
        <v>56.512605042016808</v>
      </c>
    </row>
    <row r="491" spans="1:16" ht="39.950000000000003" customHeight="1" x14ac:dyDescent="0.2">
      <c r="A491" s="19" t="s">
        <v>188</v>
      </c>
      <c r="B491" s="127">
        <v>0</v>
      </c>
      <c r="C491" s="127">
        <v>0</v>
      </c>
      <c r="D491" s="127">
        <v>0</v>
      </c>
      <c r="E491" s="127">
        <v>0</v>
      </c>
      <c r="F491" s="127">
        <v>0</v>
      </c>
      <c r="G491" s="127">
        <v>0</v>
      </c>
      <c r="H491" s="127">
        <v>0</v>
      </c>
      <c r="I491" s="127">
        <v>0</v>
      </c>
      <c r="J491" s="127">
        <v>0</v>
      </c>
      <c r="K491" s="127">
        <v>0</v>
      </c>
      <c r="L491" s="127">
        <v>0</v>
      </c>
      <c r="M491" s="127">
        <v>0</v>
      </c>
      <c r="N491" s="127">
        <v>0</v>
      </c>
      <c r="O491" s="127">
        <v>0</v>
      </c>
      <c r="P491" s="127">
        <v>0</v>
      </c>
    </row>
    <row r="492" spans="1:16" ht="54.95" customHeight="1" x14ac:dyDescent="0.2">
      <c r="A492" s="19" t="s">
        <v>189</v>
      </c>
      <c r="B492" s="20">
        <v>47</v>
      </c>
      <c r="C492" s="127">
        <v>0</v>
      </c>
      <c r="D492" s="127">
        <v>0</v>
      </c>
      <c r="E492" s="127">
        <v>0</v>
      </c>
      <c r="F492" s="127">
        <v>0</v>
      </c>
      <c r="G492" s="20">
        <v>22</v>
      </c>
      <c r="H492" s="21">
        <f t="shared" si="184"/>
        <v>46.808510638297875</v>
      </c>
      <c r="I492" s="127">
        <v>0</v>
      </c>
      <c r="J492" s="127">
        <v>0</v>
      </c>
      <c r="K492" s="20">
        <v>11</v>
      </c>
      <c r="L492" s="21">
        <f t="shared" si="185"/>
        <v>23.404255319148938</v>
      </c>
      <c r="M492" s="20">
        <v>5</v>
      </c>
      <c r="N492" s="21">
        <f t="shared" si="186"/>
        <v>10.638297872340425</v>
      </c>
      <c r="O492" s="20">
        <v>9</v>
      </c>
      <c r="P492" s="22">
        <f t="shared" si="187"/>
        <v>19.148936170212767</v>
      </c>
    </row>
    <row r="493" spans="1:16" ht="120" customHeight="1" x14ac:dyDescent="0.2">
      <c r="A493" s="19" t="s">
        <v>200</v>
      </c>
      <c r="B493" s="127">
        <v>0</v>
      </c>
      <c r="C493" s="127">
        <v>0</v>
      </c>
      <c r="D493" s="127">
        <v>0</v>
      </c>
      <c r="E493" s="127">
        <v>0</v>
      </c>
      <c r="F493" s="127">
        <v>0</v>
      </c>
      <c r="G493" s="127">
        <v>0</v>
      </c>
      <c r="H493" s="127">
        <v>0</v>
      </c>
      <c r="I493" s="127">
        <v>0</v>
      </c>
      <c r="J493" s="127">
        <v>0</v>
      </c>
      <c r="K493" s="127">
        <v>0</v>
      </c>
      <c r="L493" s="127">
        <v>0</v>
      </c>
      <c r="M493" s="127">
        <v>0</v>
      </c>
      <c r="N493" s="127">
        <v>0</v>
      </c>
      <c r="O493" s="127">
        <v>0</v>
      </c>
      <c r="P493" s="127">
        <v>0</v>
      </c>
    </row>
    <row r="494" spans="1:16" ht="39.950000000000003" customHeight="1" x14ac:dyDescent="0.2">
      <c r="A494" s="19" t="s">
        <v>190</v>
      </c>
      <c r="B494" s="20">
        <v>23</v>
      </c>
      <c r="C494" s="20">
        <v>5</v>
      </c>
      <c r="D494" s="21">
        <f t="shared" si="188"/>
        <v>21.739130434782609</v>
      </c>
      <c r="E494" s="127">
        <v>0</v>
      </c>
      <c r="F494" s="127">
        <v>0</v>
      </c>
      <c r="G494" s="127">
        <v>0</v>
      </c>
      <c r="H494" s="127">
        <v>0</v>
      </c>
      <c r="I494" s="127">
        <v>0</v>
      </c>
      <c r="J494" s="127">
        <v>0</v>
      </c>
      <c r="K494" s="127">
        <v>0</v>
      </c>
      <c r="L494" s="127">
        <v>0</v>
      </c>
      <c r="M494" s="127">
        <v>0</v>
      </c>
      <c r="N494" s="127">
        <v>0</v>
      </c>
      <c r="O494" s="20">
        <v>18</v>
      </c>
      <c r="P494" s="22">
        <f t="shared" si="187"/>
        <v>78.260869565217391</v>
      </c>
    </row>
    <row r="495" spans="1:16" ht="39.950000000000003" customHeight="1" x14ac:dyDescent="0.2">
      <c r="A495" s="19" t="s">
        <v>191</v>
      </c>
      <c r="B495" s="20">
        <v>608</v>
      </c>
      <c r="C495" s="127">
        <v>0</v>
      </c>
      <c r="D495" s="127">
        <v>0</v>
      </c>
      <c r="E495" s="20">
        <v>3</v>
      </c>
      <c r="F495" s="21">
        <f t="shared" si="183"/>
        <v>0.49342105263157893</v>
      </c>
      <c r="G495" s="20">
        <v>310</v>
      </c>
      <c r="H495" s="21">
        <f t="shared" si="184"/>
        <v>50.98684210526315</v>
      </c>
      <c r="I495" s="127">
        <v>0</v>
      </c>
      <c r="J495" s="127">
        <v>0</v>
      </c>
      <c r="K495" s="127">
        <v>0</v>
      </c>
      <c r="L495" s="127">
        <v>0</v>
      </c>
      <c r="M495" s="20">
        <v>2</v>
      </c>
      <c r="N495" s="21">
        <f t="shared" si="186"/>
        <v>0.3289473684210526</v>
      </c>
      <c r="O495" s="20">
        <v>293</v>
      </c>
      <c r="P495" s="22">
        <f t="shared" si="187"/>
        <v>48.190789473684212</v>
      </c>
    </row>
    <row r="496" spans="1:16" ht="39.950000000000003" customHeight="1" x14ac:dyDescent="0.2">
      <c r="A496" s="19" t="s">
        <v>192</v>
      </c>
      <c r="B496" s="20">
        <v>4</v>
      </c>
      <c r="C496" s="127">
        <v>0</v>
      </c>
      <c r="D496" s="127">
        <v>0</v>
      </c>
      <c r="E496" s="127">
        <v>0</v>
      </c>
      <c r="F496" s="127">
        <v>0</v>
      </c>
      <c r="G496" s="20">
        <v>4</v>
      </c>
      <c r="H496" s="21">
        <f t="shared" si="184"/>
        <v>100</v>
      </c>
      <c r="I496" s="127">
        <v>0</v>
      </c>
      <c r="J496" s="127">
        <v>0</v>
      </c>
      <c r="K496" s="127">
        <v>0</v>
      </c>
      <c r="L496" s="127">
        <v>0</v>
      </c>
      <c r="M496" s="127">
        <v>0</v>
      </c>
      <c r="N496" s="127">
        <v>0</v>
      </c>
      <c r="O496" s="127">
        <v>0</v>
      </c>
      <c r="P496" s="127">
        <v>0</v>
      </c>
    </row>
    <row r="497" spans="1:16" ht="39.950000000000003" customHeight="1" x14ac:dyDescent="0.2">
      <c r="A497" s="19" t="s">
        <v>193</v>
      </c>
      <c r="B497" s="20">
        <v>139</v>
      </c>
      <c r="C497" s="127">
        <v>0</v>
      </c>
      <c r="D497" s="127">
        <v>0</v>
      </c>
      <c r="E497" s="127">
        <v>0</v>
      </c>
      <c r="F497" s="127">
        <v>0</v>
      </c>
      <c r="G497" s="20">
        <v>131</v>
      </c>
      <c r="H497" s="21">
        <f t="shared" si="184"/>
        <v>94.24460431654677</v>
      </c>
      <c r="I497" s="127">
        <v>0</v>
      </c>
      <c r="J497" s="127">
        <v>0</v>
      </c>
      <c r="K497" s="127">
        <v>0</v>
      </c>
      <c r="L497" s="127">
        <v>0</v>
      </c>
      <c r="M497" s="127">
        <v>0</v>
      </c>
      <c r="N497" s="127">
        <v>0</v>
      </c>
      <c r="O497" s="20">
        <v>8</v>
      </c>
      <c r="P497" s="22">
        <f t="shared" si="187"/>
        <v>5.755395683453238</v>
      </c>
    </row>
    <row r="498" spans="1:16" ht="39.950000000000003" customHeight="1" x14ac:dyDescent="0.2">
      <c r="A498" s="19" t="s">
        <v>194</v>
      </c>
      <c r="B498" s="127">
        <v>0</v>
      </c>
      <c r="C498" s="127">
        <v>0</v>
      </c>
      <c r="D498" s="127">
        <v>0</v>
      </c>
      <c r="E498" s="127">
        <v>0</v>
      </c>
      <c r="F498" s="127">
        <v>0</v>
      </c>
      <c r="G498" s="127">
        <v>0</v>
      </c>
      <c r="H498" s="127">
        <v>0</v>
      </c>
      <c r="I498" s="127">
        <v>0</v>
      </c>
      <c r="J498" s="127">
        <v>0</v>
      </c>
      <c r="K498" s="127">
        <v>0</v>
      </c>
      <c r="L498" s="127">
        <v>0</v>
      </c>
      <c r="M498" s="127">
        <v>0</v>
      </c>
      <c r="N498" s="127">
        <v>0</v>
      </c>
      <c r="O498" s="127">
        <v>0</v>
      </c>
      <c r="P498" s="127">
        <v>0</v>
      </c>
    </row>
    <row r="499" spans="1:16" ht="39.950000000000003" customHeight="1" x14ac:dyDescent="0.2">
      <c r="A499" s="19" t="s">
        <v>195</v>
      </c>
      <c r="B499" s="20">
        <v>274</v>
      </c>
      <c r="C499" s="127">
        <v>0</v>
      </c>
      <c r="D499" s="127">
        <v>0</v>
      </c>
      <c r="E499" s="20">
        <v>1</v>
      </c>
      <c r="F499" s="21">
        <f t="shared" si="183"/>
        <v>0.36496350364963503</v>
      </c>
      <c r="G499" s="20">
        <v>26</v>
      </c>
      <c r="H499" s="21">
        <f t="shared" si="184"/>
        <v>9.4890510948905096</v>
      </c>
      <c r="I499" s="127">
        <v>0</v>
      </c>
      <c r="J499" s="127">
        <v>0</v>
      </c>
      <c r="K499" s="20">
        <v>11</v>
      </c>
      <c r="L499" s="21">
        <f t="shared" si="185"/>
        <v>4.0145985401459852</v>
      </c>
      <c r="M499" s="127">
        <v>0</v>
      </c>
      <c r="N499" s="127">
        <v>0</v>
      </c>
      <c r="O499" s="20">
        <v>236</v>
      </c>
      <c r="P499" s="22">
        <f t="shared" si="187"/>
        <v>86.131386861313857</v>
      </c>
    </row>
    <row r="500" spans="1:16" ht="15" customHeight="1" x14ac:dyDescent="0.2">
      <c r="A500" s="56"/>
      <c r="B500" s="20"/>
      <c r="C500" s="20"/>
      <c r="D500" s="21"/>
      <c r="E500" s="20"/>
      <c r="F500" s="21"/>
      <c r="G500" s="20"/>
      <c r="H500" s="21"/>
      <c r="I500" s="20"/>
      <c r="J500" s="21"/>
      <c r="K500" s="20"/>
      <c r="L500" s="21"/>
      <c r="M500" s="20"/>
      <c r="N500" s="21"/>
      <c r="O500" s="20"/>
      <c r="P500" s="22"/>
    </row>
    <row r="501" spans="1:16" ht="15.75" thickBot="1" x14ac:dyDescent="0.25">
      <c r="A501" s="68"/>
      <c r="B501" s="69"/>
      <c r="C501" s="70"/>
      <c r="D501" s="70"/>
      <c r="E501" s="70"/>
      <c r="F501" s="70"/>
      <c r="G501" s="69"/>
      <c r="H501" s="69"/>
      <c r="I501" s="69"/>
      <c r="J501" s="69"/>
      <c r="K501" s="69"/>
      <c r="L501" s="69"/>
      <c r="M501" s="69"/>
      <c r="N501" s="71"/>
      <c r="O501" s="69"/>
      <c r="P501" s="72"/>
    </row>
    <row r="502" spans="1:16" ht="18" customHeight="1" x14ac:dyDescent="0.2">
      <c r="A502" s="29" t="s">
        <v>196</v>
      </c>
      <c r="B502" s="20"/>
      <c r="C502" s="20"/>
      <c r="D502" s="21"/>
      <c r="E502" s="20"/>
      <c r="F502" s="21"/>
      <c r="G502" s="20"/>
      <c r="H502" s="21"/>
      <c r="I502" s="20"/>
      <c r="J502" s="21"/>
      <c r="K502" s="20"/>
      <c r="L502" s="21"/>
      <c r="M502" s="20"/>
      <c r="N502" s="21"/>
      <c r="O502" s="20"/>
      <c r="P502" s="22"/>
    </row>
    <row r="503" spans="1:16" ht="18" customHeight="1" x14ac:dyDescent="0.25">
      <c r="A503" s="30" t="s">
        <v>19</v>
      </c>
    </row>
    <row r="504" spans="1:16" ht="15.95" customHeight="1" x14ac:dyDescent="0.2">
      <c r="A504" s="31" t="s">
        <v>20</v>
      </c>
    </row>
    <row r="505" spans="1:16" ht="35.1" customHeight="1" x14ac:dyDescent="0.2">
      <c r="A505" s="67" t="s">
        <v>162</v>
      </c>
      <c r="B505" s="15"/>
      <c r="C505" s="55"/>
      <c r="D505" s="5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</row>
    <row r="506" spans="1:16" ht="39.950000000000003" customHeight="1" x14ac:dyDescent="0.2">
      <c r="A506" s="16" t="s">
        <v>185</v>
      </c>
      <c r="B506" s="15">
        <v>3594</v>
      </c>
      <c r="C506" s="15">
        <v>166</v>
      </c>
      <c r="D506" s="17">
        <f>C506/B506*100</f>
        <v>4.6188091263216471</v>
      </c>
      <c r="E506" s="15">
        <v>31</v>
      </c>
      <c r="F506" s="17">
        <f>E506/B506*100</f>
        <v>0.86254869226488595</v>
      </c>
      <c r="G506" s="15">
        <v>336</v>
      </c>
      <c r="H506" s="17">
        <f>G506/B506*100</f>
        <v>9.348914858096828</v>
      </c>
      <c r="I506" s="15">
        <v>14</v>
      </c>
      <c r="J506" s="17">
        <f>I506/B506*100</f>
        <v>0.38953811908736785</v>
      </c>
      <c r="K506" s="15">
        <v>99</v>
      </c>
      <c r="L506" s="17">
        <f>K506/B506*100</f>
        <v>2.7545909849749584</v>
      </c>
      <c r="M506" s="15">
        <v>73</v>
      </c>
      <c r="N506" s="17">
        <f>M506/B506*100</f>
        <v>2.0311630495269895</v>
      </c>
      <c r="O506" s="15">
        <v>2875</v>
      </c>
      <c r="P506" s="18">
        <f>O506/B506*100</f>
        <v>79.994435169727325</v>
      </c>
    </row>
    <row r="507" spans="1:16" ht="39.950000000000003" customHeight="1" x14ac:dyDescent="0.2">
      <c r="A507" s="19" t="s">
        <v>186</v>
      </c>
      <c r="B507" s="20">
        <v>1162</v>
      </c>
      <c r="C507" s="20">
        <v>39</v>
      </c>
      <c r="D507" s="21">
        <f>C507/B507*100</f>
        <v>3.3562822719449228</v>
      </c>
      <c r="E507" s="20">
        <v>15</v>
      </c>
      <c r="F507" s="21">
        <f t="shared" ref="F507:F515" si="190">E507/B507*100</f>
        <v>1.2908777969018932</v>
      </c>
      <c r="G507" s="20">
        <v>157</v>
      </c>
      <c r="H507" s="21">
        <f t="shared" ref="H507:H518" si="191">G507/B507*100</f>
        <v>13.511187607573149</v>
      </c>
      <c r="I507" s="20">
        <v>5</v>
      </c>
      <c r="J507" s="21">
        <f t="shared" ref="J507:J509" si="192">I507/B507*100</f>
        <v>0.43029259896729771</v>
      </c>
      <c r="K507" s="20">
        <v>10</v>
      </c>
      <c r="L507" s="21">
        <f t="shared" ref="L507:L516" si="193">K507/B507*100</f>
        <v>0.86058519793459543</v>
      </c>
      <c r="M507" s="20">
        <v>51</v>
      </c>
      <c r="N507" s="21">
        <f t="shared" ref="N507:N514" si="194">M507/B507*100</f>
        <v>4.3889845094664368</v>
      </c>
      <c r="O507" s="20">
        <v>885</v>
      </c>
      <c r="P507" s="22">
        <f t="shared" ref="P507:P518" si="195">O507/B507*100</f>
        <v>76.1617900172117</v>
      </c>
    </row>
    <row r="508" spans="1:16" ht="39.950000000000003" customHeight="1" x14ac:dyDescent="0.2">
      <c r="A508" s="19" t="s">
        <v>187</v>
      </c>
      <c r="B508" s="20">
        <v>281</v>
      </c>
      <c r="C508" s="20">
        <v>13</v>
      </c>
      <c r="D508" s="21">
        <f t="shared" ref="D508:D509" si="196">C508/B508*100</f>
        <v>4.6263345195729535</v>
      </c>
      <c r="E508" s="20">
        <v>2</v>
      </c>
      <c r="F508" s="21">
        <f t="shared" si="190"/>
        <v>0.71174377224199281</v>
      </c>
      <c r="G508" s="20">
        <v>57</v>
      </c>
      <c r="H508" s="21">
        <f t="shared" si="191"/>
        <v>20.284697508896798</v>
      </c>
      <c r="I508" s="127">
        <v>0</v>
      </c>
      <c r="J508" s="127">
        <v>0</v>
      </c>
      <c r="K508" s="20">
        <v>10</v>
      </c>
      <c r="L508" s="21">
        <f t="shared" si="193"/>
        <v>3.5587188612099649</v>
      </c>
      <c r="M508" s="20">
        <v>2</v>
      </c>
      <c r="N508" s="21">
        <f t="shared" si="194"/>
        <v>0.71174377224199281</v>
      </c>
      <c r="O508" s="20">
        <v>197</v>
      </c>
      <c r="P508" s="22">
        <f t="shared" si="195"/>
        <v>70.106761565836294</v>
      </c>
    </row>
    <row r="509" spans="1:16" ht="39.950000000000003" customHeight="1" x14ac:dyDescent="0.2">
      <c r="A509" s="125" t="s">
        <v>199</v>
      </c>
      <c r="B509" s="20">
        <v>1436</v>
      </c>
      <c r="C509" s="20">
        <v>34</v>
      </c>
      <c r="D509" s="21">
        <f t="shared" si="196"/>
        <v>2.3676880222841223</v>
      </c>
      <c r="E509" s="20">
        <v>9</v>
      </c>
      <c r="F509" s="21">
        <f t="shared" si="190"/>
        <v>0.62674094707520889</v>
      </c>
      <c r="G509" s="20">
        <v>69</v>
      </c>
      <c r="H509" s="21">
        <f t="shared" si="191"/>
        <v>4.805013927576602</v>
      </c>
      <c r="I509" s="20">
        <v>9</v>
      </c>
      <c r="J509" s="21">
        <f t="shared" si="192"/>
        <v>0.62674094707520889</v>
      </c>
      <c r="K509" s="20">
        <v>28</v>
      </c>
      <c r="L509" s="21">
        <f t="shared" si="193"/>
        <v>1.9498607242339834</v>
      </c>
      <c r="M509" s="20">
        <v>10</v>
      </c>
      <c r="N509" s="21">
        <f t="shared" si="194"/>
        <v>0.69637883008356549</v>
      </c>
      <c r="O509" s="20">
        <v>1277</v>
      </c>
      <c r="P509" s="22">
        <f t="shared" si="195"/>
        <v>88.927576601671305</v>
      </c>
    </row>
    <row r="510" spans="1:16" ht="39.950000000000003" customHeight="1" x14ac:dyDescent="0.2">
      <c r="A510" s="19" t="s">
        <v>188</v>
      </c>
      <c r="B510" s="127">
        <v>0</v>
      </c>
      <c r="C510" s="127">
        <v>0</v>
      </c>
      <c r="D510" s="127">
        <v>0</v>
      </c>
      <c r="E510" s="127">
        <v>0</v>
      </c>
      <c r="F510" s="127">
        <v>0</v>
      </c>
      <c r="G510" s="127">
        <v>0</v>
      </c>
      <c r="H510" s="127">
        <v>0</v>
      </c>
      <c r="I510" s="127">
        <v>0</v>
      </c>
      <c r="J510" s="127">
        <v>0</v>
      </c>
      <c r="K510" s="127">
        <v>0</v>
      </c>
      <c r="L510" s="127">
        <v>0</v>
      </c>
      <c r="M510" s="127">
        <v>0</v>
      </c>
      <c r="N510" s="127">
        <v>0</v>
      </c>
      <c r="O510" s="127">
        <v>0</v>
      </c>
      <c r="P510" s="127">
        <v>0</v>
      </c>
    </row>
    <row r="511" spans="1:16" ht="54.95" customHeight="1" x14ac:dyDescent="0.2">
      <c r="A511" s="19" t="s">
        <v>189</v>
      </c>
      <c r="B511" s="20">
        <v>159</v>
      </c>
      <c r="C511" s="127">
        <v>0</v>
      </c>
      <c r="D511" s="127">
        <v>0</v>
      </c>
      <c r="E511" s="127">
        <v>0</v>
      </c>
      <c r="F511" s="127">
        <v>0</v>
      </c>
      <c r="G511" s="20">
        <v>2</v>
      </c>
      <c r="H511" s="21">
        <f t="shared" si="191"/>
        <v>1.257861635220126</v>
      </c>
      <c r="I511" s="127">
        <v>0</v>
      </c>
      <c r="J511" s="127">
        <v>0</v>
      </c>
      <c r="K511" s="20">
        <v>3</v>
      </c>
      <c r="L511" s="21">
        <f t="shared" si="193"/>
        <v>1.8867924528301887</v>
      </c>
      <c r="M511" s="127">
        <v>0</v>
      </c>
      <c r="N511" s="127">
        <v>0</v>
      </c>
      <c r="O511" s="20">
        <v>154</v>
      </c>
      <c r="P511" s="22">
        <f t="shared" si="195"/>
        <v>96.855345911949684</v>
      </c>
    </row>
    <row r="512" spans="1:16" ht="120" customHeight="1" x14ac:dyDescent="0.2">
      <c r="A512" s="19" t="s">
        <v>200</v>
      </c>
      <c r="B512" s="127">
        <v>0</v>
      </c>
      <c r="C512" s="127">
        <v>0</v>
      </c>
      <c r="D512" s="127">
        <v>0</v>
      </c>
      <c r="E512" s="127">
        <v>0</v>
      </c>
      <c r="F512" s="127">
        <v>0</v>
      </c>
      <c r="G512" s="127">
        <v>0</v>
      </c>
      <c r="H512" s="127">
        <v>0</v>
      </c>
      <c r="I512" s="127">
        <v>0</v>
      </c>
      <c r="J512" s="127">
        <v>0</v>
      </c>
      <c r="K512" s="127">
        <v>0</v>
      </c>
      <c r="L512" s="127">
        <v>0</v>
      </c>
      <c r="M512" s="127">
        <v>0</v>
      </c>
      <c r="N512" s="127">
        <v>0</v>
      </c>
      <c r="O512" s="127">
        <v>0</v>
      </c>
      <c r="P512" s="127">
        <v>0</v>
      </c>
    </row>
    <row r="513" spans="1:16" ht="39.950000000000003" customHeight="1" x14ac:dyDescent="0.2">
      <c r="A513" s="19" t="s">
        <v>190</v>
      </c>
      <c r="B513" s="20">
        <v>232</v>
      </c>
      <c r="C513" s="20">
        <v>65</v>
      </c>
      <c r="D513" s="21">
        <f t="shared" ref="D513:D518" si="197">C513/B513*100</f>
        <v>28.017241379310342</v>
      </c>
      <c r="E513" s="127">
        <v>0</v>
      </c>
      <c r="F513" s="127">
        <v>0</v>
      </c>
      <c r="G513" s="20">
        <v>9</v>
      </c>
      <c r="H513" s="21">
        <f t="shared" si="191"/>
        <v>3.8793103448275863</v>
      </c>
      <c r="I513" s="127">
        <v>0</v>
      </c>
      <c r="J513" s="127">
        <v>0</v>
      </c>
      <c r="K513" s="20">
        <v>2</v>
      </c>
      <c r="L513" s="21">
        <f t="shared" si="193"/>
        <v>0.86206896551724133</v>
      </c>
      <c r="M513" s="20">
        <v>1</v>
      </c>
      <c r="N513" s="21">
        <f t="shared" si="194"/>
        <v>0.43103448275862066</v>
      </c>
      <c r="O513" s="20">
        <v>155</v>
      </c>
      <c r="P513" s="22">
        <f t="shared" si="195"/>
        <v>66.810344827586206</v>
      </c>
    </row>
    <row r="514" spans="1:16" ht="39.950000000000003" customHeight="1" x14ac:dyDescent="0.2">
      <c r="A514" s="19" t="s">
        <v>191</v>
      </c>
      <c r="B514" s="20">
        <v>261</v>
      </c>
      <c r="C514" s="20">
        <v>5</v>
      </c>
      <c r="D514" s="21">
        <f t="shared" si="197"/>
        <v>1.9157088122605364</v>
      </c>
      <c r="E514" s="20">
        <v>4</v>
      </c>
      <c r="F514" s="21">
        <f t="shared" si="190"/>
        <v>1.5325670498084289</v>
      </c>
      <c r="G514" s="20">
        <v>37</v>
      </c>
      <c r="H514" s="21">
        <f t="shared" si="191"/>
        <v>14.17624521072797</v>
      </c>
      <c r="I514" s="127">
        <v>0</v>
      </c>
      <c r="J514" s="127">
        <v>0</v>
      </c>
      <c r="K514" s="20">
        <v>41</v>
      </c>
      <c r="L514" s="21">
        <f t="shared" si="193"/>
        <v>15.708812260536398</v>
      </c>
      <c r="M514" s="20">
        <v>9</v>
      </c>
      <c r="N514" s="21">
        <f t="shared" si="194"/>
        <v>3.4482758620689653</v>
      </c>
      <c r="O514" s="20">
        <v>165</v>
      </c>
      <c r="P514" s="22">
        <f t="shared" si="195"/>
        <v>63.218390804597703</v>
      </c>
    </row>
    <row r="515" spans="1:16" ht="39.950000000000003" customHeight="1" x14ac:dyDescent="0.2">
      <c r="A515" s="19" t="s">
        <v>192</v>
      </c>
      <c r="B515" s="20">
        <v>2</v>
      </c>
      <c r="C515" s="127">
        <v>0</v>
      </c>
      <c r="D515" s="127">
        <v>0</v>
      </c>
      <c r="E515" s="20">
        <v>1</v>
      </c>
      <c r="F515" s="21">
        <f t="shared" si="190"/>
        <v>50</v>
      </c>
      <c r="G515" s="20">
        <v>1</v>
      </c>
      <c r="H515" s="21">
        <f t="shared" si="191"/>
        <v>50</v>
      </c>
      <c r="I515" s="127">
        <v>0</v>
      </c>
      <c r="J515" s="127">
        <v>0</v>
      </c>
      <c r="K515" s="127">
        <v>0</v>
      </c>
      <c r="L515" s="127">
        <v>0</v>
      </c>
      <c r="M515" s="127">
        <v>0</v>
      </c>
      <c r="N515" s="127">
        <v>0</v>
      </c>
      <c r="O515" s="127">
        <v>0</v>
      </c>
      <c r="P515" s="127">
        <v>0</v>
      </c>
    </row>
    <row r="516" spans="1:16" ht="39.950000000000003" customHeight="1" x14ac:dyDescent="0.2">
      <c r="A516" s="19" t="s">
        <v>193</v>
      </c>
      <c r="B516" s="20">
        <v>53</v>
      </c>
      <c r="C516" s="20">
        <v>8</v>
      </c>
      <c r="D516" s="21">
        <f t="shared" si="197"/>
        <v>15.09433962264151</v>
      </c>
      <c r="E516" s="127">
        <v>0</v>
      </c>
      <c r="F516" s="127">
        <v>0</v>
      </c>
      <c r="G516" s="20">
        <v>2</v>
      </c>
      <c r="H516" s="21">
        <f t="shared" si="191"/>
        <v>3.7735849056603774</v>
      </c>
      <c r="I516" s="127">
        <v>0</v>
      </c>
      <c r="J516" s="127">
        <v>0</v>
      </c>
      <c r="K516" s="20">
        <v>5</v>
      </c>
      <c r="L516" s="21">
        <f t="shared" si="193"/>
        <v>9.433962264150944</v>
      </c>
      <c r="M516" s="127">
        <v>0</v>
      </c>
      <c r="N516" s="127">
        <v>0</v>
      </c>
      <c r="O516" s="20">
        <v>38</v>
      </c>
      <c r="P516" s="22">
        <f t="shared" si="195"/>
        <v>71.698113207547166</v>
      </c>
    </row>
    <row r="517" spans="1:16" ht="39.950000000000003" customHeight="1" x14ac:dyDescent="0.2">
      <c r="A517" s="19" t="s">
        <v>194</v>
      </c>
      <c r="B517" s="20">
        <v>1</v>
      </c>
      <c r="C517" s="127">
        <v>0</v>
      </c>
      <c r="D517" s="127">
        <v>0</v>
      </c>
      <c r="E517" s="127">
        <v>0</v>
      </c>
      <c r="F517" s="127">
        <v>0</v>
      </c>
      <c r="G517" s="20">
        <v>1</v>
      </c>
      <c r="H517" s="21">
        <f t="shared" si="191"/>
        <v>100</v>
      </c>
      <c r="I517" s="127">
        <v>0</v>
      </c>
      <c r="J517" s="127">
        <v>0</v>
      </c>
      <c r="K517" s="127">
        <v>0</v>
      </c>
      <c r="L517" s="127">
        <v>0</v>
      </c>
      <c r="M517" s="127">
        <v>0</v>
      </c>
      <c r="N517" s="127">
        <v>0</v>
      </c>
      <c r="O517" s="127">
        <v>0</v>
      </c>
      <c r="P517" s="127">
        <v>0</v>
      </c>
    </row>
    <row r="518" spans="1:16" ht="39.950000000000003" customHeight="1" x14ac:dyDescent="0.2">
      <c r="A518" s="19" t="s">
        <v>195</v>
      </c>
      <c r="B518" s="20">
        <v>7</v>
      </c>
      <c r="C518" s="20">
        <v>2</v>
      </c>
      <c r="D518" s="21">
        <f t="shared" si="197"/>
        <v>28.571428571428569</v>
      </c>
      <c r="E518" s="127">
        <v>0</v>
      </c>
      <c r="F518" s="127">
        <v>0</v>
      </c>
      <c r="G518" s="20">
        <v>1</v>
      </c>
      <c r="H518" s="21">
        <f t="shared" si="191"/>
        <v>14.285714285714285</v>
      </c>
      <c r="I518" s="127">
        <v>0</v>
      </c>
      <c r="J518" s="127">
        <v>0</v>
      </c>
      <c r="K518" s="127">
        <v>0</v>
      </c>
      <c r="L518" s="127">
        <v>0</v>
      </c>
      <c r="M518" s="127">
        <v>0</v>
      </c>
      <c r="N518" s="127">
        <v>0</v>
      </c>
      <c r="O518" s="20">
        <v>4</v>
      </c>
      <c r="P518" s="22">
        <f t="shared" si="195"/>
        <v>57.142857142857139</v>
      </c>
    </row>
    <row r="519" spans="1:16" ht="17.25" customHeight="1" x14ac:dyDescent="0.2">
      <c r="A519" s="56"/>
      <c r="B519" s="20"/>
      <c r="C519" s="20"/>
      <c r="D519" s="21"/>
      <c r="E519" s="20"/>
      <c r="F519" s="21"/>
      <c r="G519" s="20"/>
      <c r="H519" s="21"/>
      <c r="I519" s="20"/>
      <c r="J519" s="21"/>
      <c r="K519" s="20"/>
      <c r="L519" s="21"/>
      <c r="M519" s="20"/>
      <c r="N519" s="21"/>
      <c r="O519" s="20"/>
      <c r="P519" s="22"/>
    </row>
    <row r="520" spans="1:16" ht="15.75" thickBot="1" x14ac:dyDescent="0.25">
      <c r="A520" s="68"/>
      <c r="B520" s="69"/>
      <c r="C520" s="70"/>
      <c r="D520" s="70"/>
      <c r="E520" s="70"/>
      <c r="F520" s="70"/>
      <c r="G520" s="69"/>
      <c r="H520" s="69"/>
      <c r="I520" s="69"/>
      <c r="J520" s="69"/>
      <c r="K520" s="69"/>
      <c r="L520" s="69"/>
      <c r="M520" s="69"/>
      <c r="N520" s="71"/>
      <c r="O520" s="69"/>
      <c r="P520" s="72"/>
    </row>
    <row r="521" spans="1:16" ht="18" customHeight="1" x14ac:dyDescent="0.2">
      <c r="A521" s="29" t="s">
        <v>196</v>
      </c>
      <c r="B521" s="20"/>
      <c r="C521" s="20"/>
      <c r="D521" s="21"/>
      <c r="E521" s="20"/>
      <c r="F521" s="21"/>
      <c r="G521" s="20"/>
      <c r="H521" s="21"/>
      <c r="I521" s="20"/>
      <c r="J521" s="21"/>
      <c r="K521" s="20"/>
      <c r="L521" s="21"/>
      <c r="M521" s="20"/>
      <c r="N521" s="21"/>
      <c r="O521" s="20"/>
      <c r="P521" s="22"/>
    </row>
    <row r="522" spans="1:16" ht="18" customHeight="1" x14ac:dyDescent="0.25">
      <c r="A522" s="30" t="s">
        <v>19</v>
      </c>
    </row>
    <row r="523" spans="1:16" ht="15.95" customHeight="1" x14ac:dyDescent="0.2">
      <c r="A523" s="31" t="s">
        <v>20</v>
      </c>
    </row>
    <row r="524" spans="1:16" ht="35.1" customHeight="1" x14ac:dyDescent="0.2">
      <c r="A524" s="67" t="s">
        <v>163</v>
      </c>
      <c r="B524" s="15"/>
      <c r="C524" s="55"/>
      <c r="D524" s="5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</row>
    <row r="525" spans="1:16" ht="39.950000000000003" customHeight="1" x14ac:dyDescent="0.2">
      <c r="A525" s="16" t="s">
        <v>185</v>
      </c>
      <c r="B525" s="15">
        <v>2151</v>
      </c>
      <c r="C525" s="15">
        <v>256</v>
      </c>
      <c r="D525" s="17">
        <f>C525/B525*100</f>
        <v>11.901441190144119</v>
      </c>
      <c r="E525" s="15">
        <v>69</v>
      </c>
      <c r="F525" s="17">
        <f>E525/B525*100</f>
        <v>3.2078103207810322</v>
      </c>
      <c r="G525" s="15">
        <v>254</v>
      </c>
      <c r="H525" s="17">
        <f>G525/B525*100</f>
        <v>11.808461180846118</v>
      </c>
      <c r="I525" s="15">
        <v>16</v>
      </c>
      <c r="J525" s="17">
        <f>I525/B525*100</f>
        <v>0.74384007438400745</v>
      </c>
      <c r="K525" s="15">
        <v>106</v>
      </c>
      <c r="L525" s="17">
        <f>K525/B525*100</f>
        <v>4.9279404927940496</v>
      </c>
      <c r="M525" s="15">
        <v>96</v>
      </c>
      <c r="N525" s="17">
        <f>M525/B525*100</f>
        <v>4.4630404463040447</v>
      </c>
      <c r="O525" s="15">
        <v>1354</v>
      </c>
      <c r="P525" s="18">
        <f>O525/B525*100</f>
        <v>62.947466294746633</v>
      </c>
    </row>
    <row r="526" spans="1:16" ht="39.950000000000003" customHeight="1" x14ac:dyDescent="0.2">
      <c r="A526" s="19" t="s">
        <v>186</v>
      </c>
      <c r="B526" s="20">
        <v>1301</v>
      </c>
      <c r="C526" s="20">
        <v>107</v>
      </c>
      <c r="D526" s="21">
        <f>C526/B526*100</f>
        <v>8.2244427363566484</v>
      </c>
      <c r="E526" s="20">
        <v>48</v>
      </c>
      <c r="F526" s="21">
        <f t="shared" ref="F526:F537" si="198">E526/B526*100</f>
        <v>3.689469638739431</v>
      </c>
      <c r="G526" s="20">
        <v>197</v>
      </c>
      <c r="H526" s="21">
        <f t="shared" ref="H526:H537" si="199">G526/B526*100</f>
        <v>15.142198308993082</v>
      </c>
      <c r="I526" s="20">
        <v>7</v>
      </c>
      <c r="J526" s="21">
        <f t="shared" ref="J526:J532" si="200">I526/B526*100</f>
        <v>0.53804765564950041</v>
      </c>
      <c r="K526" s="20">
        <v>52</v>
      </c>
      <c r="L526" s="21">
        <f t="shared" ref="L526:L537" si="201">K526/B526*100</f>
        <v>3.9969254419677172</v>
      </c>
      <c r="M526" s="20">
        <v>82</v>
      </c>
      <c r="N526" s="21">
        <f t="shared" ref="N526:N537" si="202">M526/B526*100</f>
        <v>6.3028439661798625</v>
      </c>
      <c r="O526" s="20">
        <v>808</v>
      </c>
      <c r="P526" s="22">
        <f t="shared" ref="P526:P537" si="203">O526/B526*100</f>
        <v>62.106072252113755</v>
      </c>
    </row>
    <row r="527" spans="1:16" ht="39.950000000000003" customHeight="1" x14ac:dyDescent="0.2">
      <c r="A527" s="19" t="s">
        <v>187</v>
      </c>
      <c r="B527" s="20">
        <v>179</v>
      </c>
      <c r="C527" s="20">
        <v>42</v>
      </c>
      <c r="D527" s="21">
        <f t="shared" ref="D527:D537" si="204">C527/B527*100</f>
        <v>23.463687150837988</v>
      </c>
      <c r="E527" s="20">
        <v>5</v>
      </c>
      <c r="F527" s="21">
        <f t="shared" si="198"/>
        <v>2.7932960893854748</v>
      </c>
      <c r="G527" s="20">
        <v>20</v>
      </c>
      <c r="H527" s="21">
        <f t="shared" si="199"/>
        <v>11.173184357541899</v>
      </c>
      <c r="I527" s="20">
        <v>6</v>
      </c>
      <c r="J527" s="21">
        <f t="shared" si="200"/>
        <v>3.3519553072625698</v>
      </c>
      <c r="K527" s="20">
        <v>13</v>
      </c>
      <c r="L527" s="21">
        <f t="shared" si="201"/>
        <v>7.2625698324022352</v>
      </c>
      <c r="M527" s="20">
        <v>7</v>
      </c>
      <c r="N527" s="21">
        <f t="shared" si="202"/>
        <v>3.9106145251396649</v>
      </c>
      <c r="O527" s="20">
        <v>86</v>
      </c>
      <c r="P527" s="22">
        <f t="shared" si="203"/>
        <v>48.044692737430168</v>
      </c>
    </row>
    <row r="528" spans="1:16" ht="39.950000000000003" customHeight="1" x14ac:dyDescent="0.2">
      <c r="A528" s="125" t="s">
        <v>199</v>
      </c>
      <c r="B528" s="20">
        <v>384</v>
      </c>
      <c r="C528" s="20">
        <v>40</v>
      </c>
      <c r="D528" s="21">
        <v>10.416666666666668</v>
      </c>
      <c r="E528" s="20">
        <v>4</v>
      </c>
      <c r="F528" s="21">
        <v>1.0416666666666665</v>
      </c>
      <c r="G528" s="20">
        <v>29</v>
      </c>
      <c r="H528" s="21">
        <v>7.552083333333333</v>
      </c>
      <c r="I528" s="20">
        <v>1</v>
      </c>
      <c r="J528" s="21">
        <v>0.26041666666666663</v>
      </c>
      <c r="K528" s="20">
        <v>35</v>
      </c>
      <c r="L528" s="21">
        <v>9.1145833333333321</v>
      </c>
      <c r="M528" s="127">
        <v>0</v>
      </c>
      <c r="N528" s="127">
        <v>0</v>
      </c>
      <c r="O528" s="20">
        <v>275</v>
      </c>
      <c r="P528" s="22">
        <v>71.614583333333343</v>
      </c>
    </row>
    <row r="529" spans="1:16" ht="39.950000000000003" customHeight="1" x14ac:dyDescent="0.2">
      <c r="A529" s="19" t="s">
        <v>188</v>
      </c>
      <c r="B529" s="127">
        <v>0</v>
      </c>
      <c r="C529" s="127">
        <v>0</v>
      </c>
      <c r="D529" s="127">
        <v>0</v>
      </c>
      <c r="E529" s="127">
        <v>0</v>
      </c>
      <c r="F529" s="127">
        <v>0</v>
      </c>
      <c r="G529" s="127">
        <v>0</v>
      </c>
      <c r="H529" s="127">
        <v>0</v>
      </c>
      <c r="I529" s="127">
        <v>0</v>
      </c>
      <c r="J529" s="127">
        <v>0</v>
      </c>
      <c r="K529" s="127">
        <v>0</v>
      </c>
      <c r="L529" s="127">
        <v>0</v>
      </c>
      <c r="M529" s="127">
        <v>0</v>
      </c>
      <c r="N529" s="127">
        <v>0</v>
      </c>
      <c r="O529" s="127">
        <v>0</v>
      </c>
      <c r="P529" s="127">
        <v>0</v>
      </c>
    </row>
    <row r="530" spans="1:16" ht="54.95" customHeight="1" x14ac:dyDescent="0.2">
      <c r="A530" s="19" t="s">
        <v>189</v>
      </c>
      <c r="B530" s="20">
        <v>30</v>
      </c>
      <c r="C530" s="20">
        <v>1</v>
      </c>
      <c r="D530" s="21">
        <f t="shared" si="204"/>
        <v>3.3333333333333335</v>
      </c>
      <c r="E530" s="127">
        <v>0</v>
      </c>
      <c r="F530" s="127">
        <v>0</v>
      </c>
      <c r="G530" s="20">
        <v>1</v>
      </c>
      <c r="H530" s="21">
        <v>4.1666666666666661</v>
      </c>
      <c r="I530" s="127">
        <v>0</v>
      </c>
      <c r="J530" s="127">
        <v>0</v>
      </c>
      <c r="K530" s="127">
        <v>0</v>
      </c>
      <c r="L530" s="127">
        <v>0</v>
      </c>
      <c r="M530" s="127">
        <v>0</v>
      </c>
      <c r="N530" s="127">
        <v>0</v>
      </c>
      <c r="O530" s="20">
        <v>28</v>
      </c>
      <c r="P530" s="22">
        <v>95.833333333333343</v>
      </c>
    </row>
    <row r="531" spans="1:16" ht="120" customHeight="1" x14ac:dyDescent="0.2">
      <c r="A531" s="19" t="s">
        <v>200</v>
      </c>
      <c r="B531" s="127">
        <v>0</v>
      </c>
      <c r="C531" s="127">
        <v>0</v>
      </c>
      <c r="D531" s="127">
        <v>0</v>
      </c>
      <c r="E531" s="127">
        <v>0</v>
      </c>
      <c r="F531" s="127">
        <v>0</v>
      </c>
      <c r="G531" s="127">
        <v>0</v>
      </c>
      <c r="H531" s="127">
        <v>0</v>
      </c>
      <c r="I531" s="127">
        <v>0</v>
      </c>
      <c r="J531" s="127">
        <v>0</v>
      </c>
      <c r="K531" s="127">
        <v>0</v>
      </c>
      <c r="L531" s="127">
        <v>0</v>
      </c>
      <c r="M531" s="127">
        <v>0</v>
      </c>
      <c r="N531" s="127">
        <v>0</v>
      </c>
      <c r="O531" s="127">
        <v>0</v>
      </c>
      <c r="P531" s="127">
        <v>0</v>
      </c>
    </row>
    <row r="532" spans="1:16" ht="39.950000000000003" customHeight="1" x14ac:dyDescent="0.2">
      <c r="A532" s="19" t="s">
        <v>190</v>
      </c>
      <c r="B532" s="20">
        <v>144</v>
      </c>
      <c r="C532" s="20">
        <v>63</v>
      </c>
      <c r="D532" s="21">
        <f t="shared" si="204"/>
        <v>43.75</v>
      </c>
      <c r="E532" s="20">
        <v>5</v>
      </c>
      <c r="F532" s="21">
        <f t="shared" si="198"/>
        <v>3.4722222222222223</v>
      </c>
      <c r="G532" s="20">
        <v>3</v>
      </c>
      <c r="H532" s="21">
        <f t="shared" si="199"/>
        <v>2.083333333333333</v>
      </c>
      <c r="I532" s="20">
        <v>2</v>
      </c>
      <c r="J532" s="21">
        <f t="shared" si="200"/>
        <v>1.3888888888888888</v>
      </c>
      <c r="K532" s="127">
        <v>0</v>
      </c>
      <c r="L532" s="127">
        <v>0</v>
      </c>
      <c r="M532" s="127">
        <v>0</v>
      </c>
      <c r="N532" s="127">
        <v>0</v>
      </c>
      <c r="O532" s="20">
        <v>71</v>
      </c>
      <c r="P532" s="22">
        <f t="shared" si="203"/>
        <v>49.305555555555557</v>
      </c>
    </row>
    <row r="533" spans="1:16" ht="39.950000000000003" customHeight="1" x14ac:dyDescent="0.2">
      <c r="A533" s="19" t="s">
        <v>191</v>
      </c>
      <c r="B533" s="20">
        <v>5</v>
      </c>
      <c r="C533" s="127">
        <v>0</v>
      </c>
      <c r="D533" s="127">
        <v>0</v>
      </c>
      <c r="E533" s="127">
        <v>0</v>
      </c>
      <c r="F533" s="127">
        <v>0</v>
      </c>
      <c r="G533" s="20">
        <v>1</v>
      </c>
      <c r="H533" s="21">
        <f t="shared" si="199"/>
        <v>20</v>
      </c>
      <c r="I533" s="127">
        <v>0</v>
      </c>
      <c r="J533" s="127">
        <v>0</v>
      </c>
      <c r="K533" s="127">
        <v>0</v>
      </c>
      <c r="L533" s="127">
        <v>0</v>
      </c>
      <c r="M533" s="127">
        <v>0</v>
      </c>
      <c r="N533" s="127">
        <v>0</v>
      </c>
      <c r="O533" s="20">
        <v>4</v>
      </c>
      <c r="P533" s="22">
        <f t="shared" si="203"/>
        <v>80</v>
      </c>
    </row>
    <row r="534" spans="1:16" ht="39.950000000000003" customHeight="1" x14ac:dyDescent="0.2">
      <c r="A534" s="19" t="s">
        <v>192</v>
      </c>
      <c r="B534" s="20">
        <v>13</v>
      </c>
      <c r="C534" s="127">
        <v>0</v>
      </c>
      <c r="D534" s="127">
        <v>0</v>
      </c>
      <c r="E534" s="127">
        <v>0</v>
      </c>
      <c r="F534" s="127">
        <v>0</v>
      </c>
      <c r="G534" s="127">
        <v>0</v>
      </c>
      <c r="H534" s="127">
        <v>0</v>
      </c>
      <c r="I534" s="127">
        <v>0</v>
      </c>
      <c r="J534" s="127">
        <v>0</v>
      </c>
      <c r="K534" s="20">
        <v>2</v>
      </c>
      <c r="L534" s="21">
        <f t="shared" si="201"/>
        <v>15.384615384615385</v>
      </c>
      <c r="M534" s="20">
        <v>6</v>
      </c>
      <c r="N534" s="21">
        <f t="shared" si="202"/>
        <v>46.153846153846153</v>
      </c>
      <c r="O534" s="20">
        <v>5</v>
      </c>
      <c r="P534" s="22">
        <f t="shared" si="203"/>
        <v>38.461538461538467</v>
      </c>
    </row>
    <row r="535" spans="1:16" ht="39.950000000000003" customHeight="1" x14ac:dyDescent="0.2">
      <c r="A535" s="19" t="s">
        <v>193</v>
      </c>
      <c r="B535" s="20">
        <v>24</v>
      </c>
      <c r="C535" s="20">
        <v>2</v>
      </c>
      <c r="D535" s="21">
        <f t="shared" si="204"/>
        <v>8.3333333333333321</v>
      </c>
      <c r="E535" s="127">
        <v>0</v>
      </c>
      <c r="F535" s="127">
        <v>0</v>
      </c>
      <c r="G535" s="127">
        <v>0</v>
      </c>
      <c r="H535" s="127">
        <v>0</v>
      </c>
      <c r="I535" s="127">
        <v>0</v>
      </c>
      <c r="J535" s="127">
        <v>0</v>
      </c>
      <c r="K535" s="127">
        <v>0</v>
      </c>
      <c r="L535" s="127">
        <v>0</v>
      </c>
      <c r="M535" s="127">
        <v>0</v>
      </c>
      <c r="N535" s="127">
        <v>0</v>
      </c>
      <c r="O535" s="20">
        <v>22</v>
      </c>
      <c r="P535" s="22">
        <f t="shared" si="203"/>
        <v>91.666666666666657</v>
      </c>
    </row>
    <row r="536" spans="1:16" ht="39.950000000000003" customHeight="1" x14ac:dyDescent="0.2">
      <c r="A536" s="19" t="s">
        <v>194</v>
      </c>
      <c r="B536" s="127">
        <v>0</v>
      </c>
      <c r="C536" s="127">
        <v>0</v>
      </c>
      <c r="D536" s="127">
        <v>0</v>
      </c>
      <c r="E536" s="127">
        <v>0</v>
      </c>
      <c r="F536" s="127">
        <v>0</v>
      </c>
      <c r="G536" s="127">
        <v>0</v>
      </c>
      <c r="H536" s="127">
        <v>0</v>
      </c>
      <c r="I536" s="127">
        <v>0</v>
      </c>
      <c r="J536" s="127">
        <v>0</v>
      </c>
      <c r="K536" s="127">
        <v>0</v>
      </c>
      <c r="L536" s="127">
        <v>0</v>
      </c>
      <c r="M536" s="127">
        <v>0</v>
      </c>
      <c r="N536" s="127">
        <v>0</v>
      </c>
      <c r="O536" s="127">
        <v>0</v>
      </c>
      <c r="P536" s="127">
        <v>0</v>
      </c>
    </row>
    <row r="537" spans="1:16" ht="39.950000000000003" customHeight="1" x14ac:dyDescent="0.2">
      <c r="A537" s="19" t="s">
        <v>195</v>
      </c>
      <c r="B537" s="20">
        <v>71</v>
      </c>
      <c r="C537" s="20">
        <v>1</v>
      </c>
      <c r="D537" s="21">
        <f t="shared" si="204"/>
        <v>1.4084507042253522</v>
      </c>
      <c r="E537" s="20">
        <v>7</v>
      </c>
      <c r="F537" s="21">
        <f t="shared" si="198"/>
        <v>9.8591549295774641</v>
      </c>
      <c r="G537" s="20">
        <v>3</v>
      </c>
      <c r="H537" s="21">
        <f t="shared" si="199"/>
        <v>4.225352112676056</v>
      </c>
      <c r="I537" s="127">
        <v>0</v>
      </c>
      <c r="J537" s="127">
        <v>0</v>
      </c>
      <c r="K537" s="20">
        <v>4</v>
      </c>
      <c r="L537" s="21">
        <f t="shared" si="201"/>
        <v>5.6338028169014089</v>
      </c>
      <c r="M537" s="20">
        <v>1</v>
      </c>
      <c r="N537" s="21">
        <f t="shared" si="202"/>
        <v>1.4084507042253522</v>
      </c>
      <c r="O537" s="20">
        <v>55</v>
      </c>
      <c r="P537" s="22">
        <f t="shared" si="203"/>
        <v>77.464788732394368</v>
      </c>
    </row>
    <row r="538" spans="1:16" ht="15" customHeight="1" x14ac:dyDescent="0.2">
      <c r="A538" s="56"/>
      <c r="B538" s="20"/>
      <c r="C538" s="20"/>
      <c r="D538" s="21"/>
      <c r="E538" s="20"/>
      <c r="F538" s="21"/>
      <c r="G538" s="20"/>
      <c r="H538" s="21"/>
      <c r="I538" s="20"/>
      <c r="J538" s="21"/>
      <c r="K538" s="20"/>
      <c r="L538" s="21"/>
      <c r="M538" s="20"/>
      <c r="N538" s="21"/>
      <c r="O538" s="20"/>
      <c r="P538" s="22"/>
    </row>
    <row r="539" spans="1:16" ht="15.75" thickBot="1" x14ac:dyDescent="0.25">
      <c r="A539" s="68"/>
      <c r="B539" s="69"/>
      <c r="C539" s="70"/>
      <c r="D539" s="70"/>
      <c r="E539" s="70"/>
      <c r="F539" s="70"/>
      <c r="G539" s="69"/>
      <c r="H539" s="69"/>
      <c r="I539" s="69"/>
      <c r="J539" s="69"/>
      <c r="K539" s="69"/>
      <c r="L539" s="69"/>
      <c r="M539" s="69"/>
      <c r="N539" s="71"/>
      <c r="O539" s="69"/>
      <c r="P539" s="72"/>
    </row>
    <row r="540" spans="1:16" ht="18" customHeight="1" x14ac:dyDescent="0.2">
      <c r="A540" s="29" t="s">
        <v>196</v>
      </c>
      <c r="B540" s="20"/>
      <c r="C540" s="20"/>
      <c r="D540" s="21"/>
      <c r="E540" s="20"/>
      <c r="F540" s="21"/>
      <c r="G540" s="20"/>
      <c r="H540" s="21"/>
      <c r="I540" s="20"/>
      <c r="J540" s="21"/>
      <c r="K540" s="20"/>
      <c r="L540" s="21"/>
      <c r="M540" s="20"/>
      <c r="N540" s="21"/>
      <c r="O540" s="20"/>
      <c r="P540" s="22"/>
    </row>
    <row r="541" spans="1:16" ht="18" customHeight="1" x14ac:dyDescent="0.25">
      <c r="A541" s="30" t="s">
        <v>19</v>
      </c>
    </row>
    <row r="542" spans="1:16" ht="15.95" customHeight="1" x14ac:dyDescent="0.2">
      <c r="A542" s="31" t="s">
        <v>20</v>
      </c>
    </row>
    <row r="543" spans="1:16" ht="35.1" customHeight="1" x14ac:dyDescent="0.2">
      <c r="A543" s="67" t="s">
        <v>164</v>
      </c>
      <c r="B543" s="15"/>
      <c r="C543" s="55"/>
      <c r="D543" s="5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</row>
    <row r="544" spans="1:16" ht="39.950000000000003" customHeight="1" x14ac:dyDescent="0.2">
      <c r="A544" s="16" t="s">
        <v>185</v>
      </c>
      <c r="B544" s="15">
        <v>1740</v>
      </c>
      <c r="C544" s="15">
        <v>82</v>
      </c>
      <c r="D544" s="17">
        <f>C544/B544*100</f>
        <v>4.7126436781609193</v>
      </c>
      <c r="E544" s="15">
        <v>41</v>
      </c>
      <c r="F544" s="17">
        <f>E544/B544*100</f>
        <v>2.3563218390804597</v>
      </c>
      <c r="G544" s="15">
        <v>890</v>
      </c>
      <c r="H544" s="17">
        <f>G544/B544*100</f>
        <v>51.149425287356323</v>
      </c>
      <c r="I544" s="15">
        <v>4</v>
      </c>
      <c r="J544" s="17">
        <f>I544/B544*100</f>
        <v>0.22988505747126436</v>
      </c>
      <c r="K544" s="15">
        <v>82</v>
      </c>
      <c r="L544" s="17">
        <f>K544/B544*100</f>
        <v>4.7126436781609193</v>
      </c>
      <c r="M544" s="15">
        <v>62</v>
      </c>
      <c r="N544" s="17">
        <f>M544/B544*100</f>
        <v>3.5632183908045976</v>
      </c>
      <c r="O544" s="15">
        <v>579</v>
      </c>
      <c r="P544" s="18">
        <f>O544/B544*100</f>
        <v>33.275862068965516</v>
      </c>
    </row>
    <row r="545" spans="1:16" ht="39.950000000000003" customHeight="1" x14ac:dyDescent="0.2">
      <c r="A545" s="19" t="s">
        <v>186</v>
      </c>
      <c r="B545" s="20">
        <v>942</v>
      </c>
      <c r="C545" s="20">
        <v>50</v>
      </c>
      <c r="D545" s="21">
        <f>C545/B545*100</f>
        <v>5.3078556263269645</v>
      </c>
      <c r="E545" s="20">
        <v>38</v>
      </c>
      <c r="F545" s="21">
        <f t="shared" ref="F545:F556" si="205">E545/B545*100</f>
        <v>4.0339702760084926</v>
      </c>
      <c r="G545" s="20">
        <v>533</v>
      </c>
      <c r="H545" s="21">
        <f t="shared" ref="H545:H556" si="206">G545/B545*100</f>
        <v>56.581740976645435</v>
      </c>
      <c r="I545" s="20">
        <v>4</v>
      </c>
      <c r="J545" s="21">
        <f t="shared" ref="J545" si="207">I545/B545*100</f>
        <v>0.42462845010615713</v>
      </c>
      <c r="K545" s="20">
        <v>42</v>
      </c>
      <c r="L545" s="21">
        <f t="shared" ref="L545:L554" si="208">K545/B545*100</f>
        <v>4.4585987261146496</v>
      </c>
      <c r="M545" s="20">
        <v>51</v>
      </c>
      <c r="N545" s="21">
        <f t="shared" ref="N545:N556" si="209">M545/B545*100</f>
        <v>5.4140127388535033</v>
      </c>
      <c r="O545" s="20">
        <v>224</v>
      </c>
      <c r="P545" s="22">
        <f t="shared" ref="P545:P556" si="210">O545/B545*100</f>
        <v>23.7791932059448</v>
      </c>
    </row>
    <row r="546" spans="1:16" ht="39.950000000000003" customHeight="1" x14ac:dyDescent="0.2">
      <c r="A546" s="19" t="s">
        <v>187</v>
      </c>
      <c r="B546" s="20">
        <v>55</v>
      </c>
      <c r="C546" s="20">
        <v>3</v>
      </c>
      <c r="D546" s="21">
        <f t="shared" ref="D546:D547" si="211">C546/B546*100</f>
        <v>5.4545454545454541</v>
      </c>
      <c r="E546" s="20">
        <v>1</v>
      </c>
      <c r="F546" s="21">
        <f t="shared" si="205"/>
        <v>1.8181818181818181</v>
      </c>
      <c r="G546" s="20">
        <v>16</v>
      </c>
      <c r="H546" s="21">
        <f t="shared" si="206"/>
        <v>29.09090909090909</v>
      </c>
      <c r="I546" s="127">
        <v>0</v>
      </c>
      <c r="J546" s="127">
        <v>0</v>
      </c>
      <c r="K546" s="20">
        <v>8</v>
      </c>
      <c r="L546" s="21">
        <f t="shared" si="208"/>
        <v>14.545454545454545</v>
      </c>
      <c r="M546" s="20">
        <v>2</v>
      </c>
      <c r="N546" s="21">
        <f t="shared" si="209"/>
        <v>3.6363636363636362</v>
      </c>
      <c r="O546" s="20">
        <v>25</v>
      </c>
      <c r="P546" s="22">
        <f t="shared" si="210"/>
        <v>45.454545454545453</v>
      </c>
    </row>
    <row r="547" spans="1:16" ht="39.950000000000003" customHeight="1" x14ac:dyDescent="0.2">
      <c r="A547" s="125" t="s">
        <v>199</v>
      </c>
      <c r="B547" s="20">
        <v>335</v>
      </c>
      <c r="C547" s="20">
        <v>17</v>
      </c>
      <c r="D547" s="21">
        <f t="shared" si="211"/>
        <v>5.0746268656716413</v>
      </c>
      <c r="E547" s="127">
        <v>0</v>
      </c>
      <c r="F547" s="127">
        <v>0</v>
      </c>
      <c r="G547" s="20">
        <v>32</v>
      </c>
      <c r="H547" s="21">
        <f t="shared" si="206"/>
        <v>9.5522388059701502</v>
      </c>
      <c r="I547" s="127">
        <v>0</v>
      </c>
      <c r="J547" s="127">
        <v>0</v>
      </c>
      <c r="K547" s="20">
        <v>16</v>
      </c>
      <c r="L547" s="21">
        <f t="shared" si="208"/>
        <v>4.7761194029850751</v>
      </c>
      <c r="M547" s="20">
        <v>8</v>
      </c>
      <c r="N547" s="21">
        <f t="shared" si="209"/>
        <v>2.3880597014925375</v>
      </c>
      <c r="O547" s="20">
        <v>262</v>
      </c>
      <c r="P547" s="22">
        <f t="shared" si="210"/>
        <v>78.208955223880594</v>
      </c>
    </row>
    <row r="548" spans="1:16" ht="39.950000000000003" customHeight="1" x14ac:dyDescent="0.2">
      <c r="A548" s="19" t="s">
        <v>188</v>
      </c>
      <c r="B548" s="127">
        <v>0</v>
      </c>
      <c r="C548" s="127">
        <v>0</v>
      </c>
      <c r="D548" s="127">
        <v>0</v>
      </c>
      <c r="E548" s="127">
        <v>0</v>
      </c>
      <c r="F548" s="127">
        <v>0</v>
      </c>
      <c r="G548" s="127">
        <v>0</v>
      </c>
      <c r="H548" s="127">
        <v>0</v>
      </c>
      <c r="I548" s="127">
        <v>0</v>
      </c>
      <c r="J548" s="127">
        <v>0</v>
      </c>
      <c r="K548" s="127">
        <v>0</v>
      </c>
      <c r="L548" s="127">
        <v>0</v>
      </c>
      <c r="M548" s="127">
        <v>0</v>
      </c>
      <c r="N548" s="127">
        <v>0</v>
      </c>
      <c r="O548" s="127">
        <v>0</v>
      </c>
      <c r="P548" s="127">
        <v>0</v>
      </c>
    </row>
    <row r="549" spans="1:16" ht="54.95" customHeight="1" x14ac:dyDescent="0.2">
      <c r="A549" s="19" t="s">
        <v>189</v>
      </c>
      <c r="B549" s="20">
        <v>30</v>
      </c>
      <c r="C549" s="127">
        <v>0</v>
      </c>
      <c r="D549" s="127">
        <v>0</v>
      </c>
      <c r="E549" s="127">
        <v>0</v>
      </c>
      <c r="F549" s="127">
        <v>0</v>
      </c>
      <c r="G549" s="20">
        <v>21</v>
      </c>
      <c r="H549" s="21">
        <f t="shared" si="206"/>
        <v>70</v>
      </c>
      <c r="I549" s="127">
        <v>0</v>
      </c>
      <c r="J549" s="127">
        <v>0</v>
      </c>
      <c r="K549" s="20">
        <v>5</v>
      </c>
      <c r="L549" s="21">
        <f t="shared" si="208"/>
        <v>16.666666666666664</v>
      </c>
      <c r="M549" s="127">
        <v>0</v>
      </c>
      <c r="N549" s="127">
        <v>0</v>
      </c>
      <c r="O549" s="20">
        <v>4</v>
      </c>
      <c r="P549" s="22">
        <v>13.333333333333334</v>
      </c>
    </row>
    <row r="550" spans="1:16" ht="120" customHeight="1" x14ac:dyDescent="0.2">
      <c r="A550" s="19" t="s">
        <v>200</v>
      </c>
      <c r="B550" s="127">
        <v>0</v>
      </c>
      <c r="C550" s="127">
        <v>0</v>
      </c>
      <c r="D550" s="127">
        <v>0</v>
      </c>
      <c r="E550" s="127">
        <v>0</v>
      </c>
      <c r="F550" s="127">
        <v>0</v>
      </c>
      <c r="G550" s="127">
        <v>0</v>
      </c>
      <c r="H550" s="127">
        <v>0</v>
      </c>
      <c r="I550" s="127">
        <v>0</v>
      </c>
      <c r="J550" s="127">
        <v>0</v>
      </c>
      <c r="K550" s="127">
        <v>0</v>
      </c>
      <c r="L550" s="127">
        <v>0</v>
      </c>
      <c r="M550" s="127">
        <v>0</v>
      </c>
      <c r="N550" s="127">
        <v>0</v>
      </c>
      <c r="O550" s="127">
        <v>0</v>
      </c>
      <c r="P550" s="127">
        <v>0</v>
      </c>
    </row>
    <row r="551" spans="1:16" ht="39.950000000000003" customHeight="1" x14ac:dyDescent="0.2">
      <c r="A551" s="19" t="s">
        <v>190</v>
      </c>
      <c r="B551" s="20">
        <v>10</v>
      </c>
      <c r="C551" s="20">
        <v>10</v>
      </c>
      <c r="D551" s="21">
        <f t="shared" ref="D551:D556" si="212">C551/B551*100</f>
        <v>100</v>
      </c>
      <c r="E551" s="127">
        <v>0</v>
      </c>
      <c r="F551" s="127">
        <v>0</v>
      </c>
      <c r="G551" s="127">
        <v>0</v>
      </c>
      <c r="H551" s="127">
        <v>0</v>
      </c>
      <c r="I551" s="127">
        <v>0</v>
      </c>
      <c r="J551" s="127">
        <v>0</v>
      </c>
      <c r="K551" s="127">
        <v>0</v>
      </c>
      <c r="L551" s="127">
        <v>0</v>
      </c>
      <c r="M551" s="127">
        <v>0</v>
      </c>
      <c r="N551" s="127">
        <v>0</v>
      </c>
      <c r="O551" s="127">
        <v>0</v>
      </c>
      <c r="P551" s="127">
        <v>0</v>
      </c>
    </row>
    <row r="552" spans="1:16" ht="39.950000000000003" customHeight="1" x14ac:dyDescent="0.2">
      <c r="A552" s="19" t="s">
        <v>191</v>
      </c>
      <c r="B552" s="20">
        <v>356</v>
      </c>
      <c r="C552" s="20">
        <v>1</v>
      </c>
      <c r="D552" s="21">
        <f t="shared" si="212"/>
        <v>0.2808988764044944</v>
      </c>
      <c r="E552" s="20">
        <v>1</v>
      </c>
      <c r="F552" s="21">
        <f t="shared" si="205"/>
        <v>0.2808988764044944</v>
      </c>
      <c r="G552" s="20">
        <v>287</v>
      </c>
      <c r="H552" s="21">
        <f t="shared" si="206"/>
        <v>80.617977528089895</v>
      </c>
      <c r="I552" s="127">
        <v>0</v>
      </c>
      <c r="J552" s="127">
        <v>0</v>
      </c>
      <c r="K552" s="20">
        <v>10</v>
      </c>
      <c r="L552" s="21">
        <f t="shared" si="208"/>
        <v>2.8089887640449436</v>
      </c>
      <c r="M552" s="127">
        <v>0</v>
      </c>
      <c r="N552" s="127">
        <v>0</v>
      </c>
      <c r="O552" s="20">
        <v>57</v>
      </c>
      <c r="P552" s="22">
        <f t="shared" si="210"/>
        <v>16.011235955056179</v>
      </c>
    </row>
    <row r="553" spans="1:16" ht="39.950000000000003" customHeight="1" x14ac:dyDescent="0.2">
      <c r="A553" s="19" t="s">
        <v>192</v>
      </c>
      <c r="B553" s="127">
        <v>0</v>
      </c>
      <c r="C553" s="127">
        <v>0</v>
      </c>
      <c r="D553" s="127">
        <v>0</v>
      </c>
      <c r="E553" s="127">
        <v>0</v>
      </c>
      <c r="F553" s="127">
        <v>0</v>
      </c>
      <c r="G553" s="127">
        <v>0</v>
      </c>
      <c r="H553" s="127">
        <v>0</v>
      </c>
      <c r="I553" s="127">
        <v>0</v>
      </c>
      <c r="J553" s="127">
        <v>0</v>
      </c>
      <c r="K553" s="127">
        <v>0</v>
      </c>
      <c r="L553" s="127">
        <v>0</v>
      </c>
      <c r="M553" s="127">
        <v>0</v>
      </c>
      <c r="N553" s="127">
        <v>0</v>
      </c>
      <c r="O553" s="127">
        <v>0</v>
      </c>
      <c r="P553" s="127">
        <v>0</v>
      </c>
    </row>
    <row r="554" spans="1:16" ht="39.950000000000003" customHeight="1" x14ac:dyDescent="0.2">
      <c r="A554" s="19" t="s">
        <v>193</v>
      </c>
      <c r="B554" s="20">
        <v>3</v>
      </c>
      <c r="C554" s="127">
        <v>0</v>
      </c>
      <c r="D554" s="127">
        <v>0</v>
      </c>
      <c r="E554" s="127">
        <v>0</v>
      </c>
      <c r="F554" s="127">
        <v>0</v>
      </c>
      <c r="G554" s="127">
        <v>0</v>
      </c>
      <c r="H554" s="127">
        <v>0</v>
      </c>
      <c r="I554" s="127">
        <v>0</v>
      </c>
      <c r="J554" s="127">
        <v>0</v>
      </c>
      <c r="K554" s="20">
        <v>1</v>
      </c>
      <c r="L554" s="21">
        <f t="shared" si="208"/>
        <v>33.333333333333329</v>
      </c>
      <c r="M554" s="127">
        <v>0</v>
      </c>
      <c r="N554" s="127">
        <v>0</v>
      </c>
      <c r="O554" s="20">
        <v>2</v>
      </c>
      <c r="P554" s="22">
        <f t="shared" si="210"/>
        <v>66.666666666666657</v>
      </c>
    </row>
    <row r="555" spans="1:16" ht="39.950000000000003" customHeight="1" x14ac:dyDescent="0.2">
      <c r="A555" s="19" t="s">
        <v>194</v>
      </c>
      <c r="B555" s="127">
        <v>0</v>
      </c>
      <c r="C555" s="127">
        <v>0</v>
      </c>
      <c r="D555" s="127">
        <v>0</v>
      </c>
      <c r="E555" s="127">
        <v>0</v>
      </c>
      <c r="F555" s="127">
        <v>0</v>
      </c>
      <c r="G555" s="127">
        <v>0</v>
      </c>
      <c r="H555" s="127">
        <v>0</v>
      </c>
      <c r="I555" s="127">
        <v>0</v>
      </c>
      <c r="J555" s="127">
        <v>0</v>
      </c>
      <c r="K555" s="127">
        <v>0</v>
      </c>
      <c r="L555" s="127">
        <v>0</v>
      </c>
      <c r="M555" s="127">
        <v>0</v>
      </c>
      <c r="N555" s="127">
        <v>0</v>
      </c>
      <c r="O555" s="127">
        <v>0</v>
      </c>
      <c r="P555" s="127">
        <v>0</v>
      </c>
    </row>
    <row r="556" spans="1:16" ht="39.950000000000003" customHeight="1" x14ac:dyDescent="0.2">
      <c r="A556" s="19" t="s">
        <v>195</v>
      </c>
      <c r="B556" s="20">
        <v>9</v>
      </c>
      <c r="C556" s="20">
        <v>1</v>
      </c>
      <c r="D556" s="21">
        <f t="shared" si="212"/>
        <v>11.111111111111111</v>
      </c>
      <c r="E556" s="20">
        <v>1</v>
      </c>
      <c r="F556" s="21">
        <f t="shared" si="205"/>
        <v>11.111111111111111</v>
      </c>
      <c r="G556" s="20">
        <v>1</v>
      </c>
      <c r="H556" s="21">
        <f t="shared" si="206"/>
        <v>11.111111111111111</v>
      </c>
      <c r="I556" s="127">
        <v>0</v>
      </c>
      <c r="J556" s="127">
        <v>0</v>
      </c>
      <c r="K556" s="127">
        <v>0</v>
      </c>
      <c r="L556" s="127">
        <v>0</v>
      </c>
      <c r="M556" s="20">
        <v>1</v>
      </c>
      <c r="N556" s="21">
        <f t="shared" si="209"/>
        <v>11.111111111111111</v>
      </c>
      <c r="O556" s="20">
        <v>5</v>
      </c>
      <c r="P556" s="22">
        <f t="shared" si="210"/>
        <v>55.555555555555557</v>
      </c>
    </row>
    <row r="557" spans="1:16" ht="17.25" customHeight="1" x14ac:dyDescent="0.2">
      <c r="A557" s="56"/>
      <c r="B557" s="20"/>
      <c r="C557" s="20"/>
      <c r="D557" s="21"/>
      <c r="E557" s="20"/>
      <c r="F557" s="21"/>
      <c r="G557" s="20"/>
      <c r="H557" s="21"/>
      <c r="I557" s="20"/>
      <c r="J557" s="21"/>
      <c r="K557" s="20"/>
      <c r="L557" s="21"/>
      <c r="M557" s="20"/>
      <c r="N557" s="21"/>
      <c r="O557" s="20"/>
      <c r="P557" s="22"/>
    </row>
    <row r="558" spans="1:16" ht="15.75" thickBot="1" x14ac:dyDescent="0.25">
      <c r="A558" s="68"/>
      <c r="B558" s="69"/>
      <c r="C558" s="70"/>
      <c r="D558" s="70"/>
      <c r="E558" s="70"/>
      <c r="F558" s="70"/>
      <c r="G558" s="69"/>
      <c r="H558" s="69"/>
      <c r="I558" s="69"/>
      <c r="J558" s="69"/>
      <c r="K558" s="69"/>
      <c r="L558" s="69"/>
      <c r="M558" s="69"/>
      <c r="N558" s="71"/>
      <c r="O558" s="69"/>
      <c r="P558" s="72"/>
    </row>
    <row r="559" spans="1:16" ht="18" customHeight="1" x14ac:dyDescent="0.2">
      <c r="A559" s="29" t="s">
        <v>196</v>
      </c>
      <c r="B559" s="20"/>
      <c r="C559" s="20"/>
      <c r="D559" s="21"/>
      <c r="E559" s="20"/>
      <c r="F559" s="21"/>
      <c r="G559" s="20"/>
      <c r="H559" s="21"/>
      <c r="I559" s="20"/>
      <c r="J559" s="21"/>
      <c r="K559" s="20"/>
      <c r="L559" s="21"/>
      <c r="M559" s="20"/>
      <c r="N559" s="21"/>
      <c r="O559" s="20"/>
      <c r="P559" s="22"/>
    </row>
    <row r="560" spans="1:16" ht="18" customHeight="1" x14ac:dyDescent="0.25">
      <c r="A560" s="30" t="s">
        <v>19</v>
      </c>
    </row>
    <row r="561" spans="1:16" ht="15.95" customHeight="1" x14ac:dyDescent="0.2">
      <c r="A561" s="31" t="s">
        <v>20</v>
      </c>
    </row>
    <row r="562" spans="1:16" ht="35.1" customHeight="1" x14ac:dyDescent="0.2">
      <c r="A562" s="67" t="s">
        <v>165</v>
      </c>
      <c r="B562" s="15"/>
      <c r="C562" s="55"/>
      <c r="D562" s="5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</row>
    <row r="563" spans="1:16" ht="39.950000000000003" customHeight="1" x14ac:dyDescent="0.2">
      <c r="A563" s="16" t="s">
        <v>185</v>
      </c>
      <c r="B563" s="15">
        <v>1140</v>
      </c>
      <c r="C563" s="15">
        <v>65</v>
      </c>
      <c r="D563" s="17">
        <f>C563/B563*100</f>
        <v>5.7017543859649118</v>
      </c>
      <c r="E563" s="15">
        <v>72</v>
      </c>
      <c r="F563" s="17">
        <f>E563/B563*100</f>
        <v>6.3157894736842106</v>
      </c>
      <c r="G563" s="15">
        <v>333</v>
      </c>
      <c r="H563" s="17">
        <f>G563/B563*100</f>
        <v>29.210526315789476</v>
      </c>
      <c r="I563" s="15">
        <v>7</v>
      </c>
      <c r="J563" s="17">
        <f>I563/B563*100</f>
        <v>0.61403508771929827</v>
      </c>
      <c r="K563" s="15">
        <v>10</v>
      </c>
      <c r="L563" s="17">
        <f>K563/B563*100</f>
        <v>0.8771929824561403</v>
      </c>
      <c r="M563" s="15">
        <v>57</v>
      </c>
      <c r="N563" s="17">
        <f>M563/B563*100</f>
        <v>5</v>
      </c>
      <c r="O563" s="15">
        <v>596</v>
      </c>
      <c r="P563" s="18">
        <f>O563/B563*100</f>
        <v>52.280701754385959</v>
      </c>
    </row>
    <row r="564" spans="1:16" ht="39.950000000000003" customHeight="1" x14ac:dyDescent="0.2">
      <c r="A564" s="19" t="s">
        <v>186</v>
      </c>
      <c r="B564" s="20">
        <v>937</v>
      </c>
      <c r="C564" s="20">
        <v>62</v>
      </c>
      <c r="D564" s="21">
        <f>C564/B564*100</f>
        <v>6.6168623265741733</v>
      </c>
      <c r="E564" s="20">
        <v>66</v>
      </c>
      <c r="F564" s="21">
        <f t="shared" ref="F564:F571" si="213">E564/B564*100</f>
        <v>7.043756670224119</v>
      </c>
      <c r="G564" s="20">
        <v>281</v>
      </c>
      <c r="H564" s="21">
        <f t="shared" ref="H564:H575" si="214">G564/B564*100</f>
        <v>29.989327641408753</v>
      </c>
      <c r="I564" s="20">
        <v>7</v>
      </c>
      <c r="J564" s="21">
        <f t="shared" ref="J564" si="215">I564/B564*100</f>
        <v>0.74706510138740656</v>
      </c>
      <c r="K564" s="20">
        <v>10</v>
      </c>
      <c r="L564" s="21">
        <f t="shared" ref="L564" si="216">K564/B564*100</f>
        <v>1.0672358591248665</v>
      </c>
      <c r="M564" s="20">
        <v>55</v>
      </c>
      <c r="N564" s="21">
        <f t="shared" ref="N564:N575" si="217">M564/B564*100</f>
        <v>5.8697972251867663</v>
      </c>
      <c r="O564" s="20">
        <v>456</v>
      </c>
      <c r="P564" s="22">
        <f t="shared" ref="P564:P575" si="218">O564/B564*100</f>
        <v>48.665955176093917</v>
      </c>
    </row>
    <row r="565" spans="1:16" ht="39.950000000000003" customHeight="1" x14ac:dyDescent="0.2">
      <c r="A565" s="19" t="s">
        <v>187</v>
      </c>
      <c r="B565" s="20">
        <v>19</v>
      </c>
      <c r="C565" s="127">
        <v>0</v>
      </c>
      <c r="D565" s="127">
        <v>0</v>
      </c>
      <c r="E565" s="127">
        <v>0</v>
      </c>
      <c r="F565" s="127">
        <v>0</v>
      </c>
      <c r="G565" s="20">
        <v>4</v>
      </c>
      <c r="H565" s="21">
        <f t="shared" si="214"/>
        <v>21.052631578947366</v>
      </c>
      <c r="I565" s="127">
        <v>0</v>
      </c>
      <c r="J565" s="127">
        <v>0</v>
      </c>
      <c r="K565" s="127">
        <v>0</v>
      </c>
      <c r="L565" s="127">
        <v>0</v>
      </c>
      <c r="M565" s="20">
        <v>1</v>
      </c>
      <c r="N565" s="21">
        <f t="shared" si="217"/>
        <v>5.2631578947368416</v>
      </c>
      <c r="O565" s="20">
        <v>14</v>
      </c>
      <c r="P565" s="22">
        <f t="shared" si="218"/>
        <v>73.68421052631578</v>
      </c>
    </row>
    <row r="566" spans="1:16" ht="39.950000000000003" customHeight="1" x14ac:dyDescent="0.2">
      <c r="A566" s="125" t="s">
        <v>199</v>
      </c>
      <c r="B566" s="20">
        <v>5</v>
      </c>
      <c r="C566" s="127">
        <v>0</v>
      </c>
      <c r="D566" s="127">
        <v>0</v>
      </c>
      <c r="E566" s="127">
        <v>0</v>
      </c>
      <c r="F566" s="127">
        <v>0</v>
      </c>
      <c r="G566" s="127">
        <v>0</v>
      </c>
      <c r="H566" s="127">
        <v>0</v>
      </c>
      <c r="I566" s="127">
        <v>0</v>
      </c>
      <c r="J566" s="127">
        <v>0</v>
      </c>
      <c r="K566" s="127">
        <v>0</v>
      </c>
      <c r="L566" s="127">
        <v>0</v>
      </c>
      <c r="M566" s="127">
        <v>0</v>
      </c>
      <c r="N566" s="127">
        <v>0</v>
      </c>
      <c r="O566" s="20">
        <v>5</v>
      </c>
      <c r="P566" s="22">
        <f t="shared" si="218"/>
        <v>100</v>
      </c>
    </row>
    <row r="567" spans="1:16" ht="39.950000000000003" customHeight="1" x14ac:dyDescent="0.2">
      <c r="A567" s="19" t="s">
        <v>188</v>
      </c>
      <c r="B567" s="127">
        <v>0</v>
      </c>
      <c r="C567" s="127">
        <v>0</v>
      </c>
      <c r="D567" s="127">
        <v>0</v>
      </c>
      <c r="E567" s="127">
        <v>0</v>
      </c>
      <c r="F567" s="127">
        <v>0</v>
      </c>
      <c r="G567" s="127">
        <v>0</v>
      </c>
      <c r="H567" s="127">
        <v>0</v>
      </c>
      <c r="I567" s="127">
        <v>0</v>
      </c>
      <c r="J567" s="127">
        <v>0</v>
      </c>
      <c r="K567" s="127">
        <v>0</v>
      </c>
      <c r="L567" s="127">
        <v>0</v>
      </c>
      <c r="M567" s="127">
        <v>0</v>
      </c>
      <c r="N567" s="127">
        <v>0</v>
      </c>
      <c r="O567" s="127">
        <v>0</v>
      </c>
      <c r="P567" s="127">
        <v>0</v>
      </c>
    </row>
    <row r="568" spans="1:16" ht="54.95" customHeight="1" x14ac:dyDescent="0.2">
      <c r="A568" s="19" t="s">
        <v>189</v>
      </c>
      <c r="B568" s="20">
        <v>25</v>
      </c>
      <c r="C568" s="127">
        <v>0</v>
      </c>
      <c r="D568" s="127">
        <v>0</v>
      </c>
      <c r="E568" s="127">
        <v>0</v>
      </c>
      <c r="F568" s="127">
        <v>0</v>
      </c>
      <c r="G568" s="20">
        <v>11</v>
      </c>
      <c r="H568" s="21">
        <f t="shared" si="214"/>
        <v>44</v>
      </c>
      <c r="I568" s="127">
        <v>0</v>
      </c>
      <c r="J568" s="127">
        <v>0</v>
      </c>
      <c r="K568" s="127">
        <v>0</v>
      </c>
      <c r="L568" s="127">
        <v>0</v>
      </c>
      <c r="M568" s="127">
        <v>0</v>
      </c>
      <c r="N568" s="127">
        <v>0</v>
      </c>
      <c r="O568" s="20">
        <v>14</v>
      </c>
      <c r="P568" s="22">
        <f t="shared" si="218"/>
        <v>56.000000000000007</v>
      </c>
    </row>
    <row r="569" spans="1:16" ht="120" customHeight="1" x14ac:dyDescent="0.2">
      <c r="A569" s="19" t="s">
        <v>200</v>
      </c>
      <c r="B569" s="127">
        <v>0</v>
      </c>
      <c r="C569" s="127">
        <v>0</v>
      </c>
      <c r="D569" s="127">
        <v>0</v>
      </c>
      <c r="E569" s="127">
        <v>0</v>
      </c>
      <c r="F569" s="127">
        <v>0</v>
      </c>
      <c r="G569" s="127">
        <v>0</v>
      </c>
      <c r="H569" s="127">
        <v>0</v>
      </c>
      <c r="I569" s="127">
        <v>0</v>
      </c>
      <c r="J569" s="127">
        <v>0</v>
      </c>
      <c r="K569" s="127">
        <v>0</v>
      </c>
      <c r="L569" s="127">
        <v>0</v>
      </c>
      <c r="M569" s="127">
        <v>0</v>
      </c>
      <c r="N569" s="127">
        <v>0</v>
      </c>
      <c r="O569" s="127">
        <v>0</v>
      </c>
      <c r="P569" s="127">
        <v>0</v>
      </c>
    </row>
    <row r="570" spans="1:16" ht="39.950000000000003" customHeight="1" x14ac:dyDescent="0.2">
      <c r="A570" s="19" t="s">
        <v>190</v>
      </c>
      <c r="B570" s="20">
        <v>51</v>
      </c>
      <c r="C570" s="20">
        <v>3</v>
      </c>
      <c r="D570" s="21">
        <f t="shared" ref="D570" si="219">C570/B570*100</f>
        <v>5.8823529411764701</v>
      </c>
      <c r="E570" s="127">
        <v>0</v>
      </c>
      <c r="F570" s="127">
        <v>0</v>
      </c>
      <c r="G570" s="20">
        <v>3</v>
      </c>
      <c r="H570" s="21">
        <f t="shared" si="214"/>
        <v>5.8823529411764701</v>
      </c>
      <c r="I570" s="127">
        <v>0</v>
      </c>
      <c r="J570" s="127">
        <v>0</v>
      </c>
      <c r="K570" s="127">
        <v>0</v>
      </c>
      <c r="L570" s="127">
        <v>0</v>
      </c>
      <c r="M570" s="127">
        <v>0</v>
      </c>
      <c r="N570" s="127">
        <v>0</v>
      </c>
      <c r="O570" s="20">
        <v>45</v>
      </c>
      <c r="P570" s="22">
        <f t="shared" si="218"/>
        <v>88.235294117647058</v>
      </c>
    </row>
    <row r="571" spans="1:16" ht="39.950000000000003" customHeight="1" x14ac:dyDescent="0.2">
      <c r="A571" s="19" t="s">
        <v>191</v>
      </c>
      <c r="B571" s="20">
        <v>30</v>
      </c>
      <c r="C571" s="127">
        <v>0</v>
      </c>
      <c r="D571" s="127">
        <v>0</v>
      </c>
      <c r="E571" s="20">
        <v>6</v>
      </c>
      <c r="F571" s="21">
        <f t="shared" si="213"/>
        <v>20</v>
      </c>
      <c r="G571" s="20">
        <v>16</v>
      </c>
      <c r="H571" s="21">
        <f t="shared" si="214"/>
        <v>53.333333333333336</v>
      </c>
      <c r="I571" s="127">
        <v>0</v>
      </c>
      <c r="J571" s="127">
        <v>0</v>
      </c>
      <c r="K571" s="127">
        <v>0</v>
      </c>
      <c r="L571" s="127">
        <v>0</v>
      </c>
      <c r="M571" s="127">
        <v>0</v>
      </c>
      <c r="N571" s="127">
        <v>0</v>
      </c>
      <c r="O571" s="20">
        <v>8</v>
      </c>
      <c r="P571" s="22">
        <f t="shared" si="218"/>
        <v>26.666666666666668</v>
      </c>
    </row>
    <row r="572" spans="1:16" ht="39.950000000000003" customHeight="1" x14ac:dyDescent="0.2">
      <c r="A572" s="19" t="s">
        <v>192</v>
      </c>
      <c r="B572" s="127">
        <v>0</v>
      </c>
      <c r="C572" s="127">
        <v>0</v>
      </c>
      <c r="D572" s="127">
        <v>0</v>
      </c>
      <c r="E572" s="127">
        <v>0</v>
      </c>
      <c r="F572" s="127">
        <v>0</v>
      </c>
      <c r="G572" s="127">
        <v>0</v>
      </c>
      <c r="H572" s="127">
        <v>0</v>
      </c>
      <c r="I572" s="127">
        <v>0</v>
      </c>
      <c r="J572" s="127">
        <v>0</v>
      </c>
      <c r="K572" s="127">
        <v>0</v>
      </c>
      <c r="L572" s="127">
        <v>0</v>
      </c>
      <c r="M572" s="127">
        <v>0</v>
      </c>
      <c r="N572" s="127">
        <v>0</v>
      </c>
      <c r="O572" s="127">
        <v>0</v>
      </c>
      <c r="P572" s="127">
        <v>0</v>
      </c>
    </row>
    <row r="573" spans="1:16" ht="39.950000000000003" customHeight="1" x14ac:dyDescent="0.2">
      <c r="A573" s="19" t="s">
        <v>193</v>
      </c>
      <c r="B573" s="20">
        <v>2</v>
      </c>
      <c r="C573" s="127">
        <v>0</v>
      </c>
      <c r="D573" s="127">
        <v>0</v>
      </c>
      <c r="E573" s="127">
        <v>0</v>
      </c>
      <c r="F573" s="127">
        <v>0</v>
      </c>
      <c r="G573" s="20">
        <v>1</v>
      </c>
      <c r="H573" s="21">
        <f t="shared" si="214"/>
        <v>50</v>
      </c>
      <c r="I573" s="127">
        <v>0</v>
      </c>
      <c r="J573" s="127">
        <v>0</v>
      </c>
      <c r="K573" s="127">
        <v>0</v>
      </c>
      <c r="L573" s="127">
        <v>0</v>
      </c>
      <c r="M573" s="127">
        <v>0</v>
      </c>
      <c r="N573" s="127">
        <v>0</v>
      </c>
      <c r="O573" s="20">
        <v>1</v>
      </c>
      <c r="P573" s="22">
        <f t="shared" si="218"/>
        <v>50</v>
      </c>
    </row>
    <row r="574" spans="1:16" ht="39.950000000000003" customHeight="1" x14ac:dyDescent="0.2">
      <c r="A574" s="19" t="s">
        <v>194</v>
      </c>
      <c r="B574" s="127">
        <v>0</v>
      </c>
      <c r="C574" s="127">
        <v>0</v>
      </c>
      <c r="D574" s="127">
        <v>0</v>
      </c>
      <c r="E574" s="127">
        <v>0</v>
      </c>
      <c r="F574" s="127">
        <v>0</v>
      </c>
      <c r="G574" s="127">
        <v>0</v>
      </c>
      <c r="H574" s="127">
        <v>0</v>
      </c>
      <c r="I574" s="127">
        <v>0</v>
      </c>
      <c r="J574" s="127">
        <v>0</v>
      </c>
      <c r="K574" s="127">
        <v>0</v>
      </c>
      <c r="L574" s="127">
        <v>0</v>
      </c>
      <c r="M574" s="127">
        <v>0</v>
      </c>
      <c r="N574" s="127">
        <v>0</v>
      </c>
      <c r="O574" s="127">
        <v>0</v>
      </c>
      <c r="P574" s="127">
        <v>0</v>
      </c>
    </row>
    <row r="575" spans="1:16" ht="39.950000000000003" customHeight="1" x14ac:dyDescent="0.2">
      <c r="A575" s="19" t="s">
        <v>195</v>
      </c>
      <c r="B575" s="20">
        <v>71</v>
      </c>
      <c r="C575" s="127">
        <v>0</v>
      </c>
      <c r="D575" s="127">
        <v>0</v>
      </c>
      <c r="E575" s="127">
        <v>0</v>
      </c>
      <c r="F575" s="127">
        <v>0</v>
      </c>
      <c r="G575" s="20">
        <v>17</v>
      </c>
      <c r="H575" s="21">
        <f t="shared" si="214"/>
        <v>23.943661971830984</v>
      </c>
      <c r="I575" s="127">
        <v>0</v>
      </c>
      <c r="J575" s="127">
        <v>0</v>
      </c>
      <c r="K575" s="127">
        <v>0</v>
      </c>
      <c r="L575" s="127">
        <v>0</v>
      </c>
      <c r="M575" s="20">
        <v>1</v>
      </c>
      <c r="N575" s="21">
        <f t="shared" si="217"/>
        <v>1.4084507042253522</v>
      </c>
      <c r="O575" s="20">
        <v>53</v>
      </c>
      <c r="P575" s="22">
        <f t="shared" si="218"/>
        <v>74.647887323943664</v>
      </c>
    </row>
    <row r="576" spans="1:16" ht="15" customHeight="1" x14ac:dyDescent="0.2">
      <c r="A576" s="56"/>
      <c r="B576" s="20"/>
      <c r="C576" s="20"/>
      <c r="D576" s="21"/>
      <c r="E576" s="20"/>
      <c r="F576" s="21"/>
      <c r="G576" s="20"/>
      <c r="H576" s="21"/>
      <c r="I576" s="20"/>
      <c r="J576" s="21"/>
      <c r="K576" s="20"/>
      <c r="L576" s="21"/>
      <c r="M576" s="20"/>
      <c r="N576" s="21"/>
      <c r="O576" s="20"/>
      <c r="P576" s="22"/>
    </row>
    <row r="577" spans="1:16" ht="15.75" thickBot="1" x14ac:dyDescent="0.25">
      <c r="A577" s="68"/>
      <c r="B577" s="69"/>
      <c r="C577" s="70"/>
      <c r="D577" s="70"/>
      <c r="E577" s="70"/>
      <c r="F577" s="70"/>
      <c r="G577" s="69"/>
      <c r="H577" s="69"/>
      <c r="I577" s="69"/>
      <c r="J577" s="69"/>
      <c r="K577" s="69"/>
      <c r="L577" s="69"/>
      <c r="M577" s="69"/>
      <c r="N577" s="71"/>
      <c r="O577" s="69"/>
      <c r="P577" s="72"/>
    </row>
    <row r="578" spans="1:16" ht="18" customHeight="1" x14ac:dyDescent="0.2">
      <c r="A578" s="29" t="s">
        <v>196</v>
      </c>
      <c r="B578" s="20"/>
      <c r="C578" s="20"/>
      <c r="D578" s="21"/>
      <c r="E578" s="20"/>
      <c r="F578" s="21"/>
      <c r="G578" s="20"/>
      <c r="H578" s="21"/>
      <c r="I578" s="20"/>
      <c r="J578" s="21"/>
      <c r="K578" s="20"/>
      <c r="L578" s="21"/>
      <c r="M578" s="20"/>
      <c r="N578" s="21"/>
      <c r="O578" s="20"/>
      <c r="P578" s="22"/>
    </row>
    <row r="579" spans="1:16" ht="18" customHeight="1" x14ac:dyDescent="0.25">
      <c r="A579" s="30" t="s">
        <v>19</v>
      </c>
    </row>
    <row r="580" spans="1:16" ht="15.95" customHeight="1" x14ac:dyDescent="0.2">
      <c r="A580" s="31" t="s">
        <v>20</v>
      </c>
    </row>
    <row r="581" spans="1:16" ht="35.1" customHeight="1" x14ac:dyDescent="0.2">
      <c r="A581" s="67" t="s">
        <v>166</v>
      </c>
      <c r="B581" s="15"/>
      <c r="C581" s="55"/>
      <c r="D581" s="5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</row>
    <row r="582" spans="1:16" ht="39.950000000000003" customHeight="1" x14ac:dyDescent="0.2">
      <c r="A582" s="16" t="s">
        <v>185</v>
      </c>
      <c r="B582" s="15">
        <v>1112</v>
      </c>
      <c r="C582" s="15">
        <v>1</v>
      </c>
      <c r="D582" s="17">
        <f>C582/B582*100</f>
        <v>8.9928057553956844E-2</v>
      </c>
      <c r="E582" s="15">
        <v>13</v>
      </c>
      <c r="F582" s="17">
        <f>E582/B582*100</f>
        <v>1.1690647482014389</v>
      </c>
      <c r="G582" s="15">
        <v>869</v>
      </c>
      <c r="H582" s="17">
        <f>G582/B582*100</f>
        <v>78.147482014388487</v>
      </c>
      <c r="I582" s="130">
        <v>0</v>
      </c>
      <c r="J582" s="130">
        <v>0</v>
      </c>
      <c r="K582" s="15">
        <v>22</v>
      </c>
      <c r="L582" s="17">
        <f>K582/B582*100</f>
        <v>1.9784172661870503</v>
      </c>
      <c r="M582" s="15">
        <v>38</v>
      </c>
      <c r="N582" s="17">
        <f>M582/B582*100</f>
        <v>3.4172661870503598</v>
      </c>
      <c r="O582" s="15">
        <v>169</v>
      </c>
      <c r="P582" s="18">
        <f>O582/B582*100</f>
        <v>15.197841726618705</v>
      </c>
    </row>
    <row r="583" spans="1:16" ht="39.950000000000003" customHeight="1" x14ac:dyDescent="0.2">
      <c r="A583" s="19" t="s">
        <v>186</v>
      </c>
      <c r="B583" s="20">
        <v>418</v>
      </c>
      <c r="C583" s="127">
        <v>0</v>
      </c>
      <c r="D583" s="127">
        <v>0</v>
      </c>
      <c r="E583" s="20">
        <v>2</v>
      </c>
      <c r="F583" s="21">
        <f t="shared" ref="F583:F590" si="220">E583/B583*100</f>
        <v>0.4784688995215311</v>
      </c>
      <c r="G583" s="20">
        <v>377</v>
      </c>
      <c r="H583" s="21">
        <f t="shared" ref="H583:H594" si="221">G583/B583*100</f>
        <v>90.191387559808618</v>
      </c>
      <c r="I583" s="127">
        <v>0</v>
      </c>
      <c r="J583" s="127">
        <v>0</v>
      </c>
      <c r="K583" s="127">
        <v>0</v>
      </c>
      <c r="L583" s="127">
        <v>0</v>
      </c>
      <c r="M583" s="127">
        <v>0</v>
      </c>
      <c r="N583" s="127">
        <v>0</v>
      </c>
      <c r="O583" s="20">
        <v>39</v>
      </c>
      <c r="P583" s="22">
        <f t="shared" ref="P583:P594" si="222">O583/B583*100</f>
        <v>9.330143540669857</v>
      </c>
    </row>
    <row r="584" spans="1:16" ht="39.950000000000003" customHeight="1" x14ac:dyDescent="0.2">
      <c r="A584" s="19" t="s">
        <v>187</v>
      </c>
      <c r="B584" s="20">
        <v>103</v>
      </c>
      <c r="C584" s="127">
        <v>0</v>
      </c>
      <c r="D584" s="127">
        <v>0</v>
      </c>
      <c r="E584" s="127">
        <v>0</v>
      </c>
      <c r="F584" s="127">
        <v>0</v>
      </c>
      <c r="G584" s="20">
        <v>89</v>
      </c>
      <c r="H584" s="21">
        <f t="shared" si="221"/>
        <v>86.40776699029125</v>
      </c>
      <c r="I584" s="127">
        <v>0</v>
      </c>
      <c r="J584" s="127">
        <v>0</v>
      </c>
      <c r="K584" s="127">
        <v>0</v>
      </c>
      <c r="L584" s="127">
        <v>0</v>
      </c>
      <c r="M584" s="127">
        <v>0</v>
      </c>
      <c r="N584" s="127">
        <v>0</v>
      </c>
      <c r="O584" s="20">
        <v>14</v>
      </c>
      <c r="P584" s="22">
        <f t="shared" si="222"/>
        <v>13.592233009708737</v>
      </c>
    </row>
    <row r="585" spans="1:16" ht="39.950000000000003" customHeight="1" x14ac:dyDescent="0.2">
      <c r="A585" s="125" t="s">
        <v>199</v>
      </c>
      <c r="B585" s="20">
        <v>24</v>
      </c>
      <c r="C585" s="127">
        <v>0</v>
      </c>
      <c r="D585" s="127">
        <v>0</v>
      </c>
      <c r="E585" s="127">
        <v>0</v>
      </c>
      <c r="F585" s="127">
        <v>0</v>
      </c>
      <c r="G585" s="20">
        <v>10</v>
      </c>
      <c r="H585" s="21">
        <f t="shared" si="221"/>
        <v>41.666666666666671</v>
      </c>
      <c r="I585" s="127">
        <v>0</v>
      </c>
      <c r="J585" s="127">
        <v>0</v>
      </c>
      <c r="K585" s="127">
        <v>0</v>
      </c>
      <c r="L585" s="127">
        <v>0</v>
      </c>
      <c r="M585" s="20">
        <v>11</v>
      </c>
      <c r="N585" s="21">
        <f t="shared" ref="N585:N591" si="223">M585/B585*100</f>
        <v>45.833333333333329</v>
      </c>
      <c r="O585" s="20">
        <v>3</v>
      </c>
      <c r="P585" s="22">
        <f t="shared" si="222"/>
        <v>12.5</v>
      </c>
    </row>
    <row r="586" spans="1:16" ht="39.950000000000003" customHeight="1" x14ac:dyDescent="0.2">
      <c r="A586" s="19" t="s">
        <v>188</v>
      </c>
      <c r="B586" s="127">
        <v>0</v>
      </c>
      <c r="C586" s="127">
        <v>0</v>
      </c>
      <c r="D586" s="127">
        <v>0</v>
      </c>
      <c r="E586" s="127">
        <v>0</v>
      </c>
      <c r="F586" s="127">
        <v>0</v>
      </c>
      <c r="G586" s="127">
        <v>0</v>
      </c>
      <c r="H586" s="127">
        <v>0</v>
      </c>
      <c r="I586" s="127">
        <v>0</v>
      </c>
      <c r="J586" s="127">
        <v>0</v>
      </c>
      <c r="K586" s="127">
        <v>0</v>
      </c>
      <c r="L586" s="127">
        <v>0</v>
      </c>
      <c r="M586" s="127">
        <v>0</v>
      </c>
      <c r="N586" s="127">
        <v>0</v>
      </c>
      <c r="O586" s="127">
        <v>0</v>
      </c>
      <c r="P586" s="127">
        <v>0</v>
      </c>
    </row>
    <row r="587" spans="1:16" ht="54.95" customHeight="1" x14ac:dyDescent="0.2">
      <c r="A587" s="19" t="s">
        <v>189</v>
      </c>
      <c r="B587" s="127">
        <v>0</v>
      </c>
      <c r="C587" s="127">
        <v>0</v>
      </c>
      <c r="D587" s="127">
        <v>0</v>
      </c>
      <c r="E587" s="127">
        <v>0</v>
      </c>
      <c r="F587" s="127">
        <v>0</v>
      </c>
      <c r="G587" s="127">
        <v>0</v>
      </c>
      <c r="H587" s="127">
        <v>0</v>
      </c>
      <c r="I587" s="127">
        <v>0</v>
      </c>
      <c r="J587" s="127">
        <v>0</v>
      </c>
      <c r="K587" s="127">
        <v>0</v>
      </c>
      <c r="L587" s="127">
        <v>0</v>
      </c>
      <c r="M587" s="127">
        <v>0</v>
      </c>
      <c r="N587" s="127">
        <v>0</v>
      </c>
      <c r="O587" s="127">
        <v>0</v>
      </c>
      <c r="P587" s="127">
        <v>0</v>
      </c>
    </row>
    <row r="588" spans="1:16" ht="120" customHeight="1" x14ac:dyDescent="0.2">
      <c r="A588" s="19" t="s">
        <v>200</v>
      </c>
      <c r="B588" s="127">
        <v>0</v>
      </c>
      <c r="C588" s="127">
        <v>0</v>
      </c>
      <c r="D588" s="127">
        <v>0</v>
      </c>
      <c r="E588" s="127">
        <v>0</v>
      </c>
      <c r="F588" s="127">
        <v>0</v>
      </c>
      <c r="G588" s="127">
        <v>0</v>
      </c>
      <c r="H588" s="127">
        <v>0</v>
      </c>
      <c r="I588" s="127">
        <v>0</v>
      </c>
      <c r="J588" s="127">
        <v>0</v>
      </c>
      <c r="K588" s="127">
        <v>0</v>
      </c>
      <c r="L588" s="127">
        <v>0</v>
      </c>
      <c r="M588" s="127">
        <v>0</v>
      </c>
      <c r="N588" s="127">
        <v>0</v>
      </c>
      <c r="O588" s="127">
        <v>0</v>
      </c>
      <c r="P588" s="127">
        <v>0</v>
      </c>
    </row>
    <row r="589" spans="1:16" ht="39.950000000000003" customHeight="1" x14ac:dyDescent="0.2">
      <c r="A589" s="19" t="s">
        <v>190</v>
      </c>
      <c r="B589" s="20">
        <v>29</v>
      </c>
      <c r="C589" s="20">
        <v>1</v>
      </c>
      <c r="D589" s="21">
        <f t="shared" ref="D589" si="224">C589/B589*100</f>
        <v>3.4482758620689653</v>
      </c>
      <c r="E589" s="127">
        <v>0</v>
      </c>
      <c r="F589" s="127">
        <v>0</v>
      </c>
      <c r="G589" s="20">
        <v>22</v>
      </c>
      <c r="H589" s="21">
        <f t="shared" si="221"/>
        <v>75.862068965517238</v>
      </c>
      <c r="I589" s="127">
        <v>0</v>
      </c>
      <c r="J589" s="127">
        <v>0</v>
      </c>
      <c r="K589" s="127">
        <v>0</v>
      </c>
      <c r="L589" s="127">
        <v>0</v>
      </c>
      <c r="M589" s="127">
        <v>0</v>
      </c>
      <c r="N589" s="127">
        <v>0</v>
      </c>
      <c r="O589" s="20">
        <v>6</v>
      </c>
      <c r="P589" s="22">
        <f t="shared" si="222"/>
        <v>20.689655172413794</v>
      </c>
    </row>
    <row r="590" spans="1:16" ht="39.950000000000003" customHeight="1" x14ac:dyDescent="0.2">
      <c r="A590" s="19" t="s">
        <v>191</v>
      </c>
      <c r="B590" s="20">
        <v>463</v>
      </c>
      <c r="C590" s="127">
        <v>0</v>
      </c>
      <c r="D590" s="127">
        <v>0</v>
      </c>
      <c r="E590" s="20">
        <v>11</v>
      </c>
      <c r="F590" s="21">
        <f t="shared" si="220"/>
        <v>2.3758099352051838</v>
      </c>
      <c r="G590" s="20">
        <v>333</v>
      </c>
      <c r="H590" s="21">
        <f t="shared" si="221"/>
        <v>71.922246220302384</v>
      </c>
      <c r="I590" s="127">
        <v>0</v>
      </c>
      <c r="J590" s="127">
        <v>0</v>
      </c>
      <c r="K590" s="20">
        <v>22</v>
      </c>
      <c r="L590" s="21">
        <f t="shared" ref="L590" si="225">K590/B590*100</f>
        <v>4.7516198704103676</v>
      </c>
      <c r="M590" s="20">
        <v>19</v>
      </c>
      <c r="N590" s="21">
        <f t="shared" si="223"/>
        <v>4.1036717062634986</v>
      </c>
      <c r="O590" s="20">
        <v>78</v>
      </c>
      <c r="P590" s="22">
        <f t="shared" si="222"/>
        <v>16.846652267818573</v>
      </c>
    </row>
    <row r="591" spans="1:16" ht="39.950000000000003" customHeight="1" x14ac:dyDescent="0.2">
      <c r="A591" s="19" t="s">
        <v>192</v>
      </c>
      <c r="B591" s="20">
        <v>11</v>
      </c>
      <c r="C591" s="127">
        <v>0</v>
      </c>
      <c r="D591" s="127">
        <v>0</v>
      </c>
      <c r="E591" s="127">
        <v>0</v>
      </c>
      <c r="F591" s="127">
        <v>0</v>
      </c>
      <c r="G591" s="127">
        <v>0</v>
      </c>
      <c r="H591" s="127">
        <v>0</v>
      </c>
      <c r="I591" s="127">
        <v>0</v>
      </c>
      <c r="J591" s="127">
        <v>0</v>
      </c>
      <c r="K591" s="127">
        <v>0</v>
      </c>
      <c r="L591" s="127">
        <v>0</v>
      </c>
      <c r="M591" s="20">
        <v>8</v>
      </c>
      <c r="N591" s="21">
        <f t="shared" si="223"/>
        <v>72.727272727272734</v>
      </c>
      <c r="O591" s="20">
        <v>3</v>
      </c>
      <c r="P591" s="22">
        <f t="shared" si="222"/>
        <v>27.27272727272727</v>
      </c>
    </row>
    <row r="592" spans="1:16" ht="39.950000000000003" customHeight="1" x14ac:dyDescent="0.2">
      <c r="A592" s="19" t="s">
        <v>193</v>
      </c>
      <c r="B592" s="127">
        <v>0</v>
      </c>
      <c r="C592" s="127">
        <v>0</v>
      </c>
      <c r="D592" s="127">
        <v>0</v>
      </c>
      <c r="E592" s="127">
        <v>0</v>
      </c>
      <c r="F592" s="127">
        <v>0</v>
      </c>
      <c r="G592" s="127">
        <v>0</v>
      </c>
      <c r="H592" s="127">
        <v>0</v>
      </c>
      <c r="I592" s="127">
        <v>0</v>
      </c>
      <c r="J592" s="127">
        <v>0</v>
      </c>
      <c r="K592" s="127">
        <v>0</v>
      </c>
      <c r="L592" s="127">
        <v>0</v>
      </c>
      <c r="M592" s="127">
        <v>0</v>
      </c>
      <c r="N592" s="127">
        <v>0</v>
      </c>
      <c r="O592" s="127">
        <v>0</v>
      </c>
      <c r="P592" s="127">
        <v>0</v>
      </c>
    </row>
    <row r="593" spans="1:16" ht="39.950000000000003" customHeight="1" x14ac:dyDescent="0.2">
      <c r="A593" s="19" t="s">
        <v>194</v>
      </c>
      <c r="B593" s="127">
        <v>0</v>
      </c>
      <c r="C593" s="127">
        <v>0</v>
      </c>
      <c r="D593" s="127">
        <v>0</v>
      </c>
      <c r="E593" s="127">
        <v>0</v>
      </c>
      <c r="F593" s="127">
        <v>0</v>
      </c>
      <c r="G593" s="127">
        <v>0</v>
      </c>
      <c r="H593" s="127">
        <v>0</v>
      </c>
      <c r="I593" s="127">
        <v>0</v>
      </c>
      <c r="J593" s="127">
        <v>0</v>
      </c>
      <c r="K593" s="127">
        <v>0</v>
      </c>
      <c r="L593" s="127">
        <v>0</v>
      </c>
      <c r="M593" s="127">
        <v>0</v>
      </c>
      <c r="N593" s="127">
        <v>0</v>
      </c>
      <c r="O593" s="127">
        <v>0</v>
      </c>
      <c r="P593" s="127">
        <v>0</v>
      </c>
    </row>
    <row r="594" spans="1:16" ht="39.950000000000003" customHeight="1" x14ac:dyDescent="0.2">
      <c r="A594" s="19" t="s">
        <v>195</v>
      </c>
      <c r="B594" s="20">
        <v>64</v>
      </c>
      <c r="C594" s="127">
        <v>0</v>
      </c>
      <c r="D594" s="127">
        <v>0</v>
      </c>
      <c r="E594" s="127">
        <v>0</v>
      </c>
      <c r="F594" s="127">
        <v>0</v>
      </c>
      <c r="G594" s="20">
        <v>38</v>
      </c>
      <c r="H594" s="21">
        <f t="shared" si="221"/>
        <v>59.375</v>
      </c>
      <c r="I594" s="127">
        <v>0</v>
      </c>
      <c r="J594" s="127">
        <v>0</v>
      </c>
      <c r="K594" s="127">
        <v>0</v>
      </c>
      <c r="L594" s="127">
        <v>0</v>
      </c>
      <c r="M594" s="127">
        <v>0</v>
      </c>
      <c r="N594" s="127">
        <v>0</v>
      </c>
      <c r="O594" s="20">
        <v>26</v>
      </c>
      <c r="P594" s="22">
        <f t="shared" si="222"/>
        <v>40.625</v>
      </c>
    </row>
    <row r="595" spans="1:16" ht="17.25" customHeight="1" x14ac:dyDescent="0.2">
      <c r="A595" s="56"/>
      <c r="B595" s="20"/>
      <c r="C595" s="20"/>
      <c r="D595" s="21"/>
      <c r="E595" s="20"/>
      <c r="F595" s="21"/>
      <c r="G595" s="20"/>
      <c r="H595" s="21"/>
      <c r="I595" s="20"/>
      <c r="J595" s="21"/>
      <c r="K595" s="20"/>
      <c r="L595" s="21"/>
      <c r="M595" s="20"/>
      <c r="N595" s="21"/>
      <c r="O595" s="20"/>
      <c r="P595" s="22"/>
    </row>
    <row r="596" spans="1:16" ht="15.75" thickBot="1" x14ac:dyDescent="0.25">
      <c r="A596" s="68"/>
      <c r="B596" s="69"/>
      <c r="C596" s="70"/>
      <c r="D596" s="70"/>
      <c r="E596" s="70"/>
      <c r="F596" s="70"/>
      <c r="G596" s="69"/>
      <c r="H596" s="69"/>
      <c r="I596" s="69"/>
      <c r="J596" s="69"/>
      <c r="K596" s="69"/>
      <c r="L596" s="69"/>
      <c r="M596" s="69"/>
      <c r="N596" s="71"/>
      <c r="O596" s="69"/>
      <c r="P596" s="72"/>
    </row>
    <row r="597" spans="1:16" ht="18" customHeight="1" x14ac:dyDescent="0.2">
      <c r="A597" s="29" t="s">
        <v>196</v>
      </c>
      <c r="B597" s="20"/>
      <c r="C597" s="20"/>
      <c r="D597" s="21"/>
      <c r="E597" s="20"/>
      <c r="F597" s="21"/>
      <c r="G597" s="20"/>
      <c r="H597" s="21"/>
      <c r="I597" s="20"/>
      <c r="J597" s="21"/>
      <c r="K597" s="20"/>
      <c r="L597" s="21"/>
      <c r="M597" s="20"/>
      <c r="N597" s="21"/>
      <c r="O597" s="20"/>
      <c r="P597" s="22"/>
    </row>
    <row r="598" spans="1:16" ht="18" customHeight="1" x14ac:dyDescent="0.25">
      <c r="A598" s="30" t="s">
        <v>19</v>
      </c>
    </row>
    <row r="599" spans="1:16" ht="15.95" customHeight="1" x14ac:dyDescent="0.2">
      <c r="A599" s="31" t="s">
        <v>20</v>
      </c>
    </row>
    <row r="600" spans="1:16" ht="35.1" customHeight="1" x14ac:dyDescent="0.2">
      <c r="A600" s="67" t="s">
        <v>167</v>
      </c>
      <c r="B600" s="15"/>
      <c r="C600" s="55"/>
      <c r="D600" s="5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</row>
    <row r="601" spans="1:16" ht="39.950000000000003" customHeight="1" x14ac:dyDescent="0.2">
      <c r="A601" s="16" t="s">
        <v>185</v>
      </c>
      <c r="B601" s="15">
        <v>1892</v>
      </c>
      <c r="C601" s="15">
        <v>42</v>
      </c>
      <c r="D601" s="17">
        <f>C601/B601*100</f>
        <v>2.2198731501057085</v>
      </c>
      <c r="E601" s="15">
        <v>14</v>
      </c>
      <c r="F601" s="17">
        <f>E601/B601*100</f>
        <v>0.73995771670190269</v>
      </c>
      <c r="G601" s="15">
        <v>734</v>
      </c>
      <c r="H601" s="17">
        <f>G601/B601*100</f>
        <v>38.79492600422833</v>
      </c>
      <c r="I601" s="130">
        <v>0</v>
      </c>
      <c r="J601" s="130">
        <v>0</v>
      </c>
      <c r="K601" s="15">
        <v>100</v>
      </c>
      <c r="L601" s="17">
        <f>K601/B601*100</f>
        <v>5.2854122621564485</v>
      </c>
      <c r="M601" s="15">
        <v>124</v>
      </c>
      <c r="N601" s="17">
        <f>M601/B601*100</f>
        <v>6.5539112050739963</v>
      </c>
      <c r="O601" s="15">
        <v>878</v>
      </c>
      <c r="P601" s="18">
        <f>O601/B601*100</f>
        <v>46.405919661733613</v>
      </c>
    </row>
    <row r="602" spans="1:16" ht="39.950000000000003" customHeight="1" x14ac:dyDescent="0.2">
      <c r="A602" s="19" t="s">
        <v>186</v>
      </c>
      <c r="B602" s="20">
        <v>171</v>
      </c>
      <c r="C602" s="20">
        <v>4</v>
      </c>
      <c r="D602" s="21">
        <f>C602/B602*100</f>
        <v>2.3391812865497075</v>
      </c>
      <c r="E602" s="20">
        <v>3</v>
      </c>
      <c r="F602" s="21">
        <f t="shared" ref="F602:F609" si="226">E602/B602*100</f>
        <v>1.7543859649122806</v>
      </c>
      <c r="G602" s="20">
        <v>46</v>
      </c>
      <c r="H602" s="21">
        <f t="shared" ref="H602:H613" si="227">G602/B602*100</f>
        <v>26.900584795321635</v>
      </c>
      <c r="I602" s="127">
        <v>0</v>
      </c>
      <c r="J602" s="127">
        <v>0</v>
      </c>
      <c r="K602" s="20">
        <v>13</v>
      </c>
      <c r="L602" s="21">
        <f t="shared" ref="L602:L613" si="228">K602/B602*100</f>
        <v>7.6023391812865491</v>
      </c>
      <c r="M602" s="20">
        <v>23</v>
      </c>
      <c r="N602" s="21">
        <f t="shared" ref="N602:N613" si="229">M602/B602*100</f>
        <v>13.450292397660817</v>
      </c>
      <c r="O602" s="20">
        <v>82</v>
      </c>
      <c r="P602" s="22">
        <f t="shared" ref="P602:P613" si="230">O602/B602*100</f>
        <v>47.953216374269005</v>
      </c>
    </row>
    <row r="603" spans="1:16" ht="39.950000000000003" customHeight="1" x14ac:dyDescent="0.2">
      <c r="A603" s="19" t="s">
        <v>187</v>
      </c>
      <c r="B603" s="20">
        <v>84</v>
      </c>
      <c r="C603" s="127">
        <v>0</v>
      </c>
      <c r="D603" s="127">
        <v>0</v>
      </c>
      <c r="E603" s="20">
        <v>2</v>
      </c>
      <c r="F603" s="21">
        <f t="shared" si="226"/>
        <v>2.3809523809523809</v>
      </c>
      <c r="G603" s="20">
        <v>5</v>
      </c>
      <c r="H603" s="21">
        <f t="shared" si="227"/>
        <v>5.9523809523809517</v>
      </c>
      <c r="I603" s="127">
        <v>0</v>
      </c>
      <c r="J603" s="127">
        <v>0</v>
      </c>
      <c r="K603" s="20">
        <v>34</v>
      </c>
      <c r="L603" s="21">
        <f t="shared" si="228"/>
        <v>40.476190476190474</v>
      </c>
      <c r="M603" s="20">
        <v>1</v>
      </c>
      <c r="N603" s="21">
        <f t="shared" si="229"/>
        <v>1.1904761904761905</v>
      </c>
      <c r="O603" s="20">
        <v>42</v>
      </c>
      <c r="P603" s="22">
        <f t="shared" si="230"/>
        <v>50</v>
      </c>
    </row>
    <row r="604" spans="1:16" ht="39.950000000000003" customHeight="1" x14ac:dyDescent="0.2">
      <c r="A604" s="125" t="s">
        <v>199</v>
      </c>
      <c r="B604" s="20">
        <v>284</v>
      </c>
      <c r="C604" s="20">
        <v>9</v>
      </c>
      <c r="D604" s="21">
        <f t="shared" ref="D604:D613" si="231">C604/B604*100</f>
        <v>3.169014084507042</v>
      </c>
      <c r="E604" s="20">
        <v>3</v>
      </c>
      <c r="F604" s="21">
        <f t="shared" si="226"/>
        <v>1.056338028169014</v>
      </c>
      <c r="G604" s="20">
        <v>31</v>
      </c>
      <c r="H604" s="21">
        <f t="shared" si="227"/>
        <v>10.915492957746478</v>
      </c>
      <c r="I604" s="127">
        <v>0</v>
      </c>
      <c r="J604" s="127">
        <v>0</v>
      </c>
      <c r="K604" s="20">
        <v>46</v>
      </c>
      <c r="L604" s="21">
        <f t="shared" si="228"/>
        <v>16.197183098591552</v>
      </c>
      <c r="M604" s="20">
        <v>2</v>
      </c>
      <c r="N604" s="21">
        <f t="shared" si="229"/>
        <v>0.70422535211267612</v>
      </c>
      <c r="O604" s="20">
        <v>193</v>
      </c>
      <c r="P604" s="22">
        <f t="shared" si="230"/>
        <v>67.957746478873233</v>
      </c>
    </row>
    <row r="605" spans="1:16" ht="39.950000000000003" customHeight="1" x14ac:dyDescent="0.2">
      <c r="A605" s="19" t="s">
        <v>188</v>
      </c>
      <c r="B605" s="127">
        <v>0</v>
      </c>
      <c r="C605" s="127">
        <v>0</v>
      </c>
      <c r="D605" s="127">
        <v>0</v>
      </c>
      <c r="E605" s="127">
        <v>0</v>
      </c>
      <c r="F605" s="127">
        <v>0</v>
      </c>
      <c r="G605" s="127">
        <v>0</v>
      </c>
      <c r="H605" s="127">
        <v>0</v>
      </c>
      <c r="I605" s="127">
        <v>0</v>
      </c>
      <c r="J605" s="127">
        <v>0</v>
      </c>
      <c r="K605" s="127">
        <v>0</v>
      </c>
      <c r="L605" s="127">
        <v>0</v>
      </c>
      <c r="M605" s="127">
        <v>0</v>
      </c>
      <c r="N605" s="127">
        <v>0</v>
      </c>
      <c r="O605" s="127">
        <v>0</v>
      </c>
      <c r="P605" s="127">
        <v>0</v>
      </c>
    </row>
    <row r="606" spans="1:16" ht="54.95" customHeight="1" x14ac:dyDescent="0.2">
      <c r="A606" s="19" t="s">
        <v>189</v>
      </c>
      <c r="B606" s="20">
        <v>40</v>
      </c>
      <c r="C606" s="127">
        <v>0</v>
      </c>
      <c r="D606" s="127">
        <v>0</v>
      </c>
      <c r="E606" s="127">
        <v>0</v>
      </c>
      <c r="F606" s="127">
        <v>0</v>
      </c>
      <c r="G606" s="20">
        <v>34</v>
      </c>
      <c r="H606" s="21">
        <f t="shared" si="227"/>
        <v>85</v>
      </c>
      <c r="I606" s="127">
        <v>0</v>
      </c>
      <c r="J606" s="127">
        <v>0</v>
      </c>
      <c r="K606" s="127">
        <v>0</v>
      </c>
      <c r="L606" s="127">
        <v>0</v>
      </c>
      <c r="M606" s="127">
        <v>0</v>
      </c>
      <c r="N606" s="127">
        <v>0</v>
      </c>
      <c r="O606" s="20">
        <v>6</v>
      </c>
      <c r="P606" s="22">
        <f t="shared" si="230"/>
        <v>15</v>
      </c>
    </row>
    <row r="607" spans="1:16" ht="120" customHeight="1" x14ac:dyDescent="0.2">
      <c r="A607" s="19" t="s">
        <v>200</v>
      </c>
      <c r="B607" s="127">
        <v>0</v>
      </c>
      <c r="C607" s="127">
        <v>0</v>
      </c>
      <c r="D607" s="127">
        <v>0</v>
      </c>
      <c r="E607" s="127">
        <v>0</v>
      </c>
      <c r="F607" s="127">
        <v>0</v>
      </c>
      <c r="G607" s="127">
        <v>0</v>
      </c>
      <c r="H607" s="127">
        <v>0</v>
      </c>
      <c r="I607" s="127">
        <v>0</v>
      </c>
      <c r="J607" s="127">
        <v>0</v>
      </c>
      <c r="K607" s="127">
        <v>0</v>
      </c>
      <c r="L607" s="127">
        <v>0</v>
      </c>
      <c r="M607" s="127">
        <v>0</v>
      </c>
      <c r="N607" s="127">
        <v>0</v>
      </c>
      <c r="O607" s="127">
        <v>0</v>
      </c>
      <c r="P607" s="127">
        <v>0</v>
      </c>
    </row>
    <row r="608" spans="1:16" ht="39.950000000000003" customHeight="1" x14ac:dyDescent="0.2">
      <c r="A608" s="19" t="s">
        <v>190</v>
      </c>
      <c r="B608" s="20">
        <v>65</v>
      </c>
      <c r="C608" s="127">
        <v>0</v>
      </c>
      <c r="D608" s="127">
        <v>0</v>
      </c>
      <c r="E608" s="127">
        <v>0</v>
      </c>
      <c r="F608" s="127">
        <v>0</v>
      </c>
      <c r="G608" s="20">
        <v>54</v>
      </c>
      <c r="H608" s="21">
        <f t="shared" si="227"/>
        <v>83.07692307692308</v>
      </c>
      <c r="I608" s="127">
        <v>0</v>
      </c>
      <c r="J608" s="127">
        <v>0</v>
      </c>
      <c r="K608" s="127">
        <v>0</v>
      </c>
      <c r="L608" s="127">
        <v>0</v>
      </c>
      <c r="M608" s="127">
        <v>0</v>
      </c>
      <c r="N608" s="127">
        <v>0</v>
      </c>
      <c r="O608" s="20">
        <v>11</v>
      </c>
      <c r="P608" s="22">
        <f t="shared" si="230"/>
        <v>16.923076923076923</v>
      </c>
    </row>
    <row r="609" spans="1:16" ht="39.950000000000003" customHeight="1" x14ac:dyDescent="0.2">
      <c r="A609" s="19" t="s">
        <v>191</v>
      </c>
      <c r="B609" s="20">
        <v>1176</v>
      </c>
      <c r="C609" s="20">
        <v>20</v>
      </c>
      <c r="D609" s="21">
        <f t="shared" si="231"/>
        <v>1.7006802721088436</v>
      </c>
      <c r="E609" s="20">
        <v>6</v>
      </c>
      <c r="F609" s="21">
        <f t="shared" si="226"/>
        <v>0.51020408163265307</v>
      </c>
      <c r="G609" s="20">
        <v>550</v>
      </c>
      <c r="H609" s="21">
        <f t="shared" si="227"/>
        <v>46.7687074829932</v>
      </c>
      <c r="I609" s="127">
        <v>0</v>
      </c>
      <c r="J609" s="127">
        <v>0</v>
      </c>
      <c r="K609" s="20">
        <v>6</v>
      </c>
      <c r="L609" s="21">
        <f t="shared" si="228"/>
        <v>0.51020408163265307</v>
      </c>
      <c r="M609" s="20">
        <v>63</v>
      </c>
      <c r="N609" s="21">
        <f t="shared" si="229"/>
        <v>5.3571428571428568</v>
      </c>
      <c r="O609" s="20">
        <v>531</v>
      </c>
      <c r="P609" s="22">
        <f t="shared" si="230"/>
        <v>45.153061224489797</v>
      </c>
    </row>
    <row r="610" spans="1:16" ht="39.950000000000003" customHeight="1" x14ac:dyDescent="0.2">
      <c r="A610" s="19" t="s">
        <v>192</v>
      </c>
      <c r="B610" s="20">
        <v>35</v>
      </c>
      <c r="C610" s="127">
        <v>0</v>
      </c>
      <c r="D610" s="127">
        <v>0</v>
      </c>
      <c r="E610" s="127">
        <v>0</v>
      </c>
      <c r="F610" s="127">
        <v>0</v>
      </c>
      <c r="G610" s="20">
        <v>2</v>
      </c>
      <c r="H610" s="21">
        <f t="shared" si="227"/>
        <v>5.7142857142857144</v>
      </c>
      <c r="I610" s="127">
        <v>0</v>
      </c>
      <c r="J610" s="127">
        <v>0</v>
      </c>
      <c r="K610" s="127">
        <v>0</v>
      </c>
      <c r="L610" s="127">
        <v>0</v>
      </c>
      <c r="M610" s="20">
        <v>29</v>
      </c>
      <c r="N610" s="21">
        <f t="shared" si="229"/>
        <v>82.857142857142861</v>
      </c>
      <c r="O610" s="20">
        <v>4</v>
      </c>
      <c r="P610" s="22">
        <f t="shared" si="230"/>
        <v>11.428571428571429</v>
      </c>
    </row>
    <row r="611" spans="1:16" ht="39.950000000000003" customHeight="1" x14ac:dyDescent="0.2">
      <c r="A611" s="19" t="s">
        <v>193</v>
      </c>
      <c r="B611" s="127">
        <v>0</v>
      </c>
      <c r="C611" s="127">
        <v>0</v>
      </c>
      <c r="D611" s="127">
        <v>0</v>
      </c>
      <c r="E611" s="127">
        <v>0</v>
      </c>
      <c r="F611" s="127">
        <v>0</v>
      </c>
      <c r="G611" s="127">
        <v>0</v>
      </c>
      <c r="H611" s="127">
        <v>0</v>
      </c>
      <c r="I611" s="127">
        <v>0</v>
      </c>
      <c r="J611" s="127">
        <v>0</v>
      </c>
      <c r="K611" s="127">
        <v>0</v>
      </c>
      <c r="L611" s="127">
        <v>0</v>
      </c>
      <c r="M611" s="127">
        <v>0</v>
      </c>
      <c r="N611" s="127">
        <v>0</v>
      </c>
      <c r="O611" s="127">
        <v>0</v>
      </c>
      <c r="P611" s="127">
        <v>0</v>
      </c>
    </row>
    <row r="612" spans="1:16" ht="39.950000000000003" customHeight="1" x14ac:dyDescent="0.2">
      <c r="A612" s="19" t="s">
        <v>194</v>
      </c>
      <c r="B612" s="127">
        <v>0</v>
      </c>
      <c r="C612" s="127">
        <v>0</v>
      </c>
      <c r="D612" s="127">
        <v>0</v>
      </c>
      <c r="E612" s="127">
        <v>0</v>
      </c>
      <c r="F612" s="127">
        <v>0</v>
      </c>
      <c r="G612" s="127">
        <v>0</v>
      </c>
      <c r="H612" s="127">
        <v>0</v>
      </c>
      <c r="I612" s="127">
        <v>0</v>
      </c>
      <c r="J612" s="127">
        <v>0</v>
      </c>
      <c r="K612" s="127">
        <v>0</v>
      </c>
      <c r="L612" s="127">
        <v>0</v>
      </c>
      <c r="M612" s="127">
        <v>0</v>
      </c>
      <c r="N612" s="127">
        <v>0</v>
      </c>
      <c r="O612" s="127">
        <v>0</v>
      </c>
      <c r="P612" s="127">
        <v>0</v>
      </c>
    </row>
    <row r="613" spans="1:16" ht="39.950000000000003" customHeight="1" x14ac:dyDescent="0.2">
      <c r="A613" s="19" t="s">
        <v>195</v>
      </c>
      <c r="B613" s="20">
        <v>37</v>
      </c>
      <c r="C613" s="20">
        <v>9</v>
      </c>
      <c r="D613" s="21">
        <f t="shared" si="231"/>
        <v>24.324324324324326</v>
      </c>
      <c r="E613" s="127">
        <v>0</v>
      </c>
      <c r="F613" s="127">
        <v>0</v>
      </c>
      <c r="G613" s="20">
        <v>12</v>
      </c>
      <c r="H613" s="21">
        <f t="shared" si="227"/>
        <v>32.432432432432435</v>
      </c>
      <c r="I613" s="127">
        <v>0</v>
      </c>
      <c r="J613" s="127">
        <v>0</v>
      </c>
      <c r="K613" s="20">
        <v>1</v>
      </c>
      <c r="L613" s="21">
        <f t="shared" si="228"/>
        <v>2.7027027027027026</v>
      </c>
      <c r="M613" s="20">
        <v>6</v>
      </c>
      <c r="N613" s="21">
        <f t="shared" si="229"/>
        <v>16.216216216216218</v>
      </c>
      <c r="O613" s="20">
        <v>9</v>
      </c>
      <c r="P613" s="22">
        <f t="shared" si="230"/>
        <v>24.324324324324326</v>
      </c>
    </row>
    <row r="614" spans="1:16" ht="15" customHeight="1" x14ac:dyDescent="0.2">
      <c r="A614" s="56"/>
      <c r="B614" s="20"/>
      <c r="C614" s="20"/>
      <c r="D614" s="21"/>
      <c r="E614" s="20"/>
      <c r="F614" s="21"/>
      <c r="G614" s="20"/>
      <c r="H614" s="21"/>
      <c r="I614" s="20"/>
      <c r="J614" s="21"/>
      <c r="K614" s="20"/>
      <c r="L614" s="21"/>
      <c r="M614" s="20"/>
      <c r="N614" s="21"/>
      <c r="O614" s="20"/>
      <c r="P614" s="22"/>
    </row>
    <row r="615" spans="1:16" ht="15.75" thickBot="1" x14ac:dyDescent="0.25">
      <c r="A615" s="68"/>
      <c r="B615" s="69"/>
      <c r="C615" s="70"/>
      <c r="D615" s="70"/>
      <c r="E615" s="70"/>
      <c r="F615" s="70"/>
      <c r="G615" s="69"/>
      <c r="H615" s="69"/>
      <c r="I615" s="69"/>
      <c r="J615" s="69"/>
      <c r="K615" s="69"/>
      <c r="L615" s="69"/>
      <c r="M615" s="69"/>
      <c r="N615" s="71"/>
      <c r="O615" s="69"/>
      <c r="P615" s="72"/>
    </row>
    <row r="616" spans="1:16" ht="18" customHeight="1" x14ac:dyDescent="0.2">
      <c r="A616" s="29" t="s">
        <v>196</v>
      </c>
      <c r="B616" s="20"/>
      <c r="C616" s="20"/>
      <c r="D616" s="21"/>
      <c r="E616" s="20"/>
      <c r="F616" s="21"/>
      <c r="G616" s="20"/>
      <c r="H616" s="21"/>
      <c r="I616" s="20"/>
      <c r="J616" s="21"/>
      <c r="K616" s="20"/>
      <c r="L616" s="21"/>
      <c r="M616" s="20"/>
      <c r="N616" s="21"/>
      <c r="O616" s="20"/>
      <c r="P616" s="22"/>
    </row>
    <row r="617" spans="1:16" ht="18" customHeight="1" x14ac:dyDescent="0.25">
      <c r="A617" s="30" t="s">
        <v>19</v>
      </c>
    </row>
    <row r="618" spans="1:16" ht="15.95" customHeight="1" x14ac:dyDescent="0.2">
      <c r="A618" s="31" t="s">
        <v>20</v>
      </c>
    </row>
    <row r="619" spans="1:16" ht="35.1" customHeight="1" x14ac:dyDescent="0.2">
      <c r="A619" s="67" t="s">
        <v>168</v>
      </c>
      <c r="B619" s="15"/>
      <c r="C619" s="55"/>
      <c r="D619" s="5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</row>
    <row r="620" spans="1:16" ht="39.950000000000003" customHeight="1" x14ac:dyDescent="0.2">
      <c r="A620" s="16" t="s">
        <v>185</v>
      </c>
      <c r="B620" s="15">
        <v>1526</v>
      </c>
      <c r="C620" s="15">
        <v>24</v>
      </c>
      <c r="D620" s="17">
        <f>C620/B620*100</f>
        <v>1.5727391874180863</v>
      </c>
      <c r="E620" s="15">
        <v>32</v>
      </c>
      <c r="F620" s="17">
        <f>E620/B620*100</f>
        <v>2.0969855832241153</v>
      </c>
      <c r="G620" s="15">
        <v>807</v>
      </c>
      <c r="H620" s="17">
        <f>G620/B620*100</f>
        <v>52.883355176933158</v>
      </c>
      <c r="I620" s="15">
        <v>1</v>
      </c>
      <c r="J620" s="17">
        <f>I620/B620*100</f>
        <v>6.5530799475753604E-2</v>
      </c>
      <c r="K620" s="15">
        <v>70</v>
      </c>
      <c r="L620" s="17">
        <f>K620/B620*100</f>
        <v>4.5871559633027523</v>
      </c>
      <c r="M620" s="15">
        <v>30</v>
      </c>
      <c r="N620" s="17">
        <f>M620/B620*100</f>
        <v>1.9659239842726082</v>
      </c>
      <c r="O620" s="15">
        <v>562</v>
      </c>
      <c r="P620" s="18">
        <f>O620/B620*100</f>
        <v>36.828309305373523</v>
      </c>
    </row>
    <row r="621" spans="1:16" ht="39.950000000000003" customHeight="1" x14ac:dyDescent="0.2">
      <c r="A621" s="19" t="s">
        <v>186</v>
      </c>
      <c r="B621" s="20">
        <v>966</v>
      </c>
      <c r="C621" s="20">
        <v>19</v>
      </c>
      <c r="D621" s="21">
        <f>C621/B621*100</f>
        <v>1.9668737060041408</v>
      </c>
      <c r="E621" s="20">
        <v>29</v>
      </c>
      <c r="F621" s="21">
        <f t="shared" ref="F621:F629" si="232">E621/B621*100</f>
        <v>3.002070393374741</v>
      </c>
      <c r="G621" s="20">
        <v>529</v>
      </c>
      <c r="H621" s="21">
        <f t="shared" ref="H621:H632" si="233">G621/B621*100</f>
        <v>54.761904761904766</v>
      </c>
      <c r="I621" s="127">
        <v>0</v>
      </c>
      <c r="J621" s="127">
        <v>0</v>
      </c>
      <c r="K621" s="20">
        <v>34</v>
      </c>
      <c r="L621" s="21">
        <f t="shared" ref="L621:L623" si="234">K621/B621*100</f>
        <v>3.5196687370600417</v>
      </c>
      <c r="M621" s="20">
        <v>20</v>
      </c>
      <c r="N621" s="21">
        <f t="shared" ref="N621:N629" si="235">M621/B621*100</f>
        <v>2.0703933747412009</v>
      </c>
      <c r="O621" s="20">
        <v>335</v>
      </c>
      <c r="P621" s="22">
        <f t="shared" ref="P621:P632" si="236">O621/B621*100</f>
        <v>34.679089026915115</v>
      </c>
    </row>
    <row r="622" spans="1:16" ht="39.950000000000003" customHeight="1" x14ac:dyDescent="0.2">
      <c r="A622" s="19" t="s">
        <v>187</v>
      </c>
      <c r="B622" s="20">
        <v>116</v>
      </c>
      <c r="C622" s="20">
        <v>1</v>
      </c>
      <c r="D622" s="21">
        <f t="shared" ref="D622:D623" si="237">C622/B622*100</f>
        <v>0.86206896551724133</v>
      </c>
      <c r="E622" s="127">
        <v>0</v>
      </c>
      <c r="F622" s="127">
        <v>0</v>
      </c>
      <c r="G622" s="20">
        <v>52</v>
      </c>
      <c r="H622" s="21">
        <f t="shared" si="233"/>
        <v>44.827586206896555</v>
      </c>
      <c r="I622" s="127">
        <v>0</v>
      </c>
      <c r="J622" s="127">
        <v>0</v>
      </c>
      <c r="K622" s="20">
        <v>25</v>
      </c>
      <c r="L622" s="21">
        <f t="shared" si="234"/>
        <v>21.551724137931032</v>
      </c>
      <c r="M622" s="20">
        <v>5</v>
      </c>
      <c r="N622" s="21">
        <f t="shared" si="235"/>
        <v>4.3103448275862073</v>
      </c>
      <c r="O622" s="20">
        <v>33</v>
      </c>
      <c r="P622" s="22">
        <f t="shared" si="236"/>
        <v>28.448275862068968</v>
      </c>
    </row>
    <row r="623" spans="1:16" ht="39.950000000000003" customHeight="1" x14ac:dyDescent="0.2">
      <c r="A623" s="125" t="s">
        <v>199</v>
      </c>
      <c r="B623" s="20">
        <v>307</v>
      </c>
      <c r="C623" s="20">
        <v>4</v>
      </c>
      <c r="D623" s="21">
        <f t="shared" si="237"/>
        <v>1.3029315960912053</v>
      </c>
      <c r="E623" s="20">
        <v>1</v>
      </c>
      <c r="F623" s="21">
        <f t="shared" si="232"/>
        <v>0.32573289902280134</v>
      </c>
      <c r="G623" s="20">
        <v>190</v>
      </c>
      <c r="H623" s="21">
        <f t="shared" si="233"/>
        <v>61.88925081433225</v>
      </c>
      <c r="I623" s="20">
        <v>1</v>
      </c>
      <c r="J623" s="21">
        <f t="shared" ref="J623" si="238">I623/B623*100</f>
        <v>0.32573289902280134</v>
      </c>
      <c r="K623" s="20">
        <v>11</v>
      </c>
      <c r="L623" s="21">
        <f t="shared" si="234"/>
        <v>3.5830618892508146</v>
      </c>
      <c r="M623" s="20">
        <v>4</v>
      </c>
      <c r="N623" s="21">
        <f t="shared" si="235"/>
        <v>1.3029315960912053</v>
      </c>
      <c r="O623" s="20">
        <v>96</v>
      </c>
      <c r="P623" s="22">
        <f t="shared" si="236"/>
        <v>31.270358306188921</v>
      </c>
    </row>
    <row r="624" spans="1:16" ht="39.950000000000003" customHeight="1" x14ac:dyDescent="0.2">
      <c r="A624" s="19" t="s">
        <v>188</v>
      </c>
      <c r="B624" s="127">
        <v>0</v>
      </c>
      <c r="C624" s="127">
        <v>0</v>
      </c>
      <c r="D624" s="127">
        <v>0</v>
      </c>
      <c r="E624" s="127">
        <v>0</v>
      </c>
      <c r="F624" s="127">
        <v>0</v>
      </c>
      <c r="G624" s="127">
        <v>0</v>
      </c>
      <c r="H624" s="127">
        <v>0</v>
      </c>
      <c r="I624" s="127">
        <v>0</v>
      </c>
      <c r="J624" s="127">
        <v>0</v>
      </c>
      <c r="K624" s="127">
        <v>0</v>
      </c>
      <c r="L624" s="127">
        <v>0</v>
      </c>
      <c r="M624" s="127">
        <v>0</v>
      </c>
      <c r="N624" s="127">
        <v>0</v>
      </c>
      <c r="O624" s="127">
        <v>0</v>
      </c>
      <c r="P624" s="127">
        <v>0</v>
      </c>
    </row>
    <row r="625" spans="1:16" ht="54.95" customHeight="1" x14ac:dyDescent="0.2">
      <c r="A625" s="19" t="s">
        <v>189</v>
      </c>
      <c r="B625" s="127">
        <v>0</v>
      </c>
      <c r="C625" s="127">
        <v>0</v>
      </c>
      <c r="D625" s="127">
        <v>0</v>
      </c>
      <c r="E625" s="127">
        <v>0</v>
      </c>
      <c r="F625" s="127">
        <v>0</v>
      </c>
      <c r="G625" s="127">
        <v>0</v>
      </c>
      <c r="H625" s="127">
        <v>0</v>
      </c>
      <c r="I625" s="127">
        <v>0</v>
      </c>
      <c r="J625" s="127">
        <v>0</v>
      </c>
      <c r="K625" s="127">
        <v>0</v>
      </c>
      <c r="L625" s="127">
        <v>0</v>
      </c>
      <c r="M625" s="127">
        <v>0</v>
      </c>
      <c r="N625" s="127">
        <v>0</v>
      </c>
      <c r="O625" s="127">
        <v>0</v>
      </c>
      <c r="P625" s="127">
        <v>0</v>
      </c>
    </row>
    <row r="626" spans="1:16" ht="120" customHeight="1" x14ac:dyDescent="0.2">
      <c r="A626" s="19" t="s">
        <v>200</v>
      </c>
      <c r="B626" s="127">
        <v>0</v>
      </c>
      <c r="C626" s="127">
        <v>0</v>
      </c>
      <c r="D626" s="127">
        <v>0</v>
      </c>
      <c r="E626" s="127">
        <v>0</v>
      </c>
      <c r="F626" s="127">
        <v>0</v>
      </c>
      <c r="G626" s="127">
        <v>0</v>
      </c>
      <c r="H626" s="127">
        <v>0</v>
      </c>
      <c r="I626" s="127">
        <v>0</v>
      </c>
      <c r="J626" s="127">
        <v>0</v>
      </c>
      <c r="K626" s="127">
        <v>0</v>
      </c>
      <c r="L626" s="127">
        <v>0</v>
      </c>
      <c r="M626" s="127">
        <v>0</v>
      </c>
      <c r="N626" s="127">
        <v>0</v>
      </c>
      <c r="O626" s="127">
        <v>0</v>
      </c>
      <c r="P626" s="127">
        <v>0</v>
      </c>
    </row>
    <row r="627" spans="1:16" ht="39.950000000000003" customHeight="1" x14ac:dyDescent="0.2">
      <c r="A627" s="19" t="s">
        <v>190</v>
      </c>
      <c r="B627" s="20">
        <v>12</v>
      </c>
      <c r="C627" s="127">
        <v>0</v>
      </c>
      <c r="D627" s="127">
        <v>0</v>
      </c>
      <c r="E627" s="127">
        <v>0</v>
      </c>
      <c r="F627" s="127">
        <v>0</v>
      </c>
      <c r="G627" s="127">
        <v>0</v>
      </c>
      <c r="H627" s="127">
        <v>0</v>
      </c>
      <c r="I627" s="127">
        <v>0</v>
      </c>
      <c r="J627" s="127">
        <v>0</v>
      </c>
      <c r="K627" s="127">
        <v>0</v>
      </c>
      <c r="L627" s="127">
        <v>0</v>
      </c>
      <c r="M627" s="127">
        <v>0</v>
      </c>
      <c r="N627" s="127">
        <v>0</v>
      </c>
      <c r="O627" s="20">
        <v>12</v>
      </c>
      <c r="P627" s="22">
        <f t="shared" si="236"/>
        <v>100</v>
      </c>
    </row>
    <row r="628" spans="1:16" ht="39.950000000000003" customHeight="1" x14ac:dyDescent="0.2">
      <c r="A628" s="19" t="s">
        <v>191</v>
      </c>
      <c r="B628" s="20">
        <v>39</v>
      </c>
      <c r="C628" s="127">
        <v>0</v>
      </c>
      <c r="D628" s="127">
        <v>0</v>
      </c>
      <c r="E628" s="20">
        <v>1</v>
      </c>
      <c r="F628" s="21">
        <f t="shared" si="232"/>
        <v>2.5641025641025639</v>
      </c>
      <c r="G628" s="20">
        <v>31</v>
      </c>
      <c r="H628" s="21">
        <f t="shared" si="233"/>
        <v>79.487179487179489</v>
      </c>
      <c r="I628" s="127">
        <v>0</v>
      </c>
      <c r="J628" s="127">
        <v>0</v>
      </c>
      <c r="K628" s="127">
        <v>0</v>
      </c>
      <c r="L628" s="127">
        <v>0</v>
      </c>
      <c r="M628" s="127">
        <v>0</v>
      </c>
      <c r="N628" s="127">
        <v>0</v>
      </c>
      <c r="O628" s="20">
        <v>7</v>
      </c>
      <c r="P628" s="22">
        <f t="shared" si="236"/>
        <v>17.948717948717949</v>
      </c>
    </row>
    <row r="629" spans="1:16" ht="39.950000000000003" customHeight="1" x14ac:dyDescent="0.2">
      <c r="A629" s="19" t="s">
        <v>192</v>
      </c>
      <c r="B629" s="20">
        <v>2</v>
      </c>
      <c r="C629" s="127">
        <v>0</v>
      </c>
      <c r="D629" s="127">
        <v>0</v>
      </c>
      <c r="E629" s="20">
        <v>1</v>
      </c>
      <c r="F629" s="21">
        <f t="shared" si="232"/>
        <v>50</v>
      </c>
      <c r="G629" s="127">
        <v>0</v>
      </c>
      <c r="H629" s="127">
        <v>0</v>
      </c>
      <c r="I629" s="127">
        <v>0</v>
      </c>
      <c r="J629" s="127">
        <v>0</v>
      </c>
      <c r="K629" s="127">
        <v>0</v>
      </c>
      <c r="L629" s="127">
        <v>0</v>
      </c>
      <c r="M629" s="20">
        <v>1</v>
      </c>
      <c r="N629" s="21">
        <f t="shared" si="235"/>
        <v>50</v>
      </c>
      <c r="O629" s="127">
        <v>0</v>
      </c>
      <c r="P629" s="127">
        <v>0</v>
      </c>
    </row>
    <row r="630" spans="1:16" ht="39.950000000000003" customHeight="1" x14ac:dyDescent="0.2">
      <c r="A630" s="19" t="s">
        <v>193</v>
      </c>
      <c r="B630" s="127">
        <v>0</v>
      </c>
      <c r="C630" s="127">
        <v>0</v>
      </c>
      <c r="D630" s="127">
        <v>0</v>
      </c>
      <c r="E630" s="127">
        <v>0</v>
      </c>
      <c r="F630" s="127">
        <v>0</v>
      </c>
      <c r="G630" s="127">
        <v>0</v>
      </c>
      <c r="H630" s="127">
        <v>0</v>
      </c>
      <c r="I630" s="127">
        <v>0</v>
      </c>
      <c r="J630" s="127">
        <v>0</v>
      </c>
      <c r="K630" s="127">
        <v>0</v>
      </c>
      <c r="L630" s="127">
        <v>0</v>
      </c>
      <c r="M630" s="127">
        <v>0</v>
      </c>
      <c r="N630" s="127">
        <v>0</v>
      </c>
      <c r="O630" s="127">
        <v>0</v>
      </c>
      <c r="P630" s="127">
        <v>0</v>
      </c>
    </row>
    <row r="631" spans="1:16" ht="39.950000000000003" customHeight="1" x14ac:dyDescent="0.2">
      <c r="A631" s="19" t="s">
        <v>194</v>
      </c>
      <c r="B631" s="127">
        <v>0</v>
      </c>
      <c r="C631" s="127">
        <v>0</v>
      </c>
      <c r="D631" s="127">
        <v>0</v>
      </c>
      <c r="E631" s="127">
        <v>0</v>
      </c>
      <c r="F631" s="127">
        <v>0</v>
      </c>
      <c r="G631" s="127">
        <v>0</v>
      </c>
      <c r="H631" s="127">
        <v>0</v>
      </c>
      <c r="I631" s="127">
        <v>0</v>
      </c>
      <c r="J631" s="127">
        <v>0</v>
      </c>
      <c r="K631" s="127">
        <v>0</v>
      </c>
      <c r="L631" s="127">
        <v>0</v>
      </c>
      <c r="M631" s="127">
        <v>0</v>
      </c>
      <c r="N631" s="127">
        <v>0</v>
      </c>
      <c r="O631" s="127">
        <v>0</v>
      </c>
      <c r="P631" s="127">
        <v>0</v>
      </c>
    </row>
    <row r="632" spans="1:16" ht="39.950000000000003" customHeight="1" x14ac:dyDescent="0.2">
      <c r="A632" s="19" t="s">
        <v>195</v>
      </c>
      <c r="B632" s="20">
        <v>84</v>
      </c>
      <c r="C632" s="127">
        <v>0</v>
      </c>
      <c r="D632" s="127">
        <v>0</v>
      </c>
      <c r="E632" s="127">
        <v>0</v>
      </c>
      <c r="F632" s="127">
        <v>0</v>
      </c>
      <c r="G632" s="20">
        <v>5</v>
      </c>
      <c r="H632" s="21">
        <f t="shared" si="233"/>
        <v>5.9523809523809517</v>
      </c>
      <c r="I632" s="127">
        <v>0</v>
      </c>
      <c r="J632" s="127">
        <v>0</v>
      </c>
      <c r="K632" s="127">
        <v>0</v>
      </c>
      <c r="L632" s="127">
        <v>0</v>
      </c>
      <c r="M632" s="127">
        <v>0</v>
      </c>
      <c r="N632" s="127">
        <v>0</v>
      </c>
      <c r="O632" s="20">
        <v>79</v>
      </c>
      <c r="P632" s="22">
        <f t="shared" si="236"/>
        <v>94.047619047619051</v>
      </c>
    </row>
    <row r="633" spans="1:16" ht="17.25" customHeight="1" x14ac:dyDescent="0.2">
      <c r="A633" s="56"/>
      <c r="B633" s="20"/>
      <c r="C633" s="20"/>
      <c r="D633" s="21"/>
      <c r="E633" s="20"/>
      <c r="F633" s="21"/>
      <c r="G633" s="20"/>
      <c r="H633" s="21"/>
      <c r="I633" s="20"/>
      <c r="J633" s="21"/>
      <c r="K633" s="20"/>
      <c r="L633" s="21"/>
      <c r="M633" s="20"/>
      <c r="N633" s="21"/>
      <c r="O633" s="20"/>
      <c r="P633" s="22"/>
    </row>
    <row r="634" spans="1:16" ht="15.75" thickBot="1" x14ac:dyDescent="0.25">
      <c r="A634" s="68"/>
      <c r="B634" s="69"/>
      <c r="C634" s="70"/>
      <c r="D634" s="70"/>
      <c r="E634" s="70"/>
      <c r="F634" s="70"/>
      <c r="G634" s="69"/>
      <c r="H634" s="69"/>
      <c r="I634" s="69"/>
      <c r="J634" s="69"/>
      <c r="K634" s="69"/>
      <c r="L634" s="69"/>
      <c r="M634" s="69"/>
      <c r="N634" s="71"/>
      <c r="O634" s="69"/>
      <c r="P634" s="72"/>
    </row>
    <row r="635" spans="1:16" ht="18" customHeight="1" x14ac:dyDescent="0.2">
      <c r="A635" s="29" t="s">
        <v>196</v>
      </c>
      <c r="B635" s="20"/>
      <c r="C635" s="20"/>
      <c r="D635" s="21"/>
      <c r="E635" s="20"/>
      <c r="F635" s="21"/>
      <c r="G635" s="20"/>
      <c r="H635" s="21"/>
      <c r="I635" s="20"/>
      <c r="J635" s="21"/>
      <c r="K635" s="20"/>
      <c r="L635" s="21"/>
      <c r="M635" s="20"/>
      <c r="N635" s="21"/>
      <c r="O635" s="20"/>
      <c r="P635" s="22"/>
    </row>
    <row r="636" spans="1:16" ht="18" customHeight="1" x14ac:dyDescent="0.25">
      <c r="A636" s="30" t="s">
        <v>19</v>
      </c>
    </row>
    <row r="637" spans="1:16" ht="15.95" customHeight="1" x14ac:dyDescent="0.2">
      <c r="A637" s="31" t="s">
        <v>20</v>
      </c>
    </row>
    <row r="638" spans="1:16" ht="35.1" customHeight="1" x14ac:dyDescent="0.2">
      <c r="A638" s="67" t="s">
        <v>169</v>
      </c>
      <c r="B638" s="15"/>
      <c r="C638" s="55"/>
      <c r="D638" s="5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</row>
    <row r="639" spans="1:16" ht="39.950000000000003" customHeight="1" x14ac:dyDescent="0.2">
      <c r="A639" s="16" t="s">
        <v>185</v>
      </c>
      <c r="B639" s="15">
        <v>981</v>
      </c>
      <c r="C639" s="15">
        <v>77</v>
      </c>
      <c r="D639" s="17">
        <f>C639/B639*100</f>
        <v>7.8491335372069315</v>
      </c>
      <c r="E639" s="15">
        <v>29</v>
      </c>
      <c r="F639" s="17">
        <f>E639/B639*100</f>
        <v>2.9561671763506627</v>
      </c>
      <c r="G639" s="15">
        <v>44</v>
      </c>
      <c r="H639" s="17">
        <f>G639/B639*100</f>
        <v>4.4852191641182468</v>
      </c>
      <c r="I639" s="15">
        <v>1</v>
      </c>
      <c r="J639" s="17">
        <f>I639/B639*100</f>
        <v>0.10193679918450561</v>
      </c>
      <c r="K639" s="15">
        <v>167</v>
      </c>
      <c r="L639" s="17">
        <f>K639/B639*100</f>
        <v>17.023445463812436</v>
      </c>
      <c r="M639" s="15">
        <v>72</v>
      </c>
      <c r="N639" s="17">
        <f>M639/B639*100</f>
        <v>7.3394495412844041</v>
      </c>
      <c r="O639" s="15">
        <v>591</v>
      </c>
      <c r="P639" s="18">
        <f>O639/B639*100</f>
        <v>60.244648318042813</v>
      </c>
    </row>
    <row r="640" spans="1:16" ht="39.950000000000003" customHeight="1" x14ac:dyDescent="0.2">
      <c r="A640" s="19" t="s">
        <v>186</v>
      </c>
      <c r="B640" s="20">
        <v>772</v>
      </c>
      <c r="C640" s="20">
        <v>70</v>
      </c>
      <c r="D640" s="21">
        <f>C640/B640*100</f>
        <v>9.0673575129533681</v>
      </c>
      <c r="E640" s="20">
        <v>28</v>
      </c>
      <c r="F640" s="21">
        <f t="shared" ref="F640:F641" si="239">E640/B640*100</f>
        <v>3.6269430051813467</v>
      </c>
      <c r="G640" s="20">
        <v>41</v>
      </c>
      <c r="H640" s="21">
        <f t="shared" ref="H640:H651" si="240">G640/B640*100</f>
        <v>5.3108808290155443</v>
      </c>
      <c r="I640" s="20">
        <v>1</v>
      </c>
      <c r="J640" s="21">
        <f t="shared" ref="J640" si="241">I640/B640*100</f>
        <v>0.1295336787564767</v>
      </c>
      <c r="K640" s="20">
        <v>20</v>
      </c>
      <c r="L640" s="21">
        <f t="shared" ref="L640:L642" si="242">K640/B640*100</f>
        <v>2.5906735751295336</v>
      </c>
      <c r="M640" s="20">
        <v>70</v>
      </c>
      <c r="N640" s="21">
        <f t="shared" ref="N640:N641" si="243">M640/B640*100</f>
        <v>9.0673575129533681</v>
      </c>
      <c r="O640" s="20">
        <v>542</v>
      </c>
      <c r="P640" s="22">
        <f t="shared" ref="P640:P651" si="244">O640/B640*100</f>
        <v>70.207253886010363</v>
      </c>
    </row>
    <row r="641" spans="1:16" ht="39.950000000000003" customHeight="1" x14ac:dyDescent="0.2">
      <c r="A641" s="19" t="s">
        <v>187</v>
      </c>
      <c r="B641" s="20">
        <v>27</v>
      </c>
      <c r="C641" s="20">
        <v>3</v>
      </c>
      <c r="D641" s="21">
        <f t="shared" ref="D641:D642" si="245">C641/B641*100</f>
        <v>11.111111111111111</v>
      </c>
      <c r="E641" s="20">
        <v>1</v>
      </c>
      <c r="F641" s="21">
        <f t="shared" si="239"/>
        <v>3.7037037037037033</v>
      </c>
      <c r="G641" s="127">
        <v>0</v>
      </c>
      <c r="H641" s="127">
        <v>0</v>
      </c>
      <c r="I641" s="127">
        <v>0</v>
      </c>
      <c r="J641" s="127">
        <v>0</v>
      </c>
      <c r="K641" s="127">
        <v>0</v>
      </c>
      <c r="L641" s="127">
        <v>0</v>
      </c>
      <c r="M641" s="20">
        <v>2</v>
      </c>
      <c r="N641" s="21">
        <f t="shared" si="243"/>
        <v>7.4074074074074066</v>
      </c>
      <c r="O641" s="20">
        <v>21</v>
      </c>
      <c r="P641" s="22">
        <f t="shared" si="244"/>
        <v>77.777777777777786</v>
      </c>
    </row>
    <row r="642" spans="1:16" ht="39.950000000000003" customHeight="1" x14ac:dyDescent="0.2">
      <c r="A642" s="125" t="s">
        <v>199</v>
      </c>
      <c r="B642" s="20">
        <v>155</v>
      </c>
      <c r="C642" s="20">
        <v>4</v>
      </c>
      <c r="D642" s="21">
        <f t="shared" si="245"/>
        <v>2.5806451612903225</v>
      </c>
      <c r="E642" s="127">
        <v>0</v>
      </c>
      <c r="F642" s="127">
        <v>0</v>
      </c>
      <c r="G642" s="20">
        <v>2</v>
      </c>
      <c r="H642" s="21">
        <f t="shared" si="240"/>
        <v>1.2903225806451613</v>
      </c>
      <c r="I642" s="127">
        <v>0</v>
      </c>
      <c r="J642" s="127">
        <v>0</v>
      </c>
      <c r="K642" s="20">
        <v>147</v>
      </c>
      <c r="L642" s="21">
        <f t="shared" si="242"/>
        <v>94.838709677419359</v>
      </c>
      <c r="M642" s="127">
        <v>0</v>
      </c>
      <c r="N642" s="127">
        <v>0</v>
      </c>
      <c r="O642" s="20">
        <v>2</v>
      </c>
      <c r="P642" s="22">
        <f t="shared" si="244"/>
        <v>1.2903225806451613</v>
      </c>
    </row>
    <row r="643" spans="1:16" ht="39.950000000000003" customHeight="1" x14ac:dyDescent="0.2">
      <c r="A643" s="19" t="s">
        <v>188</v>
      </c>
      <c r="B643" s="127">
        <v>0</v>
      </c>
      <c r="C643" s="127">
        <v>0</v>
      </c>
      <c r="D643" s="127">
        <v>0</v>
      </c>
      <c r="E643" s="127">
        <v>0</v>
      </c>
      <c r="F643" s="127">
        <v>0</v>
      </c>
      <c r="G643" s="127">
        <v>0</v>
      </c>
      <c r="H643" s="127">
        <v>0</v>
      </c>
      <c r="I643" s="127">
        <v>0</v>
      </c>
      <c r="J643" s="127">
        <v>0</v>
      </c>
      <c r="K643" s="127">
        <v>0</v>
      </c>
      <c r="L643" s="127">
        <v>0</v>
      </c>
      <c r="M643" s="127">
        <v>0</v>
      </c>
      <c r="N643" s="127">
        <v>0</v>
      </c>
      <c r="O643" s="127">
        <v>0</v>
      </c>
      <c r="P643" s="127">
        <v>0</v>
      </c>
    </row>
    <row r="644" spans="1:16" ht="54.95" customHeight="1" x14ac:dyDescent="0.2">
      <c r="A644" s="19" t="s">
        <v>189</v>
      </c>
      <c r="B644" s="127">
        <v>0</v>
      </c>
      <c r="C644" s="127">
        <v>0</v>
      </c>
      <c r="D644" s="127">
        <v>0</v>
      </c>
      <c r="E644" s="127">
        <v>0</v>
      </c>
      <c r="F644" s="127">
        <v>0</v>
      </c>
      <c r="G644" s="127">
        <v>0</v>
      </c>
      <c r="H644" s="127">
        <v>0</v>
      </c>
      <c r="I644" s="127">
        <v>0</v>
      </c>
      <c r="J644" s="127">
        <v>0</v>
      </c>
      <c r="K644" s="127">
        <v>0</v>
      </c>
      <c r="L644" s="127">
        <v>0</v>
      </c>
      <c r="M644" s="127">
        <v>0</v>
      </c>
      <c r="N644" s="127">
        <v>0</v>
      </c>
      <c r="O644" s="127">
        <v>0</v>
      </c>
      <c r="P644" s="127">
        <v>0</v>
      </c>
    </row>
    <row r="645" spans="1:16" ht="120" customHeight="1" x14ac:dyDescent="0.2">
      <c r="A645" s="19" t="s">
        <v>200</v>
      </c>
      <c r="B645" s="127">
        <v>0</v>
      </c>
      <c r="C645" s="127">
        <v>0</v>
      </c>
      <c r="D645" s="127">
        <v>0</v>
      </c>
      <c r="E645" s="127">
        <v>0</v>
      </c>
      <c r="F645" s="127">
        <v>0</v>
      </c>
      <c r="G645" s="127">
        <v>0</v>
      </c>
      <c r="H645" s="127">
        <v>0</v>
      </c>
      <c r="I645" s="127">
        <v>0</v>
      </c>
      <c r="J645" s="127">
        <v>0</v>
      </c>
      <c r="K645" s="127">
        <v>0</v>
      </c>
      <c r="L645" s="127">
        <v>0</v>
      </c>
      <c r="M645" s="127">
        <v>0</v>
      </c>
      <c r="N645" s="127">
        <v>0</v>
      </c>
      <c r="O645" s="127">
        <v>0</v>
      </c>
      <c r="P645" s="127">
        <v>0</v>
      </c>
    </row>
    <row r="646" spans="1:16" ht="39.950000000000003" customHeight="1" x14ac:dyDescent="0.2">
      <c r="A646" s="19" t="s">
        <v>190</v>
      </c>
      <c r="B646" s="20">
        <v>1</v>
      </c>
      <c r="C646" s="127">
        <v>0</v>
      </c>
      <c r="D646" s="127">
        <v>0</v>
      </c>
      <c r="E646" s="127">
        <v>0</v>
      </c>
      <c r="F646" s="127">
        <v>0</v>
      </c>
      <c r="G646" s="127">
        <v>0</v>
      </c>
      <c r="H646" s="127">
        <v>0</v>
      </c>
      <c r="I646" s="127">
        <v>0</v>
      </c>
      <c r="J646" s="127">
        <v>0</v>
      </c>
      <c r="K646" s="127">
        <v>0</v>
      </c>
      <c r="L646" s="127">
        <v>0</v>
      </c>
      <c r="M646" s="127">
        <v>0</v>
      </c>
      <c r="N646" s="127">
        <v>0</v>
      </c>
      <c r="O646" s="20">
        <v>1</v>
      </c>
      <c r="P646" s="22">
        <f t="shared" si="244"/>
        <v>100</v>
      </c>
    </row>
    <row r="647" spans="1:16" ht="39.950000000000003" customHeight="1" x14ac:dyDescent="0.2">
      <c r="A647" s="19" t="s">
        <v>191</v>
      </c>
      <c r="B647" s="20">
        <v>21</v>
      </c>
      <c r="C647" s="127">
        <v>0</v>
      </c>
      <c r="D647" s="127">
        <v>0</v>
      </c>
      <c r="E647" s="127">
        <v>0</v>
      </c>
      <c r="F647" s="127">
        <v>0</v>
      </c>
      <c r="G647" s="127">
        <v>0</v>
      </c>
      <c r="H647" s="127">
        <v>0</v>
      </c>
      <c r="I647" s="127">
        <v>0</v>
      </c>
      <c r="J647" s="127">
        <v>0</v>
      </c>
      <c r="K647" s="127">
        <v>0</v>
      </c>
      <c r="L647" s="127">
        <v>0</v>
      </c>
      <c r="M647" s="127">
        <v>0</v>
      </c>
      <c r="N647" s="127">
        <v>0</v>
      </c>
      <c r="O647" s="20">
        <v>21</v>
      </c>
      <c r="P647" s="22">
        <f t="shared" si="244"/>
        <v>100</v>
      </c>
    </row>
    <row r="648" spans="1:16" ht="39.950000000000003" customHeight="1" x14ac:dyDescent="0.2">
      <c r="A648" s="19" t="s">
        <v>192</v>
      </c>
      <c r="B648" s="127">
        <v>0</v>
      </c>
      <c r="C648" s="127">
        <v>0</v>
      </c>
      <c r="D648" s="127">
        <v>0</v>
      </c>
      <c r="E648" s="127">
        <v>0</v>
      </c>
      <c r="F648" s="127">
        <v>0</v>
      </c>
      <c r="G648" s="127">
        <v>0</v>
      </c>
      <c r="H648" s="127">
        <v>0</v>
      </c>
      <c r="I648" s="127">
        <v>0</v>
      </c>
      <c r="J648" s="127">
        <v>0</v>
      </c>
      <c r="K648" s="127">
        <v>0</v>
      </c>
      <c r="L648" s="127">
        <v>0</v>
      </c>
      <c r="M648" s="127">
        <v>0</v>
      </c>
      <c r="N648" s="127">
        <v>0</v>
      </c>
      <c r="O648" s="127">
        <v>0</v>
      </c>
      <c r="P648" s="127">
        <v>0</v>
      </c>
    </row>
    <row r="649" spans="1:16" ht="39.950000000000003" customHeight="1" x14ac:dyDescent="0.2">
      <c r="A649" s="19" t="s">
        <v>193</v>
      </c>
      <c r="B649" s="127">
        <v>0</v>
      </c>
      <c r="C649" s="127">
        <v>0</v>
      </c>
      <c r="D649" s="127">
        <v>0</v>
      </c>
      <c r="E649" s="127">
        <v>0</v>
      </c>
      <c r="F649" s="127">
        <v>0</v>
      </c>
      <c r="G649" s="127">
        <v>0</v>
      </c>
      <c r="H649" s="127">
        <v>0</v>
      </c>
      <c r="I649" s="127">
        <v>0</v>
      </c>
      <c r="J649" s="127">
        <v>0</v>
      </c>
      <c r="K649" s="127">
        <v>0</v>
      </c>
      <c r="L649" s="127">
        <v>0</v>
      </c>
      <c r="M649" s="127">
        <v>0</v>
      </c>
      <c r="N649" s="127">
        <v>0</v>
      </c>
      <c r="O649" s="127">
        <v>0</v>
      </c>
      <c r="P649" s="127">
        <v>0</v>
      </c>
    </row>
    <row r="650" spans="1:16" ht="39.950000000000003" customHeight="1" x14ac:dyDescent="0.2">
      <c r="A650" s="19" t="s">
        <v>194</v>
      </c>
      <c r="B650" s="127">
        <v>0</v>
      </c>
      <c r="C650" s="127">
        <v>0</v>
      </c>
      <c r="D650" s="127">
        <v>0</v>
      </c>
      <c r="E650" s="127">
        <v>0</v>
      </c>
      <c r="F650" s="127">
        <v>0</v>
      </c>
      <c r="G650" s="127">
        <v>0</v>
      </c>
      <c r="H650" s="127">
        <v>0</v>
      </c>
      <c r="I650" s="127">
        <v>0</v>
      </c>
      <c r="J650" s="127">
        <v>0</v>
      </c>
      <c r="K650" s="127">
        <v>0</v>
      </c>
      <c r="L650" s="127">
        <v>0</v>
      </c>
      <c r="M650" s="127">
        <v>0</v>
      </c>
      <c r="N650" s="127">
        <v>0</v>
      </c>
      <c r="O650" s="127">
        <v>0</v>
      </c>
      <c r="P650" s="127">
        <v>0</v>
      </c>
    </row>
    <row r="651" spans="1:16" ht="39.950000000000003" customHeight="1" x14ac:dyDescent="0.2">
      <c r="A651" s="19" t="s">
        <v>195</v>
      </c>
      <c r="B651" s="20">
        <v>5</v>
      </c>
      <c r="C651" s="127">
        <v>0</v>
      </c>
      <c r="D651" s="127">
        <v>0</v>
      </c>
      <c r="E651" s="127">
        <v>0</v>
      </c>
      <c r="F651" s="127">
        <v>0</v>
      </c>
      <c r="G651" s="20">
        <v>1</v>
      </c>
      <c r="H651" s="21">
        <f t="shared" si="240"/>
        <v>20</v>
      </c>
      <c r="I651" s="127">
        <v>0</v>
      </c>
      <c r="J651" s="127">
        <v>0</v>
      </c>
      <c r="K651" s="127">
        <v>0</v>
      </c>
      <c r="L651" s="127">
        <v>0</v>
      </c>
      <c r="M651" s="127">
        <v>0</v>
      </c>
      <c r="N651" s="127">
        <v>0</v>
      </c>
      <c r="O651" s="20">
        <v>4</v>
      </c>
      <c r="P651" s="22">
        <f t="shared" si="244"/>
        <v>80</v>
      </c>
    </row>
    <row r="652" spans="1:16" ht="15" customHeight="1" x14ac:dyDescent="0.2">
      <c r="A652" s="56"/>
      <c r="B652" s="20"/>
      <c r="C652" s="20"/>
      <c r="D652" s="21"/>
      <c r="E652" s="20"/>
      <c r="F652" s="21"/>
      <c r="G652" s="20"/>
      <c r="H652" s="21"/>
      <c r="I652" s="20"/>
      <c r="J652" s="21"/>
      <c r="K652" s="20"/>
      <c r="L652" s="21"/>
      <c r="M652" s="20"/>
      <c r="N652" s="21"/>
      <c r="O652" s="20"/>
      <c r="P652" s="22"/>
    </row>
    <row r="653" spans="1:16" ht="15.75" thickBot="1" x14ac:dyDescent="0.25">
      <c r="A653" s="68"/>
      <c r="B653" s="69"/>
      <c r="C653" s="70"/>
      <c r="D653" s="70"/>
      <c r="E653" s="70"/>
      <c r="F653" s="70"/>
      <c r="G653" s="69"/>
      <c r="H653" s="69"/>
      <c r="I653" s="69"/>
      <c r="J653" s="69"/>
      <c r="K653" s="69"/>
      <c r="L653" s="69"/>
      <c r="M653" s="69"/>
      <c r="N653" s="71"/>
      <c r="O653" s="69"/>
      <c r="P653" s="72"/>
    </row>
    <row r="654" spans="1:16" ht="18" customHeight="1" x14ac:dyDescent="0.2">
      <c r="A654" s="29" t="s">
        <v>196</v>
      </c>
      <c r="B654" s="20"/>
      <c r="C654" s="20"/>
      <c r="D654" s="21"/>
      <c r="E654" s="20"/>
      <c r="F654" s="21"/>
      <c r="G654" s="20"/>
      <c r="H654" s="21"/>
      <c r="I654" s="20"/>
      <c r="J654" s="21"/>
      <c r="K654" s="20"/>
      <c r="L654" s="21"/>
      <c r="M654" s="20"/>
      <c r="N654" s="21"/>
      <c r="O654" s="20"/>
      <c r="P654" s="22"/>
    </row>
    <row r="655" spans="1:16" ht="18" customHeight="1" x14ac:dyDescent="0.25">
      <c r="A655" s="30" t="s">
        <v>19</v>
      </c>
    </row>
    <row r="656" spans="1:16" ht="15.95" customHeight="1" x14ac:dyDescent="0.2">
      <c r="A656" s="31" t="s">
        <v>20</v>
      </c>
    </row>
    <row r="657" spans="1:16" ht="35.1" customHeight="1" x14ac:dyDescent="0.2">
      <c r="A657" s="67" t="s">
        <v>170</v>
      </c>
      <c r="B657" s="15"/>
      <c r="C657" s="55"/>
      <c r="D657" s="5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</row>
    <row r="658" spans="1:16" ht="39.950000000000003" customHeight="1" x14ac:dyDescent="0.2">
      <c r="A658" s="16" t="s">
        <v>185</v>
      </c>
      <c r="B658" s="15">
        <v>1320</v>
      </c>
      <c r="C658" s="15">
        <v>75</v>
      </c>
      <c r="D658" s="17">
        <f>C658/B658*100</f>
        <v>5.6818181818181817</v>
      </c>
      <c r="E658" s="15">
        <v>63</v>
      </c>
      <c r="F658" s="17">
        <f>E658/B658*100</f>
        <v>4.7727272727272734</v>
      </c>
      <c r="G658" s="15">
        <v>272</v>
      </c>
      <c r="H658" s="17">
        <f>G658/B658*100</f>
        <v>20.606060606060606</v>
      </c>
      <c r="I658" s="15">
        <v>4</v>
      </c>
      <c r="J658" s="17">
        <f>I658/B658*100</f>
        <v>0.30303030303030304</v>
      </c>
      <c r="K658" s="15">
        <v>35</v>
      </c>
      <c r="L658" s="17">
        <f>K658/B658*100</f>
        <v>2.6515151515151514</v>
      </c>
      <c r="M658" s="15">
        <v>24</v>
      </c>
      <c r="N658" s="17">
        <f>M658/B658*100</f>
        <v>1.8181818181818181</v>
      </c>
      <c r="O658" s="15">
        <v>847</v>
      </c>
      <c r="P658" s="18">
        <f>O658/B658*100</f>
        <v>64.166666666666671</v>
      </c>
    </row>
    <row r="659" spans="1:16" ht="39.950000000000003" customHeight="1" x14ac:dyDescent="0.2">
      <c r="A659" s="19" t="s">
        <v>186</v>
      </c>
      <c r="B659" s="20">
        <v>858</v>
      </c>
      <c r="C659" s="20">
        <v>72</v>
      </c>
      <c r="D659" s="21">
        <f>C659/B659*100</f>
        <v>8.3916083916083917</v>
      </c>
      <c r="E659" s="20">
        <v>44</v>
      </c>
      <c r="F659" s="21">
        <f t="shared" ref="F659:F667" si="246">E659/B659*100</f>
        <v>5.1282051282051277</v>
      </c>
      <c r="G659" s="20">
        <v>181</v>
      </c>
      <c r="H659" s="21">
        <f t="shared" ref="H659:H670" si="247">G659/B659*100</f>
        <v>21.095571095571096</v>
      </c>
      <c r="I659" s="20">
        <v>4</v>
      </c>
      <c r="J659" s="21">
        <f t="shared" ref="J659" si="248">I659/B659*100</f>
        <v>0.46620046620046618</v>
      </c>
      <c r="K659" s="20">
        <v>18</v>
      </c>
      <c r="L659" s="21">
        <f t="shared" ref="L659:L667" si="249">K659/B659*100</f>
        <v>2.0979020979020979</v>
      </c>
      <c r="M659" s="20">
        <v>22</v>
      </c>
      <c r="N659" s="21">
        <f t="shared" ref="N659:N660" si="250">M659/B659*100</f>
        <v>2.5641025641025639</v>
      </c>
      <c r="O659" s="20">
        <v>517</v>
      </c>
      <c r="P659" s="22">
        <f t="shared" ref="P659:P670" si="251">O659/B659*100</f>
        <v>60.256410256410255</v>
      </c>
    </row>
    <row r="660" spans="1:16" ht="39.950000000000003" customHeight="1" x14ac:dyDescent="0.2">
      <c r="A660" s="19" t="s">
        <v>187</v>
      </c>
      <c r="B660" s="20">
        <v>65</v>
      </c>
      <c r="C660" s="20">
        <v>2</v>
      </c>
      <c r="D660" s="21">
        <f t="shared" ref="D660" si="252">C660/B660*100</f>
        <v>3.0769230769230771</v>
      </c>
      <c r="E660" s="127">
        <v>0</v>
      </c>
      <c r="F660" s="127">
        <v>0</v>
      </c>
      <c r="G660" s="20">
        <v>23</v>
      </c>
      <c r="H660" s="21">
        <f t="shared" si="247"/>
        <v>35.384615384615387</v>
      </c>
      <c r="I660" s="127">
        <v>0</v>
      </c>
      <c r="J660" s="127">
        <v>0</v>
      </c>
      <c r="K660" s="20">
        <v>7</v>
      </c>
      <c r="L660" s="21">
        <f t="shared" si="249"/>
        <v>10.76923076923077</v>
      </c>
      <c r="M660" s="20">
        <v>2</v>
      </c>
      <c r="N660" s="21">
        <f t="shared" si="250"/>
        <v>3.0769230769230771</v>
      </c>
      <c r="O660" s="20">
        <v>31</v>
      </c>
      <c r="P660" s="22">
        <f t="shared" si="251"/>
        <v>47.692307692307693</v>
      </c>
    </row>
    <row r="661" spans="1:16" ht="39.950000000000003" customHeight="1" x14ac:dyDescent="0.2">
      <c r="A661" s="125" t="s">
        <v>199</v>
      </c>
      <c r="B661" s="20">
        <v>31</v>
      </c>
      <c r="C661" s="127">
        <v>0</v>
      </c>
      <c r="D661" s="127">
        <v>0</v>
      </c>
      <c r="E661" s="20">
        <v>1</v>
      </c>
      <c r="F661" s="21">
        <f t="shared" si="246"/>
        <v>3.225806451612903</v>
      </c>
      <c r="G661" s="127">
        <v>0</v>
      </c>
      <c r="H661" s="127">
        <v>0</v>
      </c>
      <c r="I661" s="127">
        <v>0</v>
      </c>
      <c r="J661" s="127">
        <v>0</v>
      </c>
      <c r="K661" s="127">
        <v>0</v>
      </c>
      <c r="L661" s="127">
        <v>0</v>
      </c>
      <c r="M661" s="127">
        <v>0</v>
      </c>
      <c r="N661" s="127">
        <v>0</v>
      </c>
      <c r="O661" s="20">
        <v>30</v>
      </c>
      <c r="P661" s="22">
        <f t="shared" si="251"/>
        <v>96.774193548387103</v>
      </c>
    </row>
    <row r="662" spans="1:16" ht="39.950000000000003" customHeight="1" x14ac:dyDescent="0.2">
      <c r="A662" s="19" t="s">
        <v>188</v>
      </c>
      <c r="B662" s="127">
        <v>0</v>
      </c>
      <c r="C662" s="127">
        <v>0</v>
      </c>
      <c r="D662" s="127">
        <v>0</v>
      </c>
      <c r="E662" s="127">
        <v>0</v>
      </c>
      <c r="F662" s="127">
        <v>0</v>
      </c>
      <c r="G662" s="127">
        <v>0</v>
      </c>
      <c r="H662" s="127">
        <v>0</v>
      </c>
      <c r="I662" s="127">
        <v>0</v>
      </c>
      <c r="J662" s="127">
        <v>0</v>
      </c>
      <c r="K662" s="127">
        <v>0</v>
      </c>
      <c r="L662" s="127">
        <v>0</v>
      </c>
      <c r="M662" s="127">
        <v>0</v>
      </c>
      <c r="N662" s="127">
        <v>0</v>
      </c>
      <c r="O662" s="127">
        <v>0</v>
      </c>
      <c r="P662" s="127">
        <v>0</v>
      </c>
    </row>
    <row r="663" spans="1:16" ht="54.95" customHeight="1" x14ac:dyDescent="0.2">
      <c r="A663" s="19" t="s">
        <v>189</v>
      </c>
      <c r="B663" s="127">
        <v>0</v>
      </c>
      <c r="C663" s="127">
        <v>0</v>
      </c>
      <c r="D663" s="127">
        <v>0</v>
      </c>
      <c r="E663" s="127">
        <v>0</v>
      </c>
      <c r="F663" s="127">
        <v>0</v>
      </c>
      <c r="G663" s="127">
        <v>0</v>
      </c>
      <c r="H663" s="127">
        <v>0</v>
      </c>
      <c r="I663" s="127">
        <v>0</v>
      </c>
      <c r="J663" s="127">
        <v>0</v>
      </c>
      <c r="K663" s="127">
        <v>0</v>
      </c>
      <c r="L663" s="127">
        <v>0</v>
      </c>
      <c r="M663" s="127">
        <v>0</v>
      </c>
      <c r="N663" s="127">
        <v>0</v>
      </c>
      <c r="O663" s="127">
        <v>0</v>
      </c>
      <c r="P663" s="127">
        <v>0</v>
      </c>
    </row>
    <row r="664" spans="1:16" ht="120" customHeight="1" x14ac:dyDescent="0.2">
      <c r="A664" s="19" t="s">
        <v>200</v>
      </c>
      <c r="B664" s="127">
        <v>0</v>
      </c>
      <c r="C664" s="127">
        <v>0</v>
      </c>
      <c r="D664" s="127">
        <v>0</v>
      </c>
      <c r="E664" s="127">
        <v>0</v>
      </c>
      <c r="F664" s="127">
        <v>0</v>
      </c>
      <c r="G664" s="127">
        <v>0</v>
      </c>
      <c r="H664" s="127">
        <v>0</v>
      </c>
      <c r="I664" s="127">
        <v>0</v>
      </c>
      <c r="J664" s="127">
        <v>0</v>
      </c>
      <c r="K664" s="127">
        <v>0</v>
      </c>
      <c r="L664" s="127">
        <v>0</v>
      </c>
      <c r="M664" s="127">
        <v>0</v>
      </c>
      <c r="N664" s="127">
        <v>0</v>
      </c>
      <c r="O664" s="127">
        <v>0</v>
      </c>
      <c r="P664" s="127">
        <v>0</v>
      </c>
    </row>
    <row r="665" spans="1:16" ht="39.950000000000003" customHeight="1" x14ac:dyDescent="0.2">
      <c r="A665" s="19" t="s">
        <v>190</v>
      </c>
      <c r="B665" s="20">
        <v>8</v>
      </c>
      <c r="C665" s="127">
        <v>0</v>
      </c>
      <c r="D665" s="127">
        <v>0</v>
      </c>
      <c r="E665" s="20">
        <v>6</v>
      </c>
      <c r="F665" s="21">
        <f t="shared" si="246"/>
        <v>75</v>
      </c>
      <c r="G665" s="127">
        <v>0</v>
      </c>
      <c r="H665" s="127">
        <v>0</v>
      </c>
      <c r="I665" s="127">
        <v>0</v>
      </c>
      <c r="J665" s="127">
        <v>0</v>
      </c>
      <c r="K665" s="127">
        <v>0</v>
      </c>
      <c r="L665" s="127">
        <v>0</v>
      </c>
      <c r="M665" s="127">
        <v>0</v>
      </c>
      <c r="N665" s="127">
        <v>0</v>
      </c>
      <c r="O665" s="20">
        <v>2</v>
      </c>
      <c r="P665" s="22">
        <f t="shared" si="251"/>
        <v>25</v>
      </c>
    </row>
    <row r="666" spans="1:16" ht="39.950000000000003" customHeight="1" x14ac:dyDescent="0.2">
      <c r="A666" s="19" t="s">
        <v>191</v>
      </c>
      <c r="B666" s="20">
        <v>309</v>
      </c>
      <c r="C666" s="20">
        <v>1</v>
      </c>
      <c r="D666" s="21">
        <f t="shared" ref="D666" si="253">C666/B666*100</f>
        <v>0.3236245954692557</v>
      </c>
      <c r="E666" s="20">
        <v>10</v>
      </c>
      <c r="F666" s="21">
        <f t="shared" si="246"/>
        <v>3.2362459546925564</v>
      </c>
      <c r="G666" s="20">
        <v>57</v>
      </c>
      <c r="H666" s="21">
        <f t="shared" si="247"/>
        <v>18.446601941747574</v>
      </c>
      <c r="I666" s="127">
        <v>0</v>
      </c>
      <c r="J666" s="127">
        <v>0</v>
      </c>
      <c r="K666" s="20">
        <v>6</v>
      </c>
      <c r="L666" s="21">
        <f t="shared" si="249"/>
        <v>1.9417475728155338</v>
      </c>
      <c r="M666" s="127">
        <v>0</v>
      </c>
      <c r="N666" s="127">
        <v>0</v>
      </c>
      <c r="O666" s="20">
        <v>235</v>
      </c>
      <c r="P666" s="22">
        <f t="shared" si="251"/>
        <v>76.051779935275079</v>
      </c>
    </row>
    <row r="667" spans="1:16" ht="39.950000000000003" customHeight="1" x14ac:dyDescent="0.2">
      <c r="A667" s="19" t="s">
        <v>192</v>
      </c>
      <c r="B667" s="20">
        <v>23</v>
      </c>
      <c r="C667" s="127">
        <v>0</v>
      </c>
      <c r="D667" s="127">
        <v>0</v>
      </c>
      <c r="E667" s="20">
        <v>2</v>
      </c>
      <c r="F667" s="21">
        <f t="shared" si="246"/>
        <v>8.695652173913043</v>
      </c>
      <c r="G667" s="20">
        <v>8</v>
      </c>
      <c r="H667" s="21">
        <f t="shared" si="247"/>
        <v>34.782608695652172</v>
      </c>
      <c r="I667" s="127">
        <v>0</v>
      </c>
      <c r="J667" s="127">
        <v>0</v>
      </c>
      <c r="K667" s="20">
        <v>4</v>
      </c>
      <c r="L667" s="21">
        <f t="shared" si="249"/>
        <v>17.391304347826086</v>
      </c>
      <c r="M667" s="127">
        <v>0</v>
      </c>
      <c r="N667" s="127">
        <v>0</v>
      </c>
      <c r="O667" s="20">
        <v>9</v>
      </c>
      <c r="P667" s="22">
        <f t="shared" si="251"/>
        <v>39.130434782608695</v>
      </c>
    </row>
    <row r="668" spans="1:16" ht="39.950000000000003" customHeight="1" x14ac:dyDescent="0.2">
      <c r="A668" s="19" t="s">
        <v>193</v>
      </c>
      <c r="B668" s="127">
        <v>0</v>
      </c>
      <c r="C668" s="127">
        <v>0</v>
      </c>
      <c r="D668" s="127">
        <v>0</v>
      </c>
      <c r="E668" s="127">
        <v>0</v>
      </c>
      <c r="F668" s="127">
        <v>0</v>
      </c>
      <c r="G668" s="127">
        <v>0</v>
      </c>
      <c r="H668" s="127">
        <v>0</v>
      </c>
      <c r="I668" s="127">
        <v>0</v>
      </c>
      <c r="J668" s="127">
        <v>0</v>
      </c>
      <c r="K668" s="127">
        <v>0</v>
      </c>
      <c r="L668" s="127">
        <v>0</v>
      </c>
      <c r="M668" s="127">
        <v>0</v>
      </c>
      <c r="N668" s="127">
        <v>0</v>
      </c>
      <c r="O668" s="127">
        <v>0</v>
      </c>
      <c r="P668" s="127">
        <v>0</v>
      </c>
    </row>
    <row r="669" spans="1:16" ht="39.950000000000003" customHeight="1" x14ac:dyDescent="0.2">
      <c r="A669" s="19" t="s">
        <v>194</v>
      </c>
      <c r="B669" s="20">
        <v>5</v>
      </c>
      <c r="C669" s="127">
        <v>0</v>
      </c>
      <c r="D669" s="127">
        <v>0</v>
      </c>
      <c r="E669" s="127">
        <v>0</v>
      </c>
      <c r="F669" s="127">
        <v>0</v>
      </c>
      <c r="G669" s="20">
        <v>3</v>
      </c>
      <c r="H669" s="21">
        <f t="shared" si="247"/>
        <v>60</v>
      </c>
      <c r="I669" s="127">
        <v>0</v>
      </c>
      <c r="J669" s="127">
        <v>0</v>
      </c>
      <c r="K669" s="127">
        <v>0</v>
      </c>
      <c r="L669" s="127">
        <v>0</v>
      </c>
      <c r="M669" s="127">
        <v>0</v>
      </c>
      <c r="N669" s="127">
        <v>0</v>
      </c>
      <c r="O669" s="20">
        <v>2</v>
      </c>
      <c r="P669" s="22">
        <f t="shared" si="251"/>
        <v>40</v>
      </c>
    </row>
    <row r="670" spans="1:16" ht="39.950000000000003" customHeight="1" x14ac:dyDescent="0.2">
      <c r="A670" s="19" t="s">
        <v>195</v>
      </c>
      <c r="B670" s="20">
        <v>21</v>
      </c>
      <c r="C670" s="127">
        <v>0</v>
      </c>
      <c r="D670" s="127">
        <v>0</v>
      </c>
      <c r="E670" s="127">
        <v>0</v>
      </c>
      <c r="F670" s="127">
        <v>0</v>
      </c>
      <c r="G670" s="20">
        <v>0</v>
      </c>
      <c r="H670" s="21">
        <f t="shared" si="247"/>
        <v>0</v>
      </c>
      <c r="I670" s="127">
        <v>0</v>
      </c>
      <c r="J670" s="127">
        <v>0</v>
      </c>
      <c r="K670" s="127">
        <v>0</v>
      </c>
      <c r="L670" s="127">
        <v>0</v>
      </c>
      <c r="M670" s="127">
        <v>0</v>
      </c>
      <c r="N670" s="127">
        <v>0</v>
      </c>
      <c r="O670" s="20">
        <v>21</v>
      </c>
      <c r="P670" s="22">
        <f t="shared" si="251"/>
        <v>100</v>
      </c>
    </row>
    <row r="671" spans="1:16" ht="17.25" customHeight="1" x14ac:dyDescent="0.2">
      <c r="A671" s="56"/>
      <c r="B671" s="20"/>
      <c r="C671" s="20"/>
      <c r="D671" s="21"/>
      <c r="E671" s="20"/>
      <c r="F671" s="21"/>
      <c r="G671" s="20"/>
      <c r="H671" s="21"/>
      <c r="I671" s="20"/>
      <c r="J671" s="21"/>
      <c r="K671" s="20"/>
      <c r="L671" s="21"/>
      <c r="M671" s="20"/>
      <c r="N671" s="21"/>
      <c r="O671" s="20"/>
      <c r="P671" s="22"/>
    </row>
    <row r="672" spans="1:16" ht="15.75" thickBot="1" x14ac:dyDescent="0.25">
      <c r="A672" s="68"/>
      <c r="B672" s="69"/>
      <c r="C672" s="70"/>
      <c r="D672" s="70"/>
      <c r="E672" s="70"/>
      <c r="F672" s="70"/>
      <c r="G672" s="69"/>
      <c r="H672" s="69"/>
      <c r="I672" s="69"/>
      <c r="J672" s="69"/>
      <c r="K672" s="69"/>
      <c r="L672" s="69"/>
      <c r="M672" s="69"/>
      <c r="N672" s="71"/>
      <c r="O672" s="69"/>
      <c r="P672" s="72"/>
    </row>
    <row r="673" spans="1:16" ht="18" customHeight="1" x14ac:dyDescent="0.2">
      <c r="A673" s="29" t="s">
        <v>196</v>
      </c>
      <c r="B673" s="20"/>
      <c r="C673" s="20"/>
      <c r="D673" s="21"/>
      <c r="E673" s="20"/>
      <c r="F673" s="21"/>
      <c r="G673" s="20"/>
      <c r="H673" s="21"/>
      <c r="I673" s="20"/>
      <c r="J673" s="21"/>
      <c r="K673" s="20"/>
      <c r="L673" s="21"/>
      <c r="M673" s="20"/>
      <c r="N673" s="21"/>
      <c r="O673" s="20"/>
      <c r="P673" s="22"/>
    </row>
    <row r="674" spans="1:16" ht="18" customHeight="1" x14ac:dyDescent="0.25">
      <c r="A674" s="30" t="s">
        <v>19</v>
      </c>
    </row>
    <row r="675" spans="1:16" ht="15.95" customHeight="1" x14ac:dyDescent="0.2">
      <c r="A675" s="31" t="s">
        <v>20</v>
      </c>
    </row>
    <row r="676" spans="1:16" ht="35.1" customHeight="1" x14ac:dyDescent="0.2">
      <c r="A676" s="67" t="s">
        <v>171</v>
      </c>
      <c r="B676" s="15"/>
      <c r="C676" s="55"/>
      <c r="D676" s="5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</row>
    <row r="677" spans="1:16" ht="39.950000000000003" customHeight="1" x14ac:dyDescent="0.2">
      <c r="A677" s="16" t="s">
        <v>185</v>
      </c>
      <c r="B677" s="15">
        <v>1617</v>
      </c>
      <c r="C677" s="15">
        <v>266</v>
      </c>
      <c r="D677" s="17">
        <f>C677/B677*100</f>
        <v>16.450216450216452</v>
      </c>
      <c r="E677" s="15">
        <v>13</v>
      </c>
      <c r="F677" s="17">
        <f>E677/B677*100</f>
        <v>0.80395794681508959</v>
      </c>
      <c r="G677" s="15">
        <v>270</v>
      </c>
      <c r="H677" s="17">
        <f>G677/B677*100</f>
        <v>16.697588126159555</v>
      </c>
      <c r="I677" s="15">
        <v>1</v>
      </c>
      <c r="J677" s="17">
        <f>I677/B677*100</f>
        <v>6.1842918985776131E-2</v>
      </c>
      <c r="K677" s="15">
        <v>110</v>
      </c>
      <c r="L677" s="17">
        <f>K677/B677*100</f>
        <v>6.8027210884353746</v>
      </c>
      <c r="M677" s="15">
        <v>92</v>
      </c>
      <c r="N677" s="17">
        <f>M677/B677*100</f>
        <v>5.6895485466914035</v>
      </c>
      <c r="O677" s="15">
        <v>865</v>
      </c>
      <c r="P677" s="18">
        <f>O677/B677*100</f>
        <v>53.494124922696351</v>
      </c>
    </row>
    <row r="678" spans="1:16" ht="39.950000000000003" customHeight="1" x14ac:dyDescent="0.2">
      <c r="A678" s="19" t="s">
        <v>186</v>
      </c>
      <c r="B678" s="20">
        <v>594</v>
      </c>
      <c r="C678" s="20">
        <v>151</v>
      </c>
      <c r="D678" s="21">
        <f>C678/B678*100</f>
        <v>25.420875420875422</v>
      </c>
      <c r="E678" s="20">
        <v>12</v>
      </c>
      <c r="F678" s="21">
        <f t="shared" ref="F678:F689" si="254">E678/B678*100</f>
        <v>2.0202020202020203</v>
      </c>
      <c r="G678" s="20">
        <v>162</v>
      </c>
      <c r="H678" s="21">
        <f t="shared" ref="H678:H689" si="255">G678/B678*100</f>
        <v>27.27272727272727</v>
      </c>
      <c r="I678" s="20">
        <v>1</v>
      </c>
      <c r="J678" s="21">
        <f t="shared" ref="J678" si="256">I678/B678*100</f>
        <v>0.16835016835016833</v>
      </c>
      <c r="K678" s="20">
        <v>22</v>
      </c>
      <c r="L678" s="21">
        <f t="shared" ref="L678:L689" si="257">K678/B678*100</f>
        <v>3.7037037037037033</v>
      </c>
      <c r="M678" s="20">
        <v>55</v>
      </c>
      <c r="N678" s="21">
        <f t="shared" ref="N678:N682" si="258">M678/B678*100</f>
        <v>9.2592592592592595</v>
      </c>
      <c r="O678" s="20">
        <v>191</v>
      </c>
      <c r="P678" s="22">
        <f t="shared" ref="P678:P689" si="259">O678/B678*100</f>
        <v>32.154882154882152</v>
      </c>
    </row>
    <row r="679" spans="1:16" ht="39.950000000000003" customHeight="1" x14ac:dyDescent="0.2">
      <c r="A679" s="19" t="s">
        <v>187</v>
      </c>
      <c r="B679" s="20">
        <v>30</v>
      </c>
      <c r="C679" s="20">
        <v>11</v>
      </c>
      <c r="D679" s="21">
        <f t="shared" ref="D679:D682" si="260">C679/B679*100</f>
        <v>36.666666666666664</v>
      </c>
      <c r="E679" s="127">
        <v>0</v>
      </c>
      <c r="F679" s="127">
        <v>0</v>
      </c>
      <c r="G679" s="20">
        <v>9</v>
      </c>
      <c r="H679" s="21">
        <f t="shared" si="255"/>
        <v>30</v>
      </c>
      <c r="I679" s="127">
        <v>0</v>
      </c>
      <c r="J679" s="127">
        <v>0</v>
      </c>
      <c r="K679" s="127">
        <v>0</v>
      </c>
      <c r="L679" s="127">
        <v>0</v>
      </c>
      <c r="M679" s="127">
        <v>0</v>
      </c>
      <c r="N679" s="127">
        <v>0</v>
      </c>
      <c r="O679" s="20">
        <v>10</v>
      </c>
      <c r="P679" s="22">
        <f t="shared" si="259"/>
        <v>33.333333333333329</v>
      </c>
    </row>
    <row r="680" spans="1:16" ht="39.950000000000003" customHeight="1" x14ac:dyDescent="0.2">
      <c r="A680" s="125" t="s">
        <v>199</v>
      </c>
      <c r="B680" s="20">
        <v>232</v>
      </c>
      <c r="C680" s="20">
        <v>39</v>
      </c>
      <c r="D680" s="21">
        <f t="shared" si="260"/>
        <v>16.810344827586206</v>
      </c>
      <c r="E680" s="127">
        <v>0</v>
      </c>
      <c r="F680" s="127">
        <v>0</v>
      </c>
      <c r="G680" s="20">
        <v>24</v>
      </c>
      <c r="H680" s="21">
        <f t="shared" si="255"/>
        <v>10.344827586206897</v>
      </c>
      <c r="I680" s="127">
        <v>0</v>
      </c>
      <c r="J680" s="127">
        <v>0</v>
      </c>
      <c r="K680" s="20">
        <v>1</v>
      </c>
      <c r="L680" s="21">
        <f t="shared" si="257"/>
        <v>0.43103448275862066</v>
      </c>
      <c r="M680" s="20">
        <v>37</v>
      </c>
      <c r="N680" s="21">
        <f t="shared" si="258"/>
        <v>15.948275862068966</v>
      </c>
      <c r="O680" s="20">
        <v>131</v>
      </c>
      <c r="P680" s="22">
        <f t="shared" si="259"/>
        <v>56.465517241379317</v>
      </c>
    </row>
    <row r="681" spans="1:16" ht="39.950000000000003" customHeight="1" x14ac:dyDescent="0.2">
      <c r="A681" s="19" t="s">
        <v>188</v>
      </c>
      <c r="B681" s="127">
        <v>0</v>
      </c>
      <c r="C681" s="127">
        <v>0</v>
      </c>
      <c r="D681" s="127">
        <v>0</v>
      </c>
      <c r="E681" s="127">
        <v>0</v>
      </c>
      <c r="F681" s="127">
        <v>0</v>
      </c>
      <c r="G681" s="127">
        <v>0</v>
      </c>
      <c r="H681" s="127">
        <v>0</v>
      </c>
      <c r="I681" s="127">
        <v>0</v>
      </c>
      <c r="J681" s="127">
        <v>0</v>
      </c>
      <c r="K681" s="127">
        <v>0</v>
      </c>
      <c r="L681" s="127">
        <v>0</v>
      </c>
      <c r="M681" s="127">
        <v>0</v>
      </c>
      <c r="N681" s="127">
        <v>0</v>
      </c>
      <c r="O681" s="127">
        <v>0</v>
      </c>
      <c r="P681" s="127">
        <v>0</v>
      </c>
    </row>
    <row r="682" spans="1:16" ht="54.95" customHeight="1" x14ac:dyDescent="0.2">
      <c r="A682" s="19" t="s">
        <v>189</v>
      </c>
      <c r="B682" s="20">
        <v>436</v>
      </c>
      <c r="C682" s="20">
        <v>65</v>
      </c>
      <c r="D682" s="21">
        <f t="shared" si="260"/>
        <v>14.908256880733944</v>
      </c>
      <c r="E682" s="127">
        <v>0</v>
      </c>
      <c r="F682" s="127">
        <v>0</v>
      </c>
      <c r="G682" s="127">
        <v>0</v>
      </c>
      <c r="H682" s="127">
        <v>0</v>
      </c>
      <c r="I682" s="127">
        <v>0</v>
      </c>
      <c r="J682" s="127">
        <v>0</v>
      </c>
      <c r="K682" s="20">
        <v>63</v>
      </c>
      <c r="L682" s="21">
        <f t="shared" si="257"/>
        <v>14.449541284403669</v>
      </c>
      <c r="M682" s="20">
        <v>0</v>
      </c>
      <c r="N682" s="21">
        <f t="shared" si="258"/>
        <v>0</v>
      </c>
      <c r="O682" s="20">
        <v>308</v>
      </c>
      <c r="P682" s="22">
        <f t="shared" si="259"/>
        <v>70.642201834862391</v>
      </c>
    </row>
    <row r="683" spans="1:16" ht="120" customHeight="1" x14ac:dyDescent="0.2">
      <c r="A683" s="19" t="s">
        <v>200</v>
      </c>
      <c r="B683" s="127">
        <v>0</v>
      </c>
      <c r="C683" s="127">
        <v>0</v>
      </c>
      <c r="D683" s="127">
        <v>0</v>
      </c>
      <c r="E683" s="127">
        <v>0</v>
      </c>
      <c r="F683" s="127">
        <v>0</v>
      </c>
      <c r="G683" s="127">
        <v>0</v>
      </c>
      <c r="H683" s="127">
        <v>0</v>
      </c>
      <c r="I683" s="127">
        <v>0</v>
      </c>
      <c r="J683" s="127">
        <v>0</v>
      </c>
      <c r="K683" s="127">
        <v>0</v>
      </c>
      <c r="L683" s="127">
        <v>0</v>
      </c>
      <c r="M683" s="127">
        <v>0</v>
      </c>
      <c r="N683" s="127">
        <v>0</v>
      </c>
      <c r="O683" s="127">
        <v>0</v>
      </c>
      <c r="P683" s="127">
        <v>0</v>
      </c>
    </row>
    <row r="684" spans="1:16" ht="39.950000000000003" customHeight="1" x14ac:dyDescent="0.2">
      <c r="A684" s="19" t="s">
        <v>190</v>
      </c>
      <c r="B684" s="20">
        <v>58</v>
      </c>
      <c r="C684" s="127">
        <v>0</v>
      </c>
      <c r="D684" s="127">
        <v>0</v>
      </c>
      <c r="E684" s="127">
        <v>0</v>
      </c>
      <c r="F684" s="127">
        <v>0</v>
      </c>
      <c r="G684" s="20">
        <v>1</v>
      </c>
      <c r="H684" s="21">
        <f t="shared" si="255"/>
        <v>1.7241379310344827</v>
      </c>
      <c r="I684" s="127">
        <v>0</v>
      </c>
      <c r="J684" s="127">
        <v>0</v>
      </c>
      <c r="K684" s="127">
        <v>0</v>
      </c>
      <c r="L684" s="127">
        <v>0</v>
      </c>
      <c r="M684" s="127">
        <v>0</v>
      </c>
      <c r="N684" s="127">
        <v>0</v>
      </c>
      <c r="O684" s="20">
        <v>57</v>
      </c>
      <c r="P684" s="22">
        <f t="shared" si="259"/>
        <v>98.275862068965509</v>
      </c>
    </row>
    <row r="685" spans="1:16" ht="39.950000000000003" customHeight="1" x14ac:dyDescent="0.2">
      <c r="A685" s="19" t="s">
        <v>191</v>
      </c>
      <c r="B685" s="20">
        <v>198</v>
      </c>
      <c r="C685" s="127">
        <v>0</v>
      </c>
      <c r="D685" s="127">
        <v>0</v>
      </c>
      <c r="E685" s="20">
        <v>1</v>
      </c>
      <c r="F685" s="21">
        <f t="shared" si="254"/>
        <v>0.50505050505050508</v>
      </c>
      <c r="G685" s="20">
        <v>74</v>
      </c>
      <c r="H685" s="21">
        <f t="shared" si="255"/>
        <v>37.373737373737377</v>
      </c>
      <c r="I685" s="127">
        <v>0</v>
      </c>
      <c r="J685" s="127">
        <v>0</v>
      </c>
      <c r="K685" s="20">
        <v>3</v>
      </c>
      <c r="L685" s="21">
        <f t="shared" si="257"/>
        <v>1.5151515151515151</v>
      </c>
      <c r="M685" s="127">
        <v>0</v>
      </c>
      <c r="N685" s="127">
        <v>0</v>
      </c>
      <c r="O685" s="20">
        <v>120</v>
      </c>
      <c r="P685" s="22">
        <f t="shared" si="259"/>
        <v>60.606060606060609</v>
      </c>
    </row>
    <row r="686" spans="1:16" ht="39.950000000000003" customHeight="1" x14ac:dyDescent="0.2">
      <c r="A686" s="19" t="s">
        <v>192</v>
      </c>
      <c r="B686" s="20">
        <v>1</v>
      </c>
      <c r="C686" s="127">
        <v>0</v>
      </c>
      <c r="D686" s="127">
        <v>0</v>
      </c>
      <c r="E686" s="127">
        <v>0</v>
      </c>
      <c r="F686" s="127">
        <v>0</v>
      </c>
      <c r="G686" s="127">
        <v>0</v>
      </c>
      <c r="H686" s="127">
        <v>0</v>
      </c>
      <c r="I686" s="127">
        <v>0</v>
      </c>
      <c r="J686" s="127">
        <v>0</v>
      </c>
      <c r="K686" s="127">
        <v>0</v>
      </c>
      <c r="L686" s="127">
        <v>0</v>
      </c>
      <c r="M686" s="127">
        <v>0</v>
      </c>
      <c r="N686" s="127">
        <v>0</v>
      </c>
      <c r="O686" s="20">
        <v>1</v>
      </c>
      <c r="P686" s="22">
        <f t="shared" si="259"/>
        <v>100</v>
      </c>
    </row>
    <row r="687" spans="1:16" ht="39.950000000000003" customHeight="1" x14ac:dyDescent="0.2">
      <c r="A687" s="19" t="s">
        <v>193</v>
      </c>
      <c r="B687" s="127">
        <v>0</v>
      </c>
      <c r="C687" s="127">
        <v>0</v>
      </c>
      <c r="D687" s="127">
        <v>0</v>
      </c>
      <c r="E687" s="127">
        <v>0</v>
      </c>
      <c r="F687" s="127">
        <v>0</v>
      </c>
      <c r="G687" s="127">
        <v>0</v>
      </c>
      <c r="H687" s="127">
        <v>0</v>
      </c>
      <c r="I687" s="127">
        <v>0</v>
      </c>
      <c r="J687" s="127">
        <v>0</v>
      </c>
      <c r="K687" s="127">
        <v>0</v>
      </c>
      <c r="L687" s="127">
        <v>0</v>
      </c>
      <c r="M687" s="127">
        <v>0</v>
      </c>
      <c r="N687" s="127">
        <v>0</v>
      </c>
      <c r="O687" s="127">
        <v>0</v>
      </c>
      <c r="P687" s="127">
        <v>0</v>
      </c>
    </row>
    <row r="688" spans="1:16" ht="39.950000000000003" customHeight="1" x14ac:dyDescent="0.2">
      <c r="A688" s="19" t="s">
        <v>194</v>
      </c>
      <c r="B688" s="127">
        <v>0</v>
      </c>
      <c r="C688" s="127">
        <v>0</v>
      </c>
      <c r="D688" s="127">
        <v>0</v>
      </c>
      <c r="E688" s="127">
        <v>0</v>
      </c>
      <c r="F688" s="127">
        <v>0</v>
      </c>
      <c r="G688" s="127">
        <v>0</v>
      </c>
      <c r="H688" s="127">
        <v>0</v>
      </c>
      <c r="I688" s="127">
        <v>0</v>
      </c>
      <c r="J688" s="127">
        <v>0</v>
      </c>
      <c r="K688" s="127">
        <v>0</v>
      </c>
      <c r="L688" s="127">
        <v>0</v>
      </c>
      <c r="M688" s="127">
        <v>0</v>
      </c>
      <c r="N688" s="127">
        <v>0</v>
      </c>
      <c r="O688" s="127">
        <v>0</v>
      </c>
      <c r="P688" s="127">
        <v>0</v>
      </c>
    </row>
    <row r="689" spans="1:16" ht="39.950000000000003" customHeight="1" x14ac:dyDescent="0.2">
      <c r="A689" s="19" t="s">
        <v>195</v>
      </c>
      <c r="B689" s="20">
        <v>68</v>
      </c>
      <c r="C689" s="127">
        <v>0</v>
      </c>
      <c r="D689" s="127">
        <v>0</v>
      </c>
      <c r="E689" s="20">
        <v>0</v>
      </c>
      <c r="F689" s="21">
        <f t="shared" si="254"/>
        <v>0</v>
      </c>
      <c r="G689" s="20">
        <v>0</v>
      </c>
      <c r="H689" s="21">
        <f t="shared" si="255"/>
        <v>0</v>
      </c>
      <c r="I689" s="127">
        <v>0</v>
      </c>
      <c r="J689" s="127">
        <v>0</v>
      </c>
      <c r="K689" s="20">
        <v>21</v>
      </c>
      <c r="L689" s="21">
        <f t="shared" si="257"/>
        <v>30.882352941176471</v>
      </c>
      <c r="M689" s="127">
        <v>0</v>
      </c>
      <c r="N689" s="127">
        <v>0</v>
      </c>
      <c r="O689" s="20">
        <v>47</v>
      </c>
      <c r="P689" s="22">
        <f t="shared" si="259"/>
        <v>69.117647058823522</v>
      </c>
    </row>
    <row r="690" spans="1:16" ht="15" customHeight="1" x14ac:dyDescent="0.2">
      <c r="A690" s="56"/>
      <c r="B690" s="20"/>
      <c r="C690" s="20"/>
      <c r="D690" s="21"/>
      <c r="E690" s="20"/>
      <c r="F690" s="21"/>
      <c r="G690" s="20"/>
      <c r="H690" s="21"/>
      <c r="I690" s="20"/>
      <c r="J690" s="21"/>
      <c r="K690" s="20"/>
      <c r="L690" s="21"/>
      <c r="M690" s="20"/>
      <c r="N690" s="21"/>
      <c r="O690" s="20"/>
      <c r="P690" s="22"/>
    </row>
    <row r="691" spans="1:16" ht="15.75" thickBot="1" x14ac:dyDescent="0.25">
      <c r="A691" s="68"/>
      <c r="B691" s="69"/>
      <c r="C691" s="70"/>
      <c r="D691" s="70"/>
      <c r="E691" s="70"/>
      <c r="F691" s="70"/>
      <c r="G691" s="69"/>
      <c r="H691" s="69"/>
      <c r="I691" s="69"/>
      <c r="J691" s="69"/>
      <c r="K691" s="69"/>
      <c r="L691" s="69"/>
      <c r="M691" s="69"/>
      <c r="N691" s="71"/>
      <c r="O691" s="69"/>
      <c r="P691" s="72"/>
    </row>
    <row r="692" spans="1:16" ht="18" customHeight="1" x14ac:dyDescent="0.2">
      <c r="A692" s="29" t="s">
        <v>196</v>
      </c>
      <c r="B692" s="20"/>
      <c r="C692" s="20"/>
      <c r="D692" s="21"/>
      <c r="E692" s="20"/>
      <c r="F692" s="21"/>
      <c r="G692" s="20"/>
      <c r="H692" s="21"/>
      <c r="I692" s="20"/>
      <c r="J692" s="21"/>
      <c r="K692" s="20"/>
      <c r="L692" s="21"/>
      <c r="M692" s="20"/>
      <c r="N692" s="21"/>
      <c r="O692" s="20"/>
      <c r="P692" s="22"/>
    </row>
    <row r="693" spans="1:16" ht="18" customHeight="1" x14ac:dyDescent="0.25">
      <c r="A693" s="30" t="s">
        <v>19</v>
      </c>
    </row>
    <row r="694" spans="1:16" ht="15.95" customHeight="1" x14ac:dyDescent="0.2">
      <c r="A694" s="31" t="s">
        <v>20</v>
      </c>
    </row>
    <row r="695" spans="1:16" ht="35.1" customHeight="1" x14ac:dyDescent="0.2">
      <c r="A695" s="67" t="s">
        <v>172</v>
      </c>
      <c r="B695" s="15"/>
      <c r="C695" s="55"/>
      <c r="D695" s="5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</row>
    <row r="696" spans="1:16" ht="39.950000000000003" customHeight="1" x14ac:dyDescent="0.2">
      <c r="A696" s="16" t="s">
        <v>185</v>
      </c>
      <c r="B696" s="15">
        <v>980</v>
      </c>
      <c r="C696" s="15">
        <v>14</v>
      </c>
      <c r="D696" s="17">
        <f>C696/B696*100</f>
        <v>1.4285714285714286</v>
      </c>
      <c r="E696" s="15">
        <v>43</v>
      </c>
      <c r="F696" s="17">
        <f>E696/B696*100</f>
        <v>4.3877551020408161</v>
      </c>
      <c r="G696" s="15">
        <v>686</v>
      </c>
      <c r="H696" s="17">
        <f>G696/B696*100</f>
        <v>70</v>
      </c>
      <c r="I696" s="15">
        <v>19</v>
      </c>
      <c r="J696" s="17">
        <f>I696/B696*100</f>
        <v>1.9387755102040816</v>
      </c>
      <c r="K696" s="15">
        <v>35</v>
      </c>
      <c r="L696" s="17">
        <f>K696/B696*100</f>
        <v>3.5714285714285712</v>
      </c>
      <c r="M696" s="15">
        <v>5</v>
      </c>
      <c r="N696" s="17">
        <f>M696/B696*100</f>
        <v>0.51020408163265307</v>
      </c>
      <c r="O696" s="15">
        <v>178</v>
      </c>
      <c r="P696" s="18">
        <f>O696/B696*100</f>
        <v>18.163265306122451</v>
      </c>
    </row>
    <row r="697" spans="1:16" ht="39.950000000000003" customHeight="1" x14ac:dyDescent="0.2">
      <c r="A697" s="19" t="s">
        <v>186</v>
      </c>
      <c r="B697" s="20">
        <v>64</v>
      </c>
      <c r="C697" s="20">
        <v>4</v>
      </c>
      <c r="D697" s="21">
        <f>C697/B697*100</f>
        <v>6.25</v>
      </c>
      <c r="E697" s="20">
        <v>26</v>
      </c>
      <c r="F697" s="21">
        <f t="shared" ref="F697:F704" si="261">E697/B697*100</f>
        <v>40.625</v>
      </c>
      <c r="G697" s="20">
        <v>11</v>
      </c>
      <c r="H697" s="21">
        <f t="shared" ref="H697:H706" si="262">G697/B697*100</f>
        <v>17.1875</v>
      </c>
      <c r="I697" s="20">
        <v>1</v>
      </c>
      <c r="J697" s="21">
        <f t="shared" ref="J697:J704" si="263">I697/B697*100</f>
        <v>1.5625</v>
      </c>
      <c r="K697" s="20">
        <v>2</v>
      </c>
      <c r="L697" s="21">
        <f t="shared" ref="L697:L701" si="264">K697/B697*100</f>
        <v>3.125</v>
      </c>
      <c r="M697" s="20">
        <v>5</v>
      </c>
      <c r="N697" s="21">
        <f t="shared" ref="N697" si="265">M697/B697*100</f>
        <v>7.8125</v>
      </c>
      <c r="O697" s="20">
        <v>15</v>
      </c>
      <c r="P697" s="22">
        <f t="shared" ref="P697:P708" si="266">O697/B697*100</f>
        <v>23.4375</v>
      </c>
    </row>
    <row r="698" spans="1:16" ht="39.950000000000003" customHeight="1" x14ac:dyDescent="0.2">
      <c r="A698" s="19" t="s">
        <v>187</v>
      </c>
      <c r="B698" s="20">
        <v>7</v>
      </c>
      <c r="C698" s="20">
        <v>1</v>
      </c>
      <c r="D698" s="21">
        <f t="shared" ref="D698:D699" si="267">C698/B698*100</f>
        <v>14.285714285714285</v>
      </c>
      <c r="E698" s="20">
        <v>0</v>
      </c>
      <c r="F698" s="21">
        <f t="shared" si="261"/>
        <v>0</v>
      </c>
      <c r="G698" s="20">
        <v>1</v>
      </c>
      <c r="H698" s="21">
        <f t="shared" si="262"/>
        <v>14.285714285714285</v>
      </c>
      <c r="I698" s="20">
        <v>1</v>
      </c>
      <c r="J698" s="21">
        <f t="shared" si="263"/>
        <v>14.285714285714285</v>
      </c>
      <c r="K698" s="20">
        <v>1</v>
      </c>
      <c r="L698" s="21">
        <f t="shared" si="264"/>
        <v>14.285714285714285</v>
      </c>
      <c r="M698" s="127">
        <v>0</v>
      </c>
      <c r="N698" s="127">
        <v>0</v>
      </c>
      <c r="O698" s="20">
        <v>3</v>
      </c>
      <c r="P698" s="22">
        <f t="shared" si="266"/>
        <v>42.857142857142854</v>
      </c>
    </row>
    <row r="699" spans="1:16" ht="39.950000000000003" customHeight="1" x14ac:dyDescent="0.2">
      <c r="A699" s="125" t="s">
        <v>199</v>
      </c>
      <c r="B699" s="20">
        <v>154</v>
      </c>
      <c r="C699" s="20">
        <v>9</v>
      </c>
      <c r="D699" s="21">
        <f t="shared" si="267"/>
        <v>5.8441558441558437</v>
      </c>
      <c r="E699" s="20">
        <v>4</v>
      </c>
      <c r="F699" s="21">
        <f t="shared" si="261"/>
        <v>2.5974025974025974</v>
      </c>
      <c r="G699" s="20">
        <v>42</v>
      </c>
      <c r="H699" s="21">
        <f t="shared" si="262"/>
        <v>27.27272727272727</v>
      </c>
      <c r="I699" s="20">
        <v>2</v>
      </c>
      <c r="J699" s="21">
        <f t="shared" si="263"/>
        <v>1.2987012987012987</v>
      </c>
      <c r="K699" s="20">
        <v>30</v>
      </c>
      <c r="L699" s="21">
        <f t="shared" si="264"/>
        <v>19.480519480519483</v>
      </c>
      <c r="M699" s="127">
        <v>0</v>
      </c>
      <c r="N699" s="127">
        <v>0</v>
      </c>
      <c r="O699" s="20">
        <v>67</v>
      </c>
      <c r="P699" s="22">
        <f t="shared" si="266"/>
        <v>43.506493506493506</v>
      </c>
    </row>
    <row r="700" spans="1:16" ht="39.950000000000003" customHeight="1" x14ac:dyDescent="0.2">
      <c r="A700" s="19" t="s">
        <v>188</v>
      </c>
      <c r="B700" s="127">
        <v>0</v>
      </c>
      <c r="C700" s="127">
        <v>0</v>
      </c>
      <c r="D700" s="127">
        <v>0</v>
      </c>
      <c r="E700" s="127">
        <v>0</v>
      </c>
      <c r="F700" s="127">
        <v>0</v>
      </c>
      <c r="G700" s="127">
        <v>0</v>
      </c>
      <c r="H700" s="127">
        <v>0</v>
      </c>
      <c r="I700" s="127">
        <v>0</v>
      </c>
      <c r="J700" s="127">
        <v>0</v>
      </c>
      <c r="K700" s="127">
        <v>0</v>
      </c>
      <c r="L700" s="127">
        <v>0</v>
      </c>
      <c r="M700" s="127">
        <v>0</v>
      </c>
      <c r="N700" s="127">
        <v>0</v>
      </c>
      <c r="O700" s="127">
        <v>0</v>
      </c>
      <c r="P700" s="127">
        <v>0</v>
      </c>
    </row>
    <row r="701" spans="1:16" ht="54.95" customHeight="1" x14ac:dyDescent="0.2">
      <c r="A701" s="19" t="s">
        <v>189</v>
      </c>
      <c r="B701" s="20">
        <v>2</v>
      </c>
      <c r="C701" s="127">
        <v>0</v>
      </c>
      <c r="D701" s="127">
        <v>0</v>
      </c>
      <c r="E701" s="127">
        <v>0</v>
      </c>
      <c r="F701" s="127">
        <v>0</v>
      </c>
      <c r="G701" s="127">
        <v>0</v>
      </c>
      <c r="H701" s="127">
        <v>0</v>
      </c>
      <c r="I701" s="127">
        <v>0</v>
      </c>
      <c r="J701" s="127">
        <v>0</v>
      </c>
      <c r="K701" s="20">
        <v>2</v>
      </c>
      <c r="L701" s="21">
        <f t="shared" si="264"/>
        <v>100</v>
      </c>
      <c r="M701" s="127">
        <v>0</v>
      </c>
      <c r="N701" s="127">
        <v>0</v>
      </c>
      <c r="O701" s="127">
        <v>0</v>
      </c>
      <c r="P701" s="127">
        <v>0</v>
      </c>
    </row>
    <row r="702" spans="1:16" ht="120" customHeight="1" x14ac:dyDescent="0.2">
      <c r="A702" s="19" t="s">
        <v>200</v>
      </c>
      <c r="B702" s="127">
        <v>0</v>
      </c>
      <c r="C702" s="127">
        <v>0</v>
      </c>
      <c r="D702" s="127">
        <v>0</v>
      </c>
      <c r="E702" s="127">
        <v>0</v>
      </c>
      <c r="F702" s="127">
        <v>0</v>
      </c>
      <c r="G702" s="127">
        <v>0</v>
      </c>
      <c r="H702" s="127">
        <v>0</v>
      </c>
      <c r="I702" s="127">
        <v>0</v>
      </c>
      <c r="J702" s="127">
        <v>0</v>
      </c>
      <c r="K702" s="127">
        <v>0</v>
      </c>
      <c r="L702" s="127">
        <v>0</v>
      </c>
      <c r="M702" s="127">
        <v>0</v>
      </c>
      <c r="N702" s="127">
        <v>0</v>
      </c>
      <c r="O702" s="127">
        <v>0</v>
      </c>
      <c r="P702" s="127">
        <v>0</v>
      </c>
    </row>
    <row r="703" spans="1:16" ht="39.950000000000003" customHeight="1" x14ac:dyDescent="0.2">
      <c r="A703" s="19" t="s">
        <v>190</v>
      </c>
      <c r="B703" s="127">
        <v>0</v>
      </c>
      <c r="C703" s="127">
        <v>0</v>
      </c>
      <c r="D703" s="127">
        <v>0</v>
      </c>
      <c r="E703" s="127">
        <v>0</v>
      </c>
      <c r="F703" s="127">
        <v>0</v>
      </c>
      <c r="G703" s="127">
        <v>0</v>
      </c>
      <c r="H703" s="127">
        <v>0</v>
      </c>
      <c r="I703" s="127">
        <v>0</v>
      </c>
      <c r="J703" s="127">
        <v>0</v>
      </c>
      <c r="K703" s="127">
        <v>0</v>
      </c>
      <c r="L703" s="127">
        <v>0</v>
      </c>
      <c r="M703" s="127">
        <v>0</v>
      </c>
      <c r="N703" s="127">
        <v>0</v>
      </c>
      <c r="O703" s="127">
        <v>0</v>
      </c>
      <c r="P703" s="127">
        <v>0</v>
      </c>
    </row>
    <row r="704" spans="1:16" ht="39.950000000000003" customHeight="1" x14ac:dyDescent="0.2">
      <c r="A704" s="19" t="s">
        <v>191</v>
      </c>
      <c r="B704" s="20">
        <v>661</v>
      </c>
      <c r="C704" s="127">
        <v>0</v>
      </c>
      <c r="D704" s="127">
        <v>0</v>
      </c>
      <c r="E704" s="20">
        <v>13</v>
      </c>
      <c r="F704" s="21">
        <f t="shared" si="261"/>
        <v>1.9667170953101363</v>
      </c>
      <c r="G704" s="20">
        <v>580</v>
      </c>
      <c r="H704" s="21">
        <f t="shared" si="262"/>
        <v>87.745839636913772</v>
      </c>
      <c r="I704" s="20">
        <v>15</v>
      </c>
      <c r="J704" s="21">
        <f t="shared" si="263"/>
        <v>2.2692889561270801</v>
      </c>
      <c r="K704" s="127">
        <v>0</v>
      </c>
      <c r="L704" s="127">
        <v>0</v>
      </c>
      <c r="M704" s="127">
        <v>0</v>
      </c>
      <c r="N704" s="127">
        <v>0</v>
      </c>
      <c r="O704" s="20">
        <v>53</v>
      </c>
      <c r="P704" s="22">
        <f t="shared" si="266"/>
        <v>8.0181543116490168</v>
      </c>
    </row>
    <row r="705" spans="1:16" ht="39.950000000000003" customHeight="1" x14ac:dyDescent="0.2">
      <c r="A705" s="19" t="s">
        <v>192</v>
      </c>
      <c r="B705" s="20">
        <v>1</v>
      </c>
      <c r="C705" s="127">
        <v>0</v>
      </c>
      <c r="D705" s="127">
        <v>0</v>
      </c>
      <c r="E705" s="127">
        <v>0</v>
      </c>
      <c r="F705" s="127">
        <v>0</v>
      </c>
      <c r="G705" s="127">
        <v>0</v>
      </c>
      <c r="H705" s="127">
        <v>0</v>
      </c>
      <c r="I705" s="127">
        <v>0</v>
      </c>
      <c r="J705" s="127">
        <v>0</v>
      </c>
      <c r="K705" s="127">
        <v>0</v>
      </c>
      <c r="L705" s="127">
        <v>0</v>
      </c>
      <c r="M705" s="127">
        <v>0</v>
      </c>
      <c r="N705" s="127">
        <v>0</v>
      </c>
      <c r="O705" s="20">
        <v>1</v>
      </c>
      <c r="P705" s="22">
        <f t="shared" si="266"/>
        <v>100</v>
      </c>
    </row>
    <row r="706" spans="1:16" ht="39.950000000000003" customHeight="1" x14ac:dyDescent="0.2">
      <c r="A706" s="19" t="s">
        <v>193</v>
      </c>
      <c r="B706" s="20">
        <v>74</v>
      </c>
      <c r="C706" s="127">
        <v>0</v>
      </c>
      <c r="D706" s="127">
        <v>0</v>
      </c>
      <c r="E706" s="127">
        <v>0</v>
      </c>
      <c r="F706" s="127">
        <v>0</v>
      </c>
      <c r="G706" s="20">
        <v>52</v>
      </c>
      <c r="H706" s="21">
        <f t="shared" si="262"/>
        <v>70.270270270270274</v>
      </c>
      <c r="I706" s="127">
        <v>0</v>
      </c>
      <c r="J706" s="127">
        <v>0</v>
      </c>
      <c r="K706" s="127">
        <v>0</v>
      </c>
      <c r="L706" s="127">
        <v>0</v>
      </c>
      <c r="M706" s="127">
        <v>0</v>
      </c>
      <c r="N706" s="127">
        <v>0</v>
      </c>
      <c r="O706" s="20">
        <v>22</v>
      </c>
      <c r="P706" s="22">
        <f t="shared" si="266"/>
        <v>29.72972972972973</v>
      </c>
    </row>
    <row r="707" spans="1:16" ht="39.950000000000003" customHeight="1" x14ac:dyDescent="0.2">
      <c r="A707" s="19" t="s">
        <v>194</v>
      </c>
      <c r="B707" s="127">
        <v>0</v>
      </c>
      <c r="C707" s="127">
        <v>0</v>
      </c>
      <c r="D707" s="127">
        <v>0</v>
      </c>
      <c r="E707" s="127">
        <v>0</v>
      </c>
      <c r="F707" s="127">
        <v>0</v>
      </c>
      <c r="G707" s="127">
        <v>0</v>
      </c>
      <c r="H707" s="127">
        <v>0</v>
      </c>
      <c r="I707" s="127">
        <v>0</v>
      </c>
      <c r="J707" s="127">
        <v>0</v>
      </c>
      <c r="K707" s="127">
        <v>0</v>
      </c>
      <c r="L707" s="127">
        <v>0</v>
      </c>
      <c r="M707" s="127">
        <v>0</v>
      </c>
      <c r="N707" s="127">
        <v>0</v>
      </c>
      <c r="O707" s="127">
        <v>0</v>
      </c>
      <c r="P707" s="127">
        <v>0</v>
      </c>
    </row>
    <row r="708" spans="1:16" ht="39.950000000000003" customHeight="1" x14ac:dyDescent="0.2">
      <c r="A708" s="19" t="s">
        <v>195</v>
      </c>
      <c r="B708" s="20">
        <v>17</v>
      </c>
      <c r="C708" s="127">
        <v>0</v>
      </c>
      <c r="D708" s="127">
        <v>0</v>
      </c>
      <c r="E708" s="127">
        <v>0</v>
      </c>
      <c r="F708" s="127">
        <v>0</v>
      </c>
      <c r="G708" s="127">
        <v>0</v>
      </c>
      <c r="H708" s="127">
        <v>0</v>
      </c>
      <c r="I708" s="127">
        <v>0</v>
      </c>
      <c r="J708" s="127">
        <v>0</v>
      </c>
      <c r="K708" s="127">
        <v>0</v>
      </c>
      <c r="L708" s="127">
        <v>0</v>
      </c>
      <c r="M708" s="127">
        <v>0</v>
      </c>
      <c r="N708" s="127">
        <v>0</v>
      </c>
      <c r="O708" s="20">
        <v>17</v>
      </c>
      <c r="P708" s="22">
        <f t="shared" si="266"/>
        <v>100</v>
      </c>
    </row>
    <row r="709" spans="1:16" ht="17.25" customHeight="1" x14ac:dyDescent="0.2">
      <c r="A709" s="56"/>
      <c r="B709" s="20"/>
      <c r="C709" s="20"/>
      <c r="D709" s="21"/>
      <c r="E709" s="20"/>
      <c r="F709" s="21"/>
      <c r="G709" s="20"/>
      <c r="H709" s="21"/>
      <c r="I709" s="20"/>
      <c r="J709" s="21"/>
      <c r="K709" s="20"/>
      <c r="L709" s="21"/>
      <c r="M709" s="20"/>
      <c r="N709" s="21"/>
      <c r="O709" s="20"/>
      <c r="P709" s="22"/>
    </row>
    <row r="710" spans="1:16" ht="15.75" thickBot="1" x14ac:dyDescent="0.25">
      <c r="A710" s="68"/>
      <c r="B710" s="69"/>
      <c r="C710" s="70"/>
      <c r="D710" s="70"/>
      <c r="E710" s="70"/>
      <c r="F710" s="70"/>
      <c r="G710" s="69"/>
      <c r="H710" s="69"/>
      <c r="I710" s="69"/>
      <c r="J710" s="69"/>
      <c r="K710" s="69"/>
      <c r="L710" s="69"/>
      <c r="M710" s="69"/>
      <c r="N710" s="71"/>
      <c r="O710" s="69"/>
      <c r="P710" s="72"/>
    </row>
    <row r="711" spans="1:16" ht="18" customHeight="1" x14ac:dyDescent="0.2">
      <c r="A711" s="29" t="s">
        <v>196</v>
      </c>
      <c r="B711" s="20"/>
      <c r="C711" s="20"/>
      <c r="D711" s="21"/>
      <c r="E711" s="20"/>
      <c r="F711" s="21"/>
      <c r="G711" s="20"/>
      <c r="H711" s="21"/>
      <c r="I711" s="20"/>
      <c r="J711" s="21"/>
      <c r="K711" s="20"/>
      <c r="L711" s="21"/>
      <c r="M711" s="20"/>
      <c r="N711" s="21"/>
      <c r="O711" s="20"/>
      <c r="P711" s="22"/>
    </row>
    <row r="712" spans="1:16" ht="18" customHeight="1" x14ac:dyDescent="0.25">
      <c r="A712" s="30" t="s">
        <v>19</v>
      </c>
    </row>
    <row r="713" spans="1:16" ht="15.95" customHeight="1" x14ac:dyDescent="0.2">
      <c r="A713" s="31" t="s">
        <v>20</v>
      </c>
    </row>
    <row r="714" spans="1:16" ht="35.1" customHeight="1" x14ac:dyDescent="0.2">
      <c r="A714" s="67" t="s">
        <v>173</v>
      </c>
      <c r="B714" s="15"/>
      <c r="C714" s="55"/>
      <c r="D714" s="5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</row>
    <row r="715" spans="1:16" ht="39.950000000000003" customHeight="1" x14ac:dyDescent="0.2">
      <c r="A715" s="16" t="s">
        <v>185</v>
      </c>
      <c r="B715" s="15">
        <v>1159</v>
      </c>
      <c r="C715" s="15">
        <v>1</v>
      </c>
      <c r="D715" s="17">
        <f>C715/B715*100</f>
        <v>8.6281276962899056E-2</v>
      </c>
      <c r="E715" s="127">
        <v>0</v>
      </c>
      <c r="F715" s="127">
        <v>0</v>
      </c>
      <c r="G715" s="15">
        <v>103</v>
      </c>
      <c r="H715" s="17">
        <f>G715/B715*100</f>
        <v>8.8869715271786021</v>
      </c>
      <c r="I715" s="127">
        <v>0</v>
      </c>
      <c r="J715" s="127">
        <v>0</v>
      </c>
      <c r="K715" s="15">
        <v>6</v>
      </c>
      <c r="L715" s="17">
        <f>K715/B715*100</f>
        <v>0.51768766177739423</v>
      </c>
      <c r="M715" s="15">
        <v>1</v>
      </c>
      <c r="N715" s="17">
        <f>M715/B715*100</f>
        <v>8.6281276962899056E-2</v>
      </c>
      <c r="O715" s="15">
        <v>1048</v>
      </c>
      <c r="P715" s="18">
        <f>O715/B715*100</f>
        <v>90.42277825711821</v>
      </c>
    </row>
    <row r="716" spans="1:16" ht="39.950000000000003" customHeight="1" x14ac:dyDescent="0.2">
      <c r="A716" s="19" t="s">
        <v>186</v>
      </c>
      <c r="B716" s="20">
        <v>79</v>
      </c>
      <c r="C716" s="127">
        <v>0</v>
      </c>
      <c r="D716" s="127">
        <v>0</v>
      </c>
      <c r="E716" s="127">
        <v>0</v>
      </c>
      <c r="F716" s="127">
        <v>0</v>
      </c>
      <c r="G716" s="20">
        <v>2</v>
      </c>
      <c r="H716" s="21">
        <f t="shared" ref="H716:H725" si="268">G716/B716*100</f>
        <v>2.5316455696202533</v>
      </c>
      <c r="I716" s="127">
        <v>0</v>
      </c>
      <c r="J716" s="127">
        <v>0</v>
      </c>
      <c r="K716" s="127">
        <v>0</v>
      </c>
      <c r="L716" s="127">
        <v>0</v>
      </c>
      <c r="M716" s="127">
        <v>0</v>
      </c>
      <c r="N716" s="127">
        <v>0</v>
      </c>
      <c r="O716" s="20">
        <v>77</v>
      </c>
      <c r="P716" s="22">
        <f t="shared" ref="P716:P727" si="269">O716/B716*100</f>
        <v>97.468354430379748</v>
      </c>
    </row>
    <row r="717" spans="1:16" ht="39.950000000000003" customHeight="1" x14ac:dyDescent="0.2">
      <c r="A717" s="19" t="s">
        <v>187</v>
      </c>
      <c r="B717" s="20">
        <v>53</v>
      </c>
      <c r="C717" s="20">
        <v>1</v>
      </c>
      <c r="D717" s="21">
        <f t="shared" ref="D717" si="270">C717/B717*100</f>
        <v>1.8867924528301887</v>
      </c>
      <c r="E717" s="127">
        <v>0</v>
      </c>
      <c r="F717" s="127">
        <v>0</v>
      </c>
      <c r="G717" s="20">
        <v>4</v>
      </c>
      <c r="H717" s="21">
        <f t="shared" si="268"/>
        <v>7.5471698113207548</v>
      </c>
      <c r="I717" s="127">
        <v>0</v>
      </c>
      <c r="J717" s="127">
        <v>0</v>
      </c>
      <c r="K717" s="127">
        <v>0</v>
      </c>
      <c r="L717" s="127">
        <v>0</v>
      </c>
      <c r="M717" s="127">
        <v>0</v>
      </c>
      <c r="N717" s="127">
        <v>0</v>
      </c>
      <c r="O717" s="20">
        <v>48</v>
      </c>
      <c r="P717" s="22">
        <f t="shared" si="269"/>
        <v>90.566037735849065</v>
      </c>
    </row>
    <row r="718" spans="1:16" ht="39.950000000000003" customHeight="1" x14ac:dyDescent="0.2">
      <c r="A718" s="125" t="s">
        <v>199</v>
      </c>
      <c r="B718" s="20">
        <v>314</v>
      </c>
      <c r="C718" s="127">
        <v>0</v>
      </c>
      <c r="D718" s="127">
        <v>0</v>
      </c>
      <c r="E718" s="127">
        <v>0</v>
      </c>
      <c r="F718" s="127">
        <v>0</v>
      </c>
      <c r="G718" s="20">
        <v>8</v>
      </c>
      <c r="H718" s="21">
        <f t="shared" si="268"/>
        <v>2.547770700636943</v>
      </c>
      <c r="I718" s="127">
        <v>0</v>
      </c>
      <c r="J718" s="127">
        <v>0</v>
      </c>
      <c r="K718" s="20">
        <v>6</v>
      </c>
      <c r="L718" s="21">
        <f t="shared" ref="L718" si="271">K718/B718*100</f>
        <v>1.910828025477707</v>
      </c>
      <c r="M718" s="20">
        <v>1</v>
      </c>
      <c r="N718" s="21">
        <f t="shared" ref="N718" si="272">M718/B718*100</f>
        <v>0.31847133757961787</v>
      </c>
      <c r="O718" s="20">
        <v>299</v>
      </c>
      <c r="P718" s="22">
        <f t="shared" si="269"/>
        <v>95.222929936305732</v>
      </c>
    </row>
    <row r="719" spans="1:16" ht="39.950000000000003" customHeight="1" x14ac:dyDescent="0.2">
      <c r="A719" s="19" t="s">
        <v>188</v>
      </c>
      <c r="B719" s="127">
        <v>0</v>
      </c>
      <c r="C719" s="127">
        <v>0</v>
      </c>
      <c r="D719" s="127">
        <v>0</v>
      </c>
      <c r="E719" s="127">
        <v>0</v>
      </c>
      <c r="F719" s="127">
        <v>0</v>
      </c>
      <c r="G719" s="127">
        <v>0</v>
      </c>
      <c r="H719" s="127">
        <v>0</v>
      </c>
      <c r="I719" s="127">
        <v>0</v>
      </c>
      <c r="J719" s="127">
        <v>0</v>
      </c>
      <c r="K719" s="127">
        <v>0</v>
      </c>
      <c r="L719" s="127">
        <v>0</v>
      </c>
      <c r="M719" s="127">
        <v>0</v>
      </c>
      <c r="N719" s="127">
        <v>0</v>
      </c>
      <c r="O719" s="127">
        <v>0</v>
      </c>
      <c r="P719" s="127">
        <v>0</v>
      </c>
    </row>
    <row r="720" spans="1:16" ht="54.95" customHeight="1" x14ac:dyDescent="0.2">
      <c r="A720" s="19" t="s">
        <v>189</v>
      </c>
      <c r="B720" s="127">
        <v>0</v>
      </c>
      <c r="C720" s="127">
        <v>0</v>
      </c>
      <c r="D720" s="127">
        <v>0</v>
      </c>
      <c r="E720" s="127">
        <v>0</v>
      </c>
      <c r="F720" s="127">
        <v>0</v>
      </c>
      <c r="G720" s="127">
        <v>0</v>
      </c>
      <c r="H720" s="127">
        <v>0</v>
      </c>
      <c r="I720" s="127">
        <v>0</v>
      </c>
      <c r="J720" s="127">
        <v>0</v>
      </c>
      <c r="K720" s="127">
        <v>0</v>
      </c>
      <c r="L720" s="127">
        <v>0</v>
      </c>
      <c r="M720" s="127">
        <v>0</v>
      </c>
      <c r="N720" s="127">
        <v>0</v>
      </c>
      <c r="O720" s="127">
        <v>0</v>
      </c>
      <c r="P720" s="127">
        <v>0</v>
      </c>
    </row>
    <row r="721" spans="1:16" ht="120" customHeight="1" x14ac:dyDescent="0.2">
      <c r="A721" s="19" t="s">
        <v>200</v>
      </c>
      <c r="B721" s="127">
        <v>0</v>
      </c>
      <c r="C721" s="127">
        <v>0</v>
      </c>
      <c r="D721" s="127">
        <v>0</v>
      </c>
      <c r="E721" s="127">
        <v>0</v>
      </c>
      <c r="F721" s="127">
        <v>0</v>
      </c>
      <c r="G721" s="127">
        <v>0</v>
      </c>
      <c r="H721" s="127">
        <v>0</v>
      </c>
      <c r="I721" s="127">
        <v>0</v>
      </c>
      <c r="J721" s="127">
        <v>0</v>
      </c>
      <c r="K721" s="127">
        <v>0</v>
      </c>
      <c r="L721" s="127">
        <v>0</v>
      </c>
      <c r="M721" s="127">
        <v>0</v>
      </c>
      <c r="N721" s="127">
        <v>0</v>
      </c>
      <c r="O721" s="127">
        <v>0</v>
      </c>
      <c r="P721" s="127">
        <v>0</v>
      </c>
    </row>
    <row r="722" spans="1:16" ht="39.950000000000003" customHeight="1" x14ac:dyDescent="0.2">
      <c r="A722" s="19" t="s">
        <v>190</v>
      </c>
      <c r="B722" s="20">
        <v>1</v>
      </c>
      <c r="C722" s="127">
        <v>0</v>
      </c>
      <c r="D722" s="127">
        <v>0</v>
      </c>
      <c r="E722" s="127">
        <v>0</v>
      </c>
      <c r="F722" s="127">
        <v>0</v>
      </c>
      <c r="G722" s="127">
        <v>0</v>
      </c>
      <c r="H722" s="127">
        <v>0</v>
      </c>
      <c r="I722" s="127">
        <v>0</v>
      </c>
      <c r="J722" s="127">
        <v>0</v>
      </c>
      <c r="K722" s="127">
        <v>0</v>
      </c>
      <c r="L722" s="127">
        <v>0</v>
      </c>
      <c r="M722" s="127">
        <v>0</v>
      </c>
      <c r="N722" s="127">
        <v>0</v>
      </c>
      <c r="O722" s="20">
        <v>1</v>
      </c>
      <c r="P722" s="22">
        <f t="shared" si="269"/>
        <v>100</v>
      </c>
    </row>
    <row r="723" spans="1:16" ht="39.950000000000003" customHeight="1" x14ac:dyDescent="0.2">
      <c r="A723" s="19" t="s">
        <v>191</v>
      </c>
      <c r="B723" s="20">
        <v>701</v>
      </c>
      <c r="C723" s="127">
        <v>0</v>
      </c>
      <c r="D723" s="127">
        <v>0</v>
      </c>
      <c r="E723" s="127">
        <v>0</v>
      </c>
      <c r="F723" s="127">
        <v>0</v>
      </c>
      <c r="G723" s="20">
        <v>81</v>
      </c>
      <c r="H723" s="21">
        <f t="shared" si="268"/>
        <v>11.554921540656206</v>
      </c>
      <c r="I723" s="127">
        <v>0</v>
      </c>
      <c r="J723" s="127">
        <v>0</v>
      </c>
      <c r="K723" s="127">
        <v>0</v>
      </c>
      <c r="L723" s="127">
        <v>0</v>
      </c>
      <c r="M723" s="127">
        <v>0</v>
      </c>
      <c r="N723" s="127">
        <v>0</v>
      </c>
      <c r="O723" s="20">
        <v>620</v>
      </c>
      <c r="P723" s="22">
        <f t="shared" si="269"/>
        <v>88.44507845934379</v>
      </c>
    </row>
    <row r="724" spans="1:16" ht="39.950000000000003" customHeight="1" x14ac:dyDescent="0.2">
      <c r="A724" s="19" t="s">
        <v>192</v>
      </c>
      <c r="B724" s="127">
        <v>0</v>
      </c>
      <c r="C724" s="127">
        <v>0</v>
      </c>
      <c r="D724" s="127">
        <v>0</v>
      </c>
      <c r="E724" s="127">
        <v>0</v>
      </c>
      <c r="F724" s="127">
        <v>0</v>
      </c>
      <c r="G724" s="127">
        <v>0</v>
      </c>
      <c r="H724" s="127">
        <v>0</v>
      </c>
      <c r="I724" s="127">
        <v>0</v>
      </c>
      <c r="J724" s="127">
        <v>0</v>
      </c>
      <c r="K724" s="127">
        <v>0</v>
      </c>
      <c r="L724" s="127">
        <v>0</v>
      </c>
      <c r="M724" s="127">
        <v>0</v>
      </c>
      <c r="N724" s="127">
        <v>0</v>
      </c>
      <c r="O724" s="127">
        <v>0</v>
      </c>
      <c r="P724" s="127">
        <v>0</v>
      </c>
    </row>
    <row r="725" spans="1:16" ht="39.950000000000003" customHeight="1" x14ac:dyDescent="0.2">
      <c r="A725" s="19" t="s">
        <v>193</v>
      </c>
      <c r="B725" s="20">
        <v>8</v>
      </c>
      <c r="C725" s="127">
        <v>0</v>
      </c>
      <c r="D725" s="127">
        <v>0</v>
      </c>
      <c r="E725" s="127">
        <v>0</v>
      </c>
      <c r="F725" s="127">
        <v>0</v>
      </c>
      <c r="G725" s="20">
        <v>8</v>
      </c>
      <c r="H725" s="21">
        <f t="shared" si="268"/>
        <v>100</v>
      </c>
      <c r="I725" s="127">
        <v>0</v>
      </c>
      <c r="J725" s="127">
        <v>0</v>
      </c>
      <c r="K725" s="127">
        <v>0</v>
      </c>
      <c r="L725" s="127">
        <v>0</v>
      </c>
      <c r="M725" s="127">
        <v>0</v>
      </c>
      <c r="N725" s="127">
        <v>0</v>
      </c>
      <c r="O725" s="127">
        <v>0</v>
      </c>
      <c r="P725" s="127">
        <v>0</v>
      </c>
    </row>
    <row r="726" spans="1:16" ht="39.950000000000003" customHeight="1" x14ac:dyDescent="0.2">
      <c r="A726" s="19" t="s">
        <v>194</v>
      </c>
      <c r="B726" s="127">
        <v>0</v>
      </c>
      <c r="C726" s="127">
        <v>0</v>
      </c>
      <c r="D726" s="127">
        <v>0</v>
      </c>
      <c r="E726" s="127">
        <v>0</v>
      </c>
      <c r="F726" s="127">
        <v>0</v>
      </c>
      <c r="G726" s="127">
        <v>0</v>
      </c>
      <c r="H726" s="127">
        <v>0</v>
      </c>
      <c r="I726" s="127">
        <v>0</v>
      </c>
      <c r="J726" s="127">
        <v>0</v>
      </c>
      <c r="K726" s="127">
        <v>0</v>
      </c>
      <c r="L726" s="127">
        <v>0</v>
      </c>
      <c r="M726" s="127">
        <v>0</v>
      </c>
      <c r="N726" s="127">
        <v>0</v>
      </c>
      <c r="O726" s="127">
        <v>0</v>
      </c>
      <c r="P726" s="127">
        <v>0</v>
      </c>
    </row>
    <row r="727" spans="1:16" ht="39.950000000000003" customHeight="1" x14ac:dyDescent="0.2">
      <c r="A727" s="19" t="s">
        <v>195</v>
      </c>
      <c r="B727" s="20">
        <v>3</v>
      </c>
      <c r="C727" s="127">
        <v>0</v>
      </c>
      <c r="D727" s="127">
        <v>0</v>
      </c>
      <c r="E727" s="127">
        <v>0</v>
      </c>
      <c r="F727" s="127">
        <v>0</v>
      </c>
      <c r="G727" s="127">
        <v>0</v>
      </c>
      <c r="H727" s="127">
        <v>0</v>
      </c>
      <c r="I727" s="127">
        <v>0</v>
      </c>
      <c r="J727" s="127">
        <v>0</v>
      </c>
      <c r="K727" s="127">
        <v>0</v>
      </c>
      <c r="L727" s="127">
        <v>0</v>
      </c>
      <c r="M727" s="127">
        <v>0</v>
      </c>
      <c r="N727" s="127">
        <v>0</v>
      </c>
      <c r="O727" s="20">
        <v>3</v>
      </c>
      <c r="P727" s="22">
        <f t="shared" si="269"/>
        <v>100</v>
      </c>
    </row>
    <row r="728" spans="1:16" ht="15" customHeight="1" x14ac:dyDescent="0.2">
      <c r="A728" s="56"/>
      <c r="B728" s="20"/>
      <c r="C728" s="20"/>
      <c r="D728" s="21"/>
      <c r="E728" s="20"/>
      <c r="F728" s="21"/>
      <c r="G728" s="20"/>
      <c r="H728" s="21"/>
      <c r="I728" s="20"/>
      <c r="J728" s="21"/>
      <c r="K728" s="20"/>
      <c r="L728" s="21"/>
      <c r="M728" s="20"/>
      <c r="N728" s="21"/>
      <c r="O728" s="20"/>
      <c r="P728" s="22"/>
    </row>
    <row r="729" spans="1:16" ht="15.75" thickBot="1" x14ac:dyDescent="0.25">
      <c r="A729" s="68"/>
      <c r="B729" s="69"/>
      <c r="C729" s="70"/>
      <c r="D729" s="70"/>
      <c r="E729" s="70"/>
      <c r="F729" s="70"/>
      <c r="G729" s="69"/>
      <c r="H729" s="69"/>
      <c r="I729" s="69"/>
      <c r="J729" s="69"/>
      <c r="K729" s="69"/>
      <c r="L729" s="69"/>
      <c r="M729" s="69"/>
      <c r="N729" s="71"/>
      <c r="O729" s="69"/>
      <c r="P729" s="72"/>
    </row>
    <row r="730" spans="1:16" ht="18" customHeight="1" x14ac:dyDescent="0.2">
      <c r="A730" s="29" t="s">
        <v>196</v>
      </c>
      <c r="B730" s="20"/>
      <c r="C730" s="20"/>
      <c r="D730" s="21"/>
      <c r="E730" s="20"/>
      <c r="F730" s="21"/>
      <c r="G730" s="20"/>
      <c r="H730" s="21"/>
      <c r="I730" s="20"/>
      <c r="J730" s="21"/>
      <c r="K730" s="20"/>
      <c r="L730" s="21"/>
      <c r="M730" s="20"/>
      <c r="N730" s="21"/>
      <c r="O730" s="20"/>
      <c r="P730" s="22"/>
    </row>
    <row r="731" spans="1:16" ht="18" customHeight="1" x14ac:dyDescent="0.25">
      <c r="A731" s="30" t="s">
        <v>19</v>
      </c>
    </row>
    <row r="732" spans="1:16" ht="15.95" customHeight="1" x14ac:dyDescent="0.2">
      <c r="A732" s="31" t="s">
        <v>20</v>
      </c>
    </row>
    <row r="733" spans="1:16" ht="35.1" customHeight="1" x14ac:dyDescent="0.2">
      <c r="A733" s="67" t="s">
        <v>174</v>
      </c>
      <c r="B733" s="15"/>
      <c r="C733" s="55"/>
      <c r="D733" s="5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</row>
    <row r="734" spans="1:16" ht="39.950000000000003" customHeight="1" x14ac:dyDescent="0.2">
      <c r="A734" s="16" t="s">
        <v>185</v>
      </c>
      <c r="B734" s="15">
        <v>4108</v>
      </c>
      <c r="C734" s="15">
        <v>286</v>
      </c>
      <c r="D734" s="17">
        <f>C734/B734*100</f>
        <v>6.962025316455696</v>
      </c>
      <c r="E734" s="15">
        <v>50</v>
      </c>
      <c r="F734" s="17">
        <f>E734/B734*100</f>
        <v>1.2171372930866602</v>
      </c>
      <c r="G734" s="15">
        <v>778</v>
      </c>
      <c r="H734" s="17">
        <f>G734/B734*100</f>
        <v>18.938656280428432</v>
      </c>
      <c r="I734" s="15">
        <v>16</v>
      </c>
      <c r="J734" s="17">
        <f>I734/B734*100</f>
        <v>0.38948393378773127</v>
      </c>
      <c r="K734" s="15">
        <v>248</v>
      </c>
      <c r="L734" s="17">
        <f>K734/B734*100</f>
        <v>6.0370009737098345</v>
      </c>
      <c r="M734" s="15">
        <v>63</v>
      </c>
      <c r="N734" s="17">
        <f>M734/B734*100</f>
        <v>1.5335929892891917</v>
      </c>
      <c r="O734" s="15">
        <v>2667</v>
      </c>
      <c r="P734" s="18">
        <f>O734/B734*100</f>
        <v>64.922103213242451</v>
      </c>
    </row>
    <row r="735" spans="1:16" ht="39.950000000000003" customHeight="1" x14ac:dyDescent="0.2">
      <c r="A735" s="19" t="s">
        <v>186</v>
      </c>
      <c r="B735" s="20">
        <v>1049</v>
      </c>
      <c r="C735" s="20">
        <v>32</v>
      </c>
      <c r="D735" s="21">
        <f>C735/B735*100</f>
        <v>3.0505243088655862</v>
      </c>
      <c r="E735" s="20">
        <v>32</v>
      </c>
      <c r="F735" s="21">
        <f t="shared" ref="F735:F746" si="273">E735/B735*100</f>
        <v>3.0505243088655862</v>
      </c>
      <c r="G735" s="20">
        <v>343</v>
      </c>
      <c r="H735" s="21">
        <f t="shared" ref="H735:H746" si="274">G735/B735*100</f>
        <v>32.697807435653004</v>
      </c>
      <c r="I735" s="20">
        <v>13</v>
      </c>
      <c r="J735" s="21">
        <f t="shared" ref="J735:J737" si="275">I735/B735*100</f>
        <v>1.2392755004766445</v>
      </c>
      <c r="K735" s="20">
        <v>25</v>
      </c>
      <c r="L735" s="21">
        <f t="shared" ref="L735:L746" si="276">K735/B735*100</f>
        <v>2.3832221163012393</v>
      </c>
      <c r="M735" s="20">
        <v>38</v>
      </c>
      <c r="N735" s="21">
        <f t="shared" ref="N735:N737" si="277">M735/B735*100</f>
        <v>3.622497616777884</v>
      </c>
      <c r="O735" s="20">
        <v>566</v>
      </c>
      <c r="P735" s="22">
        <f t="shared" ref="P735:P746" si="278">O735/B735*100</f>
        <v>53.95614871306006</v>
      </c>
    </row>
    <row r="736" spans="1:16" ht="39.950000000000003" customHeight="1" x14ac:dyDescent="0.2">
      <c r="A736" s="19" t="s">
        <v>187</v>
      </c>
      <c r="B736" s="20">
        <v>464</v>
      </c>
      <c r="C736" s="20">
        <v>7</v>
      </c>
      <c r="D736" s="21">
        <f t="shared" ref="D736:D746" si="279">C736/B736*100</f>
        <v>1.5086206896551724</v>
      </c>
      <c r="E736" s="20">
        <v>3</v>
      </c>
      <c r="F736" s="21">
        <f t="shared" si="273"/>
        <v>0.64655172413793105</v>
      </c>
      <c r="G736" s="20">
        <v>56</v>
      </c>
      <c r="H736" s="21">
        <f t="shared" si="274"/>
        <v>12.068965517241379</v>
      </c>
      <c r="I736" s="20">
        <v>2</v>
      </c>
      <c r="J736" s="21">
        <f t="shared" si="275"/>
        <v>0.43103448275862066</v>
      </c>
      <c r="K736" s="20">
        <v>20</v>
      </c>
      <c r="L736" s="21">
        <f t="shared" si="276"/>
        <v>4.3103448275862073</v>
      </c>
      <c r="M736" s="20">
        <v>8</v>
      </c>
      <c r="N736" s="21">
        <f t="shared" si="277"/>
        <v>1.7241379310344827</v>
      </c>
      <c r="O736" s="20">
        <v>368</v>
      </c>
      <c r="P736" s="22">
        <f t="shared" si="278"/>
        <v>79.310344827586206</v>
      </c>
    </row>
    <row r="737" spans="1:16" ht="39.950000000000003" customHeight="1" x14ac:dyDescent="0.2">
      <c r="A737" s="125" t="s">
        <v>199</v>
      </c>
      <c r="B737" s="20">
        <v>1421</v>
      </c>
      <c r="C737" s="20">
        <v>63</v>
      </c>
      <c r="D737" s="21">
        <f t="shared" si="279"/>
        <v>4.4334975369458132</v>
      </c>
      <c r="E737" s="20">
        <v>5</v>
      </c>
      <c r="F737" s="21">
        <f t="shared" si="273"/>
        <v>0.35186488388458831</v>
      </c>
      <c r="G737" s="20">
        <v>65</v>
      </c>
      <c r="H737" s="21">
        <f t="shared" si="274"/>
        <v>4.5742434904996481</v>
      </c>
      <c r="I737" s="20">
        <v>1</v>
      </c>
      <c r="J737" s="21">
        <f t="shared" si="275"/>
        <v>7.0372976776917659E-2</v>
      </c>
      <c r="K737" s="20">
        <v>117</v>
      </c>
      <c r="L737" s="21">
        <f t="shared" si="276"/>
        <v>8.2336382828993671</v>
      </c>
      <c r="M737" s="20">
        <v>17</v>
      </c>
      <c r="N737" s="21">
        <f t="shared" si="277"/>
        <v>1.1963406052076002</v>
      </c>
      <c r="O737" s="20">
        <v>1153</v>
      </c>
      <c r="P737" s="22">
        <f t="shared" si="278"/>
        <v>81.140042223786068</v>
      </c>
    </row>
    <row r="738" spans="1:16" ht="39.950000000000003" customHeight="1" x14ac:dyDescent="0.2">
      <c r="A738" s="19" t="s">
        <v>188</v>
      </c>
      <c r="B738" s="127">
        <v>0</v>
      </c>
      <c r="C738" s="127">
        <v>0</v>
      </c>
      <c r="D738" s="127">
        <v>0</v>
      </c>
      <c r="E738" s="127">
        <v>0</v>
      </c>
      <c r="F738" s="127">
        <v>0</v>
      </c>
      <c r="G738" s="127">
        <v>0</v>
      </c>
      <c r="H738" s="127">
        <v>0</v>
      </c>
      <c r="I738" s="127">
        <v>0</v>
      </c>
      <c r="J738" s="127">
        <v>0</v>
      </c>
      <c r="K738" s="127">
        <v>0</v>
      </c>
      <c r="L738" s="127">
        <v>0</v>
      </c>
      <c r="M738" s="127">
        <v>0</v>
      </c>
      <c r="N738" s="127">
        <v>0</v>
      </c>
      <c r="O738" s="127">
        <v>0</v>
      </c>
      <c r="P738" s="127">
        <v>0</v>
      </c>
    </row>
    <row r="739" spans="1:16" ht="54.95" customHeight="1" x14ac:dyDescent="0.2">
      <c r="A739" s="19" t="s">
        <v>189</v>
      </c>
      <c r="B739" s="20">
        <v>27</v>
      </c>
      <c r="C739" s="20">
        <v>11</v>
      </c>
      <c r="D739" s="21">
        <f t="shared" si="279"/>
        <v>40.74074074074074</v>
      </c>
      <c r="E739" s="127">
        <v>0</v>
      </c>
      <c r="F739" s="127">
        <v>0</v>
      </c>
      <c r="G739" s="20">
        <v>6</v>
      </c>
      <c r="H739" s="21">
        <f t="shared" si="274"/>
        <v>22.222222222222221</v>
      </c>
      <c r="I739" s="127">
        <v>0</v>
      </c>
      <c r="J739" s="127">
        <v>0</v>
      </c>
      <c r="K739" s="20">
        <v>7</v>
      </c>
      <c r="L739" s="21">
        <f t="shared" si="276"/>
        <v>25.925925925925924</v>
      </c>
      <c r="M739" s="127">
        <v>0</v>
      </c>
      <c r="N739" s="127">
        <v>0</v>
      </c>
      <c r="O739" s="20">
        <v>3</v>
      </c>
      <c r="P739" s="22">
        <f t="shared" si="278"/>
        <v>11.111111111111111</v>
      </c>
    </row>
    <row r="740" spans="1:16" ht="120" customHeight="1" x14ac:dyDescent="0.2">
      <c r="A740" s="19" t="s">
        <v>200</v>
      </c>
      <c r="B740" s="127">
        <v>0</v>
      </c>
      <c r="C740" s="127">
        <v>0</v>
      </c>
      <c r="D740" s="127">
        <v>0</v>
      </c>
      <c r="E740" s="127">
        <v>0</v>
      </c>
      <c r="F740" s="127">
        <v>0</v>
      </c>
      <c r="G740" s="127">
        <v>0</v>
      </c>
      <c r="H740" s="127">
        <v>0</v>
      </c>
      <c r="I740" s="127">
        <v>0</v>
      </c>
      <c r="J740" s="127">
        <v>0</v>
      </c>
      <c r="K740" s="127">
        <v>0</v>
      </c>
      <c r="L740" s="127">
        <v>0</v>
      </c>
      <c r="M740" s="127">
        <v>0</v>
      </c>
      <c r="N740" s="127">
        <v>0</v>
      </c>
      <c r="O740" s="127">
        <v>0</v>
      </c>
      <c r="P740" s="127">
        <v>0</v>
      </c>
    </row>
    <row r="741" spans="1:16" ht="39.950000000000003" customHeight="1" x14ac:dyDescent="0.2">
      <c r="A741" s="19" t="s">
        <v>190</v>
      </c>
      <c r="B741" s="20">
        <v>235</v>
      </c>
      <c r="C741" s="20">
        <v>151</v>
      </c>
      <c r="D741" s="21">
        <f t="shared" si="279"/>
        <v>64.255319148936181</v>
      </c>
      <c r="E741" s="127">
        <v>0</v>
      </c>
      <c r="F741" s="127">
        <v>0</v>
      </c>
      <c r="G741" s="20">
        <v>3</v>
      </c>
      <c r="H741" s="21">
        <f t="shared" si="274"/>
        <v>1.2765957446808509</v>
      </c>
      <c r="I741" s="127">
        <v>0</v>
      </c>
      <c r="J741" s="127">
        <v>0</v>
      </c>
      <c r="K741" s="127">
        <v>0</v>
      </c>
      <c r="L741" s="127">
        <v>0</v>
      </c>
      <c r="M741" s="127">
        <v>0</v>
      </c>
      <c r="N741" s="127">
        <v>0</v>
      </c>
      <c r="O741" s="20">
        <v>81</v>
      </c>
      <c r="P741" s="22">
        <f t="shared" si="278"/>
        <v>34.468085106382979</v>
      </c>
    </row>
    <row r="742" spans="1:16" ht="39.950000000000003" customHeight="1" x14ac:dyDescent="0.2">
      <c r="A742" s="19" t="s">
        <v>191</v>
      </c>
      <c r="B742" s="20">
        <v>477</v>
      </c>
      <c r="C742" s="20">
        <v>4</v>
      </c>
      <c r="D742" s="21">
        <f t="shared" si="279"/>
        <v>0.83857442348008393</v>
      </c>
      <c r="E742" s="20">
        <v>9</v>
      </c>
      <c r="F742" s="21">
        <f t="shared" si="273"/>
        <v>1.8867924528301887</v>
      </c>
      <c r="G742" s="20">
        <v>267</v>
      </c>
      <c r="H742" s="21">
        <f t="shared" si="274"/>
        <v>55.974842767295598</v>
      </c>
      <c r="I742" s="127">
        <v>0</v>
      </c>
      <c r="J742" s="127">
        <v>0</v>
      </c>
      <c r="K742" s="127">
        <v>0</v>
      </c>
      <c r="L742" s="127">
        <v>0</v>
      </c>
      <c r="M742" s="127">
        <v>0</v>
      </c>
      <c r="N742" s="127">
        <v>0</v>
      </c>
      <c r="O742" s="20">
        <v>197</v>
      </c>
      <c r="P742" s="22">
        <f t="shared" si="278"/>
        <v>41.299790356394126</v>
      </c>
    </row>
    <row r="743" spans="1:16" ht="39.950000000000003" customHeight="1" x14ac:dyDescent="0.2">
      <c r="A743" s="19" t="s">
        <v>192</v>
      </c>
      <c r="B743" s="20">
        <v>9</v>
      </c>
      <c r="C743" s="127">
        <v>0</v>
      </c>
      <c r="D743" s="127">
        <v>0</v>
      </c>
      <c r="E743" s="127">
        <v>0</v>
      </c>
      <c r="F743" s="127">
        <v>0</v>
      </c>
      <c r="G743" s="20">
        <v>3</v>
      </c>
      <c r="H743" s="21">
        <f t="shared" si="274"/>
        <v>33.333333333333329</v>
      </c>
      <c r="I743" s="127">
        <v>0</v>
      </c>
      <c r="J743" s="127">
        <v>0</v>
      </c>
      <c r="K743" s="127">
        <v>0</v>
      </c>
      <c r="L743" s="127">
        <v>0</v>
      </c>
      <c r="M743" s="127">
        <v>0</v>
      </c>
      <c r="N743" s="127">
        <v>0</v>
      </c>
      <c r="O743" s="20">
        <v>6</v>
      </c>
      <c r="P743" s="22">
        <f t="shared" si="278"/>
        <v>66.666666666666657</v>
      </c>
    </row>
    <row r="744" spans="1:16" ht="39.950000000000003" customHeight="1" x14ac:dyDescent="0.2">
      <c r="A744" s="19" t="s">
        <v>193</v>
      </c>
      <c r="B744" s="20">
        <v>47</v>
      </c>
      <c r="C744" s="20">
        <v>4</v>
      </c>
      <c r="D744" s="21">
        <f t="shared" si="279"/>
        <v>8.5106382978723403</v>
      </c>
      <c r="E744" s="127">
        <v>0</v>
      </c>
      <c r="F744" s="127">
        <v>0</v>
      </c>
      <c r="G744" s="20">
        <v>4</v>
      </c>
      <c r="H744" s="21">
        <f t="shared" si="274"/>
        <v>8.5106382978723403</v>
      </c>
      <c r="I744" s="127">
        <v>0</v>
      </c>
      <c r="J744" s="127">
        <v>0</v>
      </c>
      <c r="K744" s="20">
        <v>29</v>
      </c>
      <c r="L744" s="21">
        <f t="shared" si="276"/>
        <v>61.702127659574465</v>
      </c>
      <c r="M744" s="127">
        <v>0</v>
      </c>
      <c r="N744" s="127">
        <v>0</v>
      </c>
      <c r="O744" s="20">
        <v>10</v>
      </c>
      <c r="P744" s="22">
        <f t="shared" si="278"/>
        <v>21.276595744680851</v>
      </c>
    </row>
    <row r="745" spans="1:16" ht="39.950000000000003" customHeight="1" x14ac:dyDescent="0.2">
      <c r="A745" s="19" t="s">
        <v>194</v>
      </c>
      <c r="B745" s="127">
        <v>0</v>
      </c>
      <c r="C745" s="127">
        <v>0</v>
      </c>
      <c r="D745" s="127">
        <v>0</v>
      </c>
      <c r="E745" s="127">
        <v>0</v>
      </c>
      <c r="F745" s="127">
        <v>0</v>
      </c>
      <c r="G745" s="127">
        <v>0</v>
      </c>
      <c r="H745" s="127">
        <v>0</v>
      </c>
      <c r="I745" s="127">
        <v>0</v>
      </c>
      <c r="J745" s="127">
        <v>0</v>
      </c>
      <c r="K745" s="127">
        <v>0</v>
      </c>
      <c r="L745" s="127">
        <v>0</v>
      </c>
      <c r="M745" s="127">
        <v>0</v>
      </c>
      <c r="N745" s="127">
        <v>0</v>
      </c>
      <c r="O745" s="127">
        <v>0</v>
      </c>
      <c r="P745" s="127">
        <v>0</v>
      </c>
    </row>
    <row r="746" spans="1:16" ht="39.950000000000003" customHeight="1" x14ac:dyDescent="0.2">
      <c r="A746" s="19" t="s">
        <v>195</v>
      </c>
      <c r="B746" s="20">
        <v>379</v>
      </c>
      <c r="C746" s="20">
        <v>14</v>
      </c>
      <c r="D746" s="21">
        <f t="shared" si="279"/>
        <v>3.6939313984168867</v>
      </c>
      <c r="E746" s="20">
        <v>1</v>
      </c>
      <c r="F746" s="21">
        <f t="shared" si="273"/>
        <v>0.26385224274406333</v>
      </c>
      <c r="G746" s="20">
        <v>31</v>
      </c>
      <c r="H746" s="21">
        <f t="shared" si="274"/>
        <v>8.1794195250659634</v>
      </c>
      <c r="I746" s="127">
        <v>0</v>
      </c>
      <c r="J746" s="127">
        <v>0</v>
      </c>
      <c r="K746" s="20">
        <v>50</v>
      </c>
      <c r="L746" s="21">
        <f t="shared" si="276"/>
        <v>13.192612137203167</v>
      </c>
      <c r="M746" s="127">
        <v>0</v>
      </c>
      <c r="N746" s="127">
        <v>0</v>
      </c>
      <c r="O746" s="20">
        <v>283</v>
      </c>
      <c r="P746" s="22">
        <f t="shared" si="278"/>
        <v>74.670184696569919</v>
      </c>
    </row>
    <row r="747" spans="1:16" ht="17.25" customHeight="1" x14ac:dyDescent="0.2">
      <c r="A747" s="56"/>
      <c r="B747" s="20"/>
      <c r="C747" s="20"/>
      <c r="D747" s="21"/>
      <c r="E747" s="20"/>
      <c r="F747" s="21"/>
      <c r="G747" s="20"/>
      <c r="H747" s="21"/>
      <c r="I747" s="20"/>
      <c r="J747" s="21"/>
      <c r="K747" s="20"/>
      <c r="L747" s="21"/>
      <c r="M747" s="20"/>
      <c r="N747" s="21"/>
      <c r="O747" s="20"/>
      <c r="P747" s="22"/>
    </row>
    <row r="748" spans="1:16" ht="15.75" thickBot="1" x14ac:dyDescent="0.25">
      <c r="A748" s="68"/>
      <c r="B748" s="69"/>
      <c r="C748" s="70"/>
      <c r="D748" s="70"/>
      <c r="E748" s="70"/>
      <c r="F748" s="70"/>
      <c r="G748" s="69"/>
      <c r="H748" s="69"/>
      <c r="I748" s="69"/>
      <c r="J748" s="69"/>
      <c r="K748" s="69"/>
      <c r="L748" s="69"/>
      <c r="M748" s="69"/>
      <c r="N748" s="71"/>
      <c r="O748" s="69"/>
      <c r="P748" s="72"/>
    </row>
    <row r="749" spans="1:16" ht="18" customHeight="1" x14ac:dyDescent="0.2">
      <c r="A749" s="29" t="s">
        <v>196</v>
      </c>
      <c r="B749" s="20"/>
      <c r="C749" s="20"/>
      <c r="D749" s="21"/>
      <c r="E749" s="20"/>
      <c r="F749" s="21"/>
      <c r="G749" s="20"/>
      <c r="H749" s="21"/>
      <c r="I749" s="20"/>
      <c r="J749" s="21"/>
      <c r="K749" s="20"/>
      <c r="L749" s="21"/>
      <c r="M749" s="20"/>
      <c r="N749" s="21"/>
      <c r="O749" s="20"/>
      <c r="P749" s="22"/>
    </row>
    <row r="750" spans="1:16" ht="18" customHeight="1" x14ac:dyDescent="0.25">
      <c r="A750" s="30" t="s">
        <v>19</v>
      </c>
    </row>
    <row r="751" spans="1:16" ht="15.95" customHeight="1" x14ac:dyDescent="0.2">
      <c r="A751" s="31" t="s">
        <v>20</v>
      </c>
    </row>
    <row r="752" spans="1:16" ht="35.1" customHeight="1" x14ac:dyDescent="0.2">
      <c r="A752" s="67" t="s">
        <v>175</v>
      </c>
      <c r="B752" s="15"/>
      <c r="C752" s="55"/>
      <c r="D752" s="5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</row>
    <row r="753" spans="1:16" ht="39.950000000000003" customHeight="1" x14ac:dyDescent="0.2">
      <c r="A753" s="16" t="s">
        <v>185</v>
      </c>
      <c r="B753" s="15">
        <v>3155</v>
      </c>
      <c r="C753" s="15">
        <v>10</v>
      </c>
      <c r="D753" s="17">
        <f>C753/B753*100</f>
        <v>0.31695721077654515</v>
      </c>
      <c r="E753" s="15">
        <v>12</v>
      </c>
      <c r="F753" s="17">
        <f>E753/B753*100</f>
        <v>0.38034865293185421</v>
      </c>
      <c r="G753" s="15">
        <v>6</v>
      </c>
      <c r="H753" s="17">
        <f>G753/B753*100</f>
        <v>0.19017432646592711</v>
      </c>
      <c r="I753" s="130">
        <v>0</v>
      </c>
      <c r="J753" s="130">
        <v>0</v>
      </c>
      <c r="K753" s="15">
        <v>189</v>
      </c>
      <c r="L753" s="17">
        <f>K753/B753*100</f>
        <v>5.9904912836767039</v>
      </c>
      <c r="M753" s="15">
        <v>45</v>
      </c>
      <c r="N753" s="17">
        <f>M753/B753*100</f>
        <v>1.4263074484944533</v>
      </c>
      <c r="O753" s="15">
        <v>2893</v>
      </c>
      <c r="P753" s="18">
        <f>O753/B753*100</f>
        <v>91.695721077654511</v>
      </c>
    </row>
    <row r="754" spans="1:16" ht="39.950000000000003" customHeight="1" x14ac:dyDescent="0.2">
      <c r="A754" s="19" t="s">
        <v>186</v>
      </c>
      <c r="B754" s="20">
        <v>469</v>
      </c>
      <c r="C754" s="20">
        <v>5</v>
      </c>
      <c r="D754" s="21">
        <f>C754/B754*100</f>
        <v>1.0660980810234542</v>
      </c>
      <c r="E754" s="20">
        <v>4</v>
      </c>
      <c r="F754" s="21">
        <f t="shared" ref="F754:F761" si="280">E754/B754*100</f>
        <v>0.85287846481876328</v>
      </c>
      <c r="G754" s="127">
        <v>0</v>
      </c>
      <c r="H754" s="127">
        <v>0</v>
      </c>
      <c r="I754" s="127">
        <v>0</v>
      </c>
      <c r="J754" s="127">
        <v>0</v>
      </c>
      <c r="K754" s="20">
        <v>16</v>
      </c>
      <c r="L754" s="21">
        <f t="shared" ref="L754:L765" si="281">K754/B754*100</f>
        <v>3.4115138592750531</v>
      </c>
      <c r="M754" s="20">
        <v>16</v>
      </c>
      <c r="N754" s="21">
        <f t="shared" ref="N754:N765" si="282">M754/B754*100</f>
        <v>3.4115138592750531</v>
      </c>
      <c r="O754" s="20">
        <v>428</v>
      </c>
      <c r="P754" s="22">
        <f t="shared" ref="P754:P765" si="283">O754/B754*100</f>
        <v>91.257995735607679</v>
      </c>
    </row>
    <row r="755" spans="1:16" ht="39.950000000000003" customHeight="1" x14ac:dyDescent="0.2">
      <c r="A755" s="19" t="s">
        <v>187</v>
      </c>
      <c r="B755" s="20">
        <v>529</v>
      </c>
      <c r="C755" s="20">
        <v>2</v>
      </c>
      <c r="D755" s="21">
        <f t="shared" ref="D755:D756" si="284">C755/B755*100</f>
        <v>0.3780718336483932</v>
      </c>
      <c r="E755" s="20">
        <v>1</v>
      </c>
      <c r="F755" s="21">
        <f t="shared" si="280"/>
        <v>0.1890359168241966</v>
      </c>
      <c r="G755" s="127">
        <v>0</v>
      </c>
      <c r="H755" s="127">
        <v>0</v>
      </c>
      <c r="I755" s="127">
        <v>0</v>
      </c>
      <c r="J755" s="127">
        <v>0</v>
      </c>
      <c r="K755" s="20">
        <v>89</v>
      </c>
      <c r="L755" s="21">
        <f t="shared" si="281"/>
        <v>16.824196597353495</v>
      </c>
      <c r="M755" s="20">
        <v>6</v>
      </c>
      <c r="N755" s="21">
        <f t="shared" si="282"/>
        <v>1.1342155009451798</v>
      </c>
      <c r="O755" s="20">
        <v>431</v>
      </c>
      <c r="P755" s="22">
        <f t="shared" si="283"/>
        <v>81.474480151228732</v>
      </c>
    </row>
    <row r="756" spans="1:16" ht="39.950000000000003" customHeight="1" x14ac:dyDescent="0.2">
      <c r="A756" s="125" t="s">
        <v>199</v>
      </c>
      <c r="B756" s="20">
        <v>980</v>
      </c>
      <c r="C756" s="20">
        <v>3</v>
      </c>
      <c r="D756" s="21">
        <f t="shared" si="284"/>
        <v>0.30612244897959184</v>
      </c>
      <c r="E756" s="20">
        <v>2</v>
      </c>
      <c r="F756" s="21">
        <f t="shared" si="280"/>
        <v>0.20408163265306123</v>
      </c>
      <c r="G756" s="127">
        <v>0</v>
      </c>
      <c r="H756" s="127">
        <v>0</v>
      </c>
      <c r="I756" s="127">
        <v>0</v>
      </c>
      <c r="J756" s="127">
        <v>0</v>
      </c>
      <c r="K756" s="20">
        <v>79</v>
      </c>
      <c r="L756" s="21">
        <v>8.0612244897959187</v>
      </c>
      <c r="M756" s="20">
        <v>5</v>
      </c>
      <c r="N756" s="21">
        <f t="shared" si="282"/>
        <v>0.51020408163265307</v>
      </c>
      <c r="O756" s="20">
        <v>891</v>
      </c>
      <c r="P756" s="22">
        <f t="shared" si="283"/>
        <v>90.91836734693878</v>
      </c>
    </row>
    <row r="757" spans="1:16" ht="39.950000000000003" customHeight="1" x14ac:dyDescent="0.2">
      <c r="A757" s="19" t="s">
        <v>188</v>
      </c>
      <c r="B757" s="127">
        <v>0</v>
      </c>
      <c r="C757" s="127">
        <v>0</v>
      </c>
      <c r="D757" s="127">
        <v>0</v>
      </c>
      <c r="E757" s="127">
        <v>0</v>
      </c>
      <c r="F757" s="127">
        <v>0</v>
      </c>
      <c r="G757" s="127">
        <v>0</v>
      </c>
      <c r="H757" s="127">
        <v>0</v>
      </c>
      <c r="I757" s="127">
        <v>0</v>
      </c>
      <c r="J757" s="127">
        <v>0</v>
      </c>
      <c r="K757" s="127">
        <v>0</v>
      </c>
      <c r="L757" s="127">
        <v>0</v>
      </c>
      <c r="M757" s="127">
        <v>0</v>
      </c>
      <c r="N757" s="127">
        <v>0</v>
      </c>
      <c r="O757" s="127">
        <v>0</v>
      </c>
      <c r="P757" s="127">
        <v>0</v>
      </c>
    </row>
    <row r="758" spans="1:16" ht="54.95" customHeight="1" x14ac:dyDescent="0.2">
      <c r="A758" s="19" t="s">
        <v>189</v>
      </c>
      <c r="B758" s="20">
        <v>21</v>
      </c>
      <c r="C758" s="127">
        <v>0</v>
      </c>
      <c r="D758" s="127">
        <v>0</v>
      </c>
      <c r="E758" s="127">
        <v>0</v>
      </c>
      <c r="F758" s="127">
        <v>0</v>
      </c>
      <c r="G758" s="127">
        <v>0</v>
      </c>
      <c r="H758" s="127">
        <v>0</v>
      </c>
      <c r="I758" s="127">
        <v>0</v>
      </c>
      <c r="J758" s="127">
        <v>0</v>
      </c>
      <c r="K758" s="127">
        <v>0</v>
      </c>
      <c r="L758" s="127">
        <v>0</v>
      </c>
      <c r="M758" s="127">
        <v>0</v>
      </c>
      <c r="N758" s="127">
        <v>0</v>
      </c>
      <c r="O758" s="20">
        <v>21</v>
      </c>
      <c r="P758" s="22">
        <v>100</v>
      </c>
    </row>
    <row r="759" spans="1:16" ht="120" customHeight="1" x14ac:dyDescent="0.2">
      <c r="A759" s="19" t="s">
        <v>200</v>
      </c>
      <c r="B759" s="127">
        <v>0</v>
      </c>
      <c r="C759" s="127">
        <v>0</v>
      </c>
      <c r="D759" s="127">
        <v>0</v>
      </c>
      <c r="E759" s="127">
        <v>0</v>
      </c>
      <c r="F759" s="127">
        <v>0</v>
      </c>
      <c r="G759" s="127">
        <v>0</v>
      </c>
      <c r="H759" s="127">
        <v>0</v>
      </c>
      <c r="I759" s="127">
        <v>0</v>
      </c>
      <c r="J759" s="127">
        <v>0</v>
      </c>
      <c r="K759" s="127">
        <v>0</v>
      </c>
      <c r="L759" s="127">
        <v>0</v>
      </c>
      <c r="M759" s="127">
        <v>0</v>
      </c>
      <c r="N759" s="127">
        <v>0</v>
      </c>
      <c r="O759" s="127">
        <v>0</v>
      </c>
      <c r="P759" s="127">
        <v>0</v>
      </c>
    </row>
    <row r="760" spans="1:16" ht="39.950000000000003" customHeight="1" x14ac:dyDescent="0.2">
      <c r="A760" s="19" t="s">
        <v>190</v>
      </c>
      <c r="B760" s="20">
        <v>1</v>
      </c>
      <c r="C760" s="127">
        <v>0</v>
      </c>
      <c r="D760" s="127">
        <v>0</v>
      </c>
      <c r="E760" s="127">
        <v>0</v>
      </c>
      <c r="F760" s="127">
        <v>0</v>
      </c>
      <c r="G760" s="127">
        <v>0</v>
      </c>
      <c r="H760" s="127">
        <v>0</v>
      </c>
      <c r="I760" s="127">
        <v>0</v>
      </c>
      <c r="J760" s="127">
        <v>0</v>
      </c>
      <c r="K760" s="127">
        <v>0</v>
      </c>
      <c r="L760" s="127">
        <v>0</v>
      </c>
      <c r="M760" s="127">
        <v>0</v>
      </c>
      <c r="N760" s="127">
        <v>0</v>
      </c>
      <c r="O760" s="20">
        <v>1</v>
      </c>
      <c r="P760" s="22">
        <f t="shared" si="283"/>
        <v>100</v>
      </c>
    </row>
    <row r="761" spans="1:16" ht="39.950000000000003" customHeight="1" x14ac:dyDescent="0.2">
      <c r="A761" s="19" t="s">
        <v>191</v>
      </c>
      <c r="B761" s="20">
        <v>1122</v>
      </c>
      <c r="C761" s="127">
        <v>0</v>
      </c>
      <c r="D761" s="127">
        <v>0</v>
      </c>
      <c r="E761" s="20">
        <v>5</v>
      </c>
      <c r="F761" s="21">
        <f t="shared" si="280"/>
        <v>0.44563279857397509</v>
      </c>
      <c r="G761" s="127">
        <v>0</v>
      </c>
      <c r="H761" s="127">
        <v>0</v>
      </c>
      <c r="I761" s="127">
        <v>0</v>
      </c>
      <c r="J761" s="127">
        <v>0</v>
      </c>
      <c r="K761" s="127">
        <v>0</v>
      </c>
      <c r="L761" s="127">
        <v>0</v>
      </c>
      <c r="M761" s="127">
        <v>0</v>
      </c>
      <c r="N761" s="127">
        <v>0</v>
      </c>
      <c r="O761" s="20">
        <v>1117</v>
      </c>
      <c r="P761" s="22">
        <f t="shared" si="283"/>
        <v>99.554367201426018</v>
      </c>
    </row>
    <row r="762" spans="1:16" ht="39.950000000000003" customHeight="1" x14ac:dyDescent="0.2">
      <c r="A762" s="19" t="s">
        <v>192</v>
      </c>
      <c r="B762" s="20">
        <v>6</v>
      </c>
      <c r="C762" s="127">
        <v>0</v>
      </c>
      <c r="D762" s="127">
        <v>0</v>
      </c>
      <c r="E762" s="127">
        <v>0</v>
      </c>
      <c r="F762" s="127">
        <v>0</v>
      </c>
      <c r="G762" s="20">
        <v>6</v>
      </c>
      <c r="H762" s="21">
        <f t="shared" ref="H762" si="285">G762/B762*100</f>
        <v>100</v>
      </c>
      <c r="I762" s="127">
        <v>0</v>
      </c>
      <c r="J762" s="127">
        <v>0</v>
      </c>
      <c r="K762" s="127">
        <v>0</v>
      </c>
      <c r="L762" s="127">
        <v>0</v>
      </c>
      <c r="M762" s="127">
        <v>0</v>
      </c>
      <c r="N762" s="127">
        <v>0</v>
      </c>
      <c r="O762" s="127">
        <v>0</v>
      </c>
      <c r="P762" s="127">
        <v>0</v>
      </c>
    </row>
    <row r="763" spans="1:16" ht="39.950000000000003" customHeight="1" x14ac:dyDescent="0.2">
      <c r="A763" s="19" t="s">
        <v>193</v>
      </c>
      <c r="B763" s="127">
        <v>0</v>
      </c>
      <c r="C763" s="127">
        <v>0</v>
      </c>
      <c r="D763" s="127">
        <v>0</v>
      </c>
      <c r="E763" s="127">
        <v>0</v>
      </c>
      <c r="F763" s="127">
        <v>0</v>
      </c>
      <c r="G763" s="127">
        <v>0</v>
      </c>
      <c r="H763" s="127">
        <v>0</v>
      </c>
      <c r="I763" s="127">
        <v>0</v>
      </c>
      <c r="J763" s="127">
        <v>0</v>
      </c>
      <c r="K763" s="127">
        <v>0</v>
      </c>
      <c r="L763" s="127">
        <v>0</v>
      </c>
      <c r="M763" s="127">
        <v>0</v>
      </c>
      <c r="N763" s="127">
        <v>0</v>
      </c>
      <c r="O763" s="127">
        <v>0</v>
      </c>
      <c r="P763" s="127">
        <v>0</v>
      </c>
    </row>
    <row r="764" spans="1:16" ht="39.950000000000003" customHeight="1" x14ac:dyDescent="0.2">
      <c r="A764" s="19" t="s">
        <v>194</v>
      </c>
      <c r="B764" s="20">
        <v>18</v>
      </c>
      <c r="C764" s="127">
        <v>0</v>
      </c>
      <c r="D764" s="127">
        <v>0</v>
      </c>
      <c r="E764" s="127">
        <v>0</v>
      </c>
      <c r="F764" s="127">
        <v>0</v>
      </c>
      <c r="G764" s="127">
        <v>0</v>
      </c>
      <c r="H764" s="127">
        <v>0</v>
      </c>
      <c r="I764" s="127">
        <v>0</v>
      </c>
      <c r="J764" s="127">
        <v>0</v>
      </c>
      <c r="K764" s="127">
        <v>0</v>
      </c>
      <c r="L764" s="127">
        <v>0</v>
      </c>
      <c r="M764" s="20">
        <v>17</v>
      </c>
      <c r="N764" s="21">
        <f t="shared" si="282"/>
        <v>94.444444444444443</v>
      </c>
      <c r="O764" s="20">
        <v>1</v>
      </c>
      <c r="P764" s="22">
        <f t="shared" si="283"/>
        <v>5.5555555555555554</v>
      </c>
    </row>
    <row r="765" spans="1:16" ht="39.950000000000003" customHeight="1" x14ac:dyDescent="0.2">
      <c r="A765" s="19" t="s">
        <v>195</v>
      </c>
      <c r="B765" s="20">
        <v>9</v>
      </c>
      <c r="C765" s="127">
        <v>0</v>
      </c>
      <c r="D765" s="127">
        <v>0</v>
      </c>
      <c r="E765" s="127">
        <v>0</v>
      </c>
      <c r="F765" s="127">
        <v>0</v>
      </c>
      <c r="G765" s="127">
        <v>0</v>
      </c>
      <c r="H765" s="127">
        <v>0</v>
      </c>
      <c r="I765" s="127">
        <v>0</v>
      </c>
      <c r="J765" s="127">
        <v>0</v>
      </c>
      <c r="K765" s="20">
        <v>5</v>
      </c>
      <c r="L765" s="21">
        <f t="shared" si="281"/>
        <v>55.555555555555557</v>
      </c>
      <c r="M765" s="20">
        <v>1</v>
      </c>
      <c r="N765" s="21">
        <f t="shared" si="282"/>
        <v>11.111111111111111</v>
      </c>
      <c r="O765" s="20">
        <v>3</v>
      </c>
      <c r="P765" s="22">
        <f t="shared" si="283"/>
        <v>33.333333333333329</v>
      </c>
    </row>
    <row r="766" spans="1:16" ht="15" customHeight="1" x14ac:dyDescent="0.2">
      <c r="A766" s="56"/>
      <c r="B766" s="20"/>
      <c r="C766" s="20"/>
      <c r="D766" s="21"/>
      <c r="E766" s="20"/>
      <c r="F766" s="21"/>
      <c r="G766" s="20"/>
      <c r="H766" s="21"/>
      <c r="I766" s="20"/>
      <c r="J766" s="21"/>
      <c r="K766" s="20"/>
      <c r="L766" s="21"/>
      <c r="M766" s="20"/>
      <c r="N766" s="21"/>
      <c r="O766" s="20"/>
      <c r="P766" s="22"/>
    </row>
    <row r="767" spans="1:16" ht="15.75" thickBot="1" x14ac:dyDescent="0.25">
      <c r="A767" s="68"/>
      <c r="B767" s="69"/>
      <c r="C767" s="70"/>
      <c r="D767" s="70"/>
      <c r="E767" s="70"/>
      <c r="F767" s="70"/>
      <c r="G767" s="69"/>
      <c r="H767" s="69"/>
      <c r="I767" s="69"/>
      <c r="J767" s="69"/>
      <c r="K767" s="69"/>
      <c r="L767" s="69"/>
      <c r="M767" s="69"/>
      <c r="N767" s="71"/>
      <c r="O767" s="69"/>
      <c r="P767" s="72"/>
    </row>
    <row r="768" spans="1:16" ht="18" customHeight="1" x14ac:dyDescent="0.2">
      <c r="A768" s="29" t="s">
        <v>196</v>
      </c>
      <c r="B768" s="20"/>
      <c r="C768" s="20"/>
      <c r="D768" s="21"/>
      <c r="E768" s="20"/>
      <c r="F768" s="21"/>
      <c r="G768" s="20"/>
      <c r="H768" s="21"/>
      <c r="I768" s="20"/>
      <c r="J768" s="21"/>
      <c r="K768" s="20"/>
      <c r="L768" s="21"/>
      <c r="M768" s="20"/>
      <c r="N768" s="21"/>
      <c r="O768" s="20"/>
      <c r="P768" s="22"/>
    </row>
    <row r="769" spans="1:16" ht="18" customHeight="1" x14ac:dyDescent="0.25">
      <c r="A769" s="30" t="s">
        <v>19</v>
      </c>
    </row>
    <row r="770" spans="1:16" ht="15.95" customHeight="1" x14ac:dyDescent="0.2">
      <c r="A770" s="31" t="s">
        <v>20</v>
      </c>
    </row>
    <row r="771" spans="1:16" ht="35.1" customHeight="1" x14ac:dyDescent="0.2">
      <c r="A771" s="67" t="s">
        <v>176</v>
      </c>
      <c r="B771" s="15"/>
      <c r="C771" s="55"/>
      <c r="D771" s="5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</row>
    <row r="772" spans="1:16" ht="39.950000000000003" customHeight="1" x14ac:dyDescent="0.2">
      <c r="A772" s="16" t="s">
        <v>185</v>
      </c>
      <c r="B772" s="15">
        <v>2673</v>
      </c>
      <c r="C772" s="15">
        <v>8</v>
      </c>
      <c r="D772" s="17">
        <f>C772/B772*100</f>
        <v>0.29928918817807704</v>
      </c>
      <c r="E772" s="15">
        <v>26</v>
      </c>
      <c r="F772" s="17">
        <f>E772/B772*100</f>
        <v>0.97268986157875059</v>
      </c>
      <c r="G772" s="15">
        <v>1</v>
      </c>
      <c r="H772" s="17">
        <f>G772/B772*100</f>
        <v>3.741114852225963E-2</v>
      </c>
      <c r="I772" s="15">
        <v>1</v>
      </c>
      <c r="J772" s="17">
        <f>I772/B772*100</f>
        <v>3.741114852225963E-2</v>
      </c>
      <c r="K772" s="15">
        <v>8</v>
      </c>
      <c r="L772" s="17">
        <f>K772/B772*100</f>
        <v>0.29928918817807704</v>
      </c>
      <c r="M772" s="15">
        <v>5</v>
      </c>
      <c r="N772" s="17">
        <f>M772/B772*100</f>
        <v>0.18705574261129815</v>
      </c>
      <c r="O772" s="15">
        <v>2624</v>
      </c>
      <c r="P772" s="18">
        <f>O772/B772*100</f>
        <v>98.166853722409272</v>
      </c>
    </row>
    <row r="773" spans="1:16" ht="39.950000000000003" customHeight="1" x14ac:dyDescent="0.2">
      <c r="A773" s="19" t="s">
        <v>186</v>
      </c>
      <c r="B773" s="20">
        <v>495</v>
      </c>
      <c r="C773" s="127">
        <v>0</v>
      </c>
      <c r="D773" s="127">
        <v>0</v>
      </c>
      <c r="E773" s="127">
        <v>0</v>
      </c>
      <c r="F773" s="127">
        <v>0</v>
      </c>
      <c r="G773" s="20">
        <v>1</v>
      </c>
      <c r="H773" s="21">
        <f t="shared" ref="H773" si="286">G773/B773*100</f>
        <v>0.20202020202020202</v>
      </c>
      <c r="I773" s="127">
        <v>0</v>
      </c>
      <c r="J773" s="127">
        <v>0</v>
      </c>
      <c r="K773" s="20">
        <v>4</v>
      </c>
      <c r="L773" s="21">
        <f t="shared" ref="L773:L780" si="287">K773/B773*100</f>
        <v>0.80808080808080807</v>
      </c>
      <c r="M773" s="127">
        <v>0</v>
      </c>
      <c r="N773" s="127">
        <v>0</v>
      </c>
      <c r="O773" s="20">
        <v>490</v>
      </c>
      <c r="P773" s="22">
        <f t="shared" ref="P773:P784" si="288">O773/B773*100</f>
        <v>98.98989898989899</v>
      </c>
    </row>
    <row r="774" spans="1:16" ht="39.950000000000003" customHeight="1" x14ac:dyDescent="0.2">
      <c r="A774" s="19" t="s">
        <v>187</v>
      </c>
      <c r="B774" s="20">
        <v>218</v>
      </c>
      <c r="C774" s="20">
        <v>6</v>
      </c>
      <c r="D774" s="21">
        <f t="shared" ref="D774:D780" si="289">C774/B774*100</f>
        <v>2.7522935779816518</v>
      </c>
      <c r="E774" s="127">
        <v>0</v>
      </c>
      <c r="F774" s="127">
        <v>0</v>
      </c>
      <c r="G774" s="127">
        <v>0</v>
      </c>
      <c r="H774" s="127">
        <v>0</v>
      </c>
      <c r="I774" s="127">
        <v>0</v>
      </c>
      <c r="J774" s="127">
        <v>0</v>
      </c>
      <c r="K774" s="20">
        <v>1</v>
      </c>
      <c r="L774" s="21">
        <f t="shared" si="287"/>
        <v>0.45871559633027525</v>
      </c>
      <c r="M774" s="20">
        <v>2</v>
      </c>
      <c r="N774" s="21">
        <f t="shared" ref="N774:N775" si="290">M774/B774*100</f>
        <v>0.91743119266055051</v>
      </c>
      <c r="O774" s="20">
        <v>209</v>
      </c>
      <c r="P774" s="22">
        <f t="shared" si="288"/>
        <v>95.87155963302753</v>
      </c>
    </row>
    <row r="775" spans="1:16" ht="39.950000000000003" customHeight="1" x14ac:dyDescent="0.2">
      <c r="A775" s="125" t="s">
        <v>199</v>
      </c>
      <c r="B775" s="20">
        <v>884</v>
      </c>
      <c r="C775" s="20">
        <v>1</v>
      </c>
      <c r="D775" s="21">
        <f t="shared" si="289"/>
        <v>0.11312217194570137</v>
      </c>
      <c r="E775" s="20">
        <v>2</v>
      </c>
      <c r="F775" s="21">
        <f t="shared" ref="F775:F780" si="291">E775/B775*100</f>
        <v>0.22624434389140274</v>
      </c>
      <c r="G775" s="127">
        <v>0</v>
      </c>
      <c r="H775" s="127">
        <v>0</v>
      </c>
      <c r="I775" s="20">
        <v>1</v>
      </c>
      <c r="J775" s="21">
        <f t="shared" ref="J775" si="292">I775/B775*100</f>
        <v>0.11312217194570137</v>
      </c>
      <c r="K775" s="20">
        <v>1</v>
      </c>
      <c r="L775" s="21">
        <f t="shared" si="287"/>
        <v>0.11312217194570137</v>
      </c>
      <c r="M775" s="20">
        <v>3</v>
      </c>
      <c r="N775" s="21">
        <f t="shared" si="290"/>
        <v>0.33936651583710409</v>
      </c>
      <c r="O775" s="20">
        <v>876</v>
      </c>
      <c r="P775" s="22">
        <f t="shared" si="288"/>
        <v>99.095022624434392</v>
      </c>
    </row>
    <row r="776" spans="1:16" ht="39.950000000000003" customHeight="1" x14ac:dyDescent="0.2">
      <c r="A776" s="19" t="s">
        <v>188</v>
      </c>
      <c r="B776" s="127">
        <v>0</v>
      </c>
      <c r="C776" s="127">
        <v>0</v>
      </c>
      <c r="D776" s="127">
        <v>0</v>
      </c>
      <c r="E776" s="127">
        <v>0</v>
      </c>
      <c r="F776" s="127">
        <v>0</v>
      </c>
      <c r="G776" s="127">
        <v>0</v>
      </c>
      <c r="H776" s="127">
        <v>0</v>
      </c>
      <c r="I776" s="127">
        <v>0</v>
      </c>
      <c r="J776" s="127">
        <v>0</v>
      </c>
      <c r="K776" s="127">
        <v>0</v>
      </c>
      <c r="L776" s="127">
        <v>0</v>
      </c>
      <c r="M776" s="127">
        <v>0</v>
      </c>
      <c r="N776" s="127">
        <v>0</v>
      </c>
      <c r="O776" s="127">
        <v>0</v>
      </c>
      <c r="P776" s="127">
        <v>0</v>
      </c>
    </row>
    <row r="777" spans="1:16" ht="54.95" customHeight="1" x14ac:dyDescent="0.2">
      <c r="A777" s="19" t="s">
        <v>189</v>
      </c>
      <c r="B777" s="20">
        <v>52</v>
      </c>
      <c r="C777" s="127">
        <v>0</v>
      </c>
      <c r="D777" s="127">
        <v>0</v>
      </c>
      <c r="E777" s="127">
        <v>0</v>
      </c>
      <c r="F777" s="127">
        <v>0</v>
      </c>
      <c r="G777" s="127">
        <v>0</v>
      </c>
      <c r="H777" s="127">
        <v>0</v>
      </c>
      <c r="I777" s="127">
        <v>0</v>
      </c>
      <c r="J777" s="127">
        <v>0</v>
      </c>
      <c r="K777" s="127">
        <v>0</v>
      </c>
      <c r="L777" s="127">
        <v>0</v>
      </c>
      <c r="M777" s="127">
        <v>0</v>
      </c>
      <c r="N777" s="127">
        <v>0</v>
      </c>
      <c r="O777" s="20">
        <v>52</v>
      </c>
      <c r="P777" s="22">
        <f t="shared" si="288"/>
        <v>100</v>
      </c>
    </row>
    <row r="778" spans="1:16" ht="120" customHeight="1" x14ac:dyDescent="0.2">
      <c r="A778" s="19" t="s">
        <v>200</v>
      </c>
      <c r="B778" s="127">
        <v>0</v>
      </c>
      <c r="C778" s="127">
        <v>0</v>
      </c>
      <c r="D778" s="127">
        <v>0</v>
      </c>
      <c r="E778" s="127">
        <v>0</v>
      </c>
      <c r="F778" s="127">
        <v>0</v>
      </c>
      <c r="G778" s="127">
        <v>0</v>
      </c>
      <c r="H778" s="127">
        <v>0</v>
      </c>
      <c r="I778" s="127">
        <v>0</v>
      </c>
      <c r="J778" s="127">
        <v>0</v>
      </c>
      <c r="K778" s="127">
        <v>0</v>
      </c>
      <c r="L778" s="127">
        <v>0</v>
      </c>
      <c r="M778" s="127">
        <v>0</v>
      </c>
      <c r="N778" s="127">
        <v>0</v>
      </c>
      <c r="O778" s="127">
        <v>0</v>
      </c>
      <c r="P778" s="127">
        <v>0</v>
      </c>
    </row>
    <row r="779" spans="1:16" ht="39.950000000000003" customHeight="1" x14ac:dyDescent="0.2">
      <c r="A779" s="19" t="s">
        <v>190</v>
      </c>
      <c r="B779" s="20">
        <v>2</v>
      </c>
      <c r="C779" s="127">
        <v>0</v>
      </c>
      <c r="D779" s="127">
        <v>0</v>
      </c>
      <c r="E779" s="127">
        <v>0</v>
      </c>
      <c r="F779" s="127">
        <v>0</v>
      </c>
      <c r="G779" s="127">
        <v>0</v>
      </c>
      <c r="H779" s="127">
        <v>0</v>
      </c>
      <c r="I779" s="127">
        <v>0</v>
      </c>
      <c r="J779" s="127">
        <v>0</v>
      </c>
      <c r="K779" s="127">
        <v>0</v>
      </c>
      <c r="L779" s="127">
        <v>0</v>
      </c>
      <c r="M779" s="127">
        <v>0</v>
      </c>
      <c r="N779" s="127">
        <v>0</v>
      </c>
      <c r="O779" s="20">
        <v>2</v>
      </c>
      <c r="P779" s="22">
        <f t="shared" si="288"/>
        <v>100</v>
      </c>
    </row>
    <row r="780" spans="1:16" ht="39.950000000000003" customHeight="1" x14ac:dyDescent="0.2">
      <c r="A780" s="19" t="s">
        <v>191</v>
      </c>
      <c r="B780" s="20">
        <v>1012</v>
      </c>
      <c r="C780" s="20">
        <v>1</v>
      </c>
      <c r="D780" s="21">
        <f t="shared" si="289"/>
        <v>9.8814229249011856E-2</v>
      </c>
      <c r="E780" s="20">
        <v>24</v>
      </c>
      <c r="F780" s="21">
        <f t="shared" si="291"/>
        <v>2.3715415019762842</v>
      </c>
      <c r="G780" s="127">
        <v>0</v>
      </c>
      <c r="H780" s="127">
        <v>0</v>
      </c>
      <c r="I780" s="127">
        <v>0</v>
      </c>
      <c r="J780" s="127">
        <v>0</v>
      </c>
      <c r="K780" s="20">
        <v>2</v>
      </c>
      <c r="L780" s="21">
        <f t="shared" si="287"/>
        <v>0.19762845849802371</v>
      </c>
      <c r="M780" s="127">
        <v>0</v>
      </c>
      <c r="N780" s="127">
        <v>0</v>
      </c>
      <c r="O780" s="20">
        <v>985</v>
      </c>
      <c r="P780" s="22">
        <f t="shared" si="288"/>
        <v>97.332015810276687</v>
      </c>
    </row>
    <row r="781" spans="1:16" ht="39.950000000000003" customHeight="1" x14ac:dyDescent="0.2">
      <c r="A781" s="19" t="s">
        <v>192</v>
      </c>
      <c r="B781" s="20">
        <v>1</v>
      </c>
      <c r="C781" s="127">
        <v>0</v>
      </c>
      <c r="D781" s="127">
        <v>0</v>
      </c>
      <c r="E781" s="127">
        <v>0</v>
      </c>
      <c r="F781" s="127">
        <v>0</v>
      </c>
      <c r="G781" s="127">
        <v>0</v>
      </c>
      <c r="H781" s="127">
        <v>0</v>
      </c>
      <c r="I781" s="127">
        <v>0</v>
      </c>
      <c r="J781" s="127">
        <v>0</v>
      </c>
      <c r="K781" s="127">
        <v>0</v>
      </c>
      <c r="L781" s="127">
        <v>0</v>
      </c>
      <c r="M781" s="127">
        <v>0</v>
      </c>
      <c r="N781" s="127">
        <v>0</v>
      </c>
      <c r="O781" s="20">
        <v>1</v>
      </c>
      <c r="P781" s="22">
        <f t="shared" si="288"/>
        <v>100</v>
      </c>
    </row>
    <row r="782" spans="1:16" ht="39.950000000000003" customHeight="1" x14ac:dyDescent="0.2">
      <c r="A782" s="19" t="s">
        <v>193</v>
      </c>
      <c r="B782" s="127">
        <v>0</v>
      </c>
      <c r="C782" s="127">
        <v>0</v>
      </c>
      <c r="D782" s="127">
        <v>0</v>
      </c>
      <c r="E782" s="127">
        <v>0</v>
      </c>
      <c r="F782" s="127">
        <v>0</v>
      </c>
      <c r="G782" s="127">
        <v>0</v>
      </c>
      <c r="H782" s="127">
        <v>0</v>
      </c>
      <c r="I782" s="127">
        <v>0</v>
      </c>
      <c r="J782" s="127">
        <v>0</v>
      </c>
      <c r="K782" s="127">
        <v>0</v>
      </c>
      <c r="L782" s="127">
        <v>0</v>
      </c>
      <c r="M782" s="127">
        <v>0</v>
      </c>
      <c r="N782" s="127">
        <v>0</v>
      </c>
      <c r="O782" s="127">
        <v>0</v>
      </c>
      <c r="P782" s="127">
        <v>0</v>
      </c>
    </row>
    <row r="783" spans="1:16" ht="39.950000000000003" customHeight="1" x14ac:dyDescent="0.2">
      <c r="A783" s="19" t="s">
        <v>194</v>
      </c>
      <c r="B783" s="127">
        <v>0</v>
      </c>
      <c r="C783" s="127">
        <v>0</v>
      </c>
      <c r="D783" s="127">
        <v>0</v>
      </c>
      <c r="E783" s="127">
        <v>0</v>
      </c>
      <c r="F783" s="127">
        <v>0</v>
      </c>
      <c r="G783" s="127">
        <v>0</v>
      </c>
      <c r="H783" s="127">
        <v>0</v>
      </c>
      <c r="I783" s="127">
        <v>0</v>
      </c>
      <c r="J783" s="127">
        <v>0</v>
      </c>
      <c r="K783" s="127">
        <v>0</v>
      </c>
      <c r="L783" s="127">
        <v>0</v>
      </c>
      <c r="M783" s="127">
        <v>0</v>
      </c>
      <c r="N783" s="127">
        <v>0</v>
      </c>
      <c r="O783" s="127">
        <v>0</v>
      </c>
      <c r="P783" s="127">
        <v>0</v>
      </c>
    </row>
    <row r="784" spans="1:16" ht="39.950000000000003" customHeight="1" x14ac:dyDescent="0.2">
      <c r="A784" s="19" t="s">
        <v>195</v>
      </c>
      <c r="B784" s="20">
        <v>9</v>
      </c>
      <c r="C784" s="127">
        <v>0</v>
      </c>
      <c r="D784" s="127">
        <v>0</v>
      </c>
      <c r="E784" s="127">
        <v>0</v>
      </c>
      <c r="F784" s="127">
        <v>0</v>
      </c>
      <c r="G784" s="127">
        <v>0</v>
      </c>
      <c r="H784" s="127">
        <v>0</v>
      </c>
      <c r="I784" s="127">
        <v>0</v>
      </c>
      <c r="J784" s="127">
        <v>0</v>
      </c>
      <c r="K784" s="127">
        <v>0</v>
      </c>
      <c r="L784" s="127">
        <v>0</v>
      </c>
      <c r="M784" s="127">
        <v>0</v>
      </c>
      <c r="N784" s="127">
        <v>0</v>
      </c>
      <c r="O784" s="20">
        <v>9</v>
      </c>
      <c r="P784" s="22">
        <f t="shared" si="288"/>
        <v>100</v>
      </c>
    </row>
    <row r="785" spans="1:40" ht="15.95" customHeight="1" x14ac:dyDescent="0.2">
      <c r="A785" s="56"/>
      <c r="B785" s="20"/>
      <c r="C785" s="20"/>
      <c r="D785" s="21"/>
      <c r="E785" s="20"/>
      <c r="F785" s="21"/>
      <c r="G785" s="20"/>
      <c r="H785" s="21"/>
      <c r="I785" s="20"/>
      <c r="J785" s="21"/>
      <c r="K785" s="20"/>
      <c r="L785" s="21"/>
      <c r="M785" s="20"/>
      <c r="N785" s="21"/>
      <c r="O785" s="20"/>
      <c r="P785" s="22"/>
    </row>
    <row r="786" spans="1:40" s="34" customFormat="1" ht="15.95" customHeight="1" thickBot="1" x14ac:dyDescent="0.25">
      <c r="A786" s="50"/>
      <c r="B786" s="26"/>
      <c r="C786" s="26"/>
      <c r="D786" s="27"/>
      <c r="E786" s="26"/>
      <c r="F786" s="27"/>
      <c r="G786" s="26"/>
      <c r="H786" s="27"/>
      <c r="I786" s="26"/>
      <c r="J786" s="27"/>
      <c r="K786" s="26"/>
      <c r="L786" s="27"/>
      <c r="M786" s="26"/>
      <c r="N786" s="27"/>
      <c r="O786" s="26"/>
      <c r="P786" s="28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51"/>
      <c r="AH786" s="51"/>
      <c r="AI786" s="51"/>
      <c r="AJ786" s="51"/>
      <c r="AK786" s="51"/>
      <c r="AL786" s="51"/>
      <c r="AM786" s="51"/>
      <c r="AN786" s="51"/>
    </row>
    <row r="787" spans="1:40" ht="18" customHeight="1" x14ac:dyDescent="0.2">
      <c r="A787" s="29" t="s">
        <v>196</v>
      </c>
      <c r="B787" s="20"/>
      <c r="C787" s="20"/>
      <c r="D787" s="21"/>
      <c r="E787" s="20"/>
      <c r="F787" s="21"/>
      <c r="G787" s="20"/>
      <c r="H787" s="21"/>
      <c r="I787" s="20"/>
      <c r="J787" s="21"/>
      <c r="K787" s="20"/>
      <c r="L787" s="21"/>
      <c r="M787" s="20"/>
      <c r="N787" s="21"/>
      <c r="O787" s="20"/>
      <c r="P787" s="22"/>
    </row>
    <row r="788" spans="1:40" ht="18" customHeight="1" x14ac:dyDescent="0.25">
      <c r="A788" s="30" t="s">
        <v>19</v>
      </c>
    </row>
    <row r="789" spans="1:40" ht="15.95" customHeight="1" x14ac:dyDescent="0.2">
      <c r="A789" s="31" t="s">
        <v>20</v>
      </c>
    </row>
  </sheetData>
  <mergeCells count="6">
    <mergeCell ref="A4:A5"/>
    <mergeCell ref="B4:B5"/>
    <mergeCell ref="C4:P4"/>
    <mergeCell ref="A28:A29"/>
    <mergeCell ref="B28:B29"/>
    <mergeCell ref="C28:P28"/>
  </mergeCells>
  <pageMargins left="0.59055118110236227" right="0.19685039370078741" top="0.51181102362204722" bottom="0.19685039370078741" header="0.31496062992125984" footer="0.31496062992125984"/>
  <pageSetup paperSize="9" scale="61" orientation="landscape" r:id="rId1"/>
  <rowBreaks count="40" manualBreakCount="40">
    <brk id="24" max="16383" man="1"/>
    <brk id="48" max="16383" man="1"/>
    <brk id="67" max="16383" man="1"/>
    <brk id="86" max="16383" man="1"/>
    <brk id="105" max="16383" man="1"/>
    <brk id="124" max="16383" man="1"/>
    <brk id="143" max="16383" man="1"/>
    <brk id="162" max="16383" man="1"/>
    <brk id="181" max="16383" man="1"/>
    <brk id="200" max="16383" man="1"/>
    <brk id="219" max="16383" man="1"/>
    <brk id="238" max="16383" man="1"/>
    <brk id="257" max="16383" man="1"/>
    <brk id="276" max="16383" man="1"/>
    <brk id="295" max="16383" man="1"/>
    <brk id="314" max="16383" man="1"/>
    <brk id="333" max="16383" man="1"/>
    <brk id="352" max="16383" man="1"/>
    <brk id="371" max="16383" man="1"/>
    <brk id="390" max="16383" man="1"/>
    <brk id="409" max="16383" man="1"/>
    <brk id="428" max="16383" man="1"/>
    <brk id="447" max="16383" man="1"/>
    <brk id="466" max="16383" man="1"/>
    <brk id="485" max="16383" man="1"/>
    <brk id="504" max="16383" man="1"/>
    <brk id="523" max="16383" man="1"/>
    <brk id="542" max="16383" man="1"/>
    <brk id="561" max="16383" man="1"/>
    <brk id="580" max="16383" man="1"/>
    <brk id="599" max="16383" man="1"/>
    <brk id="618" max="16383" man="1"/>
    <brk id="637" max="16383" man="1"/>
    <brk id="656" max="16383" man="1"/>
    <brk id="675" max="16383" man="1"/>
    <brk id="694" max="16383" man="1"/>
    <brk id="713" max="16383" man="1"/>
    <brk id="732" max="16383" man="1"/>
    <brk id="751" max="16383" man="1"/>
    <brk id="77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BE51-4B69-4B47-AD7E-5346D4D6D456}">
  <dimension ref="A1:AN999"/>
  <sheetViews>
    <sheetView zoomScale="90" zoomScaleNormal="90" zoomScaleSheetLayoutView="80" workbookViewId="0">
      <selection activeCell="C17" sqref="C17:D17"/>
    </sheetView>
  </sheetViews>
  <sheetFormatPr defaultColWidth="14.42578125" defaultRowHeight="15" customHeight="1" x14ac:dyDescent="0.2"/>
  <cols>
    <col min="1" max="1" width="35.7109375" style="32" customWidth="1"/>
    <col min="2" max="2" width="14.7109375" style="32" customWidth="1"/>
    <col min="3" max="3" width="15.7109375" style="32" customWidth="1"/>
    <col min="4" max="4" width="9.7109375" style="32" customWidth="1"/>
    <col min="5" max="5" width="15.7109375" style="32" customWidth="1"/>
    <col min="6" max="6" width="9.7109375" style="32" customWidth="1"/>
    <col min="7" max="7" width="15.7109375" style="32" customWidth="1"/>
    <col min="8" max="8" width="9.7109375" style="32" customWidth="1"/>
    <col min="9" max="9" width="14.7109375" style="32" customWidth="1"/>
    <col min="10" max="10" width="9.7109375" style="32" customWidth="1"/>
    <col min="11" max="11" width="14.7109375" style="32" customWidth="1"/>
    <col min="12" max="12" width="9.7109375" style="32" customWidth="1"/>
    <col min="13" max="13" width="14.7109375" style="32" customWidth="1"/>
    <col min="14" max="14" width="9.7109375" style="32" customWidth="1"/>
    <col min="15" max="15" width="14.7109375" style="32" customWidth="1"/>
    <col min="16" max="16" width="9.7109375" style="32" customWidth="1"/>
    <col min="17" max="26" width="9.140625" style="32" customWidth="1"/>
    <col min="27" max="16384" width="14.42578125" style="32"/>
  </cols>
  <sheetData>
    <row r="1" spans="1:26" ht="15.75" customHeight="1" x14ac:dyDescent="0.2">
      <c r="A1" s="1" t="s">
        <v>198</v>
      </c>
      <c r="K1" s="33"/>
      <c r="L1" s="33"/>
      <c r="M1" s="33"/>
      <c r="N1" s="33"/>
      <c r="O1" s="33"/>
      <c r="P1" s="33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5.75" customHeight="1" x14ac:dyDescent="0.2">
      <c r="A2" s="4" t="s">
        <v>202</v>
      </c>
      <c r="K2" s="35"/>
      <c r="L2" s="35"/>
      <c r="M2" s="35"/>
      <c r="N2" s="35"/>
      <c r="O2" s="35"/>
      <c r="P2" s="35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4.25" customHeight="1" thickBot="1" x14ac:dyDescent="0.25">
      <c r="A3" s="34"/>
      <c r="B3" s="36"/>
      <c r="C3" s="36"/>
      <c r="D3" s="34"/>
      <c r="E3" s="34"/>
      <c r="F3" s="34"/>
      <c r="G3" s="34"/>
      <c r="H3" s="34"/>
      <c r="I3" s="34"/>
      <c r="J3" s="34"/>
      <c r="K3" s="34"/>
      <c r="L3" s="34"/>
      <c r="M3" s="34"/>
      <c r="N3" s="37"/>
      <c r="O3" s="34"/>
      <c r="P3" s="38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35.1" customHeight="1" thickTop="1" x14ac:dyDescent="0.2">
      <c r="A6" s="40" t="s">
        <v>13</v>
      </c>
      <c r="B6" s="41"/>
      <c r="C6" s="34"/>
      <c r="D6" s="34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9.950000000000003" customHeight="1" x14ac:dyDescent="0.2">
      <c r="A7" s="16" t="s">
        <v>185</v>
      </c>
      <c r="B7" s="41">
        <v>92232</v>
      </c>
      <c r="C7" s="41">
        <v>43278</v>
      </c>
      <c r="D7" s="42">
        <f t="shared" ref="D7:D14" si="0">C7/B7*100</f>
        <v>46.922976841009628</v>
      </c>
      <c r="E7" s="41">
        <v>5187</v>
      </c>
      <c r="F7" s="42">
        <f t="shared" ref="F7:F14" si="1">E7/B7*100</f>
        <v>5.6238615664845168</v>
      </c>
      <c r="G7" s="41">
        <v>18070</v>
      </c>
      <c r="H7" s="42">
        <f t="shared" ref="H7:H14" si="2">G7/B7*100</f>
        <v>19.591898690259345</v>
      </c>
      <c r="I7" s="41">
        <v>1574</v>
      </c>
      <c r="J7" s="42">
        <f t="shared" ref="J7:J14" si="3">I7/B7*100</f>
        <v>1.706566050828346</v>
      </c>
      <c r="K7" s="41">
        <v>848</v>
      </c>
      <c r="L7" s="42">
        <f t="shared" ref="L7:L14" si="4">K7/B7*100</f>
        <v>0.91942059155173916</v>
      </c>
      <c r="M7" s="43">
        <v>200</v>
      </c>
      <c r="N7" s="42">
        <f t="shared" ref="N7:N14" si="5">M7/B7*100</f>
        <v>0.21684447913956112</v>
      </c>
      <c r="O7" s="43">
        <v>23075</v>
      </c>
      <c r="P7" s="44">
        <f t="shared" ref="P7:P14" si="6">O7/B7*100</f>
        <v>25.018431780726864</v>
      </c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39.950000000000003" customHeight="1" x14ac:dyDescent="0.2">
      <c r="A8" s="19" t="s">
        <v>186</v>
      </c>
      <c r="B8" s="46">
        <v>2430</v>
      </c>
      <c r="C8" s="46">
        <v>902</v>
      </c>
      <c r="D8" s="47">
        <f t="shared" si="0"/>
        <v>37.119341563786008</v>
      </c>
      <c r="E8" s="46">
        <v>319</v>
      </c>
      <c r="F8" s="47">
        <f t="shared" si="1"/>
        <v>13.127572016460906</v>
      </c>
      <c r="G8" s="46">
        <v>422</v>
      </c>
      <c r="H8" s="47">
        <f t="shared" si="2"/>
        <v>17.366255144032923</v>
      </c>
      <c r="I8" s="46">
        <v>55</v>
      </c>
      <c r="J8" s="47">
        <f t="shared" si="3"/>
        <v>2.263374485596708</v>
      </c>
      <c r="K8" s="46">
        <v>18</v>
      </c>
      <c r="L8" s="47">
        <f t="shared" si="4"/>
        <v>0.74074074074074081</v>
      </c>
      <c r="M8" s="48">
        <v>79</v>
      </c>
      <c r="N8" s="47">
        <f t="shared" si="5"/>
        <v>3.2510288065843622</v>
      </c>
      <c r="O8" s="48">
        <v>635</v>
      </c>
      <c r="P8" s="49">
        <f t="shared" si="6"/>
        <v>26.13168724279835</v>
      </c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39.950000000000003" customHeight="1" x14ac:dyDescent="0.2">
      <c r="A9" s="19" t="s">
        <v>187</v>
      </c>
      <c r="B9" s="46">
        <v>733</v>
      </c>
      <c r="C9" s="46">
        <v>456</v>
      </c>
      <c r="D9" s="47">
        <f t="shared" si="0"/>
        <v>62.21009549795361</v>
      </c>
      <c r="E9" s="46">
        <v>76</v>
      </c>
      <c r="F9" s="47">
        <f t="shared" si="1"/>
        <v>10.368349249658936</v>
      </c>
      <c r="G9" s="46">
        <v>131</v>
      </c>
      <c r="H9" s="47">
        <f t="shared" si="2"/>
        <v>17.871759890859483</v>
      </c>
      <c r="I9" s="46">
        <v>9</v>
      </c>
      <c r="J9" s="47">
        <f t="shared" si="3"/>
        <v>1.2278308321964531</v>
      </c>
      <c r="K9" s="46">
        <v>9</v>
      </c>
      <c r="L9" s="47">
        <f t="shared" si="4"/>
        <v>1.2278308321964531</v>
      </c>
      <c r="M9" s="48">
        <v>1</v>
      </c>
      <c r="N9" s="47">
        <f t="shared" si="5"/>
        <v>0.13642564802182811</v>
      </c>
      <c r="O9" s="48">
        <v>51</v>
      </c>
      <c r="P9" s="49">
        <f t="shared" si="6"/>
        <v>6.9577080491132328</v>
      </c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39.950000000000003" customHeight="1" x14ac:dyDescent="0.2">
      <c r="A10" s="125" t="s">
        <v>199</v>
      </c>
      <c r="B10" s="46">
        <v>7482</v>
      </c>
      <c r="C10" s="46">
        <v>3609</v>
      </c>
      <c r="D10" s="47">
        <f t="shared" si="0"/>
        <v>48.235765838011226</v>
      </c>
      <c r="E10" s="46">
        <v>1139</v>
      </c>
      <c r="F10" s="47">
        <f t="shared" si="1"/>
        <v>15.223202352312216</v>
      </c>
      <c r="G10" s="46">
        <v>1248</v>
      </c>
      <c r="H10" s="47">
        <f t="shared" si="2"/>
        <v>16.680032076984762</v>
      </c>
      <c r="I10" s="46">
        <v>182</v>
      </c>
      <c r="J10" s="47">
        <f t="shared" si="3"/>
        <v>2.4325046778936112</v>
      </c>
      <c r="K10" s="46">
        <v>42</v>
      </c>
      <c r="L10" s="47">
        <f t="shared" si="4"/>
        <v>0.5613472333600642</v>
      </c>
      <c r="M10" s="46">
        <v>30</v>
      </c>
      <c r="N10" s="47">
        <f t="shared" si="5"/>
        <v>0.40096230954290296</v>
      </c>
      <c r="O10" s="46">
        <v>1232</v>
      </c>
      <c r="P10" s="49">
        <f t="shared" si="6"/>
        <v>16.466185511895215</v>
      </c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39.950000000000003" customHeight="1" x14ac:dyDescent="0.2">
      <c r="A11" s="19" t="s">
        <v>188</v>
      </c>
      <c r="B11" s="46">
        <v>303</v>
      </c>
      <c r="C11" s="46">
        <v>165</v>
      </c>
      <c r="D11" s="47">
        <f t="shared" si="0"/>
        <v>54.455445544554458</v>
      </c>
      <c r="E11" s="46">
        <v>25</v>
      </c>
      <c r="F11" s="47">
        <f t="shared" si="1"/>
        <v>8.2508250825082499</v>
      </c>
      <c r="G11" s="46">
        <v>48</v>
      </c>
      <c r="H11" s="47">
        <f t="shared" si="2"/>
        <v>15.841584158415841</v>
      </c>
      <c r="I11" s="48">
        <v>11</v>
      </c>
      <c r="J11" s="47">
        <f t="shared" si="3"/>
        <v>3.6303630363036308</v>
      </c>
      <c r="K11" s="48">
        <v>4</v>
      </c>
      <c r="L11" s="47">
        <f t="shared" si="4"/>
        <v>1.3201320132013201</v>
      </c>
      <c r="M11" s="127">
        <v>0</v>
      </c>
      <c r="N11" s="127">
        <v>0</v>
      </c>
      <c r="O11" s="48">
        <v>50</v>
      </c>
      <c r="P11" s="49">
        <f t="shared" si="6"/>
        <v>16.5016501650165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54.95" customHeight="1" x14ac:dyDescent="0.2">
      <c r="A12" s="19" t="s">
        <v>189</v>
      </c>
      <c r="B12" s="46">
        <v>68668</v>
      </c>
      <c r="C12" s="46">
        <v>32548</v>
      </c>
      <c r="D12" s="47">
        <f t="shared" si="0"/>
        <v>47.399079629521758</v>
      </c>
      <c r="E12" s="46">
        <v>3283</v>
      </c>
      <c r="F12" s="47">
        <f t="shared" si="1"/>
        <v>4.7809751266965694</v>
      </c>
      <c r="G12" s="46">
        <v>14283</v>
      </c>
      <c r="H12" s="47">
        <f t="shared" si="2"/>
        <v>20.800081551814529</v>
      </c>
      <c r="I12" s="46">
        <v>1134</v>
      </c>
      <c r="J12" s="47">
        <f t="shared" si="3"/>
        <v>1.6514242441894331</v>
      </c>
      <c r="K12" s="46">
        <v>605</v>
      </c>
      <c r="L12" s="47">
        <f t="shared" si="4"/>
        <v>0.88105085338148781</v>
      </c>
      <c r="M12" s="46">
        <v>15</v>
      </c>
      <c r="N12" s="47">
        <f t="shared" si="5"/>
        <v>2.1844236034251764E-2</v>
      </c>
      <c r="O12" s="46">
        <v>16800</v>
      </c>
      <c r="P12" s="49">
        <f t="shared" si="6"/>
        <v>24.465544358361974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20" customHeight="1" x14ac:dyDescent="0.2">
      <c r="A13" s="19" t="s">
        <v>200</v>
      </c>
      <c r="B13" s="46">
        <v>9180</v>
      </c>
      <c r="C13" s="46">
        <v>4447</v>
      </c>
      <c r="D13" s="47">
        <f t="shared" si="0"/>
        <v>48.442265795206971</v>
      </c>
      <c r="E13" s="46">
        <v>67</v>
      </c>
      <c r="F13" s="47">
        <f t="shared" si="1"/>
        <v>0.72984749455337694</v>
      </c>
      <c r="G13" s="46">
        <v>1570</v>
      </c>
      <c r="H13" s="47">
        <f t="shared" si="2"/>
        <v>17.102396514161221</v>
      </c>
      <c r="I13" s="46">
        <v>140</v>
      </c>
      <c r="J13" s="47">
        <f t="shared" si="3"/>
        <v>1.5250544662309369</v>
      </c>
      <c r="K13" s="46">
        <v>55</v>
      </c>
      <c r="L13" s="47">
        <f t="shared" si="4"/>
        <v>0.59912854030501084</v>
      </c>
      <c r="M13" s="127">
        <v>0</v>
      </c>
      <c r="N13" s="127">
        <v>0</v>
      </c>
      <c r="O13" s="46">
        <v>2901</v>
      </c>
      <c r="P13" s="49">
        <f t="shared" si="6"/>
        <v>31.601307189542482</v>
      </c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39.950000000000003" customHeight="1" x14ac:dyDescent="0.2">
      <c r="A14" s="19" t="s">
        <v>190</v>
      </c>
      <c r="B14" s="46">
        <v>1786</v>
      </c>
      <c r="C14" s="48">
        <v>879</v>
      </c>
      <c r="D14" s="47">
        <f t="shared" si="0"/>
        <v>49.216125419932808</v>
      </c>
      <c r="E14" s="48">
        <v>235</v>
      </c>
      <c r="F14" s="47">
        <f t="shared" si="1"/>
        <v>13.157894736842104</v>
      </c>
      <c r="G14" s="48">
        <v>237</v>
      </c>
      <c r="H14" s="47">
        <f t="shared" si="2"/>
        <v>13.269876819708848</v>
      </c>
      <c r="I14" s="48">
        <v>1</v>
      </c>
      <c r="J14" s="47">
        <f t="shared" si="3"/>
        <v>5.5991041433370664E-2</v>
      </c>
      <c r="K14" s="48">
        <v>87</v>
      </c>
      <c r="L14" s="47">
        <f t="shared" si="4"/>
        <v>4.8712206047032476</v>
      </c>
      <c r="M14" s="48">
        <v>1</v>
      </c>
      <c r="N14" s="47">
        <f t="shared" si="5"/>
        <v>5.5991041433370664E-2</v>
      </c>
      <c r="O14" s="48">
        <v>346</v>
      </c>
      <c r="P14" s="49">
        <f t="shared" si="6"/>
        <v>19.372900335946248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39.950000000000003" customHeight="1" x14ac:dyDescent="0.2">
      <c r="A16" s="19" t="s">
        <v>192</v>
      </c>
      <c r="B16" s="46">
        <v>9</v>
      </c>
      <c r="C16" s="48">
        <v>1</v>
      </c>
      <c r="D16" s="47">
        <f t="shared" ref="D16" si="7">C16/B16*100</f>
        <v>11.111111111111111</v>
      </c>
      <c r="E16" s="127">
        <v>0</v>
      </c>
      <c r="F16" s="127">
        <v>0</v>
      </c>
      <c r="G16" s="48">
        <v>2</v>
      </c>
      <c r="H16" s="47">
        <f t="shared" ref="H16:H17" si="8">G16/B16*100</f>
        <v>22.222222222222221</v>
      </c>
      <c r="I16" s="127">
        <v>0</v>
      </c>
      <c r="J16" s="127">
        <v>0</v>
      </c>
      <c r="K16" s="48">
        <v>5</v>
      </c>
      <c r="L16" s="47">
        <f t="shared" ref="L16" si="9">K16/B16*100</f>
        <v>55.555555555555557</v>
      </c>
      <c r="M16" s="48">
        <v>1</v>
      </c>
      <c r="N16" s="47">
        <f t="shared" ref="N16" si="10">M16/B16*100</f>
        <v>11.111111111111111</v>
      </c>
      <c r="O16" s="127">
        <v>0</v>
      </c>
      <c r="P16" s="127">
        <v>0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40" ht="39.950000000000003" customHeight="1" x14ac:dyDescent="0.2">
      <c r="A17" s="19" t="s">
        <v>193</v>
      </c>
      <c r="B17" s="46">
        <v>4</v>
      </c>
      <c r="C17" s="127">
        <v>0</v>
      </c>
      <c r="D17" s="127">
        <v>0</v>
      </c>
      <c r="E17" s="48">
        <v>1</v>
      </c>
      <c r="F17" s="47">
        <f t="shared" ref="F17" si="11">E17/B17*100</f>
        <v>25</v>
      </c>
      <c r="G17" s="48">
        <v>3</v>
      </c>
      <c r="H17" s="47">
        <f t="shared" si="8"/>
        <v>75</v>
      </c>
      <c r="I17" s="127">
        <v>0</v>
      </c>
      <c r="J17" s="127">
        <v>0</v>
      </c>
      <c r="K17" s="127">
        <v>0</v>
      </c>
      <c r="L17" s="127">
        <v>0</v>
      </c>
      <c r="M17" s="127">
        <v>0</v>
      </c>
      <c r="N17" s="127">
        <v>0</v>
      </c>
      <c r="O17" s="127">
        <v>0</v>
      </c>
      <c r="P17" s="127">
        <v>0</v>
      </c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40" ht="39.950000000000003" customHeight="1" x14ac:dyDescent="0.2">
      <c r="A18" s="19" t="s">
        <v>194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40" ht="39.950000000000003" customHeight="1" x14ac:dyDescent="0.2">
      <c r="A19" s="19" t="s">
        <v>195</v>
      </c>
      <c r="B19" s="46">
        <v>1637</v>
      </c>
      <c r="C19" s="46">
        <v>271</v>
      </c>
      <c r="D19" s="47">
        <f>C19/B19*100</f>
        <v>16.554673182651193</v>
      </c>
      <c r="E19" s="46">
        <v>42</v>
      </c>
      <c r="F19" s="47">
        <f>E19/B19*100</f>
        <v>2.5656689065363469</v>
      </c>
      <c r="G19" s="46">
        <v>126</v>
      </c>
      <c r="H19" s="47">
        <f>G19/B19*100</f>
        <v>7.6970067196090408</v>
      </c>
      <c r="I19" s="46">
        <v>42</v>
      </c>
      <c r="J19" s="47">
        <f>I19/B19*100</f>
        <v>2.5656689065363469</v>
      </c>
      <c r="K19" s="46">
        <v>23</v>
      </c>
      <c r="L19" s="47">
        <f>K19/B19*100</f>
        <v>1.4050091631032375</v>
      </c>
      <c r="M19" s="46">
        <v>73</v>
      </c>
      <c r="N19" s="47">
        <f>M19/B19*100</f>
        <v>4.4593769089798414</v>
      </c>
      <c r="O19" s="46">
        <v>1060</v>
      </c>
      <c r="P19" s="49">
        <f>O19/B19*100</f>
        <v>64.752596212583995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40" ht="15.95" customHeight="1" x14ac:dyDescent="0.2">
      <c r="A20" s="45"/>
      <c r="B20" s="46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46"/>
      <c r="N20" s="47"/>
      <c r="O20" s="46"/>
      <c r="P20" s="49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40" s="34" customFormat="1" ht="15.95" customHeight="1" thickBot="1" x14ac:dyDescent="0.25">
      <c r="A21" s="50"/>
      <c r="B21" s="26"/>
      <c r="C21" s="26"/>
      <c r="D21" s="27"/>
      <c r="E21" s="26"/>
      <c r="F21" s="27"/>
      <c r="G21" s="26"/>
      <c r="H21" s="27"/>
      <c r="I21" s="26"/>
      <c r="J21" s="27"/>
      <c r="K21" s="26"/>
      <c r="L21" s="27"/>
      <c r="M21" s="26"/>
      <c r="N21" s="27"/>
      <c r="O21" s="26"/>
      <c r="P21" s="28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51"/>
      <c r="AH21" s="51"/>
      <c r="AI21" s="51"/>
      <c r="AJ21" s="51"/>
      <c r="AK21" s="51"/>
      <c r="AL21" s="51"/>
      <c r="AM21" s="51"/>
      <c r="AN21" s="51"/>
    </row>
    <row r="22" spans="1:40" s="3" customFormat="1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40" s="3" customFormat="1" ht="18" customHeight="1" x14ac:dyDescent="0.25">
      <c r="A23" s="30" t="s">
        <v>19</v>
      </c>
    </row>
    <row r="24" spans="1:40" s="3" customFormat="1" ht="15.95" customHeight="1" x14ac:dyDescent="0.2">
      <c r="A24" s="31" t="s">
        <v>20</v>
      </c>
    </row>
    <row r="25" spans="1:40" ht="15.75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40" ht="15.75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40" ht="15.7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40" ht="15.7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40" ht="15.75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40" ht="15.75" customHeight="1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40" ht="15.75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40" ht="15.7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5.75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5.7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5.75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5.7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.7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7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75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7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7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75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75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.75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75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75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75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75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75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75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75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75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7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75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7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75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.75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5.75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5.75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5.75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5.75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5.75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5.75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5.75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5.75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5.75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5.75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5.75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5.75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customHeight="1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5.75" customHeight="1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5.75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5.75" customHeight="1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5.75" customHeigh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5.75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5.75" customHeight="1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5.75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5.75" customHeight="1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5.75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5.75" customHeight="1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5.75" customHeigh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5.75" customHeight="1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75" customHeight="1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5.75" customHeight="1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5.75" customHeight="1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5.75" customHeight="1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5.75" customHeight="1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5.75" customHeight="1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5.75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5.75" customHeight="1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5.75" customHeight="1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5.75" customHeight="1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5.75" customHeight="1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5.75" customHeight="1" x14ac:dyDescent="0.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customHeight="1" x14ac:dyDescent="0.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5.75" customHeight="1" x14ac:dyDescent="0.2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.75" customHeight="1" x14ac:dyDescent="0.2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5.75" customHeight="1" x14ac:dyDescent="0.2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5.75" customHeight="1" x14ac:dyDescent="0.2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5.75" customHeight="1" x14ac:dyDescent="0.2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5.75" customHeight="1" x14ac:dyDescent="0.2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5.75" customHeight="1" x14ac:dyDescent="0.2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5.75" customHeight="1" x14ac:dyDescent="0.2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5.75" customHeight="1" x14ac:dyDescent="0.2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5.75" customHeight="1" x14ac:dyDescent="0.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5.75" customHeight="1" x14ac:dyDescent="0.2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5.75" customHeight="1" x14ac:dyDescent="0.2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5.75" customHeight="1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5.75" customHeight="1" x14ac:dyDescent="0.2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customHeight="1" x14ac:dyDescent="0.2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5.75" customHeight="1" x14ac:dyDescent="0.2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5.75" customHeight="1" x14ac:dyDescent="0.2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5.75" customHeight="1" x14ac:dyDescent="0.2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5.75" customHeight="1" x14ac:dyDescent="0.2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5.75" customHeight="1" x14ac:dyDescent="0.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5.75" customHeight="1" x14ac:dyDescent="0.2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5.75" customHeight="1" x14ac:dyDescent="0.2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5.75" customHeight="1" x14ac:dyDescent="0.2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5.75" customHeight="1" x14ac:dyDescent="0.2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5.75" customHeight="1" x14ac:dyDescent="0.2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5.75" customHeight="1" x14ac:dyDescent="0.2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5.75" customHeight="1" x14ac:dyDescent="0.2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5.75" customHeight="1" x14ac:dyDescent="0.2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5.75" customHeight="1" x14ac:dyDescent="0.2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5.75" customHeight="1" x14ac:dyDescent="0.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5.75" customHeight="1" x14ac:dyDescent="0.2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5.75" customHeight="1" x14ac:dyDescent="0.2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5.75" customHeight="1" x14ac:dyDescent="0.2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5.75" customHeight="1" x14ac:dyDescent="0.2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5.75" customHeight="1" x14ac:dyDescent="0.2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5.75" customHeight="1" x14ac:dyDescent="0.2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5.75" customHeight="1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5.75" customHeight="1" x14ac:dyDescent="0.2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customHeight="1" x14ac:dyDescent="0.2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5.75" customHeight="1" x14ac:dyDescent="0.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5.75" customHeight="1" x14ac:dyDescent="0.2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5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5.75" customHeight="1" x14ac:dyDescent="0.2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5.75" customHeight="1" x14ac:dyDescent="0.2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5.75" customHeight="1" x14ac:dyDescent="0.2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5.75" customHeight="1" x14ac:dyDescent="0.2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5.75" customHeight="1" x14ac:dyDescent="0.2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5.75" customHeight="1" x14ac:dyDescent="0.2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5.75" customHeight="1" x14ac:dyDescent="0.2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5.75" customHeight="1" x14ac:dyDescent="0.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5.75" customHeight="1" x14ac:dyDescent="0.2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5.75" customHeight="1" x14ac:dyDescent="0.2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5.75" customHeight="1" x14ac:dyDescent="0.2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5.75" customHeight="1" x14ac:dyDescent="0.2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5.75" customHeight="1" x14ac:dyDescent="0.2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5.75" customHeight="1" x14ac:dyDescent="0.2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5.75" customHeight="1" x14ac:dyDescent="0.2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5.75" customHeight="1" x14ac:dyDescent="0.2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5.75" customHeight="1" x14ac:dyDescent="0.2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5.75" customHeight="1" x14ac:dyDescent="0.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5.75" customHeight="1" x14ac:dyDescent="0.2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5.75" customHeight="1" x14ac:dyDescent="0.2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5.75" customHeight="1" x14ac:dyDescent="0.2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customHeight="1" x14ac:dyDescent="0.2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5.75" customHeight="1" x14ac:dyDescent="0.2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5.75" customHeight="1" x14ac:dyDescent="0.2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5.75" customHeight="1" x14ac:dyDescent="0.2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5.75" customHeight="1" x14ac:dyDescent="0.2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5.75" customHeight="1" x14ac:dyDescent="0.2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5.75" customHeight="1" x14ac:dyDescent="0.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5.75" customHeight="1" x14ac:dyDescent="0.2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5.75" customHeight="1" x14ac:dyDescent="0.2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5.75" customHeight="1" x14ac:dyDescent="0.2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5.75" customHeight="1" x14ac:dyDescent="0.2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5.75" customHeight="1" x14ac:dyDescent="0.2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5.75" customHeight="1" x14ac:dyDescent="0.2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5.75" customHeight="1" x14ac:dyDescent="0.2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5.75" customHeight="1" x14ac:dyDescent="0.2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5.75" customHeight="1" x14ac:dyDescent="0.2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5.75" customHeight="1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5.75" customHeight="1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5.75" customHeight="1" x14ac:dyDescent="0.2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5.75" customHeight="1" x14ac:dyDescent="0.2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5.75" customHeight="1" x14ac:dyDescent="0.2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5.75" customHeight="1" x14ac:dyDescent="0.2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5.75" customHeight="1" x14ac:dyDescent="0.2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5.75" customHeight="1" x14ac:dyDescent="0.2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customHeight="1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5.75" customHeight="1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5.75" customHeight="1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5.75" customHeight="1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5.75" customHeight="1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5.75" customHeight="1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5.75" customHeight="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5.75" customHeight="1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5.75" customHeight="1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5.75" customHeight="1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5.75" customHeight="1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5.75" customHeight="1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5.75" customHeight="1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5.75" customHeight="1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customHeight="1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5.75" customHeight="1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5.75" customHeight="1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5.75" customHeight="1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5.75" customHeight="1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5.75" customHeight="1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5.75" customHeight="1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5.75" customHeight="1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5.75" customHeight="1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5.75" customHeight="1" x14ac:dyDescent="0.2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5.75" customHeight="1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5.75" customHeight="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5.75" customHeight="1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5.75" customHeight="1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5.75" customHeight="1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5.75" customHeight="1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5.75" customHeight="1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5.75" customHeight="1" x14ac:dyDescent="0.2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5.75" customHeight="1" x14ac:dyDescent="0.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5.75" customHeight="1" x14ac:dyDescent="0.2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5.75" customHeight="1" x14ac:dyDescent="0.2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5.75" customHeight="1" x14ac:dyDescent="0.2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5.75" customHeight="1" x14ac:dyDescent="0.2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5.75" customHeight="1" x14ac:dyDescent="0.2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5.75" customHeight="1" x14ac:dyDescent="0.2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5.75" customHeight="1" x14ac:dyDescent="0.2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5.75" customHeight="1" x14ac:dyDescent="0.2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customHeight="1" x14ac:dyDescent="0.2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5.75" customHeight="1" x14ac:dyDescent="0.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5.75" customHeight="1" x14ac:dyDescent="0.2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75" customHeight="1" x14ac:dyDescent="0.2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 x14ac:dyDescent="0.2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5.75" customHeight="1" x14ac:dyDescent="0.2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5.75" customHeight="1" x14ac:dyDescent="0.2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5.75" customHeight="1" x14ac:dyDescent="0.2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5.75" customHeight="1" x14ac:dyDescent="0.2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5.75" customHeight="1" x14ac:dyDescent="0.2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5.75" customHeight="1" x14ac:dyDescent="0.2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5.75" customHeight="1" x14ac:dyDescent="0.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5.75" customHeight="1" x14ac:dyDescent="0.2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5.75" customHeight="1" x14ac:dyDescent="0.2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5.75" customHeight="1" x14ac:dyDescent="0.2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5.75" customHeight="1" x14ac:dyDescent="0.2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5.75" customHeight="1" x14ac:dyDescent="0.2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5.75" customHeight="1" x14ac:dyDescent="0.2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5.75" customHeight="1" x14ac:dyDescent="0.2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5.75" customHeight="1" x14ac:dyDescent="0.2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5.75" customHeight="1" x14ac:dyDescent="0.2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customHeight="1" x14ac:dyDescent="0.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5.75" customHeight="1" x14ac:dyDescent="0.2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5.75" customHeight="1" x14ac:dyDescent="0.2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5.75" customHeight="1" x14ac:dyDescent="0.2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5.75" customHeight="1" x14ac:dyDescent="0.2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5.75" customHeight="1" x14ac:dyDescent="0.2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customHeight="1" x14ac:dyDescent="0.2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5.75" customHeight="1" x14ac:dyDescent="0.2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5.75" customHeight="1" x14ac:dyDescent="0.2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5.75" customHeight="1" x14ac:dyDescent="0.2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5.75" customHeight="1" x14ac:dyDescent="0.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5.75" customHeight="1" x14ac:dyDescent="0.2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5.75" customHeight="1" x14ac:dyDescent="0.2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5.75" customHeight="1" x14ac:dyDescent="0.2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5.75" customHeight="1" x14ac:dyDescent="0.2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5.75" customHeight="1" x14ac:dyDescent="0.2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5.75" customHeight="1" x14ac:dyDescent="0.2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5.75" customHeight="1" x14ac:dyDescent="0.2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5.75" customHeight="1" x14ac:dyDescent="0.2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5.75" customHeight="1" x14ac:dyDescent="0.2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5.75" customHeight="1" x14ac:dyDescent="0.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5.75" customHeight="1" x14ac:dyDescent="0.2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5.75" customHeight="1" x14ac:dyDescent="0.2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5.75" customHeight="1" x14ac:dyDescent="0.2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5.75" customHeight="1" x14ac:dyDescent="0.2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5.75" customHeight="1" x14ac:dyDescent="0.2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5.75" customHeight="1" x14ac:dyDescent="0.2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customHeight="1" x14ac:dyDescent="0.2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5.75" customHeight="1" x14ac:dyDescent="0.2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5.75" customHeight="1" x14ac:dyDescent="0.2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5.75" customHeight="1" x14ac:dyDescent="0.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customHeight="1" x14ac:dyDescent="0.2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5.75" customHeight="1" x14ac:dyDescent="0.2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15.75" customHeight="1" x14ac:dyDescent="0.2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15.75" customHeight="1" x14ac:dyDescent="0.2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15.75" customHeight="1" x14ac:dyDescent="0.2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15.75" customHeight="1" x14ac:dyDescent="0.2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15.75" customHeight="1" x14ac:dyDescent="0.2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15.75" customHeight="1" x14ac:dyDescent="0.2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5.75" customHeight="1" x14ac:dyDescent="0.2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5.75" customHeight="1" x14ac:dyDescent="0.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ht="15.75" customHeight="1" x14ac:dyDescent="0.2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spans="1:26" ht="15.75" customHeight="1" x14ac:dyDescent="0.2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spans="1:26" ht="15.75" customHeight="1" x14ac:dyDescent="0.2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spans="1:26" ht="15.75" customHeight="1" x14ac:dyDescent="0.2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15.75" customHeight="1" x14ac:dyDescent="0.2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15.75" customHeight="1" x14ac:dyDescent="0.2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15.75" customHeight="1" x14ac:dyDescent="0.2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15.75" customHeight="1" x14ac:dyDescent="0.2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15.75" customHeight="1" x14ac:dyDescent="0.2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15.75" customHeight="1" x14ac:dyDescent="0.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5.75" customHeight="1" x14ac:dyDescent="0.2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15.75" customHeight="1" x14ac:dyDescent="0.2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15.75" customHeight="1" x14ac:dyDescent="0.2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15.75" customHeight="1" x14ac:dyDescent="0.2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15.75" customHeight="1" x14ac:dyDescent="0.2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15.75" customHeight="1" x14ac:dyDescent="0.2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15.75" customHeight="1" x14ac:dyDescent="0.2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5.75" customHeight="1" x14ac:dyDescent="0.2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5.75" customHeight="1" x14ac:dyDescent="0.2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ht="15.75" customHeight="1" x14ac:dyDescent="0.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spans="1:26" ht="15.75" customHeight="1" x14ac:dyDescent="0.2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spans="1:26" ht="15.75" customHeight="1" x14ac:dyDescent="0.2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spans="1:26" ht="15.75" customHeight="1" x14ac:dyDescent="0.2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15.75" customHeight="1" x14ac:dyDescent="0.2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15.75" customHeight="1" x14ac:dyDescent="0.2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15.75" customHeight="1" x14ac:dyDescent="0.2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15.75" customHeight="1" x14ac:dyDescent="0.2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15.75" customHeight="1" x14ac:dyDescent="0.2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15.75" customHeight="1" x14ac:dyDescent="0.2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5.75" customHeight="1" x14ac:dyDescent="0.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15.75" customHeight="1" x14ac:dyDescent="0.2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15.75" customHeight="1" x14ac:dyDescent="0.2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5.75" customHeight="1" x14ac:dyDescent="0.2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15.75" customHeight="1" x14ac:dyDescent="0.2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15.75" customHeight="1" x14ac:dyDescent="0.2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15.75" customHeight="1" x14ac:dyDescent="0.2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5.75" customHeight="1" x14ac:dyDescent="0.2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5.75" customHeight="1" x14ac:dyDescent="0.2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ht="15.75" customHeight="1" x14ac:dyDescent="0.2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spans="1:26" ht="15.75" customHeight="1" x14ac:dyDescent="0.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spans="1:26" ht="15.75" customHeight="1" x14ac:dyDescent="0.2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spans="1:26" ht="15.75" customHeight="1" x14ac:dyDescent="0.2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15.75" customHeight="1" x14ac:dyDescent="0.2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15.75" customHeight="1" x14ac:dyDescent="0.2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15.75" customHeight="1" x14ac:dyDescent="0.2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15.75" customHeight="1" x14ac:dyDescent="0.2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15.75" customHeight="1" x14ac:dyDescent="0.2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15.75" customHeight="1" x14ac:dyDescent="0.2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5.75" customHeight="1" x14ac:dyDescent="0.2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15.75" customHeight="1" x14ac:dyDescent="0.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15.75" customHeight="1" x14ac:dyDescent="0.2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15.75" customHeight="1" x14ac:dyDescent="0.2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15.75" customHeight="1" x14ac:dyDescent="0.2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15.75" customHeight="1" x14ac:dyDescent="0.2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15.75" customHeight="1" x14ac:dyDescent="0.2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5.75" customHeight="1" x14ac:dyDescent="0.2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5.75" customHeight="1" x14ac:dyDescent="0.2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ht="15.75" customHeight="1" x14ac:dyDescent="0.2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spans="1:26" ht="15.75" customHeight="1" x14ac:dyDescent="0.2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spans="1:26" ht="15.75" customHeight="1" x14ac:dyDescent="0.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spans="1:26" ht="15.75" customHeight="1" x14ac:dyDescent="0.2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15.75" customHeight="1" x14ac:dyDescent="0.2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15.75" customHeight="1" x14ac:dyDescent="0.2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15.75" customHeight="1" x14ac:dyDescent="0.2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15.75" customHeight="1" x14ac:dyDescent="0.2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15.75" customHeight="1" x14ac:dyDescent="0.2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15.75" customHeight="1" x14ac:dyDescent="0.2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5.75" customHeight="1" x14ac:dyDescent="0.2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15.75" customHeight="1" x14ac:dyDescent="0.2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15.75" customHeight="1" x14ac:dyDescent="0.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15.75" customHeight="1" x14ac:dyDescent="0.2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15.75" customHeight="1" x14ac:dyDescent="0.2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15.75" customHeight="1" x14ac:dyDescent="0.2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15.75" customHeight="1" x14ac:dyDescent="0.2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5.75" customHeight="1" x14ac:dyDescent="0.2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5.75" customHeight="1" x14ac:dyDescent="0.2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ht="15.75" customHeight="1" x14ac:dyDescent="0.2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spans="1:26" ht="15.75" customHeight="1" x14ac:dyDescent="0.2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spans="1:26" ht="15.75" customHeight="1" x14ac:dyDescent="0.2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spans="1:26" ht="15.75" customHeight="1" x14ac:dyDescent="0.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15.75" customHeight="1" x14ac:dyDescent="0.2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15.75" customHeight="1" x14ac:dyDescent="0.2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15.75" customHeight="1" x14ac:dyDescent="0.2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15.75" customHeight="1" x14ac:dyDescent="0.2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15.75" customHeight="1" x14ac:dyDescent="0.2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15.75" customHeight="1" x14ac:dyDescent="0.2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5.75" customHeight="1" x14ac:dyDescent="0.2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15.75" customHeight="1" x14ac:dyDescent="0.2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15.75" customHeight="1" x14ac:dyDescent="0.2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5.75" customHeight="1" x14ac:dyDescent="0.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15.75" customHeight="1" x14ac:dyDescent="0.2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15.75" customHeight="1" x14ac:dyDescent="0.2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15.75" customHeight="1" x14ac:dyDescent="0.2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5.75" customHeight="1" x14ac:dyDescent="0.2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5.75" customHeight="1" x14ac:dyDescent="0.2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15.75" customHeight="1" x14ac:dyDescent="0.2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spans="1:26" ht="15.75" customHeight="1" x14ac:dyDescent="0.2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spans="1:26" ht="15.75" customHeight="1" x14ac:dyDescent="0.2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spans="1:26" ht="15.75" customHeight="1" x14ac:dyDescent="0.2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15.75" customHeight="1" x14ac:dyDescent="0.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15.75" customHeight="1" x14ac:dyDescent="0.2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15.75" customHeight="1" x14ac:dyDescent="0.2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customHeight="1" x14ac:dyDescent="0.2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15.75" customHeight="1" x14ac:dyDescent="0.2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15.75" customHeight="1" x14ac:dyDescent="0.2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5.75" customHeight="1" x14ac:dyDescent="0.2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15.75" customHeight="1" x14ac:dyDescent="0.2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15.75" customHeight="1" x14ac:dyDescent="0.2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15.75" customHeight="1" x14ac:dyDescent="0.2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15.75" customHeight="1" x14ac:dyDescent="0.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15.75" customHeight="1" x14ac:dyDescent="0.2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15.75" customHeight="1" x14ac:dyDescent="0.2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5.75" customHeight="1" x14ac:dyDescent="0.2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5.75" customHeight="1" x14ac:dyDescent="0.2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ht="15.75" customHeight="1" x14ac:dyDescent="0.2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spans="1:26" ht="15.75" customHeight="1" x14ac:dyDescent="0.2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spans="1:26" ht="15.75" customHeight="1" x14ac:dyDescent="0.2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spans="1:26" ht="15.75" customHeight="1" x14ac:dyDescent="0.2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15.75" customHeight="1" x14ac:dyDescent="0.2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15.75" customHeight="1" x14ac:dyDescent="0.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15.75" customHeight="1" x14ac:dyDescent="0.2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15.75" customHeight="1" x14ac:dyDescent="0.2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15.75" customHeight="1" x14ac:dyDescent="0.2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15.75" customHeight="1" x14ac:dyDescent="0.2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5.75" customHeight="1" x14ac:dyDescent="0.2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15.75" customHeight="1" x14ac:dyDescent="0.2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15.75" customHeight="1" x14ac:dyDescent="0.2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15.75" customHeight="1" x14ac:dyDescent="0.2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15.75" customHeight="1" x14ac:dyDescent="0.2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15.75" customHeight="1" x14ac:dyDescent="0.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15.75" customHeight="1" x14ac:dyDescent="0.2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5.75" customHeight="1" x14ac:dyDescent="0.2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5.75" customHeight="1" x14ac:dyDescent="0.2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ht="15.75" customHeight="1" x14ac:dyDescent="0.2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spans="1:26" ht="15.75" customHeight="1" x14ac:dyDescent="0.2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spans="1:26" ht="15.75" customHeight="1" x14ac:dyDescent="0.2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spans="1:26" ht="15.75" customHeight="1" x14ac:dyDescent="0.2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15.75" customHeight="1" x14ac:dyDescent="0.2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15.75" customHeight="1" x14ac:dyDescent="0.2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15.75" customHeight="1" x14ac:dyDescent="0.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15.75" customHeight="1" x14ac:dyDescent="0.2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15.75" customHeight="1" x14ac:dyDescent="0.2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15.75" customHeight="1" x14ac:dyDescent="0.2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5.75" customHeight="1" x14ac:dyDescent="0.2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15.75" customHeight="1" x14ac:dyDescent="0.2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15.75" customHeight="1" x14ac:dyDescent="0.2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15.75" customHeight="1" x14ac:dyDescent="0.2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15.75" customHeight="1" x14ac:dyDescent="0.2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15.75" customHeight="1" x14ac:dyDescent="0.2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15.75" customHeight="1" x14ac:dyDescent="0.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5.75" customHeight="1" x14ac:dyDescent="0.2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5.75" customHeight="1" x14ac:dyDescent="0.2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ht="15.75" customHeight="1" x14ac:dyDescent="0.2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ht="15.75" customHeight="1" x14ac:dyDescent="0.2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ht="15.75" customHeight="1" x14ac:dyDescent="0.2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ht="15.75" customHeight="1" x14ac:dyDescent="0.2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15.75" customHeight="1" x14ac:dyDescent="0.2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15.75" customHeight="1" x14ac:dyDescent="0.2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15.75" customHeight="1" x14ac:dyDescent="0.2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15.75" customHeight="1" x14ac:dyDescent="0.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15.75" customHeight="1" x14ac:dyDescent="0.2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15.75" customHeight="1" x14ac:dyDescent="0.2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5.75" customHeight="1" x14ac:dyDescent="0.2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15.75" customHeight="1" x14ac:dyDescent="0.2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15.75" customHeight="1" x14ac:dyDescent="0.2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5.75" customHeight="1" x14ac:dyDescent="0.2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15.75" customHeight="1" x14ac:dyDescent="0.2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15.75" customHeight="1" x14ac:dyDescent="0.2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15.75" customHeight="1" x14ac:dyDescent="0.2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5.75" customHeight="1" x14ac:dyDescent="0.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5.75" customHeight="1" x14ac:dyDescent="0.2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ht="15.75" customHeight="1" x14ac:dyDescent="0.2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ht="15.75" customHeight="1" x14ac:dyDescent="0.2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ht="15.75" customHeight="1" x14ac:dyDescent="0.2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ht="15.75" customHeight="1" x14ac:dyDescent="0.2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15.75" customHeight="1" x14ac:dyDescent="0.2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15.75" customHeight="1" x14ac:dyDescent="0.2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15.75" customHeight="1" x14ac:dyDescent="0.2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15.75" customHeight="1" x14ac:dyDescent="0.2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15.75" customHeight="1" x14ac:dyDescent="0.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15.75" customHeight="1" x14ac:dyDescent="0.2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5.75" customHeight="1" x14ac:dyDescent="0.2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15.75" customHeight="1" x14ac:dyDescent="0.2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15.75" customHeight="1" x14ac:dyDescent="0.2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customHeight="1" x14ac:dyDescent="0.2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15.75" customHeight="1" x14ac:dyDescent="0.2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15.75" customHeight="1" x14ac:dyDescent="0.2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15.75" customHeight="1" x14ac:dyDescent="0.2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5.75" customHeight="1" x14ac:dyDescent="0.2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5.75" customHeight="1" x14ac:dyDescent="0.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5.75" customHeight="1" x14ac:dyDescent="0.2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ht="15.75" customHeight="1" x14ac:dyDescent="0.2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ht="15.75" customHeight="1" x14ac:dyDescent="0.2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15.75" customHeight="1" x14ac:dyDescent="0.2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15.75" customHeight="1" x14ac:dyDescent="0.2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15.75" customHeight="1" x14ac:dyDescent="0.2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15.75" customHeight="1" x14ac:dyDescent="0.2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15.75" customHeight="1" x14ac:dyDescent="0.2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15.75" customHeight="1" x14ac:dyDescent="0.2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15.75" customHeight="1" x14ac:dyDescent="0.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customHeight="1" x14ac:dyDescent="0.2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15.75" customHeight="1" x14ac:dyDescent="0.2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15.75" customHeight="1" x14ac:dyDescent="0.2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15.75" customHeight="1" x14ac:dyDescent="0.2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15.75" customHeight="1" x14ac:dyDescent="0.2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15.75" customHeight="1" x14ac:dyDescent="0.2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15.75" customHeight="1" x14ac:dyDescent="0.2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5.75" customHeight="1" x14ac:dyDescent="0.2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5.75" customHeight="1" x14ac:dyDescent="0.2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ht="15.75" customHeight="1" x14ac:dyDescent="0.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ht="15.75" customHeight="1" x14ac:dyDescent="0.2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ht="15.75" customHeight="1" x14ac:dyDescent="0.2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ht="15.75" customHeight="1" x14ac:dyDescent="0.2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15.75" customHeight="1" x14ac:dyDescent="0.2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15.75" customHeight="1" x14ac:dyDescent="0.2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15.75" customHeight="1" x14ac:dyDescent="0.2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15.75" customHeight="1" x14ac:dyDescent="0.2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15.75" customHeight="1" x14ac:dyDescent="0.2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15.75" customHeight="1" x14ac:dyDescent="0.2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5.75" customHeight="1" x14ac:dyDescent="0.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15.75" customHeight="1" x14ac:dyDescent="0.2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15.75" customHeight="1" x14ac:dyDescent="0.2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15.75" customHeight="1" x14ac:dyDescent="0.2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15.75" customHeight="1" x14ac:dyDescent="0.2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15.75" customHeight="1" x14ac:dyDescent="0.2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15.75" customHeight="1" x14ac:dyDescent="0.2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5.75" customHeight="1" x14ac:dyDescent="0.2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5.75" customHeight="1" x14ac:dyDescent="0.2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ht="15.75" customHeight="1" x14ac:dyDescent="0.2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ht="15.75" customHeight="1" x14ac:dyDescent="0.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ht="15.75" customHeight="1" x14ac:dyDescent="0.2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ht="15.75" customHeight="1" x14ac:dyDescent="0.2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15.75" customHeight="1" x14ac:dyDescent="0.2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15.75" customHeight="1" x14ac:dyDescent="0.2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15.75" customHeight="1" x14ac:dyDescent="0.2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15.75" customHeight="1" x14ac:dyDescent="0.2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ht="15.75" customHeight="1" x14ac:dyDescent="0.2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ht="15.75" customHeight="1" x14ac:dyDescent="0.2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ht="15.75" customHeight="1" x14ac:dyDescent="0.2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ht="15.75" customHeight="1" x14ac:dyDescent="0.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ht="15.75" customHeight="1" x14ac:dyDescent="0.2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ht="15.75" customHeight="1" x14ac:dyDescent="0.2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ht="15.75" customHeight="1" x14ac:dyDescent="0.2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ht="15.75" customHeight="1" x14ac:dyDescent="0.2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ht="15.75" customHeight="1" x14ac:dyDescent="0.2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ht="15.75" customHeight="1" x14ac:dyDescent="0.2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ht="15.75" customHeight="1" x14ac:dyDescent="0.2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ht="15.75" customHeight="1" x14ac:dyDescent="0.2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ht="15.75" customHeight="1" x14ac:dyDescent="0.2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ht="15.75" customHeight="1" x14ac:dyDescent="0.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ht="15.75" customHeight="1" x14ac:dyDescent="0.2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ht="15.75" customHeight="1" x14ac:dyDescent="0.2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5.75" customHeight="1" x14ac:dyDescent="0.2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5.75" customHeight="1" x14ac:dyDescent="0.2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5.75" customHeight="1" x14ac:dyDescent="0.2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5.75" customHeight="1" x14ac:dyDescent="0.2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5.75" customHeight="1" x14ac:dyDescent="0.2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5.75" customHeight="1" x14ac:dyDescent="0.2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5.75" customHeight="1" x14ac:dyDescent="0.2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5.75" customHeight="1" x14ac:dyDescent="0.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5.75" customHeight="1" x14ac:dyDescent="0.2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5.75" customHeight="1" x14ac:dyDescent="0.2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5.75" customHeight="1" x14ac:dyDescent="0.2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5.75" customHeight="1" x14ac:dyDescent="0.2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5.75" customHeight="1" x14ac:dyDescent="0.2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5.75" customHeight="1" x14ac:dyDescent="0.2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5.75" customHeight="1" x14ac:dyDescent="0.2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5.75" customHeight="1" x14ac:dyDescent="0.2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5.75" customHeight="1" x14ac:dyDescent="0.2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5.75" customHeight="1" x14ac:dyDescent="0.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5.75" customHeight="1" x14ac:dyDescent="0.2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5.75" customHeight="1" x14ac:dyDescent="0.2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5.75" customHeight="1" x14ac:dyDescent="0.2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5.75" customHeight="1" x14ac:dyDescent="0.2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5.75" customHeight="1" x14ac:dyDescent="0.2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5.75" customHeight="1" x14ac:dyDescent="0.2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5.75" customHeight="1" x14ac:dyDescent="0.2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5.75" customHeight="1" x14ac:dyDescent="0.2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5.75" customHeight="1" x14ac:dyDescent="0.2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5.75" customHeight="1" x14ac:dyDescent="0.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5.75" customHeight="1" x14ac:dyDescent="0.2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5.75" customHeight="1" x14ac:dyDescent="0.2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5.75" customHeight="1" x14ac:dyDescent="0.2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5.75" customHeight="1" x14ac:dyDescent="0.2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5.75" customHeight="1" x14ac:dyDescent="0.2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5.75" customHeight="1" x14ac:dyDescent="0.2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5.75" customHeight="1" x14ac:dyDescent="0.2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5.75" customHeight="1" x14ac:dyDescent="0.2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5.75" customHeight="1" x14ac:dyDescent="0.2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5.75" customHeight="1" x14ac:dyDescent="0.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5.75" customHeight="1" x14ac:dyDescent="0.2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5.75" customHeight="1" x14ac:dyDescent="0.2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5.75" customHeight="1" x14ac:dyDescent="0.2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5.75" customHeight="1" x14ac:dyDescent="0.2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5.75" customHeight="1" x14ac:dyDescent="0.2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5.75" customHeight="1" x14ac:dyDescent="0.2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5.75" customHeight="1" x14ac:dyDescent="0.2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5.75" customHeight="1" x14ac:dyDescent="0.2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5.75" customHeight="1" x14ac:dyDescent="0.2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5.75" customHeight="1" x14ac:dyDescent="0.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5.75" customHeight="1" x14ac:dyDescent="0.2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5.75" customHeight="1" x14ac:dyDescent="0.2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5.75" customHeight="1" x14ac:dyDescent="0.2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5.75" customHeight="1" x14ac:dyDescent="0.2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5.75" customHeight="1" x14ac:dyDescent="0.2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5.75" customHeight="1" x14ac:dyDescent="0.2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5.75" customHeight="1" x14ac:dyDescent="0.2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5.75" customHeight="1" x14ac:dyDescent="0.2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5.75" customHeight="1" x14ac:dyDescent="0.2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5.75" customHeight="1" x14ac:dyDescent="0.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5.75" customHeight="1" x14ac:dyDescent="0.2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5.75" customHeight="1" x14ac:dyDescent="0.2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5.75" customHeight="1" x14ac:dyDescent="0.2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5.75" customHeight="1" x14ac:dyDescent="0.2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5.75" customHeight="1" x14ac:dyDescent="0.2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5.75" customHeight="1" x14ac:dyDescent="0.2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5.75" customHeight="1" x14ac:dyDescent="0.2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5.75" customHeight="1" x14ac:dyDescent="0.2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5.75" customHeight="1" x14ac:dyDescent="0.2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5.75" customHeight="1" x14ac:dyDescent="0.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5.75" customHeight="1" x14ac:dyDescent="0.2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5.75" customHeight="1" x14ac:dyDescent="0.2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5.75" customHeight="1" x14ac:dyDescent="0.2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5.75" customHeight="1" x14ac:dyDescent="0.2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5.75" customHeight="1" x14ac:dyDescent="0.2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5.75" customHeight="1" x14ac:dyDescent="0.2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5.75" customHeight="1" x14ac:dyDescent="0.2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5.75" customHeight="1" x14ac:dyDescent="0.2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5.75" customHeight="1" x14ac:dyDescent="0.2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5.75" customHeight="1" x14ac:dyDescent="0.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5.75" customHeight="1" x14ac:dyDescent="0.2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5.75" customHeight="1" x14ac:dyDescent="0.2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5.75" customHeight="1" x14ac:dyDescent="0.2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5.75" customHeight="1" x14ac:dyDescent="0.2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5.75" customHeight="1" x14ac:dyDescent="0.2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5.75" customHeight="1" x14ac:dyDescent="0.2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5.75" customHeight="1" x14ac:dyDescent="0.2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5.75" customHeight="1" x14ac:dyDescent="0.2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5.75" customHeight="1" x14ac:dyDescent="0.2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5.75" customHeight="1" x14ac:dyDescent="0.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5.75" customHeight="1" x14ac:dyDescent="0.2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5.75" customHeight="1" x14ac:dyDescent="0.2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5.75" customHeight="1" x14ac:dyDescent="0.2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5.75" customHeight="1" x14ac:dyDescent="0.2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5.75" customHeight="1" x14ac:dyDescent="0.2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5.75" customHeight="1" x14ac:dyDescent="0.2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5.75" customHeight="1" x14ac:dyDescent="0.2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5.75" customHeight="1" x14ac:dyDescent="0.2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5.75" customHeight="1" x14ac:dyDescent="0.2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5.75" customHeight="1" x14ac:dyDescent="0.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5.75" customHeight="1" x14ac:dyDescent="0.2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5.75" customHeight="1" x14ac:dyDescent="0.2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5.75" customHeight="1" x14ac:dyDescent="0.2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5.75" customHeight="1" x14ac:dyDescent="0.2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5.75" customHeight="1" x14ac:dyDescent="0.2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5.75" customHeight="1" x14ac:dyDescent="0.2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5.75" customHeight="1" x14ac:dyDescent="0.2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5.75" customHeight="1" x14ac:dyDescent="0.2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5.75" customHeight="1" x14ac:dyDescent="0.2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5.75" customHeight="1" x14ac:dyDescent="0.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5.75" customHeight="1" x14ac:dyDescent="0.2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5.75" customHeight="1" x14ac:dyDescent="0.2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5.75" customHeight="1" x14ac:dyDescent="0.2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5.75" customHeight="1" x14ac:dyDescent="0.2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5.75" customHeight="1" x14ac:dyDescent="0.2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5.75" customHeight="1" x14ac:dyDescent="0.2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5.75" customHeight="1" x14ac:dyDescent="0.2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5.75" customHeight="1" x14ac:dyDescent="0.2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5.75" customHeight="1" x14ac:dyDescent="0.2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5.75" customHeight="1" x14ac:dyDescent="0.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5.75" customHeight="1" x14ac:dyDescent="0.2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5.75" customHeight="1" x14ac:dyDescent="0.2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5.75" customHeight="1" x14ac:dyDescent="0.2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5.75" customHeight="1" x14ac:dyDescent="0.2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5.75" customHeight="1" x14ac:dyDescent="0.2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5.75" customHeight="1" x14ac:dyDescent="0.2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5.75" customHeight="1" x14ac:dyDescent="0.2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5.75" customHeight="1" x14ac:dyDescent="0.2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5.75" customHeight="1" x14ac:dyDescent="0.2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5.75" customHeight="1" x14ac:dyDescent="0.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5.75" customHeight="1" x14ac:dyDescent="0.2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5.75" customHeight="1" x14ac:dyDescent="0.2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5.75" customHeight="1" x14ac:dyDescent="0.2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5.75" customHeight="1" x14ac:dyDescent="0.2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5.75" customHeight="1" x14ac:dyDescent="0.2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5.75" customHeight="1" x14ac:dyDescent="0.2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5.75" customHeight="1" x14ac:dyDescent="0.2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5.75" customHeight="1" x14ac:dyDescent="0.2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5.75" customHeight="1" x14ac:dyDescent="0.2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5.75" customHeight="1" x14ac:dyDescent="0.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5.75" customHeight="1" x14ac:dyDescent="0.2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5.75" customHeight="1" x14ac:dyDescent="0.2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5.75" customHeight="1" x14ac:dyDescent="0.2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5.75" customHeight="1" x14ac:dyDescent="0.2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5.75" customHeight="1" x14ac:dyDescent="0.2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5.75" customHeight="1" x14ac:dyDescent="0.2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5.75" customHeight="1" x14ac:dyDescent="0.2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5.75" customHeight="1" x14ac:dyDescent="0.2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5.75" customHeight="1" x14ac:dyDescent="0.2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5.75" customHeight="1" x14ac:dyDescent="0.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5.75" customHeight="1" x14ac:dyDescent="0.2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5.75" customHeight="1" x14ac:dyDescent="0.2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5.75" customHeight="1" x14ac:dyDescent="0.2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5.75" customHeight="1" x14ac:dyDescent="0.2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5.75" customHeight="1" x14ac:dyDescent="0.2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5.75" customHeight="1" x14ac:dyDescent="0.2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5.75" customHeight="1" x14ac:dyDescent="0.2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5.75" customHeight="1" x14ac:dyDescent="0.2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5.75" customHeight="1" x14ac:dyDescent="0.2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5.75" customHeight="1" x14ac:dyDescent="0.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5.75" customHeight="1" x14ac:dyDescent="0.2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5.75" customHeight="1" x14ac:dyDescent="0.2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5.75" customHeight="1" x14ac:dyDescent="0.2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5.75" customHeight="1" x14ac:dyDescent="0.2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5.75" customHeight="1" x14ac:dyDescent="0.2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5.75" customHeight="1" x14ac:dyDescent="0.2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5.75" customHeight="1" x14ac:dyDescent="0.2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5.75" customHeight="1" x14ac:dyDescent="0.2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5.75" customHeight="1" x14ac:dyDescent="0.2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5.75" customHeight="1" x14ac:dyDescent="0.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5.75" customHeight="1" x14ac:dyDescent="0.2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5.75" customHeight="1" x14ac:dyDescent="0.2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5.75" customHeight="1" x14ac:dyDescent="0.2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5.75" customHeight="1" x14ac:dyDescent="0.2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5.75" customHeight="1" x14ac:dyDescent="0.2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5.75" customHeight="1" x14ac:dyDescent="0.2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5.75" customHeight="1" x14ac:dyDescent="0.2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5.75" customHeight="1" x14ac:dyDescent="0.2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5.75" customHeight="1" x14ac:dyDescent="0.2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5.75" customHeight="1" x14ac:dyDescent="0.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5.75" customHeight="1" x14ac:dyDescent="0.2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5.75" customHeight="1" x14ac:dyDescent="0.2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5.75" customHeight="1" x14ac:dyDescent="0.2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5.75" customHeight="1" x14ac:dyDescent="0.2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5.75" customHeight="1" x14ac:dyDescent="0.2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5.75" customHeight="1" x14ac:dyDescent="0.2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5.75" customHeight="1" x14ac:dyDescent="0.2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5.75" customHeight="1" x14ac:dyDescent="0.2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5.75" customHeight="1" x14ac:dyDescent="0.2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5.75" customHeight="1" x14ac:dyDescent="0.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5.75" customHeight="1" x14ac:dyDescent="0.2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5.75" customHeight="1" x14ac:dyDescent="0.2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5.75" customHeight="1" x14ac:dyDescent="0.2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5.75" customHeight="1" x14ac:dyDescent="0.2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5.75" customHeight="1" x14ac:dyDescent="0.2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5.75" customHeight="1" x14ac:dyDescent="0.2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5.75" customHeight="1" x14ac:dyDescent="0.2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5.75" customHeight="1" x14ac:dyDescent="0.2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5.75" customHeight="1" x14ac:dyDescent="0.2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5.75" customHeight="1" x14ac:dyDescent="0.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5.75" customHeight="1" x14ac:dyDescent="0.2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5.75" customHeight="1" x14ac:dyDescent="0.2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5.75" customHeight="1" x14ac:dyDescent="0.2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5.75" customHeight="1" x14ac:dyDescent="0.2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5.75" customHeight="1" x14ac:dyDescent="0.2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5.75" customHeight="1" x14ac:dyDescent="0.2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5.75" customHeight="1" x14ac:dyDescent="0.2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5.75" customHeight="1" x14ac:dyDescent="0.2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5.75" customHeight="1" x14ac:dyDescent="0.2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5.75" customHeight="1" x14ac:dyDescent="0.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5.75" customHeight="1" x14ac:dyDescent="0.2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5.75" customHeight="1" x14ac:dyDescent="0.2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5.75" customHeight="1" x14ac:dyDescent="0.2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5.75" customHeight="1" x14ac:dyDescent="0.2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5.75" customHeight="1" x14ac:dyDescent="0.2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5.75" customHeight="1" x14ac:dyDescent="0.2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5.75" customHeight="1" x14ac:dyDescent="0.2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5.75" customHeight="1" x14ac:dyDescent="0.2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5.75" customHeight="1" x14ac:dyDescent="0.2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5.75" customHeight="1" x14ac:dyDescent="0.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5.75" customHeight="1" x14ac:dyDescent="0.2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5.75" customHeight="1" x14ac:dyDescent="0.2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5.75" customHeight="1" x14ac:dyDescent="0.2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5.75" customHeight="1" x14ac:dyDescent="0.2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5.75" customHeight="1" x14ac:dyDescent="0.2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5.75" customHeight="1" x14ac:dyDescent="0.2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5.75" customHeight="1" x14ac:dyDescent="0.2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5.75" customHeight="1" x14ac:dyDescent="0.2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5.75" customHeight="1" x14ac:dyDescent="0.2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5.75" customHeight="1" x14ac:dyDescent="0.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5.75" customHeight="1" x14ac:dyDescent="0.2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5.75" customHeight="1" x14ac:dyDescent="0.2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5.75" customHeight="1" x14ac:dyDescent="0.2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5.75" customHeight="1" x14ac:dyDescent="0.2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5.75" customHeight="1" x14ac:dyDescent="0.2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5.75" customHeight="1" x14ac:dyDescent="0.2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5.75" customHeight="1" x14ac:dyDescent="0.2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5.75" customHeight="1" x14ac:dyDescent="0.2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5.75" customHeight="1" x14ac:dyDescent="0.2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5.75" customHeight="1" x14ac:dyDescent="0.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5.75" customHeight="1" x14ac:dyDescent="0.2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5.75" customHeight="1" x14ac:dyDescent="0.2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5.75" customHeight="1" x14ac:dyDescent="0.2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5.75" customHeight="1" x14ac:dyDescent="0.2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5.75" customHeight="1" x14ac:dyDescent="0.2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5.75" customHeight="1" x14ac:dyDescent="0.2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5.75" customHeight="1" x14ac:dyDescent="0.2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5.75" customHeight="1" x14ac:dyDescent="0.2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5.75" customHeight="1" x14ac:dyDescent="0.2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5.75" customHeight="1" x14ac:dyDescent="0.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5.75" customHeight="1" x14ac:dyDescent="0.2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5.75" customHeight="1" x14ac:dyDescent="0.2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5.75" customHeight="1" x14ac:dyDescent="0.2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5.75" customHeight="1" x14ac:dyDescent="0.2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5.75" customHeight="1" x14ac:dyDescent="0.2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5.75" customHeight="1" x14ac:dyDescent="0.2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5.75" customHeight="1" x14ac:dyDescent="0.2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5.75" customHeight="1" x14ac:dyDescent="0.2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5.75" customHeight="1" x14ac:dyDescent="0.2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5.75" customHeight="1" x14ac:dyDescent="0.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5.75" customHeight="1" x14ac:dyDescent="0.2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5.75" customHeight="1" x14ac:dyDescent="0.2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5.75" customHeight="1" x14ac:dyDescent="0.2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5.75" customHeight="1" x14ac:dyDescent="0.2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5.75" customHeight="1" x14ac:dyDescent="0.2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5.75" customHeight="1" x14ac:dyDescent="0.2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5.75" customHeight="1" x14ac:dyDescent="0.2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5.75" customHeight="1" x14ac:dyDescent="0.2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5.75" customHeight="1" x14ac:dyDescent="0.2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5.75" customHeight="1" x14ac:dyDescent="0.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5.75" customHeight="1" x14ac:dyDescent="0.2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5.75" customHeight="1" x14ac:dyDescent="0.2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5.75" customHeight="1" x14ac:dyDescent="0.2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5.75" customHeight="1" x14ac:dyDescent="0.2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5.75" customHeight="1" x14ac:dyDescent="0.2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5.75" customHeight="1" x14ac:dyDescent="0.2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5.75" customHeight="1" x14ac:dyDescent="0.2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5.75" customHeight="1" x14ac:dyDescent="0.2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5.75" customHeight="1" x14ac:dyDescent="0.2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5.75" customHeight="1" x14ac:dyDescent="0.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5.75" customHeight="1" x14ac:dyDescent="0.2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5.75" customHeight="1" x14ac:dyDescent="0.2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5.75" customHeight="1" x14ac:dyDescent="0.2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5.75" customHeight="1" x14ac:dyDescent="0.2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5.75" customHeight="1" x14ac:dyDescent="0.2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5.75" customHeight="1" x14ac:dyDescent="0.2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5.75" customHeight="1" x14ac:dyDescent="0.2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5.75" customHeight="1" x14ac:dyDescent="0.2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5.75" customHeight="1" x14ac:dyDescent="0.2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5.75" customHeight="1" x14ac:dyDescent="0.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5.75" customHeight="1" x14ac:dyDescent="0.2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5.75" customHeight="1" x14ac:dyDescent="0.2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5.75" customHeight="1" x14ac:dyDescent="0.2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5.75" customHeight="1" x14ac:dyDescent="0.2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5.75" customHeight="1" x14ac:dyDescent="0.2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5.75" customHeight="1" x14ac:dyDescent="0.2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5.75" customHeight="1" x14ac:dyDescent="0.2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5.75" customHeight="1" x14ac:dyDescent="0.2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5.75" customHeight="1" x14ac:dyDescent="0.2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5.75" customHeight="1" x14ac:dyDescent="0.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5.75" customHeight="1" x14ac:dyDescent="0.2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5.75" customHeight="1" x14ac:dyDescent="0.2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5.75" customHeight="1" x14ac:dyDescent="0.2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5.75" customHeight="1" x14ac:dyDescent="0.2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5.75" customHeight="1" x14ac:dyDescent="0.2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5.75" customHeight="1" x14ac:dyDescent="0.2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5.75" customHeight="1" x14ac:dyDescent="0.2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5.75" customHeight="1" x14ac:dyDescent="0.2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5.75" customHeight="1" x14ac:dyDescent="0.2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5.75" customHeight="1" x14ac:dyDescent="0.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5.75" customHeight="1" x14ac:dyDescent="0.2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5.75" customHeight="1" x14ac:dyDescent="0.2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5.75" customHeight="1" x14ac:dyDescent="0.2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5.75" customHeight="1" x14ac:dyDescent="0.2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5.75" customHeight="1" x14ac:dyDescent="0.2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5.75" customHeight="1" x14ac:dyDescent="0.2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5.75" customHeight="1" x14ac:dyDescent="0.2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5.75" customHeight="1" x14ac:dyDescent="0.2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5.75" customHeight="1" x14ac:dyDescent="0.2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5.75" customHeight="1" x14ac:dyDescent="0.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5.75" customHeight="1" x14ac:dyDescent="0.2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5.75" customHeight="1" x14ac:dyDescent="0.2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5.75" customHeight="1" x14ac:dyDescent="0.2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5.75" customHeight="1" x14ac:dyDescent="0.2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5.75" customHeight="1" x14ac:dyDescent="0.2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5.75" customHeight="1" x14ac:dyDescent="0.2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5.75" customHeight="1" x14ac:dyDescent="0.2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5.75" customHeight="1" x14ac:dyDescent="0.2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5.75" customHeight="1" x14ac:dyDescent="0.2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5.75" customHeight="1" x14ac:dyDescent="0.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5.75" customHeight="1" x14ac:dyDescent="0.2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5.75" customHeight="1" x14ac:dyDescent="0.2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5.75" customHeight="1" x14ac:dyDescent="0.2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5.75" customHeight="1" x14ac:dyDescent="0.2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5.75" customHeight="1" x14ac:dyDescent="0.2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5.75" customHeight="1" x14ac:dyDescent="0.2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5.75" customHeight="1" x14ac:dyDescent="0.2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5.75" customHeight="1" x14ac:dyDescent="0.2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5.75" customHeight="1" x14ac:dyDescent="0.2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5.75" customHeight="1" x14ac:dyDescent="0.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5.75" customHeight="1" x14ac:dyDescent="0.2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5.75" customHeight="1" x14ac:dyDescent="0.2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5.75" customHeight="1" x14ac:dyDescent="0.2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5.75" customHeight="1" x14ac:dyDescent="0.2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5.75" customHeight="1" x14ac:dyDescent="0.2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5.75" customHeight="1" x14ac:dyDescent="0.2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5.75" customHeight="1" x14ac:dyDescent="0.2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5.75" customHeight="1" x14ac:dyDescent="0.2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5.75" customHeight="1" x14ac:dyDescent="0.2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5.75" customHeight="1" x14ac:dyDescent="0.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5.75" customHeight="1" x14ac:dyDescent="0.2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5.75" customHeight="1" x14ac:dyDescent="0.2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5.75" customHeight="1" x14ac:dyDescent="0.2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5.75" customHeight="1" x14ac:dyDescent="0.2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5.75" customHeight="1" x14ac:dyDescent="0.2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5.75" customHeight="1" x14ac:dyDescent="0.2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5.75" customHeight="1" x14ac:dyDescent="0.2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5.75" customHeight="1" x14ac:dyDescent="0.2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5.75" customHeight="1" x14ac:dyDescent="0.2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5.75" customHeight="1" x14ac:dyDescent="0.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5.75" customHeight="1" x14ac:dyDescent="0.2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5.75" customHeight="1" x14ac:dyDescent="0.2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5.75" customHeight="1" x14ac:dyDescent="0.2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5.75" customHeight="1" x14ac:dyDescent="0.2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5.75" customHeight="1" x14ac:dyDescent="0.2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5.75" customHeight="1" x14ac:dyDescent="0.2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5.75" customHeight="1" x14ac:dyDescent="0.2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5.75" customHeight="1" x14ac:dyDescent="0.2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5.75" customHeight="1" x14ac:dyDescent="0.2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5.75" customHeight="1" x14ac:dyDescent="0.2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5.75" customHeight="1" x14ac:dyDescent="0.2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5.75" customHeight="1" x14ac:dyDescent="0.2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5.75" customHeight="1" x14ac:dyDescent="0.2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5.75" customHeight="1" x14ac:dyDescent="0.2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5.75" customHeight="1" x14ac:dyDescent="0.2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5.75" customHeight="1" x14ac:dyDescent="0.2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5.75" customHeight="1" x14ac:dyDescent="0.2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5.75" customHeight="1" x14ac:dyDescent="0.2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5.75" customHeight="1" x14ac:dyDescent="0.2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5.75" customHeight="1" x14ac:dyDescent="0.2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5.75" customHeight="1" x14ac:dyDescent="0.2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5.75" customHeight="1" x14ac:dyDescent="0.2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5.75" customHeight="1" x14ac:dyDescent="0.2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5.75" customHeight="1" x14ac:dyDescent="0.2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5.75" customHeight="1" x14ac:dyDescent="0.2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5.75" customHeight="1" x14ac:dyDescent="0.2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5.75" customHeight="1" x14ac:dyDescent="0.2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5.75" customHeight="1" x14ac:dyDescent="0.2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5.75" customHeight="1" x14ac:dyDescent="0.2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5.75" customHeight="1" x14ac:dyDescent="0.2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5.75" customHeight="1" x14ac:dyDescent="0.2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5.75" customHeight="1" x14ac:dyDescent="0.2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5.75" customHeight="1" x14ac:dyDescent="0.2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5.75" customHeight="1" x14ac:dyDescent="0.2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5.75" customHeight="1" x14ac:dyDescent="0.2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5.75" customHeight="1" x14ac:dyDescent="0.2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5.75" customHeight="1" x14ac:dyDescent="0.2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5.75" customHeight="1" x14ac:dyDescent="0.2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5.75" customHeight="1" x14ac:dyDescent="0.2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5.75" customHeight="1" x14ac:dyDescent="0.2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5.75" customHeight="1" x14ac:dyDescent="0.2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5.75" customHeight="1" x14ac:dyDescent="0.2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5.75" customHeight="1" x14ac:dyDescent="0.2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5.75" customHeight="1" x14ac:dyDescent="0.2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5.75" customHeight="1" x14ac:dyDescent="0.2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5.75" customHeight="1" x14ac:dyDescent="0.2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5.75" customHeight="1" x14ac:dyDescent="0.2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5.75" customHeight="1" x14ac:dyDescent="0.2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5.75" customHeight="1" x14ac:dyDescent="0.2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5.75" customHeight="1" x14ac:dyDescent="0.2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5.75" customHeight="1" x14ac:dyDescent="0.2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5.75" customHeight="1" x14ac:dyDescent="0.2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5.75" customHeight="1" x14ac:dyDescent="0.2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5.75" customHeight="1" x14ac:dyDescent="0.2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5.75" customHeight="1" x14ac:dyDescent="0.2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5.75" customHeight="1" x14ac:dyDescent="0.2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5.75" customHeight="1" x14ac:dyDescent="0.2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5.75" customHeight="1" x14ac:dyDescent="0.2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:26" ht="15.75" customHeight="1" x14ac:dyDescent="0.2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:26" ht="15.75" customHeight="1" x14ac:dyDescent="0.2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:26" ht="15.75" customHeight="1" x14ac:dyDescent="0.2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:26" ht="15.75" customHeight="1" x14ac:dyDescent="0.2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:26" ht="15.75" customHeight="1" x14ac:dyDescent="0.2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:26" ht="15.75" customHeight="1" x14ac:dyDescent="0.2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:26" ht="15.75" customHeight="1" x14ac:dyDescent="0.2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:26" ht="15.75" customHeight="1" x14ac:dyDescent="0.2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:26" ht="15.75" customHeight="1" x14ac:dyDescent="0.2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:26" ht="15.75" customHeight="1" x14ac:dyDescent="0.2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:26" ht="15.75" customHeight="1" x14ac:dyDescent="0.2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:26" ht="15.75" customHeight="1" x14ac:dyDescent="0.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:26" ht="15.75" customHeight="1" x14ac:dyDescent="0.2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:26" ht="15.75" customHeight="1" x14ac:dyDescent="0.2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:26" ht="15.75" customHeight="1" x14ac:dyDescent="0.2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:26" ht="15.75" customHeight="1" x14ac:dyDescent="0.2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:26" ht="15.75" customHeight="1" x14ac:dyDescent="0.2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:26" ht="15.75" customHeight="1" x14ac:dyDescent="0.2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:26" ht="15.75" customHeight="1" x14ac:dyDescent="0.2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:26" ht="15.75" customHeight="1" x14ac:dyDescent="0.2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:26" ht="15.75" customHeight="1" x14ac:dyDescent="0.2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:26" ht="15.75" customHeight="1" x14ac:dyDescent="0.2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:26" ht="15.75" customHeight="1" x14ac:dyDescent="0.2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:26" ht="15.75" customHeight="1" x14ac:dyDescent="0.2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:26" ht="15.75" customHeight="1" x14ac:dyDescent="0.2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:26" ht="15.75" customHeight="1" x14ac:dyDescent="0.2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:26" ht="15.75" customHeight="1" x14ac:dyDescent="0.2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:26" ht="15.75" customHeight="1" x14ac:dyDescent="0.2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:26" ht="15.75" customHeight="1" x14ac:dyDescent="0.2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:26" ht="15.75" customHeight="1" x14ac:dyDescent="0.2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:26" ht="15.75" customHeight="1" x14ac:dyDescent="0.2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:26" ht="15.75" customHeight="1" x14ac:dyDescent="0.2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:26" ht="15.75" customHeight="1" x14ac:dyDescent="0.2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:26" ht="15.75" customHeight="1" x14ac:dyDescent="0.2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:26" ht="15.75" customHeight="1" x14ac:dyDescent="0.2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:26" ht="15.75" customHeight="1" x14ac:dyDescent="0.2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:26" ht="15.75" customHeight="1" x14ac:dyDescent="0.2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:26" ht="15.75" customHeight="1" x14ac:dyDescent="0.2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:26" ht="15.75" customHeight="1" x14ac:dyDescent="0.2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</sheetData>
  <mergeCells count="3">
    <mergeCell ref="A4:A5"/>
    <mergeCell ref="B4:B5"/>
    <mergeCell ref="C4:P4"/>
  </mergeCells>
  <pageMargins left="0.59055118110236227" right="0.19685039370078741" top="0.51181102362204722" bottom="0.19685039370078741" header="0" footer="0"/>
  <pageSetup paperSize="9" scale="6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55F2-5F26-4C1F-82A4-45626518047A}">
  <dimension ref="A1:P24"/>
  <sheetViews>
    <sheetView zoomScale="90" zoomScaleNormal="90" zoomScaleSheetLayoutView="80" workbookViewId="0">
      <selection activeCell="I12" sqref="I12"/>
    </sheetView>
  </sheetViews>
  <sheetFormatPr defaultColWidth="9.140625" defaultRowHeight="14.25" x14ac:dyDescent="0.2"/>
  <cols>
    <col min="1" max="1" width="35.7109375" style="52" customWidth="1"/>
    <col min="2" max="2" width="14.7109375" style="3" customWidth="1"/>
    <col min="3" max="3" width="15.7109375" style="3" customWidth="1"/>
    <col min="4" max="4" width="9.7109375" style="3" customWidth="1"/>
    <col min="5" max="5" width="15.7109375" style="3" customWidth="1"/>
    <col min="6" max="6" width="9.7109375" style="3" customWidth="1"/>
    <col min="7" max="7" width="15.7109375" style="3" customWidth="1"/>
    <col min="8" max="8" width="9.7109375" style="3" customWidth="1"/>
    <col min="9" max="9" width="14.7109375" style="3" customWidth="1"/>
    <col min="10" max="10" width="9.7109375" style="3" customWidth="1"/>
    <col min="11" max="11" width="14.7109375" style="3" customWidth="1"/>
    <col min="12" max="12" width="9.7109375" style="3" customWidth="1"/>
    <col min="13" max="13" width="14.7109375" style="3" customWidth="1"/>
    <col min="14" max="14" width="9.7109375" style="3" customWidth="1"/>
    <col min="15" max="15" width="14.7109375" style="3" customWidth="1"/>
    <col min="16" max="16" width="9.7109375" style="3" customWidth="1"/>
    <col min="17" max="16384" width="9.140625" style="3"/>
  </cols>
  <sheetData>
    <row r="1" spans="1:16" ht="15.95" customHeight="1" x14ac:dyDescent="0.2">
      <c r="A1" s="1" t="s">
        <v>198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</row>
    <row r="2" spans="1:16" ht="15.95" customHeight="1" x14ac:dyDescent="0.2">
      <c r="A2" s="4" t="s">
        <v>202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</row>
    <row r="3" spans="1:16" ht="15.95" customHeight="1" thickBot="1" x14ac:dyDescent="0.25">
      <c r="B3" s="7"/>
      <c r="C3" s="8"/>
      <c r="D3" s="9"/>
      <c r="E3" s="9"/>
      <c r="F3" s="9"/>
      <c r="N3" s="10"/>
      <c r="P3" s="11"/>
    </row>
    <row r="4" spans="1:1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14" customFormat="1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</row>
    <row r="6" spans="1:16" ht="35.1" customHeight="1" thickTop="1" x14ac:dyDescent="0.2">
      <c r="A6" s="92" t="s">
        <v>14</v>
      </c>
      <c r="B6" s="15"/>
      <c r="C6" s="15"/>
      <c r="D6" s="17"/>
      <c r="E6" s="15"/>
      <c r="F6" s="17"/>
      <c r="G6" s="15"/>
      <c r="H6" s="17"/>
      <c r="I6" s="15"/>
      <c r="J6" s="17"/>
      <c r="K6" s="15"/>
      <c r="L6" s="17"/>
      <c r="M6" s="15"/>
      <c r="N6" s="17"/>
      <c r="O6" s="15"/>
      <c r="P6" s="18"/>
    </row>
    <row r="7" spans="1:16" ht="39.950000000000003" customHeight="1" x14ac:dyDescent="0.2">
      <c r="A7" s="16" t="s">
        <v>185</v>
      </c>
      <c r="B7" s="15">
        <f>SUM(B8:B19)</f>
        <v>4772</v>
      </c>
      <c r="C7" s="15">
        <f>SUM(C8:C19)</f>
        <v>1631</v>
      </c>
      <c r="D7" s="17">
        <f>C7/B7*100</f>
        <v>34.178541492036878</v>
      </c>
      <c r="E7" s="15">
        <f>SUM(E8:E19)</f>
        <v>389</v>
      </c>
      <c r="F7" s="17">
        <f>E7/B7*100</f>
        <v>8.1517183570829843</v>
      </c>
      <c r="G7" s="15">
        <f>SUM(G8:G19)</f>
        <v>966</v>
      </c>
      <c r="H7" s="17">
        <f>G7/B7*100</f>
        <v>20.243084660519699</v>
      </c>
      <c r="I7" s="15">
        <f>SUM(I8:I19)</f>
        <v>41</v>
      </c>
      <c r="J7" s="17">
        <f>I7/B7*100</f>
        <v>0.85917854149203687</v>
      </c>
      <c r="K7" s="15">
        <f>SUM(K8:K19)</f>
        <v>157</v>
      </c>
      <c r="L7" s="17">
        <f>K7/B7*100</f>
        <v>3.2900251466890191</v>
      </c>
      <c r="M7" s="15">
        <f>SUM(M8:M19)</f>
        <v>33</v>
      </c>
      <c r="N7" s="17">
        <f>M7/B7*100</f>
        <v>0.69153394803017609</v>
      </c>
      <c r="O7" s="15">
        <f>SUM(O8:O19)</f>
        <v>1555</v>
      </c>
      <c r="P7" s="18">
        <f>O7/B7*100</f>
        <v>32.585917854149201</v>
      </c>
    </row>
    <row r="8" spans="1:16" ht="39.950000000000003" customHeight="1" x14ac:dyDescent="0.2">
      <c r="A8" s="19" t="s">
        <v>186</v>
      </c>
      <c r="B8" s="20">
        <f t="shared" ref="B8:B18" si="0">C8+E8+G8+I8+K8+M8+O8</f>
        <v>1556</v>
      </c>
      <c r="C8" s="20">
        <v>408</v>
      </c>
      <c r="D8" s="21">
        <f>C8/B8*100</f>
        <v>26.221079691516707</v>
      </c>
      <c r="E8" s="20">
        <v>118</v>
      </c>
      <c r="F8" s="21">
        <f t="shared" ref="F8:F19" si="1">E8/B8*100</f>
        <v>7.5835475578406166</v>
      </c>
      <c r="G8" s="20">
        <v>431</v>
      </c>
      <c r="H8" s="21">
        <f t="shared" ref="H8:H19" si="2">G8/B8*100</f>
        <v>27.699228791773777</v>
      </c>
      <c r="I8" s="20">
        <v>28</v>
      </c>
      <c r="J8" s="21">
        <f t="shared" ref="J8:J13" si="3">I8/B8*100</f>
        <v>1.7994858611825193</v>
      </c>
      <c r="K8" s="20">
        <v>31</v>
      </c>
      <c r="L8" s="21">
        <f t="shared" ref="L8:L17" si="4">K8/B8*100</f>
        <v>1.992287917737789</v>
      </c>
      <c r="M8" s="127">
        <v>0</v>
      </c>
      <c r="N8" s="127">
        <v>0</v>
      </c>
      <c r="O8" s="20">
        <v>540</v>
      </c>
      <c r="P8" s="22">
        <f t="shared" ref="P8:P19" si="5">O8/B8*100</f>
        <v>34.704370179948583</v>
      </c>
    </row>
    <row r="9" spans="1:16" ht="39.950000000000003" customHeight="1" x14ac:dyDescent="0.2">
      <c r="A9" s="19" t="s">
        <v>187</v>
      </c>
      <c r="B9" s="20">
        <f t="shared" si="0"/>
        <v>412</v>
      </c>
      <c r="C9" s="20">
        <v>152</v>
      </c>
      <c r="D9" s="21">
        <f t="shared" ref="D9:D19" si="6">C9/B9*100</f>
        <v>36.893203883495147</v>
      </c>
      <c r="E9" s="20">
        <v>21</v>
      </c>
      <c r="F9" s="21">
        <f t="shared" si="1"/>
        <v>5.0970873786407767</v>
      </c>
      <c r="G9" s="20">
        <v>120</v>
      </c>
      <c r="H9" s="21">
        <f t="shared" si="2"/>
        <v>29.126213592233007</v>
      </c>
      <c r="I9" s="20">
        <v>1</v>
      </c>
      <c r="J9" s="21">
        <f t="shared" si="3"/>
        <v>0.24271844660194172</v>
      </c>
      <c r="K9" s="20">
        <v>15</v>
      </c>
      <c r="L9" s="21">
        <f t="shared" si="4"/>
        <v>3.6407766990291259</v>
      </c>
      <c r="M9" s="20">
        <v>3</v>
      </c>
      <c r="N9" s="21">
        <f t="shared" ref="N9:N19" si="7">M9/B9*100</f>
        <v>0.72815533980582525</v>
      </c>
      <c r="O9" s="20">
        <v>100</v>
      </c>
      <c r="P9" s="22">
        <f t="shared" si="5"/>
        <v>24.271844660194176</v>
      </c>
    </row>
    <row r="10" spans="1:16" ht="39.950000000000003" customHeight="1" x14ac:dyDescent="0.2">
      <c r="A10" s="125" t="s">
        <v>199</v>
      </c>
      <c r="B10" s="20">
        <v>766</v>
      </c>
      <c r="C10" s="20">
        <v>344</v>
      </c>
      <c r="D10" s="21">
        <f t="shared" si="6"/>
        <v>44.908616187989558</v>
      </c>
      <c r="E10" s="20">
        <v>41</v>
      </c>
      <c r="F10" s="21">
        <f t="shared" si="1"/>
        <v>5.3524804177545686</v>
      </c>
      <c r="G10" s="20">
        <v>207</v>
      </c>
      <c r="H10" s="21">
        <f t="shared" si="2"/>
        <v>27.023498694516974</v>
      </c>
      <c r="I10" s="20">
        <v>5</v>
      </c>
      <c r="J10" s="21">
        <f t="shared" si="3"/>
        <v>0.65274151436031325</v>
      </c>
      <c r="K10" s="20">
        <v>14</v>
      </c>
      <c r="L10" s="21">
        <f t="shared" si="4"/>
        <v>1.8276762402088773</v>
      </c>
      <c r="M10" s="20">
        <v>19</v>
      </c>
      <c r="N10" s="21">
        <f t="shared" si="7"/>
        <v>2.4804177545691903</v>
      </c>
      <c r="O10" s="20">
        <v>136</v>
      </c>
      <c r="P10" s="22">
        <f t="shared" si="5"/>
        <v>17.75456919060052</v>
      </c>
    </row>
    <row r="11" spans="1:16" ht="39.950000000000003" customHeight="1" x14ac:dyDescent="0.2">
      <c r="A11" s="19" t="s">
        <v>188</v>
      </c>
      <c r="B11" s="127">
        <v>0</v>
      </c>
      <c r="C11" s="127">
        <v>0</v>
      </c>
      <c r="D11" s="127">
        <v>0</v>
      </c>
      <c r="E11" s="127">
        <v>0</v>
      </c>
      <c r="F11" s="127">
        <v>0</v>
      </c>
      <c r="G11" s="127">
        <v>0</v>
      </c>
      <c r="H11" s="127">
        <v>0</v>
      </c>
      <c r="I11" s="127">
        <v>0</v>
      </c>
      <c r="J11" s="127">
        <v>0</v>
      </c>
      <c r="K11" s="127">
        <v>0</v>
      </c>
      <c r="L11" s="127">
        <v>0</v>
      </c>
      <c r="M11" s="127">
        <v>0</v>
      </c>
      <c r="N11" s="127">
        <v>0</v>
      </c>
      <c r="O11" s="127">
        <v>0</v>
      </c>
      <c r="P11" s="127">
        <v>0</v>
      </c>
    </row>
    <row r="12" spans="1:16" ht="54.95" customHeight="1" x14ac:dyDescent="0.2">
      <c r="A12" s="19" t="s">
        <v>189</v>
      </c>
      <c r="B12" s="20">
        <v>1651</v>
      </c>
      <c r="C12" s="20">
        <v>674</v>
      </c>
      <c r="D12" s="21">
        <f t="shared" si="6"/>
        <v>40.823743185947912</v>
      </c>
      <c r="E12" s="20">
        <v>195</v>
      </c>
      <c r="F12" s="21">
        <f t="shared" si="1"/>
        <v>11.811023622047244</v>
      </c>
      <c r="G12" s="20">
        <v>149</v>
      </c>
      <c r="H12" s="21">
        <f t="shared" si="2"/>
        <v>9.0248334342822538</v>
      </c>
      <c r="I12" s="127">
        <v>0</v>
      </c>
      <c r="J12" s="127">
        <v>0</v>
      </c>
      <c r="K12" s="20">
        <v>89</v>
      </c>
      <c r="L12" s="21">
        <f t="shared" si="4"/>
        <v>5.3906723198061783</v>
      </c>
      <c r="M12" s="127">
        <v>0</v>
      </c>
      <c r="N12" s="127">
        <v>0</v>
      </c>
      <c r="O12" s="20">
        <v>544</v>
      </c>
      <c r="P12" s="22">
        <f t="shared" si="5"/>
        <v>32.949727437916415</v>
      </c>
    </row>
    <row r="13" spans="1:16" ht="120" customHeight="1" x14ac:dyDescent="0.2">
      <c r="A13" s="19" t="s">
        <v>200</v>
      </c>
      <c r="B13" s="20">
        <f t="shared" si="0"/>
        <v>33</v>
      </c>
      <c r="C13" s="20">
        <v>13</v>
      </c>
      <c r="D13" s="21">
        <f t="shared" si="6"/>
        <v>39.393939393939391</v>
      </c>
      <c r="E13" s="127">
        <v>0</v>
      </c>
      <c r="F13" s="127">
        <v>0</v>
      </c>
      <c r="G13" s="20">
        <v>8</v>
      </c>
      <c r="H13" s="21">
        <f t="shared" si="2"/>
        <v>24.242424242424242</v>
      </c>
      <c r="I13" s="20">
        <v>7</v>
      </c>
      <c r="J13" s="21">
        <f t="shared" si="3"/>
        <v>21.212121212121211</v>
      </c>
      <c r="K13" s="20">
        <v>4</v>
      </c>
      <c r="L13" s="21">
        <f t="shared" si="4"/>
        <v>12.121212121212121</v>
      </c>
      <c r="M13" s="127">
        <v>0</v>
      </c>
      <c r="N13" s="127">
        <v>0</v>
      </c>
      <c r="O13" s="20">
        <v>1</v>
      </c>
      <c r="P13" s="22">
        <f t="shared" si="5"/>
        <v>3.0303030303030303</v>
      </c>
    </row>
    <row r="14" spans="1:16" ht="39.950000000000003" customHeight="1" x14ac:dyDescent="0.2">
      <c r="A14" s="19" t="s">
        <v>190</v>
      </c>
      <c r="B14" s="20">
        <f t="shared" si="0"/>
        <v>91</v>
      </c>
      <c r="C14" s="20">
        <v>3</v>
      </c>
      <c r="D14" s="21">
        <f t="shared" si="6"/>
        <v>3.296703296703297</v>
      </c>
      <c r="E14" s="20">
        <v>1</v>
      </c>
      <c r="F14" s="21">
        <f t="shared" si="1"/>
        <v>1.098901098901099</v>
      </c>
      <c r="G14" s="20">
        <v>19</v>
      </c>
      <c r="H14" s="21">
        <f t="shared" si="2"/>
        <v>20.87912087912088</v>
      </c>
      <c r="I14" s="127">
        <v>0</v>
      </c>
      <c r="J14" s="127">
        <v>0</v>
      </c>
      <c r="K14" s="127">
        <v>0</v>
      </c>
      <c r="L14" s="127">
        <v>0</v>
      </c>
      <c r="M14" s="127">
        <v>0</v>
      </c>
      <c r="N14" s="127">
        <v>0</v>
      </c>
      <c r="O14" s="20">
        <v>68</v>
      </c>
      <c r="P14" s="22">
        <f t="shared" si="5"/>
        <v>74.72527472527473</v>
      </c>
    </row>
    <row r="15" spans="1:1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</row>
    <row r="16" spans="1:16" ht="39.950000000000003" customHeight="1" x14ac:dyDescent="0.2">
      <c r="A16" s="19" t="s">
        <v>192</v>
      </c>
      <c r="B16" s="20">
        <f t="shared" si="0"/>
        <v>3</v>
      </c>
      <c r="C16" s="127">
        <v>0</v>
      </c>
      <c r="D16" s="127">
        <v>0</v>
      </c>
      <c r="E16" s="127">
        <v>0</v>
      </c>
      <c r="F16" s="127">
        <v>0</v>
      </c>
      <c r="G16" s="127">
        <v>0</v>
      </c>
      <c r="H16" s="127">
        <v>0</v>
      </c>
      <c r="I16" s="127">
        <v>0</v>
      </c>
      <c r="J16" s="127">
        <v>0</v>
      </c>
      <c r="K16" s="127">
        <v>0</v>
      </c>
      <c r="L16" s="127">
        <v>0</v>
      </c>
      <c r="M16" s="127">
        <v>0</v>
      </c>
      <c r="N16" s="127">
        <v>0</v>
      </c>
      <c r="O16" s="20">
        <v>3</v>
      </c>
      <c r="P16" s="22">
        <f t="shared" si="5"/>
        <v>100</v>
      </c>
    </row>
    <row r="17" spans="1:16" ht="39.950000000000003" customHeight="1" x14ac:dyDescent="0.2">
      <c r="A17" s="19" t="s">
        <v>193</v>
      </c>
      <c r="B17" s="20">
        <f t="shared" si="0"/>
        <v>15</v>
      </c>
      <c r="C17" s="20">
        <v>1</v>
      </c>
      <c r="D17" s="21">
        <f t="shared" si="6"/>
        <v>6.666666666666667</v>
      </c>
      <c r="E17" s="127">
        <v>0</v>
      </c>
      <c r="F17" s="127">
        <v>0</v>
      </c>
      <c r="G17" s="20">
        <v>2</v>
      </c>
      <c r="H17" s="21">
        <f t="shared" si="2"/>
        <v>13.333333333333334</v>
      </c>
      <c r="I17" s="127">
        <v>0</v>
      </c>
      <c r="J17" s="127">
        <v>0</v>
      </c>
      <c r="K17" s="20">
        <v>4</v>
      </c>
      <c r="L17" s="21">
        <f t="shared" si="4"/>
        <v>26.666666666666668</v>
      </c>
      <c r="M17" s="127">
        <v>0</v>
      </c>
      <c r="N17" s="127">
        <v>0</v>
      </c>
      <c r="O17" s="20">
        <v>8</v>
      </c>
      <c r="P17" s="22">
        <f t="shared" si="5"/>
        <v>53.333333333333336</v>
      </c>
    </row>
    <row r="18" spans="1:16" ht="39.950000000000003" customHeight="1" x14ac:dyDescent="0.2">
      <c r="A18" s="19" t="s">
        <v>194</v>
      </c>
      <c r="B18" s="20">
        <f t="shared" si="0"/>
        <v>84</v>
      </c>
      <c r="C18" s="20">
        <v>2</v>
      </c>
      <c r="D18" s="21">
        <f t="shared" si="6"/>
        <v>2.3809523809523809</v>
      </c>
      <c r="E18" s="20">
        <v>12</v>
      </c>
      <c r="F18" s="21">
        <f t="shared" si="1"/>
        <v>14.285714285714285</v>
      </c>
      <c r="G18" s="20">
        <v>24</v>
      </c>
      <c r="H18" s="21">
        <f t="shared" si="2"/>
        <v>28.571428571428569</v>
      </c>
      <c r="I18" s="127">
        <v>0</v>
      </c>
      <c r="J18" s="127">
        <v>0</v>
      </c>
      <c r="K18" s="127">
        <v>0</v>
      </c>
      <c r="L18" s="127">
        <v>0</v>
      </c>
      <c r="M18" s="20">
        <v>10</v>
      </c>
      <c r="N18" s="21">
        <f t="shared" si="7"/>
        <v>11.904761904761903</v>
      </c>
      <c r="O18" s="20">
        <v>36</v>
      </c>
      <c r="P18" s="22">
        <f>O18/B18*100</f>
        <v>42.857142857142854</v>
      </c>
    </row>
    <row r="19" spans="1:16" ht="39.950000000000003" customHeight="1" x14ac:dyDescent="0.2">
      <c r="A19" s="19" t="s">
        <v>195</v>
      </c>
      <c r="B19" s="20">
        <f>C19+E19+G19+I19+K19+M19+O19</f>
        <v>161</v>
      </c>
      <c r="C19" s="20">
        <v>34</v>
      </c>
      <c r="D19" s="21">
        <f t="shared" si="6"/>
        <v>21.118012422360248</v>
      </c>
      <c r="E19" s="20">
        <v>1</v>
      </c>
      <c r="F19" s="21">
        <f t="shared" si="1"/>
        <v>0.6211180124223602</v>
      </c>
      <c r="G19" s="20">
        <v>6</v>
      </c>
      <c r="H19" s="21">
        <f t="shared" si="2"/>
        <v>3.7267080745341614</v>
      </c>
      <c r="I19" s="127">
        <v>0</v>
      </c>
      <c r="J19" s="127">
        <v>0</v>
      </c>
      <c r="K19" s="127">
        <v>0</v>
      </c>
      <c r="L19" s="127">
        <v>0</v>
      </c>
      <c r="M19" s="20">
        <v>1</v>
      </c>
      <c r="N19" s="21">
        <f t="shared" si="7"/>
        <v>0.6211180124223602</v>
      </c>
      <c r="O19" s="20">
        <v>119</v>
      </c>
      <c r="P19" s="22">
        <f t="shared" si="5"/>
        <v>73.91304347826086</v>
      </c>
    </row>
    <row r="20" spans="1:16" ht="15.95" customHeight="1" x14ac:dyDescent="0.2">
      <c r="A20" s="53"/>
      <c r="B20" s="20"/>
      <c r="C20" s="20"/>
      <c r="D20" s="21"/>
      <c r="E20" s="20"/>
      <c r="F20" s="21"/>
      <c r="G20" s="20"/>
      <c r="H20" s="21"/>
      <c r="I20" s="20"/>
      <c r="J20" s="21"/>
      <c r="K20" s="20"/>
      <c r="L20" s="21"/>
      <c r="M20" s="20"/>
      <c r="N20" s="21"/>
      <c r="O20" s="20"/>
      <c r="P20" s="22"/>
    </row>
    <row r="21" spans="1:16" ht="15.95" customHeight="1" thickBot="1" x14ac:dyDescent="0.25">
      <c r="A21" s="25"/>
      <c r="B21" s="26"/>
      <c r="C21" s="26"/>
      <c r="D21" s="27"/>
      <c r="E21" s="26"/>
      <c r="F21" s="27"/>
      <c r="G21" s="26"/>
      <c r="H21" s="27"/>
      <c r="I21" s="26"/>
      <c r="J21" s="27"/>
      <c r="K21" s="26"/>
      <c r="L21" s="27"/>
      <c r="M21" s="26"/>
      <c r="N21" s="27"/>
      <c r="O21" s="26"/>
      <c r="P21" s="28"/>
    </row>
    <row r="22" spans="1:16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16" ht="18" customHeight="1" x14ac:dyDescent="0.25">
      <c r="A23" s="30" t="s">
        <v>19</v>
      </c>
    </row>
    <row r="24" spans="1:16" ht="15.95" customHeight="1" x14ac:dyDescent="0.2">
      <c r="A24" s="31" t="s">
        <v>20</v>
      </c>
    </row>
  </sheetData>
  <mergeCells count="3">
    <mergeCell ref="A4:A5"/>
    <mergeCell ref="B4:B5"/>
    <mergeCell ref="C4:P4"/>
  </mergeCells>
  <pageMargins left="0.59055118110236227" right="0.19685039370078741" top="0.51181102362204722" bottom="0.19685039370078741" header="0.31496062992125984" footer="0.31496062992125984"/>
  <pageSetup paperSize="9" scale="6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D5AE7-8BD4-4E90-A4DF-F37E5557D005}">
  <dimension ref="A1:AN999"/>
  <sheetViews>
    <sheetView zoomScale="90" zoomScaleNormal="90" zoomScaleSheetLayoutView="80" workbookViewId="0">
      <selection activeCell="M18" sqref="M18"/>
    </sheetView>
  </sheetViews>
  <sheetFormatPr defaultColWidth="14.42578125" defaultRowHeight="15" customHeight="1" x14ac:dyDescent="0.2"/>
  <cols>
    <col min="1" max="1" width="35.7109375" style="32" customWidth="1"/>
    <col min="2" max="2" width="14.7109375" style="32" customWidth="1"/>
    <col min="3" max="3" width="15.7109375" style="32" customWidth="1"/>
    <col min="4" max="4" width="9.7109375" style="32" customWidth="1"/>
    <col min="5" max="5" width="15.7109375" style="32" customWidth="1"/>
    <col min="6" max="6" width="9.7109375" style="32" customWidth="1"/>
    <col min="7" max="7" width="15.7109375" style="32" customWidth="1"/>
    <col min="8" max="8" width="9.7109375" style="32" customWidth="1"/>
    <col min="9" max="9" width="14.7109375" style="32" customWidth="1"/>
    <col min="10" max="10" width="9.7109375" style="32" customWidth="1"/>
    <col min="11" max="11" width="14.7109375" style="32" customWidth="1"/>
    <col min="12" max="12" width="9.7109375" style="32" customWidth="1"/>
    <col min="13" max="13" width="14.7109375" style="32" customWidth="1"/>
    <col min="14" max="14" width="9.7109375" style="32" customWidth="1"/>
    <col min="15" max="15" width="14.7109375" style="32" customWidth="1"/>
    <col min="16" max="16" width="9.7109375" style="32" customWidth="1"/>
    <col min="17" max="26" width="9.140625" style="32" customWidth="1"/>
    <col min="27" max="16384" width="14.42578125" style="32"/>
  </cols>
  <sheetData>
    <row r="1" spans="1:26" ht="15.75" customHeight="1" x14ac:dyDescent="0.2">
      <c r="A1" s="1" t="s">
        <v>198</v>
      </c>
      <c r="K1" s="33"/>
      <c r="L1" s="33"/>
      <c r="M1" s="33"/>
      <c r="N1" s="33"/>
      <c r="O1" s="33"/>
      <c r="P1" s="33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5.75" customHeight="1" x14ac:dyDescent="0.2">
      <c r="A2" s="4" t="s">
        <v>202</v>
      </c>
      <c r="K2" s="35"/>
      <c r="L2" s="35"/>
      <c r="M2" s="35"/>
      <c r="N2" s="35"/>
      <c r="O2" s="35"/>
      <c r="P2" s="35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4.25" customHeight="1" thickBot="1" x14ac:dyDescent="0.25">
      <c r="A3" s="34"/>
      <c r="B3" s="36"/>
      <c r="C3" s="36"/>
      <c r="D3" s="34"/>
      <c r="E3" s="34"/>
      <c r="F3" s="34"/>
      <c r="G3" s="34"/>
      <c r="H3" s="34"/>
      <c r="I3" s="34"/>
      <c r="J3" s="34"/>
      <c r="K3" s="34"/>
      <c r="L3" s="34"/>
      <c r="M3" s="34"/>
      <c r="N3" s="37"/>
      <c r="O3" s="34"/>
      <c r="P3" s="38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39.950000000000003" customHeight="1" x14ac:dyDescent="0.2">
      <c r="A4" s="131" t="s">
        <v>177</v>
      </c>
      <c r="B4" s="133" t="s">
        <v>178</v>
      </c>
      <c r="C4" s="135" t="s">
        <v>204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05" customHeight="1" thickBot="1" x14ac:dyDescent="0.25">
      <c r="A5" s="132"/>
      <c r="B5" s="134"/>
      <c r="C5" s="126" t="s">
        <v>179</v>
      </c>
      <c r="D5" s="126" t="s">
        <v>0</v>
      </c>
      <c r="E5" s="126" t="s">
        <v>180</v>
      </c>
      <c r="F5" s="126" t="s">
        <v>0</v>
      </c>
      <c r="G5" s="126" t="s">
        <v>181</v>
      </c>
      <c r="H5" s="126" t="s">
        <v>0</v>
      </c>
      <c r="I5" s="13" t="s">
        <v>1</v>
      </c>
      <c r="J5" s="126" t="s">
        <v>0</v>
      </c>
      <c r="K5" s="126" t="s">
        <v>182</v>
      </c>
      <c r="L5" s="126" t="s">
        <v>0</v>
      </c>
      <c r="M5" s="126" t="s">
        <v>183</v>
      </c>
      <c r="N5" s="126" t="s">
        <v>0</v>
      </c>
      <c r="O5" s="126" t="s">
        <v>184</v>
      </c>
      <c r="P5" s="126" t="s">
        <v>0</v>
      </c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35.1" customHeight="1" thickTop="1" x14ac:dyDescent="0.2">
      <c r="A6" s="40" t="s">
        <v>15</v>
      </c>
      <c r="B6" s="41"/>
      <c r="C6" s="34"/>
      <c r="D6" s="34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9.950000000000003" customHeight="1" x14ac:dyDescent="0.2">
      <c r="A7" s="16" t="s">
        <v>185</v>
      </c>
      <c r="B7" s="41">
        <f t="shared" ref="B7:B9" si="0">SUM(C7,E7,G7,I7,K7,M7,O7)</f>
        <v>9415</v>
      </c>
      <c r="C7" s="41">
        <v>1924</v>
      </c>
      <c r="D7" s="42">
        <f t="shared" ref="D7:D13" si="1">C7/B7*100</f>
        <v>20.435475305363781</v>
      </c>
      <c r="E7" s="41">
        <v>379</v>
      </c>
      <c r="F7" s="42">
        <f t="shared" ref="F7:F13" si="2">E7/B7*100</f>
        <v>4.0254912373871479</v>
      </c>
      <c r="G7" s="41">
        <v>1310</v>
      </c>
      <c r="H7" s="42">
        <f t="shared" ref="H7:H13" si="3">G7/B7*100</f>
        <v>13.913967073818375</v>
      </c>
      <c r="I7" s="41">
        <v>105</v>
      </c>
      <c r="J7" s="42">
        <f t="shared" ref="J7:J13" si="4">I7/B7*100</f>
        <v>1.1152416356877324</v>
      </c>
      <c r="K7" s="41">
        <v>38</v>
      </c>
      <c r="L7" s="42">
        <f t="shared" ref="L7:L13" si="5">K7/B7*100</f>
        <v>0.40361125862984598</v>
      </c>
      <c r="M7" s="130">
        <v>0</v>
      </c>
      <c r="N7" s="130">
        <v>0</v>
      </c>
      <c r="O7" s="43">
        <v>5659</v>
      </c>
      <c r="P7" s="44">
        <f t="shared" ref="P7:P14" si="6">O7/B7*100</f>
        <v>60.106213489113117</v>
      </c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39.950000000000003" customHeight="1" x14ac:dyDescent="0.2">
      <c r="A8" s="19" t="s">
        <v>186</v>
      </c>
      <c r="B8" s="46">
        <f t="shared" si="0"/>
        <v>131</v>
      </c>
      <c r="C8" s="46">
        <v>32</v>
      </c>
      <c r="D8" s="47">
        <f t="shared" si="1"/>
        <v>24.427480916030532</v>
      </c>
      <c r="E8" s="46">
        <v>20</v>
      </c>
      <c r="F8" s="47">
        <f t="shared" si="2"/>
        <v>15.267175572519085</v>
      </c>
      <c r="G8" s="46">
        <v>52</v>
      </c>
      <c r="H8" s="47">
        <f t="shared" si="3"/>
        <v>39.694656488549619</v>
      </c>
      <c r="I8" s="46">
        <v>1</v>
      </c>
      <c r="J8" s="47">
        <f t="shared" si="4"/>
        <v>0.76335877862595414</v>
      </c>
      <c r="K8" s="46">
        <v>1</v>
      </c>
      <c r="L8" s="47">
        <f t="shared" si="5"/>
        <v>0.76335877862595414</v>
      </c>
      <c r="M8" s="127">
        <v>0</v>
      </c>
      <c r="N8" s="127">
        <v>0</v>
      </c>
      <c r="O8" s="48">
        <v>25</v>
      </c>
      <c r="P8" s="49">
        <f t="shared" si="6"/>
        <v>19.083969465648856</v>
      </c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39.950000000000003" customHeight="1" x14ac:dyDescent="0.2">
      <c r="A9" s="19" t="s">
        <v>187</v>
      </c>
      <c r="B9" s="46">
        <f t="shared" si="0"/>
        <v>547</v>
      </c>
      <c r="C9" s="46">
        <v>66</v>
      </c>
      <c r="D9" s="47">
        <f t="shared" si="1"/>
        <v>12.065813528336381</v>
      </c>
      <c r="E9" s="46">
        <v>11</v>
      </c>
      <c r="F9" s="47">
        <f t="shared" si="2"/>
        <v>2.0109689213893969</v>
      </c>
      <c r="G9" s="46">
        <v>139</v>
      </c>
      <c r="H9" s="47">
        <f t="shared" si="3"/>
        <v>25.411334552102378</v>
      </c>
      <c r="I9" s="46">
        <v>3</v>
      </c>
      <c r="J9" s="47">
        <f t="shared" si="4"/>
        <v>0.54844606946983543</v>
      </c>
      <c r="K9" s="46">
        <v>1</v>
      </c>
      <c r="L9" s="47">
        <f t="shared" si="5"/>
        <v>0.18281535648994515</v>
      </c>
      <c r="M9" s="127">
        <v>0</v>
      </c>
      <c r="N9" s="127">
        <v>0</v>
      </c>
      <c r="O9" s="48">
        <v>327</v>
      </c>
      <c r="P9" s="49">
        <f t="shared" si="6"/>
        <v>59.78062157221207</v>
      </c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39.950000000000003" customHeight="1" x14ac:dyDescent="0.2">
      <c r="A10" s="125" t="s">
        <v>199</v>
      </c>
      <c r="B10" s="46">
        <v>1207</v>
      </c>
      <c r="C10" s="46">
        <v>199</v>
      </c>
      <c r="D10" s="47">
        <f t="shared" si="1"/>
        <v>16.487158243579124</v>
      </c>
      <c r="E10" s="46">
        <v>61</v>
      </c>
      <c r="F10" s="47">
        <f t="shared" si="2"/>
        <v>5.0538525269262635</v>
      </c>
      <c r="G10" s="46">
        <v>246</v>
      </c>
      <c r="H10" s="47">
        <f t="shared" si="3"/>
        <v>20.381110190555095</v>
      </c>
      <c r="I10" s="46">
        <v>8</v>
      </c>
      <c r="J10" s="47">
        <f t="shared" si="4"/>
        <v>0.6628003314001657</v>
      </c>
      <c r="K10" s="46">
        <v>1</v>
      </c>
      <c r="L10" s="47">
        <f t="shared" si="5"/>
        <v>8.2850041425020712E-2</v>
      </c>
      <c r="M10" s="127">
        <v>0</v>
      </c>
      <c r="N10" s="127">
        <v>0</v>
      </c>
      <c r="O10" s="46">
        <v>692</v>
      </c>
      <c r="P10" s="49">
        <f t="shared" si="6"/>
        <v>57.332228666114339</v>
      </c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39.950000000000003" customHeight="1" x14ac:dyDescent="0.2">
      <c r="A11" s="19" t="s">
        <v>188</v>
      </c>
      <c r="B11" s="46">
        <f t="shared" ref="B11" si="7">SUM(C11,E11,G11,I11,K11,M11,O11)</f>
        <v>30</v>
      </c>
      <c r="C11" s="46">
        <v>3</v>
      </c>
      <c r="D11" s="47">
        <f t="shared" si="1"/>
        <v>10</v>
      </c>
      <c r="E11" s="46">
        <v>1</v>
      </c>
      <c r="F11" s="47">
        <f t="shared" si="2"/>
        <v>3.3333333333333335</v>
      </c>
      <c r="G11" s="46">
        <v>2</v>
      </c>
      <c r="H11" s="47">
        <f t="shared" si="3"/>
        <v>6.666666666666667</v>
      </c>
      <c r="I11" s="127">
        <v>0</v>
      </c>
      <c r="J11" s="127">
        <v>0</v>
      </c>
      <c r="K11" s="127">
        <v>0</v>
      </c>
      <c r="L11" s="127">
        <v>0</v>
      </c>
      <c r="M11" s="127">
        <v>0</v>
      </c>
      <c r="N11" s="127">
        <v>0</v>
      </c>
      <c r="O11" s="48">
        <v>24</v>
      </c>
      <c r="P11" s="49">
        <f t="shared" si="6"/>
        <v>80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54.95" customHeight="1" x14ac:dyDescent="0.2">
      <c r="A12" s="19" t="s">
        <v>189</v>
      </c>
      <c r="B12" s="46">
        <v>7226</v>
      </c>
      <c r="C12" s="46">
        <v>1621</v>
      </c>
      <c r="D12" s="47">
        <f t="shared" si="1"/>
        <v>22.432881262109049</v>
      </c>
      <c r="E12" s="46">
        <v>279</v>
      </c>
      <c r="F12" s="47">
        <f t="shared" si="2"/>
        <v>3.8610572931082201</v>
      </c>
      <c r="G12" s="46">
        <v>817</v>
      </c>
      <c r="H12" s="47">
        <f t="shared" si="3"/>
        <v>11.306393578743426</v>
      </c>
      <c r="I12" s="46">
        <v>91</v>
      </c>
      <c r="J12" s="47">
        <f t="shared" si="4"/>
        <v>1.2593412676446167</v>
      </c>
      <c r="K12" s="46">
        <v>34</v>
      </c>
      <c r="L12" s="47">
        <f t="shared" si="5"/>
        <v>0.47052311098809851</v>
      </c>
      <c r="M12" s="127">
        <v>0</v>
      </c>
      <c r="N12" s="127">
        <v>0</v>
      </c>
      <c r="O12" s="46">
        <v>4384</v>
      </c>
      <c r="P12" s="49">
        <f t="shared" si="6"/>
        <v>60.66980348740659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20" customHeight="1" x14ac:dyDescent="0.2">
      <c r="A13" s="19" t="s">
        <v>200</v>
      </c>
      <c r="B13" s="46">
        <v>214</v>
      </c>
      <c r="C13" s="46">
        <v>2</v>
      </c>
      <c r="D13" s="47">
        <f t="shared" si="1"/>
        <v>0.93457943925233633</v>
      </c>
      <c r="E13" s="46">
        <v>1</v>
      </c>
      <c r="F13" s="47">
        <f t="shared" si="2"/>
        <v>0.46728971962616817</v>
      </c>
      <c r="G13" s="46">
        <v>44</v>
      </c>
      <c r="H13" s="47">
        <f t="shared" si="3"/>
        <v>20.5607476635514</v>
      </c>
      <c r="I13" s="46">
        <v>2</v>
      </c>
      <c r="J13" s="47">
        <f t="shared" si="4"/>
        <v>0.93457943925233633</v>
      </c>
      <c r="K13" s="46">
        <v>1</v>
      </c>
      <c r="L13" s="47">
        <f t="shared" si="5"/>
        <v>0.46728971962616817</v>
      </c>
      <c r="M13" s="127">
        <v>0</v>
      </c>
      <c r="N13" s="127">
        <v>0</v>
      </c>
      <c r="O13" s="46">
        <v>164</v>
      </c>
      <c r="P13" s="49">
        <f t="shared" si="6"/>
        <v>76.63551401869158</v>
      </c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39.950000000000003" customHeight="1" x14ac:dyDescent="0.2">
      <c r="A14" s="19" t="s">
        <v>190</v>
      </c>
      <c r="B14" s="46">
        <f>SUM(C14,E14,G14,I14,K14,M14,O14)</f>
        <v>1</v>
      </c>
      <c r="C14" s="127">
        <v>0</v>
      </c>
      <c r="D14" s="127">
        <v>0</v>
      </c>
      <c r="E14" s="127">
        <v>0</v>
      </c>
      <c r="F14" s="127">
        <v>0</v>
      </c>
      <c r="G14" s="127">
        <v>0</v>
      </c>
      <c r="H14" s="127">
        <v>0</v>
      </c>
      <c r="I14" s="127">
        <v>0</v>
      </c>
      <c r="J14" s="127">
        <v>0</v>
      </c>
      <c r="K14" s="127">
        <v>0</v>
      </c>
      <c r="L14" s="127">
        <v>0</v>
      </c>
      <c r="M14" s="127">
        <v>0</v>
      </c>
      <c r="N14" s="127">
        <v>0</v>
      </c>
      <c r="O14" s="48">
        <v>1</v>
      </c>
      <c r="P14" s="49">
        <f t="shared" si="6"/>
        <v>100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39.950000000000003" customHeight="1" x14ac:dyDescent="0.2">
      <c r="A15" s="19" t="s">
        <v>191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39.950000000000003" customHeight="1" x14ac:dyDescent="0.2">
      <c r="A16" s="19" t="s">
        <v>192</v>
      </c>
      <c r="B16" s="127">
        <v>0</v>
      </c>
      <c r="C16" s="127">
        <v>0</v>
      </c>
      <c r="D16" s="127">
        <v>0</v>
      </c>
      <c r="E16" s="127">
        <v>0</v>
      </c>
      <c r="F16" s="127">
        <v>0</v>
      </c>
      <c r="G16" s="127">
        <v>0</v>
      </c>
      <c r="H16" s="127">
        <v>0</v>
      </c>
      <c r="I16" s="127">
        <v>0</v>
      </c>
      <c r="J16" s="127">
        <v>0</v>
      </c>
      <c r="K16" s="127">
        <v>0</v>
      </c>
      <c r="L16" s="127">
        <v>0</v>
      </c>
      <c r="M16" s="127">
        <v>0</v>
      </c>
      <c r="N16" s="127">
        <v>0</v>
      </c>
      <c r="O16" s="127">
        <v>0</v>
      </c>
      <c r="P16" s="127">
        <v>0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40" ht="39.950000000000003" customHeight="1" x14ac:dyDescent="0.2">
      <c r="A17" s="19" t="s">
        <v>193</v>
      </c>
      <c r="B17" s="127">
        <v>0</v>
      </c>
      <c r="C17" s="127">
        <v>0</v>
      </c>
      <c r="D17" s="127">
        <v>0</v>
      </c>
      <c r="E17" s="127">
        <v>0</v>
      </c>
      <c r="F17" s="127">
        <v>0</v>
      </c>
      <c r="G17" s="127">
        <v>0</v>
      </c>
      <c r="H17" s="127">
        <v>0</v>
      </c>
      <c r="I17" s="127">
        <v>0</v>
      </c>
      <c r="J17" s="127">
        <v>0</v>
      </c>
      <c r="K17" s="127">
        <v>0</v>
      </c>
      <c r="L17" s="127">
        <v>0</v>
      </c>
      <c r="M17" s="127">
        <v>0</v>
      </c>
      <c r="N17" s="127">
        <v>0</v>
      </c>
      <c r="O17" s="127">
        <v>0</v>
      </c>
      <c r="P17" s="127">
        <v>0</v>
      </c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40" ht="39.950000000000003" customHeight="1" x14ac:dyDescent="0.2">
      <c r="A18" s="19" t="s">
        <v>194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0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40" ht="39.950000000000003" customHeight="1" x14ac:dyDescent="0.2">
      <c r="A19" s="19" t="s">
        <v>195</v>
      </c>
      <c r="B19" s="46">
        <f>SUM(C19,E19,G19,I19,K19,M19,O19)</f>
        <v>59</v>
      </c>
      <c r="C19" s="46">
        <v>1</v>
      </c>
      <c r="D19" s="47">
        <f>C19/B19*100</f>
        <v>1.6949152542372881</v>
      </c>
      <c r="E19" s="46">
        <v>6</v>
      </c>
      <c r="F19" s="47">
        <f>E19/B19*100</f>
        <v>10.16949152542373</v>
      </c>
      <c r="G19" s="46">
        <v>10</v>
      </c>
      <c r="H19" s="47">
        <f>G19/B19*100</f>
        <v>16.949152542372879</v>
      </c>
      <c r="I19" s="127">
        <v>0</v>
      </c>
      <c r="J19" s="127">
        <v>0</v>
      </c>
      <c r="K19" s="127">
        <v>0</v>
      </c>
      <c r="L19" s="127">
        <v>0</v>
      </c>
      <c r="M19" s="127">
        <v>0</v>
      </c>
      <c r="N19" s="127">
        <v>0</v>
      </c>
      <c r="O19" s="48">
        <v>42</v>
      </c>
      <c r="P19" s="49">
        <f>O19/B19*100</f>
        <v>71.186440677966104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40" ht="15.95" customHeight="1" x14ac:dyDescent="0.2">
      <c r="A20" s="45"/>
      <c r="B20" s="46"/>
      <c r="C20" s="46"/>
      <c r="D20" s="47"/>
      <c r="E20" s="46"/>
      <c r="F20" s="47"/>
      <c r="G20" s="46"/>
      <c r="H20" s="47"/>
      <c r="I20" s="48"/>
      <c r="J20" s="47"/>
      <c r="K20" s="48"/>
      <c r="L20" s="47"/>
      <c r="M20" s="46"/>
      <c r="N20" s="48"/>
      <c r="O20" s="48"/>
      <c r="P20" s="49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40" s="34" customFormat="1" ht="15.95" customHeight="1" thickBot="1" x14ac:dyDescent="0.25">
      <c r="A21" s="50"/>
      <c r="B21" s="26"/>
      <c r="C21" s="26"/>
      <c r="D21" s="27"/>
      <c r="E21" s="26"/>
      <c r="F21" s="27"/>
      <c r="G21" s="26"/>
      <c r="H21" s="27"/>
      <c r="I21" s="26"/>
      <c r="J21" s="27"/>
      <c r="K21" s="26"/>
      <c r="L21" s="27"/>
      <c r="M21" s="26"/>
      <c r="N21" s="27"/>
      <c r="O21" s="26"/>
      <c r="P21" s="28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51"/>
      <c r="AH21" s="51"/>
      <c r="AI21" s="51"/>
      <c r="AJ21" s="51"/>
      <c r="AK21" s="51"/>
      <c r="AL21" s="51"/>
      <c r="AM21" s="51"/>
      <c r="AN21" s="51"/>
    </row>
    <row r="22" spans="1:40" s="3" customFormat="1" ht="18" customHeight="1" x14ac:dyDescent="0.2">
      <c r="A22" s="29" t="s">
        <v>196</v>
      </c>
      <c r="B22" s="20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2"/>
    </row>
    <row r="23" spans="1:40" s="3" customFormat="1" ht="18" customHeight="1" x14ac:dyDescent="0.25">
      <c r="A23" s="30" t="s">
        <v>19</v>
      </c>
    </row>
    <row r="24" spans="1:40" s="3" customFormat="1" ht="15.95" customHeight="1" x14ac:dyDescent="0.2">
      <c r="A24" s="31" t="s">
        <v>20</v>
      </c>
    </row>
    <row r="25" spans="1:40" ht="15.75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40" ht="15.75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40" ht="15.7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40" ht="15.7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40" ht="15.75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40" ht="15.75" customHeight="1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40" ht="15.75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40" ht="15.7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5.75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5.7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5.75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5.7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.7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7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75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7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7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75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75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.75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75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75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75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75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75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75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75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75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7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75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7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75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.75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5.75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5.75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5.75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5.75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5.75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5.75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5.75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5.75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5.75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5.75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5.75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5.75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customHeight="1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5.75" customHeight="1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5.75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5.75" customHeight="1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5.75" customHeigh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5.75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5.75" customHeight="1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5.75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5.75" customHeight="1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5.75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5.75" customHeight="1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5.75" customHeigh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5.75" customHeight="1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75" customHeight="1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5.75" customHeight="1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5.75" customHeight="1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5.75" customHeight="1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5.75" customHeight="1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5.75" customHeight="1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5.75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5.75" customHeight="1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5.75" customHeight="1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5.75" customHeight="1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5.75" customHeight="1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5.75" customHeight="1" x14ac:dyDescent="0.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customHeight="1" x14ac:dyDescent="0.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5.75" customHeight="1" x14ac:dyDescent="0.2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.75" customHeight="1" x14ac:dyDescent="0.2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5.75" customHeight="1" x14ac:dyDescent="0.2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5.75" customHeight="1" x14ac:dyDescent="0.2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5.75" customHeight="1" x14ac:dyDescent="0.2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5.75" customHeight="1" x14ac:dyDescent="0.2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5.75" customHeight="1" x14ac:dyDescent="0.2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5.75" customHeight="1" x14ac:dyDescent="0.2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5.75" customHeight="1" x14ac:dyDescent="0.2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5.75" customHeight="1" x14ac:dyDescent="0.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5.75" customHeight="1" x14ac:dyDescent="0.2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5.75" customHeight="1" x14ac:dyDescent="0.2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5.75" customHeight="1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5.75" customHeight="1" x14ac:dyDescent="0.2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customHeight="1" x14ac:dyDescent="0.2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5.75" customHeight="1" x14ac:dyDescent="0.2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5.75" customHeight="1" x14ac:dyDescent="0.2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5.75" customHeight="1" x14ac:dyDescent="0.2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5.75" customHeight="1" x14ac:dyDescent="0.2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5.75" customHeight="1" x14ac:dyDescent="0.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5.75" customHeight="1" x14ac:dyDescent="0.2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5.75" customHeight="1" x14ac:dyDescent="0.2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5.75" customHeight="1" x14ac:dyDescent="0.2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5.75" customHeight="1" x14ac:dyDescent="0.2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5.75" customHeight="1" x14ac:dyDescent="0.2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5.75" customHeight="1" x14ac:dyDescent="0.2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5.75" customHeight="1" x14ac:dyDescent="0.2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5.75" customHeight="1" x14ac:dyDescent="0.2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5.75" customHeight="1" x14ac:dyDescent="0.2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5.75" customHeight="1" x14ac:dyDescent="0.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5.75" customHeight="1" x14ac:dyDescent="0.2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5.75" customHeight="1" x14ac:dyDescent="0.2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5.75" customHeight="1" x14ac:dyDescent="0.2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5.75" customHeight="1" x14ac:dyDescent="0.2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5.75" customHeight="1" x14ac:dyDescent="0.2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5.75" customHeight="1" x14ac:dyDescent="0.2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5.75" customHeight="1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5.75" customHeight="1" x14ac:dyDescent="0.2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customHeight="1" x14ac:dyDescent="0.2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5.75" customHeight="1" x14ac:dyDescent="0.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5.75" customHeight="1" x14ac:dyDescent="0.2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5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5.75" customHeight="1" x14ac:dyDescent="0.2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5.75" customHeight="1" x14ac:dyDescent="0.2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5.75" customHeight="1" x14ac:dyDescent="0.2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5.75" customHeight="1" x14ac:dyDescent="0.2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5.75" customHeight="1" x14ac:dyDescent="0.2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5.75" customHeight="1" x14ac:dyDescent="0.2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5.75" customHeight="1" x14ac:dyDescent="0.2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5.75" customHeight="1" x14ac:dyDescent="0.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5.75" customHeight="1" x14ac:dyDescent="0.2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5.75" customHeight="1" x14ac:dyDescent="0.2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5.75" customHeight="1" x14ac:dyDescent="0.2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5.75" customHeight="1" x14ac:dyDescent="0.2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5.75" customHeight="1" x14ac:dyDescent="0.2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5.75" customHeight="1" x14ac:dyDescent="0.2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5.75" customHeight="1" x14ac:dyDescent="0.2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5.75" customHeight="1" x14ac:dyDescent="0.2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5.75" customHeight="1" x14ac:dyDescent="0.2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5.75" customHeight="1" x14ac:dyDescent="0.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5.75" customHeight="1" x14ac:dyDescent="0.2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5.75" customHeight="1" x14ac:dyDescent="0.2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5.75" customHeight="1" x14ac:dyDescent="0.2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customHeight="1" x14ac:dyDescent="0.2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5.75" customHeight="1" x14ac:dyDescent="0.2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5.75" customHeight="1" x14ac:dyDescent="0.2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5.75" customHeight="1" x14ac:dyDescent="0.2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5.75" customHeight="1" x14ac:dyDescent="0.2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5.75" customHeight="1" x14ac:dyDescent="0.2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5.75" customHeight="1" x14ac:dyDescent="0.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5.75" customHeight="1" x14ac:dyDescent="0.2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5.75" customHeight="1" x14ac:dyDescent="0.2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5.75" customHeight="1" x14ac:dyDescent="0.2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5.75" customHeight="1" x14ac:dyDescent="0.2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5.75" customHeight="1" x14ac:dyDescent="0.2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5.75" customHeight="1" x14ac:dyDescent="0.2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5.75" customHeight="1" x14ac:dyDescent="0.2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5.75" customHeight="1" x14ac:dyDescent="0.2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5.75" customHeight="1" x14ac:dyDescent="0.2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5.75" customHeight="1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5.75" customHeight="1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5.75" customHeight="1" x14ac:dyDescent="0.2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5.75" customHeight="1" x14ac:dyDescent="0.2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5.75" customHeight="1" x14ac:dyDescent="0.2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5.75" customHeight="1" x14ac:dyDescent="0.2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5.75" customHeight="1" x14ac:dyDescent="0.2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5.75" customHeight="1" x14ac:dyDescent="0.2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customHeight="1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5.75" customHeight="1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5.75" customHeight="1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5.75" customHeight="1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5.75" customHeight="1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5.75" customHeight="1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5.75" customHeight="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5.75" customHeight="1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5.75" customHeight="1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5.75" customHeight="1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5.75" customHeight="1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5.75" customHeight="1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5.75" customHeight="1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5.75" customHeight="1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customHeight="1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5.75" customHeight="1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5.75" customHeight="1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5.75" customHeight="1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5.75" customHeight="1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5.75" customHeight="1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5.75" customHeight="1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5.75" customHeight="1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5.75" customHeight="1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5.75" customHeight="1" x14ac:dyDescent="0.2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5.75" customHeight="1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5.75" customHeight="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5.75" customHeight="1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5.75" customHeight="1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5.75" customHeight="1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5.75" customHeight="1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5.75" customHeight="1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5.75" customHeight="1" x14ac:dyDescent="0.2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5.75" customHeight="1" x14ac:dyDescent="0.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5.75" customHeight="1" x14ac:dyDescent="0.2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5.75" customHeight="1" x14ac:dyDescent="0.2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5.75" customHeight="1" x14ac:dyDescent="0.2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5.75" customHeight="1" x14ac:dyDescent="0.2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5.75" customHeight="1" x14ac:dyDescent="0.2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5.75" customHeight="1" x14ac:dyDescent="0.2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5.75" customHeight="1" x14ac:dyDescent="0.2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5.75" customHeight="1" x14ac:dyDescent="0.2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customHeight="1" x14ac:dyDescent="0.2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5.75" customHeight="1" x14ac:dyDescent="0.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5.75" customHeight="1" x14ac:dyDescent="0.2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75" customHeight="1" x14ac:dyDescent="0.2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 x14ac:dyDescent="0.2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5.75" customHeight="1" x14ac:dyDescent="0.2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5.75" customHeight="1" x14ac:dyDescent="0.2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5.75" customHeight="1" x14ac:dyDescent="0.2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5.75" customHeight="1" x14ac:dyDescent="0.2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5.75" customHeight="1" x14ac:dyDescent="0.2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5.75" customHeight="1" x14ac:dyDescent="0.2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5.75" customHeight="1" x14ac:dyDescent="0.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5.75" customHeight="1" x14ac:dyDescent="0.2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5.75" customHeight="1" x14ac:dyDescent="0.2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5.75" customHeight="1" x14ac:dyDescent="0.2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5.75" customHeight="1" x14ac:dyDescent="0.2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5.75" customHeight="1" x14ac:dyDescent="0.2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5.75" customHeight="1" x14ac:dyDescent="0.2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5.75" customHeight="1" x14ac:dyDescent="0.2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5.75" customHeight="1" x14ac:dyDescent="0.2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5.75" customHeight="1" x14ac:dyDescent="0.2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customHeight="1" x14ac:dyDescent="0.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5.75" customHeight="1" x14ac:dyDescent="0.2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5.75" customHeight="1" x14ac:dyDescent="0.2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5.75" customHeight="1" x14ac:dyDescent="0.2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5.75" customHeight="1" x14ac:dyDescent="0.2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5.75" customHeight="1" x14ac:dyDescent="0.2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customHeight="1" x14ac:dyDescent="0.2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5.75" customHeight="1" x14ac:dyDescent="0.2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5.75" customHeight="1" x14ac:dyDescent="0.2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5.75" customHeight="1" x14ac:dyDescent="0.2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5.75" customHeight="1" x14ac:dyDescent="0.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5.75" customHeight="1" x14ac:dyDescent="0.2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5.75" customHeight="1" x14ac:dyDescent="0.2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5.75" customHeight="1" x14ac:dyDescent="0.2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5.75" customHeight="1" x14ac:dyDescent="0.2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5.75" customHeight="1" x14ac:dyDescent="0.2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5.75" customHeight="1" x14ac:dyDescent="0.2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5.75" customHeight="1" x14ac:dyDescent="0.2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5.75" customHeight="1" x14ac:dyDescent="0.2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5.75" customHeight="1" x14ac:dyDescent="0.2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5.75" customHeight="1" x14ac:dyDescent="0.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5.75" customHeight="1" x14ac:dyDescent="0.2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5.75" customHeight="1" x14ac:dyDescent="0.2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5.75" customHeight="1" x14ac:dyDescent="0.2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5.75" customHeight="1" x14ac:dyDescent="0.2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5.75" customHeight="1" x14ac:dyDescent="0.2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5.75" customHeight="1" x14ac:dyDescent="0.2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customHeight="1" x14ac:dyDescent="0.2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5.75" customHeight="1" x14ac:dyDescent="0.2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5.75" customHeight="1" x14ac:dyDescent="0.2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5.75" customHeight="1" x14ac:dyDescent="0.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customHeight="1" x14ac:dyDescent="0.2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5.75" customHeight="1" x14ac:dyDescent="0.2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15.75" customHeight="1" x14ac:dyDescent="0.2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15.75" customHeight="1" x14ac:dyDescent="0.2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15.75" customHeight="1" x14ac:dyDescent="0.2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15.75" customHeight="1" x14ac:dyDescent="0.2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15.75" customHeight="1" x14ac:dyDescent="0.2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15.75" customHeight="1" x14ac:dyDescent="0.2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5.75" customHeight="1" x14ac:dyDescent="0.2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5.75" customHeight="1" x14ac:dyDescent="0.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ht="15.75" customHeight="1" x14ac:dyDescent="0.2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spans="1:26" ht="15.75" customHeight="1" x14ac:dyDescent="0.2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spans="1:26" ht="15.75" customHeight="1" x14ac:dyDescent="0.2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spans="1:26" ht="15.75" customHeight="1" x14ac:dyDescent="0.2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15.75" customHeight="1" x14ac:dyDescent="0.2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15.75" customHeight="1" x14ac:dyDescent="0.2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15.75" customHeight="1" x14ac:dyDescent="0.2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15.75" customHeight="1" x14ac:dyDescent="0.2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15.75" customHeight="1" x14ac:dyDescent="0.2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15.75" customHeight="1" x14ac:dyDescent="0.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5.75" customHeight="1" x14ac:dyDescent="0.2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15.75" customHeight="1" x14ac:dyDescent="0.2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15.75" customHeight="1" x14ac:dyDescent="0.2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15.75" customHeight="1" x14ac:dyDescent="0.2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15.75" customHeight="1" x14ac:dyDescent="0.2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15.75" customHeight="1" x14ac:dyDescent="0.2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15.75" customHeight="1" x14ac:dyDescent="0.2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5.75" customHeight="1" x14ac:dyDescent="0.2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5.75" customHeight="1" x14ac:dyDescent="0.2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ht="15.75" customHeight="1" x14ac:dyDescent="0.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spans="1:26" ht="15.75" customHeight="1" x14ac:dyDescent="0.2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spans="1:26" ht="15.75" customHeight="1" x14ac:dyDescent="0.2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spans="1:26" ht="15.75" customHeight="1" x14ac:dyDescent="0.2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15.75" customHeight="1" x14ac:dyDescent="0.2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15.75" customHeight="1" x14ac:dyDescent="0.2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15.75" customHeight="1" x14ac:dyDescent="0.2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15.75" customHeight="1" x14ac:dyDescent="0.2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15.75" customHeight="1" x14ac:dyDescent="0.2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15.75" customHeight="1" x14ac:dyDescent="0.2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5.75" customHeight="1" x14ac:dyDescent="0.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15.75" customHeight="1" x14ac:dyDescent="0.2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15.75" customHeight="1" x14ac:dyDescent="0.2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5.75" customHeight="1" x14ac:dyDescent="0.2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15.75" customHeight="1" x14ac:dyDescent="0.2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15.75" customHeight="1" x14ac:dyDescent="0.2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15.75" customHeight="1" x14ac:dyDescent="0.2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5.75" customHeight="1" x14ac:dyDescent="0.2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5.75" customHeight="1" x14ac:dyDescent="0.2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ht="15.75" customHeight="1" x14ac:dyDescent="0.2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spans="1:26" ht="15.75" customHeight="1" x14ac:dyDescent="0.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spans="1:26" ht="15.75" customHeight="1" x14ac:dyDescent="0.2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spans="1:26" ht="15.75" customHeight="1" x14ac:dyDescent="0.2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15.75" customHeight="1" x14ac:dyDescent="0.2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15.75" customHeight="1" x14ac:dyDescent="0.2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15.75" customHeight="1" x14ac:dyDescent="0.2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15.75" customHeight="1" x14ac:dyDescent="0.2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15.75" customHeight="1" x14ac:dyDescent="0.2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15.75" customHeight="1" x14ac:dyDescent="0.2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5.75" customHeight="1" x14ac:dyDescent="0.2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15.75" customHeight="1" x14ac:dyDescent="0.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15.75" customHeight="1" x14ac:dyDescent="0.2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15.75" customHeight="1" x14ac:dyDescent="0.2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15.75" customHeight="1" x14ac:dyDescent="0.2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15.75" customHeight="1" x14ac:dyDescent="0.2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15.75" customHeight="1" x14ac:dyDescent="0.2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5.75" customHeight="1" x14ac:dyDescent="0.2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5.75" customHeight="1" x14ac:dyDescent="0.2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ht="15.75" customHeight="1" x14ac:dyDescent="0.2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spans="1:26" ht="15.75" customHeight="1" x14ac:dyDescent="0.2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spans="1:26" ht="15.75" customHeight="1" x14ac:dyDescent="0.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spans="1:26" ht="15.75" customHeight="1" x14ac:dyDescent="0.2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15.75" customHeight="1" x14ac:dyDescent="0.2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15.75" customHeight="1" x14ac:dyDescent="0.2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15.75" customHeight="1" x14ac:dyDescent="0.2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15.75" customHeight="1" x14ac:dyDescent="0.2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15.75" customHeight="1" x14ac:dyDescent="0.2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15.75" customHeight="1" x14ac:dyDescent="0.2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5.75" customHeight="1" x14ac:dyDescent="0.2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15.75" customHeight="1" x14ac:dyDescent="0.2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15.75" customHeight="1" x14ac:dyDescent="0.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15.75" customHeight="1" x14ac:dyDescent="0.2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15.75" customHeight="1" x14ac:dyDescent="0.2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15.75" customHeight="1" x14ac:dyDescent="0.2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15.75" customHeight="1" x14ac:dyDescent="0.2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5.75" customHeight="1" x14ac:dyDescent="0.2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5.75" customHeight="1" x14ac:dyDescent="0.2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ht="15.75" customHeight="1" x14ac:dyDescent="0.2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spans="1:26" ht="15.75" customHeight="1" x14ac:dyDescent="0.2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spans="1:26" ht="15.75" customHeight="1" x14ac:dyDescent="0.2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spans="1:26" ht="15.75" customHeight="1" x14ac:dyDescent="0.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15.75" customHeight="1" x14ac:dyDescent="0.2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15.75" customHeight="1" x14ac:dyDescent="0.2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15.75" customHeight="1" x14ac:dyDescent="0.2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15.75" customHeight="1" x14ac:dyDescent="0.2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15.75" customHeight="1" x14ac:dyDescent="0.2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15.75" customHeight="1" x14ac:dyDescent="0.2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5.75" customHeight="1" x14ac:dyDescent="0.2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15.75" customHeight="1" x14ac:dyDescent="0.2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15.75" customHeight="1" x14ac:dyDescent="0.2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5.75" customHeight="1" x14ac:dyDescent="0.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15.75" customHeight="1" x14ac:dyDescent="0.2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15.75" customHeight="1" x14ac:dyDescent="0.2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15.75" customHeight="1" x14ac:dyDescent="0.2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5.75" customHeight="1" x14ac:dyDescent="0.2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5.75" customHeight="1" x14ac:dyDescent="0.2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15.75" customHeight="1" x14ac:dyDescent="0.2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spans="1:26" ht="15.75" customHeight="1" x14ac:dyDescent="0.2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spans="1:26" ht="15.75" customHeight="1" x14ac:dyDescent="0.2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spans="1:26" ht="15.75" customHeight="1" x14ac:dyDescent="0.2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15.75" customHeight="1" x14ac:dyDescent="0.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15.75" customHeight="1" x14ac:dyDescent="0.2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15.75" customHeight="1" x14ac:dyDescent="0.2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customHeight="1" x14ac:dyDescent="0.2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15.75" customHeight="1" x14ac:dyDescent="0.2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15.75" customHeight="1" x14ac:dyDescent="0.2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5.75" customHeight="1" x14ac:dyDescent="0.2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15.75" customHeight="1" x14ac:dyDescent="0.2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15.75" customHeight="1" x14ac:dyDescent="0.2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15.75" customHeight="1" x14ac:dyDescent="0.2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15.75" customHeight="1" x14ac:dyDescent="0.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15.75" customHeight="1" x14ac:dyDescent="0.2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15.75" customHeight="1" x14ac:dyDescent="0.2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5.75" customHeight="1" x14ac:dyDescent="0.2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5.75" customHeight="1" x14ac:dyDescent="0.2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ht="15.75" customHeight="1" x14ac:dyDescent="0.2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spans="1:26" ht="15.75" customHeight="1" x14ac:dyDescent="0.2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spans="1:26" ht="15.75" customHeight="1" x14ac:dyDescent="0.2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spans="1:26" ht="15.75" customHeight="1" x14ac:dyDescent="0.2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15.75" customHeight="1" x14ac:dyDescent="0.2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15.75" customHeight="1" x14ac:dyDescent="0.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15.75" customHeight="1" x14ac:dyDescent="0.2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15.75" customHeight="1" x14ac:dyDescent="0.2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15.75" customHeight="1" x14ac:dyDescent="0.2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15.75" customHeight="1" x14ac:dyDescent="0.2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5.75" customHeight="1" x14ac:dyDescent="0.2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15.75" customHeight="1" x14ac:dyDescent="0.2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15.75" customHeight="1" x14ac:dyDescent="0.2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15.75" customHeight="1" x14ac:dyDescent="0.2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15.75" customHeight="1" x14ac:dyDescent="0.2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15.75" customHeight="1" x14ac:dyDescent="0.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15.75" customHeight="1" x14ac:dyDescent="0.2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5.75" customHeight="1" x14ac:dyDescent="0.2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5.75" customHeight="1" x14ac:dyDescent="0.2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ht="15.75" customHeight="1" x14ac:dyDescent="0.2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spans="1:26" ht="15.75" customHeight="1" x14ac:dyDescent="0.2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spans="1:26" ht="15.75" customHeight="1" x14ac:dyDescent="0.2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spans="1:26" ht="15.75" customHeight="1" x14ac:dyDescent="0.2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15.75" customHeight="1" x14ac:dyDescent="0.2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15.75" customHeight="1" x14ac:dyDescent="0.2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15.75" customHeight="1" x14ac:dyDescent="0.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15.75" customHeight="1" x14ac:dyDescent="0.2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15.75" customHeight="1" x14ac:dyDescent="0.2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15.75" customHeight="1" x14ac:dyDescent="0.2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5.75" customHeight="1" x14ac:dyDescent="0.2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15.75" customHeight="1" x14ac:dyDescent="0.2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15.75" customHeight="1" x14ac:dyDescent="0.2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15.75" customHeight="1" x14ac:dyDescent="0.2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15.75" customHeight="1" x14ac:dyDescent="0.2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15.75" customHeight="1" x14ac:dyDescent="0.2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15.75" customHeight="1" x14ac:dyDescent="0.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5.75" customHeight="1" x14ac:dyDescent="0.2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5.75" customHeight="1" x14ac:dyDescent="0.2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ht="15.75" customHeight="1" x14ac:dyDescent="0.2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ht="15.75" customHeight="1" x14ac:dyDescent="0.2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ht="15.75" customHeight="1" x14ac:dyDescent="0.2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ht="15.75" customHeight="1" x14ac:dyDescent="0.2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15.75" customHeight="1" x14ac:dyDescent="0.2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15.75" customHeight="1" x14ac:dyDescent="0.2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15.75" customHeight="1" x14ac:dyDescent="0.2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15.75" customHeight="1" x14ac:dyDescent="0.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15.75" customHeight="1" x14ac:dyDescent="0.2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15.75" customHeight="1" x14ac:dyDescent="0.2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5.75" customHeight="1" x14ac:dyDescent="0.2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15.75" customHeight="1" x14ac:dyDescent="0.2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15.75" customHeight="1" x14ac:dyDescent="0.2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5.75" customHeight="1" x14ac:dyDescent="0.2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15.75" customHeight="1" x14ac:dyDescent="0.2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15.75" customHeight="1" x14ac:dyDescent="0.2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15.75" customHeight="1" x14ac:dyDescent="0.2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5.75" customHeight="1" x14ac:dyDescent="0.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5.75" customHeight="1" x14ac:dyDescent="0.2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ht="15.75" customHeight="1" x14ac:dyDescent="0.2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ht="15.75" customHeight="1" x14ac:dyDescent="0.2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ht="15.75" customHeight="1" x14ac:dyDescent="0.2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ht="15.75" customHeight="1" x14ac:dyDescent="0.2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15.75" customHeight="1" x14ac:dyDescent="0.2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15.75" customHeight="1" x14ac:dyDescent="0.2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15.75" customHeight="1" x14ac:dyDescent="0.2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15.75" customHeight="1" x14ac:dyDescent="0.2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15.75" customHeight="1" x14ac:dyDescent="0.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15.75" customHeight="1" x14ac:dyDescent="0.2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5.75" customHeight="1" x14ac:dyDescent="0.2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15.75" customHeight="1" x14ac:dyDescent="0.2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15.75" customHeight="1" x14ac:dyDescent="0.2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customHeight="1" x14ac:dyDescent="0.2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15.75" customHeight="1" x14ac:dyDescent="0.2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15.75" customHeight="1" x14ac:dyDescent="0.2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15.75" customHeight="1" x14ac:dyDescent="0.2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5.75" customHeight="1" x14ac:dyDescent="0.2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5.75" customHeight="1" x14ac:dyDescent="0.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5.75" customHeight="1" x14ac:dyDescent="0.2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ht="15.75" customHeight="1" x14ac:dyDescent="0.2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ht="15.75" customHeight="1" x14ac:dyDescent="0.2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15.75" customHeight="1" x14ac:dyDescent="0.2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15.75" customHeight="1" x14ac:dyDescent="0.2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15.75" customHeight="1" x14ac:dyDescent="0.2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15.75" customHeight="1" x14ac:dyDescent="0.2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15.75" customHeight="1" x14ac:dyDescent="0.2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15.75" customHeight="1" x14ac:dyDescent="0.2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15.75" customHeight="1" x14ac:dyDescent="0.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customHeight="1" x14ac:dyDescent="0.2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15.75" customHeight="1" x14ac:dyDescent="0.2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15.75" customHeight="1" x14ac:dyDescent="0.2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15.75" customHeight="1" x14ac:dyDescent="0.2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15.75" customHeight="1" x14ac:dyDescent="0.2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15.75" customHeight="1" x14ac:dyDescent="0.2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15.75" customHeight="1" x14ac:dyDescent="0.2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5.75" customHeight="1" x14ac:dyDescent="0.2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5.75" customHeight="1" x14ac:dyDescent="0.2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ht="15.75" customHeight="1" x14ac:dyDescent="0.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ht="15.75" customHeight="1" x14ac:dyDescent="0.2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ht="15.75" customHeight="1" x14ac:dyDescent="0.2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ht="15.75" customHeight="1" x14ac:dyDescent="0.2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15.75" customHeight="1" x14ac:dyDescent="0.2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15.75" customHeight="1" x14ac:dyDescent="0.2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15.75" customHeight="1" x14ac:dyDescent="0.2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15.75" customHeight="1" x14ac:dyDescent="0.2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15.75" customHeight="1" x14ac:dyDescent="0.2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15.75" customHeight="1" x14ac:dyDescent="0.2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5.75" customHeight="1" x14ac:dyDescent="0.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15.75" customHeight="1" x14ac:dyDescent="0.2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15.75" customHeight="1" x14ac:dyDescent="0.2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15.75" customHeight="1" x14ac:dyDescent="0.2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15.75" customHeight="1" x14ac:dyDescent="0.2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15.75" customHeight="1" x14ac:dyDescent="0.2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15.75" customHeight="1" x14ac:dyDescent="0.2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5.75" customHeight="1" x14ac:dyDescent="0.2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5.75" customHeight="1" x14ac:dyDescent="0.2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ht="15.75" customHeight="1" x14ac:dyDescent="0.2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ht="15.75" customHeight="1" x14ac:dyDescent="0.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ht="15.75" customHeight="1" x14ac:dyDescent="0.2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ht="15.75" customHeight="1" x14ac:dyDescent="0.2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15.75" customHeight="1" x14ac:dyDescent="0.2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15.75" customHeight="1" x14ac:dyDescent="0.2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15.75" customHeight="1" x14ac:dyDescent="0.2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15.75" customHeight="1" x14ac:dyDescent="0.2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ht="15.75" customHeight="1" x14ac:dyDescent="0.2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ht="15.75" customHeight="1" x14ac:dyDescent="0.2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ht="15.75" customHeight="1" x14ac:dyDescent="0.2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ht="15.75" customHeight="1" x14ac:dyDescent="0.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ht="15.75" customHeight="1" x14ac:dyDescent="0.2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ht="15.75" customHeight="1" x14ac:dyDescent="0.2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ht="15.75" customHeight="1" x14ac:dyDescent="0.2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ht="15.75" customHeight="1" x14ac:dyDescent="0.2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ht="15.75" customHeight="1" x14ac:dyDescent="0.2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ht="15.75" customHeight="1" x14ac:dyDescent="0.2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ht="15.75" customHeight="1" x14ac:dyDescent="0.2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ht="15.75" customHeight="1" x14ac:dyDescent="0.2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ht="15.75" customHeight="1" x14ac:dyDescent="0.2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ht="15.75" customHeight="1" x14ac:dyDescent="0.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ht="15.75" customHeight="1" x14ac:dyDescent="0.2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ht="15.75" customHeight="1" x14ac:dyDescent="0.2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5.75" customHeight="1" x14ac:dyDescent="0.2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5.75" customHeight="1" x14ac:dyDescent="0.2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5.75" customHeight="1" x14ac:dyDescent="0.2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5.75" customHeight="1" x14ac:dyDescent="0.2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5.75" customHeight="1" x14ac:dyDescent="0.2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5.75" customHeight="1" x14ac:dyDescent="0.2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5.75" customHeight="1" x14ac:dyDescent="0.2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5.75" customHeight="1" x14ac:dyDescent="0.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5.75" customHeight="1" x14ac:dyDescent="0.2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5.75" customHeight="1" x14ac:dyDescent="0.2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5.75" customHeight="1" x14ac:dyDescent="0.2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5.75" customHeight="1" x14ac:dyDescent="0.2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5.75" customHeight="1" x14ac:dyDescent="0.2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5.75" customHeight="1" x14ac:dyDescent="0.2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5.75" customHeight="1" x14ac:dyDescent="0.2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5.75" customHeight="1" x14ac:dyDescent="0.2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5.75" customHeight="1" x14ac:dyDescent="0.2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5.75" customHeight="1" x14ac:dyDescent="0.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5.75" customHeight="1" x14ac:dyDescent="0.2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5.75" customHeight="1" x14ac:dyDescent="0.2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5.75" customHeight="1" x14ac:dyDescent="0.2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5.75" customHeight="1" x14ac:dyDescent="0.2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5.75" customHeight="1" x14ac:dyDescent="0.2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5.75" customHeight="1" x14ac:dyDescent="0.2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5.75" customHeight="1" x14ac:dyDescent="0.2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5.75" customHeight="1" x14ac:dyDescent="0.2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5.75" customHeight="1" x14ac:dyDescent="0.2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5.75" customHeight="1" x14ac:dyDescent="0.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5.75" customHeight="1" x14ac:dyDescent="0.2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5.75" customHeight="1" x14ac:dyDescent="0.2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5.75" customHeight="1" x14ac:dyDescent="0.2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5.75" customHeight="1" x14ac:dyDescent="0.2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5.75" customHeight="1" x14ac:dyDescent="0.2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5.75" customHeight="1" x14ac:dyDescent="0.2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5.75" customHeight="1" x14ac:dyDescent="0.2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5.75" customHeight="1" x14ac:dyDescent="0.2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5.75" customHeight="1" x14ac:dyDescent="0.2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5.75" customHeight="1" x14ac:dyDescent="0.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5.75" customHeight="1" x14ac:dyDescent="0.2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5.75" customHeight="1" x14ac:dyDescent="0.2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5.75" customHeight="1" x14ac:dyDescent="0.2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5.75" customHeight="1" x14ac:dyDescent="0.2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5.75" customHeight="1" x14ac:dyDescent="0.2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5.75" customHeight="1" x14ac:dyDescent="0.2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5.75" customHeight="1" x14ac:dyDescent="0.2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5.75" customHeight="1" x14ac:dyDescent="0.2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5.75" customHeight="1" x14ac:dyDescent="0.2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5.75" customHeight="1" x14ac:dyDescent="0.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5.75" customHeight="1" x14ac:dyDescent="0.2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5.75" customHeight="1" x14ac:dyDescent="0.2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5.75" customHeight="1" x14ac:dyDescent="0.2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5.75" customHeight="1" x14ac:dyDescent="0.2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5.75" customHeight="1" x14ac:dyDescent="0.2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5.75" customHeight="1" x14ac:dyDescent="0.2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5.75" customHeight="1" x14ac:dyDescent="0.2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5.75" customHeight="1" x14ac:dyDescent="0.2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5.75" customHeight="1" x14ac:dyDescent="0.2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5.75" customHeight="1" x14ac:dyDescent="0.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5.75" customHeight="1" x14ac:dyDescent="0.2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5.75" customHeight="1" x14ac:dyDescent="0.2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5.75" customHeight="1" x14ac:dyDescent="0.2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5.75" customHeight="1" x14ac:dyDescent="0.2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5.75" customHeight="1" x14ac:dyDescent="0.2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5.75" customHeight="1" x14ac:dyDescent="0.2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5.75" customHeight="1" x14ac:dyDescent="0.2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5.75" customHeight="1" x14ac:dyDescent="0.2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5.75" customHeight="1" x14ac:dyDescent="0.2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5.75" customHeight="1" x14ac:dyDescent="0.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5.75" customHeight="1" x14ac:dyDescent="0.2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5.75" customHeight="1" x14ac:dyDescent="0.2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5.75" customHeight="1" x14ac:dyDescent="0.2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5.75" customHeight="1" x14ac:dyDescent="0.2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5.75" customHeight="1" x14ac:dyDescent="0.2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5.75" customHeight="1" x14ac:dyDescent="0.2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5.75" customHeight="1" x14ac:dyDescent="0.2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5.75" customHeight="1" x14ac:dyDescent="0.2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5.75" customHeight="1" x14ac:dyDescent="0.2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5.75" customHeight="1" x14ac:dyDescent="0.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5.75" customHeight="1" x14ac:dyDescent="0.2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5.75" customHeight="1" x14ac:dyDescent="0.2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5.75" customHeight="1" x14ac:dyDescent="0.2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5.75" customHeight="1" x14ac:dyDescent="0.2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5.75" customHeight="1" x14ac:dyDescent="0.2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5.75" customHeight="1" x14ac:dyDescent="0.2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5.75" customHeight="1" x14ac:dyDescent="0.2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5.75" customHeight="1" x14ac:dyDescent="0.2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5.75" customHeight="1" x14ac:dyDescent="0.2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5.75" customHeight="1" x14ac:dyDescent="0.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5.75" customHeight="1" x14ac:dyDescent="0.2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5.75" customHeight="1" x14ac:dyDescent="0.2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5.75" customHeight="1" x14ac:dyDescent="0.2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5.75" customHeight="1" x14ac:dyDescent="0.2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5.75" customHeight="1" x14ac:dyDescent="0.2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5.75" customHeight="1" x14ac:dyDescent="0.2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5.75" customHeight="1" x14ac:dyDescent="0.2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5.75" customHeight="1" x14ac:dyDescent="0.2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5.75" customHeight="1" x14ac:dyDescent="0.2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5.75" customHeight="1" x14ac:dyDescent="0.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5.75" customHeight="1" x14ac:dyDescent="0.2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5.75" customHeight="1" x14ac:dyDescent="0.2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5.75" customHeight="1" x14ac:dyDescent="0.2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5.75" customHeight="1" x14ac:dyDescent="0.2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5.75" customHeight="1" x14ac:dyDescent="0.2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5.75" customHeight="1" x14ac:dyDescent="0.2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5.75" customHeight="1" x14ac:dyDescent="0.2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5.75" customHeight="1" x14ac:dyDescent="0.2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5.75" customHeight="1" x14ac:dyDescent="0.2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5.75" customHeight="1" x14ac:dyDescent="0.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5.75" customHeight="1" x14ac:dyDescent="0.2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5.75" customHeight="1" x14ac:dyDescent="0.2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5.75" customHeight="1" x14ac:dyDescent="0.2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5.75" customHeight="1" x14ac:dyDescent="0.2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5.75" customHeight="1" x14ac:dyDescent="0.2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5.75" customHeight="1" x14ac:dyDescent="0.2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5.75" customHeight="1" x14ac:dyDescent="0.2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5.75" customHeight="1" x14ac:dyDescent="0.2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5.75" customHeight="1" x14ac:dyDescent="0.2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5.75" customHeight="1" x14ac:dyDescent="0.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5.75" customHeight="1" x14ac:dyDescent="0.2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5.75" customHeight="1" x14ac:dyDescent="0.2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5.75" customHeight="1" x14ac:dyDescent="0.2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5.75" customHeight="1" x14ac:dyDescent="0.2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5.75" customHeight="1" x14ac:dyDescent="0.2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5.75" customHeight="1" x14ac:dyDescent="0.2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5.75" customHeight="1" x14ac:dyDescent="0.2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5.75" customHeight="1" x14ac:dyDescent="0.2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5.75" customHeight="1" x14ac:dyDescent="0.2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5.75" customHeight="1" x14ac:dyDescent="0.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5.75" customHeight="1" x14ac:dyDescent="0.2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5.75" customHeight="1" x14ac:dyDescent="0.2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5.75" customHeight="1" x14ac:dyDescent="0.2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5.75" customHeight="1" x14ac:dyDescent="0.2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5.75" customHeight="1" x14ac:dyDescent="0.2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5.75" customHeight="1" x14ac:dyDescent="0.2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5.75" customHeight="1" x14ac:dyDescent="0.2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5.75" customHeight="1" x14ac:dyDescent="0.2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5.75" customHeight="1" x14ac:dyDescent="0.2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5.75" customHeight="1" x14ac:dyDescent="0.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5.75" customHeight="1" x14ac:dyDescent="0.2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5.75" customHeight="1" x14ac:dyDescent="0.2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5.75" customHeight="1" x14ac:dyDescent="0.2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5.75" customHeight="1" x14ac:dyDescent="0.2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5.75" customHeight="1" x14ac:dyDescent="0.2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5.75" customHeight="1" x14ac:dyDescent="0.2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5.75" customHeight="1" x14ac:dyDescent="0.2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5.75" customHeight="1" x14ac:dyDescent="0.2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5.75" customHeight="1" x14ac:dyDescent="0.2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5.75" customHeight="1" x14ac:dyDescent="0.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5.75" customHeight="1" x14ac:dyDescent="0.2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5.75" customHeight="1" x14ac:dyDescent="0.2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5.75" customHeight="1" x14ac:dyDescent="0.2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5.75" customHeight="1" x14ac:dyDescent="0.2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5.75" customHeight="1" x14ac:dyDescent="0.2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5.75" customHeight="1" x14ac:dyDescent="0.2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5.75" customHeight="1" x14ac:dyDescent="0.2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5.75" customHeight="1" x14ac:dyDescent="0.2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5.75" customHeight="1" x14ac:dyDescent="0.2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5.75" customHeight="1" x14ac:dyDescent="0.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5.75" customHeight="1" x14ac:dyDescent="0.2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5.75" customHeight="1" x14ac:dyDescent="0.2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5.75" customHeight="1" x14ac:dyDescent="0.2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5.75" customHeight="1" x14ac:dyDescent="0.2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5.75" customHeight="1" x14ac:dyDescent="0.2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5.75" customHeight="1" x14ac:dyDescent="0.2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5.75" customHeight="1" x14ac:dyDescent="0.2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5.75" customHeight="1" x14ac:dyDescent="0.2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5.75" customHeight="1" x14ac:dyDescent="0.2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5.75" customHeight="1" x14ac:dyDescent="0.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5.75" customHeight="1" x14ac:dyDescent="0.2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5.75" customHeight="1" x14ac:dyDescent="0.2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5.75" customHeight="1" x14ac:dyDescent="0.2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5.75" customHeight="1" x14ac:dyDescent="0.2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5.75" customHeight="1" x14ac:dyDescent="0.2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5.75" customHeight="1" x14ac:dyDescent="0.2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5.75" customHeight="1" x14ac:dyDescent="0.2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5.75" customHeight="1" x14ac:dyDescent="0.2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5.75" customHeight="1" x14ac:dyDescent="0.2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5.75" customHeight="1" x14ac:dyDescent="0.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5.75" customHeight="1" x14ac:dyDescent="0.2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5.75" customHeight="1" x14ac:dyDescent="0.2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5.75" customHeight="1" x14ac:dyDescent="0.2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5.75" customHeight="1" x14ac:dyDescent="0.2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5.75" customHeight="1" x14ac:dyDescent="0.2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5.75" customHeight="1" x14ac:dyDescent="0.2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5.75" customHeight="1" x14ac:dyDescent="0.2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5.75" customHeight="1" x14ac:dyDescent="0.2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5.75" customHeight="1" x14ac:dyDescent="0.2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5.75" customHeight="1" x14ac:dyDescent="0.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5.75" customHeight="1" x14ac:dyDescent="0.2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5.75" customHeight="1" x14ac:dyDescent="0.2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5.75" customHeight="1" x14ac:dyDescent="0.2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5.75" customHeight="1" x14ac:dyDescent="0.2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5.75" customHeight="1" x14ac:dyDescent="0.2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5.75" customHeight="1" x14ac:dyDescent="0.2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5.75" customHeight="1" x14ac:dyDescent="0.2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5.75" customHeight="1" x14ac:dyDescent="0.2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5.75" customHeight="1" x14ac:dyDescent="0.2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5.75" customHeight="1" x14ac:dyDescent="0.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5.75" customHeight="1" x14ac:dyDescent="0.2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5.75" customHeight="1" x14ac:dyDescent="0.2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5.75" customHeight="1" x14ac:dyDescent="0.2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5.75" customHeight="1" x14ac:dyDescent="0.2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5.75" customHeight="1" x14ac:dyDescent="0.2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5.75" customHeight="1" x14ac:dyDescent="0.2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5.75" customHeight="1" x14ac:dyDescent="0.2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5.75" customHeight="1" x14ac:dyDescent="0.2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5.75" customHeight="1" x14ac:dyDescent="0.2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5.75" customHeight="1" x14ac:dyDescent="0.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5.75" customHeight="1" x14ac:dyDescent="0.2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5.75" customHeight="1" x14ac:dyDescent="0.2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5.75" customHeight="1" x14ac:dyDescent="0.2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5.75" customHeight="1" x14ac:dyDescent="0.2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5.75" customHeight="1" x14ac:dyDescent="0.2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5.75" customHeight="1" x14ac:dyDescent="0.2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5.75" customHeight="1" x14ac:dyDescent="0.2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5.75" customHeight="1" x14ac:dyDescent="0.2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5.75" customHeight="1" x14ac:dyDescent="0.2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5.75" customHeight="1" x14ac:dyDescent="0.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5.75" customHeight="1" x14ac:dyDescent="0.2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5.75" customHeight="1" x14ac:dyDescent="0.2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5.75" customHeight="1" x14ac:dyDescent="0.2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5.75" customHeight="1" x14ac:dyDescent="0.2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5.75" customHeight="1" x14ac:dyDescent="0.2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5.75" customHeight="1" x14ac:dyDescent="0.2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5.75" customHeight="1" x14ac:dyDescent="0.2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5.75" customHeight="1" x14ac:dyDescent="0.2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5.75" customHeight="1" x14ac:dyDescent="0.2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5.75" customHeight="1" x14ac:dyDescent="0.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5.75" customHeight="1" x14ac:dyDescent="0.2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5.75" customHeight="1" x14ac:dyDescent="0.2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5.75" customHeight="1" x14ac:dyDescent="0.2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5.75" customHeight="1" x14ac:dyDescent="0.2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5.75" customHeight="1" x14ac:dyDescent="0.2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5.75" customHeight="1" x14ac:dyDescent="0.2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5.75" customHeight="1" x14ac:dyDescent="0.2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5.75" customHeight="1" x14ac:dyDescent="0.2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5.75" customHeight="1" x14ac:dyDescent="0.2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5.75" customHeight="1" x14ac:dyDescent="0.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5.75" customHeight="1" x14ac:dyDescent="0.2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5.75" customHeight="1" x14ac:dyDescent="0.2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5.75" customHeight="1" x14ac:dyDescent="0.2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5.75" customHeight="1" x14ac:dyDescent="0.2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5.75" customHeight="1" x14ac:dyDescent="0.2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5.75" customHeight="1" x14ac:dyDescent="0.2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5.75" customHeight="1" x14ac:dyDescent="0.2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5.75" customHeight="1" x14ac:dyDescent="0.2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5.75" customHeight="1" x14ac:dyDescent="0.2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5.75" customHeight="1" x14ac:dyDescent="0.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5.75" customHeight="1" x14ac:dyDescent="0.2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5.75" customHeight="1" x14ac:dyDescent="0.2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5.75" customHeight="1" x14ac:dyDescent="0.2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5.75" customHeight="1" x14ac:dyDescent="0.2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5.75" customHeight="1" x14ac:dyDescent="0.2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5.75" customHeight="1" x14ac:dyDescent="0.2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5.75" customHeight="1" x14ac:dyDescent="0.2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5.75" customHeight="1" x14ac:dyDescent="0.2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5.75" customHeight="1" x14ac:dyDescent="0.2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5.75" customHeight="1" x14ac:dyDescent="0.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5.75" customHeight="1" x14ac:dyDescent="0.2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5.75" customHeight="1" x14ac:dyDescent="0.2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5.75" customHeight="1" x14ac:dyDescent="0.2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5.75" customHeight="1" x14ac:dyDescent="0.2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5.75" customHeight="1" x14ac:dyDescent="0.2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5.75" customHeight="1" x14ac:dyDescent="0.2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5.75" customHeight="1" x14ac:dyDescent="0.2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5.75" customHeight="1" x14ac:dyDescent="0.2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5.75" customHeight="1" x14ac:dyDescent="0.2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5.75" customHeight="1" x14ac:dyDescent="0.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5.75" customHeight="1" x14ac:dyDescent="0.2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5.75" customHeight="1" x14ac:dyDescent="0.2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5.75" customHeight="1" x14ac:dyDescent="0.2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5.75" customHeight="1" x14ac:dyDescent="0.2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5.75" customHeight="1" x14ac:dyDescent="0.2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5.75" customHeight="1" x14ac:dyDescent="0.2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5.75" customHeight="1" x14ac:dyDescent="0.2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5.75" customHeight="1" x14ac:dyDescent="0.2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5.75" customHeight="1" x14ac:dyDescent="0.2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5.75" customHeight="1" x14ac:dyDescent="0.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5.75" customHeight="1" x14ac:dyDescent="0.2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5.75" customHeight="1" x14ac:dyDescent="0.2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5.75" customHeight="1" x14ac:dyDescent="0.2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5.75" customHeight="1" x14ac:dyDescent="0.2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5.75" customHeight="1" x14ac:dyDescent="0.2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5.75" customHeight="1" x14ac:dyDescent="0.2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5.75" customHeight="1" x14ac:dyDescent="0.2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5.75" customHeight="1" x14ac:dyDescent="0.2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5.75" customHeight="1" x14ac:dyDescent="0.2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5.75" customHeight="1" x14ac:dyDescent="0.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5.75" customHeight="1" x14ac:dyDescent="0.2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5.75" customHeight="1" x14ac:dyDescent="0.2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5.75" customHeight="1" x14ac:dyDescent="0.2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5.75" customHeight="1" x14ac:dyDescent="0.2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5.75" customHeight="1" x14ac:dyDescent="0.2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5.75" customHeight="1" x14ac:dyDescent="0.2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5.75" customHeight="1" x14ac:dyDescent="0.2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5.75" customHeight="1" x14ac:dyDescent="0.2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5.75" customHeight="1" x14ac:dyDescent="0.2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5.75" customHeight="1" x14ac:dyDescent="0.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5.75" customHeight="1" x14ac:dyDescent="0.2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5.75" customHeight="1" x14ac:dyDescent="0.2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5.75" customHeight="1" x14ac:dyDescent="0.2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5.75" customHeight="1" x14ac:dyDescent="0.2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5.75" customHeight="1" x14ac:dyDescent="0.2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5.75" customHeight="1" x14ac:dyDescent="0.2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5.75" customHeight="1" x14ac:dyDescent="0.2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5.75" customHeight="1" x14ac:dyDescent="0.2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5.75" customHeight="1" x14ac:dyDescent="0.2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5.75" customHeight="1" x14ac:dyDescent="0.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5.75" customHeight="1" x14ac:dyDescent="0.2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5.75" customHeight="1" x14ac:dyDescent="0.2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5.75" customHeight="1" x14ac:dyDescent="0.2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5.75" customHeight="1" x14ac:dyDescent="0.2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5.75" customHeight="1" x14ac:dyDescent="0.2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5.75" customHeight="1" x14ac:dyDescent="0.2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5.75" customHeight="1" x14ac:dyDescent="0.2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5.75" customHeight="1" x14ac:dyDescent="0.2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5.75" customHeight="1" x14ac:dyDescent="0.2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5.75" customHeight="1" x14ac:dyDescent="0.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5.75" customHeight="1" x14ac:dyDescent="0.2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5.75" customHeight="1" x14ac:dyDescent="0.2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5.75" customHeight="1" x14ac:dyDescent="0.2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5.75" customHeight="1" x14ac:dyDescent="0.2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5.75" customHeight="1" x14ac:dyDescent="0.2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5.75" customHeight="1" x14ac:dyDescent="0.2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5.75" customHeight="1" x14ac:dyDescent="0.2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5.75" customHeight="1" x14ac:dyDescent="0.2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5.75" customHeight="1" x14ac:dyDescent="0.2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5.75" customHeight="1" x14ac:dyDescent="0.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5.75" customHeight="1" x14ac:dyDescent="0.2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5.75" customHeight="1" x14ac:dyDescent="0.2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5.75" customHeight="1" x14ac:dyDescent="0.2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5.75" customHeight="1" x14ac:dyDescent="0.2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5.75" customHeight="1" x14ac:dyDescent="0.2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5.75" customHeight="1" x14ac:dyDescent="0.2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5.75" customHeight="1" x14ac:dyDescent="0.2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5.75" customHeight="1" x14ac:dyDescent="0.2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5.75" customHeight="1" x14ac:dyDescent="0.2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5.75" customHeight="1" x14ac:dyDescent="0.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5.75" customHeight="1" x14ac:dyDescent="0.2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5.75" customHeight="1" x14ac:dyDescent="0.2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5.75" customHeight="1" x14ac:dyDescent="0.2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5.75" customHeight="1" x14ac:dyDescent="0.2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5.75" customHeight="1" x14ac:dyDescent="0.2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5.75" customHeight="1" x14ac:dyDescent="0.2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5.75" customHeight="1" x14ac:dyDescent="0.2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5.75" customHeight="1" x14ac:dyDescent="0.2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5.75" customHeight="1" x14ac:dyDescent="0.2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5.75" customHeight="1" x14ac:dyDescent="0.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5.75" customHeight="1" x14ac:dyDescent="0.2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5.75" customHeight="1" x14ac:dyDescent="0.2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5.75" customHeight="1" x14ac:dyDescent="0.2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5.75" customHeight="1" x14ac:dyDescent="0.2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5.75" customHeight="1" x14ac:dyDescent="0.2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5.75" customHeight="1" x14ac:dyDescent="0.2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5.75" customHeight="1" x14ac:dyDescent="0.2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5.75" customHeight="1" x14ac:dyDescent="0.2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5.75" customHeight="1" x14ac:dyDescent="0.2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5.75" customHeight="1" x14ac:dyDescent="0.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5.75" customHeight="1" x14ac:dyDescent="0.2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5.75" customHeight="1" x14ac:dyDescent="0.2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5.75" customHeight="1" x14ac:dyDescent="0.2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5.75" customHeight="1" x14ac:dyDescent="0.2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5.75" customHeight="1" x14ac:dyDescent="0.2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5.75" customHeight="1" x14ac:dyDescent="0.2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5.75" customHeight="1" x14ac:dyDescent="0.2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5.75" customHeight="1" x14ac:dyDescent="0.2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5.75" customHeight="1" x14ac:dyDescent="0.2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5.75" customHeight="1" x14ac:dyDescent="0.2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5.75" customHeight="1" x14ac:dyDescent="0.2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5.75" customHeight="1" x14ac:dyDescent="0.2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5.75" customHeight="1" x14ac:dyDescent="0.2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5.75" customHeight="1" x14ac:dyDescent="0.2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5.75" customHeight="1" x14ac:dyDescent="0.2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5.75" customHeight="1" x14ac:dyDescent="0.2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5.75" customHeight="1" x14ac:dyDescent="0.2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5.75" customHeight="1" x14ac:dyDescent="0.2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5.75" customHeight="1" x14ac:dyDescent="0.2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5.75" customHeight="1" x14ac:dyDescent="0.2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5.75" customHeight="1" x14ac:dyDescent="0.2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5.75" customHeight="1" x14ac:dyDescent="0.2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5.75" customHeight="1" x14ac:dyDescent="0.2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5.75" customHeight="1" x14ac:dyDescent="0.2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5.75" customHeight="1" x14ac:dyDescent="0.2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5.75" customHeight="1" x14ac:dyDescent="0.2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5.75" customHeight="1" x14ac:dyDescent="0.2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5.75" customHeight="1" x14ac:dyDescent="0.2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5.75" customHeight="1" x14ac:dyDescent="0.2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5.75" customHeight="1" x14ac:dyDescent="0.2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5.75" customHeight="1" x14ac:dyDescent="0.2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5.75" customHeight="1" x14ac:dyDescent="0.2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5.75" customHeight="1" x14ac:dyDescent="0.2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5.75" customHeight="1" x14ac:dyDescent="0.2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5.75" customHeight="1" x14ac:dyDescent="0.2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5.75" customHeight="1" x14ac:dyDescent="0.2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5.75" customHeight="1" x14ac:dyDescent="0.2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5.75" customHeight="1" x14ac:dyDescent="0.2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5.75" customHeight="1" x14ac:dyDescent="0.2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5.75" customHeight="1" x14ac:dyDescent="0.2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5.75" customHeight="1" x14ac:dyDescent="0.2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5.75" customHeight="1" x14ac:dyDescent="0.2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5.75" customHeight="1" x14ac:dyDescent="0.2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5.75" customHeight="1" x14ac:dyDescent="0.2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5.75" customHeight="1" x14ac:dyDescent="0.2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5.75" customHeight="1" x14ac:dyDescent="0.2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5.75" customHeight="1" x14ac:dyDescent="0.2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5.75" customHeight="1" x14ac:dyDescent="0.2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5.75" customHeight="1" x14ac:dyDescent="0.2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5.75" customHeight="1" x14ac:dyDescent="0.2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5.75" customHeight="1" x14ac:dyDescent="0.2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5.75" customHeight="1" x14ac:dyDescent="0.2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5.75" customHeight="1" x14ac:dyDescent="0.2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5.75" customHeight="1" x14ac:dyDescent="0.2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5.75" customHeight="1" x14ac:dyDescent="0.2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5.75" customHeight="1" x14ac:dyDescent="0.2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5.75" customHeight="1" x14ac:dyDescent="0.2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5.75" customHeight="1" x14ac:dyDescent="0.2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:26" ht="15.75" customHeight="1" x14ac:dyDescent="0.2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:26" ht="15.75" customHeight="1" x14ac:dyDescent="0.2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:26" ht="15.75" customHeight="1" x14ac:dyDescent="0.2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:26" ht="15.75" customHeight="1" x14ac:dyDescent="0.2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:26" ht="15.75" customHeight="1" x14ac:dyDescent="0.2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:26" ht="15.75" customHeight="1" x14ac:dyDescent="0.2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:26" ht="15.75" customHeight="1" x14ac:dyDescent="0.2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:26" ht="15.75" customHeight="1" x14ac:dyDescent="0.2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:26" ht="15.75" customHeight="1" x14ac:dyDescent="0.2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:26" ht="15.75" customHeight="1" x14ac:dyDescent="0.2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:26" ht="15.75" customHeight="1" x14ac:dyDescent="0.2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:26" ht="15.75" customHeight="1" x14ac:dyDescent="0.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:26" ht="15.75" customHeight="1" x14ac:dyDescent="0.2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:26" ht="15.75" customHeight="1" x14ac:dyDescent="0.2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:26" ht="15.75" customHeight="1" x14ac:dyDescent="0.2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:26" ht="15.75" customHeight="1" x14ac:dyDescent="0.2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:26" ht="15.75" customHeight="1" x14ac:dyDescent="0.2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:26" ht="15.75" customHeight="1" x14ac:dyDescent="0.2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:26" ht="15.75" customHeight="1" x14ac:dyDescent="0.2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:26" ht="15.75" customHeight="1" x14ac:dyDescent="0.2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:26" ht="15.75" customHeight="1" x14ac:dyDescent="0.2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:26" ht="15.75" customHeight="1" x14ac:dyDescent="0.2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:26" ht="15.75" customHeight="1" x14ac:dyDescent="0.2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:26" ht="15.75" customHeight="1" x14ac:dyDescent="0.2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:26" ht="15.75" customHeight="1" x14ac:dyDescent="0.2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:26" ht="15.75" customHeight="1" x14ac:dyDescent="0.2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:26" ht="15.75" customHeight="1" x14ac:dyDescent="0.2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:26" ht="15.75" customHeight="1" x14ac:dyDescent="0.2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:26" ht="15.75" customHeight="1" x14ac:dyDescent="0.2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:26" ht="15.75" customHeight="1" x14ac:dyDescent="0.2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:26" ht="15.75" customHeight="1" x14ac:dyDescent="0.2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:26" ht="15.75" customHeight="1" x14ac:dyDescent="0.2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:26" ht="15.75" customHeight="1" x14ac:dyDescent="0.2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:26" ht="15.75" customHeight="1" x14ac:dyDescent="0.2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:26" ht="15.75" customHeight="1" x14ac:dyDescent="0.2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:26" ht="15.75" customHeight="1" x14ac:dyDescent="0.2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:26" ht="15.75" customHeight="1" x14ac:dyDescent="0.2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:26" ht="15.75" customHeight="1" x14ac:dyDescent="0.2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:26" ht="15.75" customHeight="1" x14ac:dyDescent="0.2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</sheetData>
  <mergeCells count="3">
    <mergeCell ref="A4:A5"/>
    <mergeCell ref="B4:B5"/>
    <mergeCell ref="C4:P4"/>
  </mergeCells>
  <pageMargins left="0.59055118110236227" right="0.19685039370078741" top="0.51181102362204722" bottom="0.19685039370078741" header="0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16</vt:i4>
      </vt:variant>
    </vt:vector>
  </HeadingPairs>
  <TitlesOfParts>
    <vt:vector size="33" baseType="lpstr">
      <vt:lpstr>Malaysia</vt:lpstr>
      <vt:lpstr>Johor</vt:lpstr>
      <vt:lpstr>Kedah</vt:lpstr>
      <vt:lpstr>Kelantan</vt:lpstr>
      <vt:lpstr>Melaka</vt:lpstr>
      <vt:lpstr>Negeri Sembilan</vt:lpstr>
      <vt:lpstr>Pahang</vt:lpstr>
      <vt:lpstr>P.Pinang</vt:lpstr>
      <vt:lpstr>Perak</vt:lpstr>
      <vt:lpstr>Perlis</vt:lpstr>
      <vt:lpstr>Selangor</vt:lpstr>
      <vt:lpstr>Terengganu</vt:lpstr>
      <vt:lpstr>Sabah</vt:lpstr>
      <vt:lpstr>Sarawak</vt:lpstr>
      <vt:lpstr>WPKL</vt:lpstr>
      <vt:lpstr>WP Labuan</vt:lpstr>
      <vt:lpstr>WP Putrajaya</vt:lpstr>
      <vt:lpstr>Johor!Print_Area</vt:lpstr>
      <vt:lpstr>Malaysia!Print_Area</vt:lpstr>
      <vt:lpstr>'Negeri Sembilan'!Print_Area</vt:lpstr>
      <vt:lpstr>Perak!Print_Area</vt:lpstr>
      <vt:lpstr>Johor!Print_Titles</vt:lpstr>
      <vt:lpstr>Kedah!Print_Titles</vt:lpstr>
      <vt:lpstr>Kelantan!Print_Titles</vt:lpstr>
      <vt:lpstr>Melaka!Print_Titles</vt:lpstr>
      <vt:lpstr>'Negeri Sembilan'!Print_Titles</vt:lpstr>
      <vt:lpstr>P.Pinang!Print_Titles</vt:lpstr>
      <vt:lpstr>Pahang!Print_Titles</vt:lpstr>
      <vt:lpstr>Perak!Print_Titles</vt:lpstr>
      <vt:lpstr>Sabah!Print_Titles</vt:lpstr>
      <vt:lpstr>Sarawak!Print_Titles</vt:lpstr>
      <vt:lpstr>Selangor!Print_Titles</vt:lpstr>
      <vt:lpstr>Terengganu!Print_Titles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2026-04-21T11:00:12Z</cp:lastPrinted>
  <dcterms:created xsi:type="dcterms:W3CDTF">2025-12-09T01:05:35Z</dcterms:created>
  <dcterms:modified xsi:type="dcterms:W3CDTF">2026-04-22T07:29:38Z</dcterms:modified>
</cp:coreProperties>
</file>