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12.xml" ContentType="application/vnd.openxmlformats-officedocument.spreadsheetml.externalLink+xml"/>
  <Override PartName="/xl/externalLinks/externalLink13.xml" ContentType="application/vnd.openxmlformats-officedocument.spreadsheetml.externalLink+xml"/>
  <Override PartName="/xl/externalLinks/externalLink14.xml" ContentType="application/vnd.openxmlformats-officedocument.spreadsheetml.externalLink+xml"/>
  <Override PartName="/xl/externalLinks/externalLink15.xml" ContentType="application/vnd.openxmlformats-officedocument.spreadsheetml.externalLink+xml"/>
  <Override PartName="/xl/externalLinks/externalLink16.xml" ContentType="application/vnd.openxmlformats-officedocument.spreadsheetml.externalLink+xml"/>
  <Override PartName="/xl/externalLinks/externalLink17.xml" ContentType="application/vnd.openxmlformats-officedocument.spreadsheetml.externalLink+xml"/>
  <Override PartName="/xl/externalLinks/externalLink18.xml" ContentType="application/vnd.openxmlformats-officedocument.spreadsheetml.externalLink+xml"/>
  <Override PartName="/xl/externalLinks/externalLink19.xml" ContentType="application/vnd.openxmlformats-officedocument.spreadsheetml.externalLink+xml"/>
  <Override PartName="/xl/externalLinks/externalLink20.xml" ContentType="application/vnd.openxmlformats-officedocument.spreadsheetml.externalLink+xml"/>
  <Override PartName="/xl/externalLinks/externalLink21.xml" ContentType="application/vnd.openxmlformats-officedocument.spreadsheetml.externalLink+xml"/>
  <Override PartName="/xl/externalLinks/externalLink22.xml" ContentType="application/vnd.openxmlformats-officedocument.spreadsheetml.externalLink+xml"/>
  <Override PartName="/xl/externalLinks/externalLink23.xml" ContentType="application/vnd.openxmlformats-officedocument.spreadsheetml.externalLink+xml"/>
  <Override PartName="/xl/externalLinks/externalLink24.xml" ContentType="application/vnd.openxmlformats-officedocument.spreadsheetml.externalLink+xml"/>
  <Override PartName="/xl/externalLinks/externalLink25.xml" ContentType="application/vnd.openxmlformats-officedocument.spreadsheetml.externalLink+xml"/>
  <Override PartName="/xl/externalLinks/externalLink26.xml" ContentType="application/vnd.openxmlformats-officedocument.spreadsheetml.externalLink+xml"/>
  <Override PartName="/xl/externalLinks/externalLink27.xml" ContentType="application/vnd.openxmlformats-officedocument.spreadsheetml.externalLink+xml"/>
  <Override PartName="/xl/externalLinks/externalLink28.xml" ContentType="application/vnd.openxmlformats-officedocument.spreadsheetml.externalLink+xml"/>
  <Override PartName="/xl/externalLinks/externalLink29.xml" ContentType="application/vnd.openxmlformats-officedocument.spreadsheetml.externalLink+xml"/>
  <Override PartName="/xl/externalLinks/externalLink30.xml" ContentType="application/vnd.openxmlformats-officedocument.spreadsheetml.externalLink+xml"/>
  <Override PartName="/xl/externalLinks/externalLink31.xml" ContentType="application/vnd.openxmlformats-officedocument.spreadsheetml.externalLink+xml"/>
  <Override PartName="/xl/externalLinks/externalLink32.xml" ContentType="application/vnd.openxmlformats-officedocument.spreadsheetml.externalLink+xml"/>
  <Override PartName="/xl/externalLinks/externalLink33.xml" ContentType="application/vnd.openxmlformats-officedocument.spreadsheetml.externalLink+xml"/>
  <Override PartName="/xl/externalLinks/externalLink34.xml" ContentType="application/vnd.openxmlformats-officedocument.spreadsheetml.externalLink+xml"/>
  <Override PartName="/xl/externalLinks/externalLink35.xml" ContentType="application/vnd.openxmlformats-officedocument.spreadsheetml.externalLink+xml"/>
  <Override PartName="/xl/externalLinks/externalLink36.xml" ContentType="application/vnd.openxmlformats-officedocument.spreadsheetml.externalLink+xml"/>
  <Override PartName="/xl/externalLinks/externalLink37.xml" ContentType="application/vnd.openxmlformats-officedocument.spreadsheetml.externalLink+xml"/>
  <Override PartName="/xl/externalLinks/externalLink38.xml" ContentType="application/vnd.openxmlformats-officedocument.spreadsheetml.externalLink+xml"/>
  <Override PartName="/xl/externalLinks/externalLink39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17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normusaharah\Downloads\"/>
    </mc:Choice>
  </mc:AlternateContent>
  <xr:revisionPtr revIDLastSave="0" documentId="13_ncr:1_{3F55C3CF-567D-4359-A234-3EE6D050B542}" xr6:coauthVersionLast="36" xr6:coauthVersionMax="36" xr10:uidLastSave="{00000000-0000-0000-0000-000000000000}"/>
  <bookViews>
    <workbookView xWindow="0" yWindow="0" windowWidth="28800" windowHeight="11625" tabRatio="932" firstSheet="1" activeTab="3" xr2:uid="{00000000-000D-0000-FFFF-FFFF00000000}"/>
  </bookViews>
  <sheets>
    <sheet name="6.5 (bpk)" sheetId="40" state="hidden" r:id="rId1"/>
    <sheet name="7.1" sheetId="96" r:id="rId2"/>
    <sheet name="7.2" sheetId="97" r:id="rId3"/>
    <sheet name="7.3" sheetId="98" r:id="rId4"/>
    <sheet name="7.4 " sheetId="99" r:id="rId5"/>
    <sheet name="7.5" sheetId="100" r:id="rId6"/>
    <sheet name="7.6" sheetId="101" r:id="rId7"/>
    <sheet name="7.7" sheetId="102" r:id="rId8"/>
    <sheet name="7.8" sheetId="103" r:id="rId9"/>
    <sheet name="7.9" sheetId="104" r:id="rId10"/>
    <sheet name="7.10" sheetId="105" r:id="rId11"/>
    <sheet name="7.11" sheetId="106" r:id="rId12"/>
    <sheet name="7.12" sheetId="107" r:id="rId13"/>
    <sheet name="7.13" sheetId="108" r:id="rId14"/>
    <sheet name="7.14" sheetId="109" r:id="rId15"/>
    <sheet name="7.14 (2)" sheetId="110" r:id="rId16"/>
    <sheet name="7.14 (3)" sheetId="111" r:id="rId17"/>
    <sheet name="7.15" sheetId="112" r:id="rId18"/>
    <sheet name="7.15 (2)" sheetId="113" r:id="rId19"/>
    <sheet name="7.16" sheetId="114" r:id="rId20"/>
    <sheet name="7.16 (2)" sheetId="115" r:id="rId21"/>
    <sheet name="7.16 (3)" sheetId="116" r:id="rId22"/>
    <sheet name="7.16 (4)" sheetId="117" r:id="rId23"/>
    <sheet name="7.16 (5)" sheetId="118" r:id="rId24"/>
    <sheet name="7.16 (6)" sheetId="119" r:id="rId25"/>
    <sheet name="7.17" sheetId="120" r:id="rId26"/>
    <sheet name="7.17 (2)" sheetId="121" r:id="rId27"/>
    <sheet name="7.18" sheetId="122" r:id="rId28"/>
    <sheet name="7.19" sheetId="124" r:id="rId29"/>
    <sheet name="7.20" sheetId="125" r:id="rId30"/>
  </sheets>
  <externalReferences>
    <externalReference r:id="rId31"/>
    <externalReference r:id="rId32"/>
    <externalReference r:id="rId33"/>
    <externalReference r:id="rId34"/>
    <externalReference r:id="rId35"/>
    <externalReference r:id="rId36"/>
    <externalReference r:id="rId37"/>
    <externalReference r:id="rId38"/>
    <externalReference r:id="rId39"/>
    <externalReference r:id="rId40"/>
    <externalReference r:id="rId41"/>
    <externalReference r:id="rId42"/>
    <externalReference r:id="rId43"/>
    <externalReference r:id="rId44"/>
    <externalReference r:id="rId45"/>
    <externalReference r:id="rId46"/>
    <externalReference r:id="rId47"/>
    <externalReference r:id="rId48"/>
    <externalReference r:id="rId49"/>
    <externalReference r:id="rId50"/>
    <externalReference r:id="rId51"/>
    <externalReference r:id="rId52"/>
    <externalReference r:id="rId53"/>
    <externalReference r:id="rId54"/>
    <externalReference r:id="rId55"/>
    <externalReference r:id="rId56"/>
    <externalReference r:id="rId57"/>
    <externalReference r:id="rId58"/>
    <externalReference r:id="rId59"/>
    <externalReference r:id="rId60"/>
    <externalReference r:id="rId61"/>
    <externalReference r:id="rId62"/>
    <externalReference r:id="rId63"/>
    <externalReference r:id="rId64"/>
    <externalReference r:id="rId65"/>
    <externalReference r:id="rId66"/>
    <externalReference r:id="rId67"/>
    <externalReference r:id="rId68"/>
    <externalReference r:id="rId69"/>
  </externalReferences>
  <definedNames>
    <definedName name="____">#REF!</definedName>
    <definedName name="__123Graph_A" localSheetId="0" hidden="1">#REF!</definedName>
    <definedName name="__123Graph_A" localSheetId="1" hidden="1">'[1]7.2'!#REF!</definedName>
    <definedName name="__123Graph_A" localSheetId="10" hidden="1">'[1]7.2'!#REF!</definedName>
    <definedName name="__123Graph_A" localSheetId="11" hidden="1">'[1]7.2'!#REF!</definedName>
    <definedName name="__123Graph_A" localSheetId="12" hidden="1">'[1]7.2'!#REF!</definedName>
    <definedName name="__123Graph_A" localSheetId="13" hidden="1">#REF!</definedName>
    <definedName name="__123Graph_A" localSheetId="14" hidden="1">'[2]7.2'!#REF!</definedName>
    <definedName name="__123Graph_A" localSheetId="15" hidden="1">'[2]7.2'!#REF!</definedName>
    <definedName name="__123Graph_A" localSheetId="16" hidden="1">'[2]7.2'!#REF!</definedName>
    <definedName name="__123Graph_A" localSheetId="18" hidden="1">'[3]9.2'!#REF!</definedName>
    <definedName name="__123Graph_A" localSheetId="20" hidden="1">'[4]6.2'!#REF!</definedName>
    <definedName name="__123Graph_A" localSheetId="21" hidden="1">'[4]6.2'!#REF!</definedName>
    <definedName name="__123Graph_A" localSheetId="22" hidden="1">'[4]6.2'!#REF!</definedName>
    <definedName name="__123Graph_A" localSheetId="23" hidden="1">'[4]6.2'!#REF!</definedName>
    <definedName name="__123Graph_A" localSheetId="24" hidden="1">'[4]6.2'!#REF!</definedName>
    <definedName name="__123Graph_A" localSheetId="26" hidden="1">'[3]9.2'!#REF!</definedName>
    <definedName name="__123Graph_A" localSheetId="27" hidden="1">'[5]7.2'!#REF!</definedName>
    <definedName name="__123Graph_A" localSheetId="28" hidden="1">'[1]7.2'!#REF!</definedName>
    <definedName name="__123Graph_A" localSheetId="2" hidden="1">'[1]7.2'!#REF!</definedName>
    <definedName name="__123Graph_A" localSheetId="29" hidden="1">'[1]7.2'!#REF!</definedName>
    <definedName name="__123Graph_A" localSheetId="3" hidden="1">'[1]7.2'!#REF!</definedName>
    <definedName name="__123Graph_A" localSheetId="4" hidden="1">'[1]7.2'!#REF!</definedName>
    <definedName name="__123Graph_A" localSheetId="5" hidden="1">'[1]7.2'!#REF!</definedName>
    <definedName name="__123Graph_A" localSheetId="6" hidden="1">'[1]7.2'!#REF!</definedName>
    <definedName name="__123Graph_A" localSheetId="7" hidden="1">'[1]7.2'!#REF!</definedName>
    <definedName name="__123Graph_A" localSheetId="8" hidden="1">'[1]7.2'!#REF!</definedName>
    <definedName name="__123Graph_A" localSheetId="9" hidden="1">'[6]7.2'!#REF!</definedName>
    <definedName name="__123Graph_A" hidden="1">#REF!</definedName>
    <definedName name="__123Graph_A_4" localSheetId="1">#REF!</definedName>
    <definedName name="__123Graph_A_4" localSheetId="11">#REF!</definedName>
    <definedName name="__123Graph_A_4" localSheetId="12">#REF!</definedName>
    <definedName name="__123Graph_A_4" localSheetId="14">#REF!</definedName>
    <definedName name="__123Graph_A_4" localSheetId="16">#REF!</definedName>
    <definedName name="__123Graph_A_4" localSheetId="22">#REF!</definedName>
    <definedName name="__123Graph_A_4" localSheetId="23">#REF!</definedName>
    <definedName name="__123Graph_A_4" localSheetId="24">#REF!</definedName>
    <definedName name="__123Graph_A_4" localSheetId="27">#REF!</definedName>
    <definedName name="__123Graph_A_4" localSheetId="28">#REF!</definedName>
    <definedName name="__123Graph_A_4" localSheetId="29">#REF!</definedName>
    <definedName name="__123Graph_A_4" localSheetId="4">#REF!</definedName>
    <definedName name="__123Graph_A_4" localSheetId="5">#REF!</definedName>
    <definedName name="__123Graph_A_4" localSheetId="6">#REF!</definedName>
    <definedName name="__123Graph_A_4">#REF!</definedName>
    <definedName name="__123Graph_ACurrent">#REF!</definedName>
    <definedName name="__123Graph_B" localSheetId="0" hidden="1">#REF!</definedName>
    <definedName name="__123Graph_B" localSheetId="1" hidden="1">'[7]5.11'!$E$15:$J$15</definedName>
    <definedName name="__123Graph_B" localSheetId="10" hidden="1">'[1]7.2'!#REF!</definedName>
    <definedName name="__123Graph_B" localSheetId="11" hidden="1">'[1]7.2'!#REF!</definedName>
    <definedName name="__123Graph_B" localSheetId="12" hidden="1">'[1]7.2'!#REF!</definedName>
    <definedName name="__123Graph_B" localSheetId="13" hidden="1">#REF!</definedName>
    <definedName name="__123Graph_B" localSheetId="14" hidden="1">'[2]7.2'!#REF!</definedName>
    <definedName name="__123Graph_B" localSheetId="15" hidden="1">'[2]7.2'!#REF!</definedName>
    <definedName name="__123Graph_B" localSheetId="16" hidden="1">'[2]7.2'!#REF!</definedName>
    <definedName name="__123Graph_B" localSheetId="18" hidden="1">'[3]9.2'!#REF!</definedName>
    <definedName name="__123Graph_B" localSheetId="20" hidden="1">'[4]6.2'!#REF!</definedName>
    <definedName name="__123Graph_B" localSheetId="21" hidden="1">'[4]6.2'!#REF!</definedName>
    <definedName name="__123Graph_B" localSheetId="22" hidden="1">'[4]6.2'!#REF!</definedName>
    <definedName name="__123Graph_B" localSheetId="23" hidden="1">'[4]6.2'!#REF!</definedName>
    <definedName name="__123Graph_B" localSheetId="24" hidden="1">'[4]6.2'!#REF!</definedName>
    <definedName name="__123Graph_B" localSheetId="26" hidden="1">'[3]9.2'!#REF!</definedName>
    <definedName name="__123Graph_B" localSheetId="27" hidden="1">'[8]5.11'!$E$15:$J$15</definedName>
    <definedName name="__123Graph_B" localSheetId="28" hidden="1">'[7]5.11'!$E$15:$J$15</definedName>
    <definedName name="__123Graph_B" localSheetId="2" hidden="1">'[7]5.11'!$E$15:$J$15</definedName>
    <definedName name="__123Graph_B" localSheetId="29" hidden="1">'[7]5.11'!$E$15:$J$15</definedName>
    <definedName name="__123Graph_B" localSheetId="3" hidden="1">'[7]5.11'!$E$15:$J$15</definedName>
    <definedName name="__123Graph_B" localSheetId="4" hidden="1">'[7]5.11'!$E$15:$J$15</definedName>
    <definedName name="__123Graph_B" localSheetId="5" hidden="1">'[7]5.11'!$E$15:$J$15</definedName>
    <definedName name="__123Graph_B" localSheetId="6" hidden="1">'[7]5.11'!$E$15:$J$15</definedName>
    <definedName name="__123Graph_B" localSheetId="7" hidden="1">'[7]5.11'!$E$15:$J$15</definedName>
    <definedName name="__123Graph_B" localSheetId="8" hidden="1">'[7]5.11'!$E$15:$J$15</definedName>
    <definedName name="__123Graph_B" localSheetId="9" hidden="1">'[6]7.2'!#REF!</definedName>
    <definedName name="__123Graph_B" hidden="1">#REF!</definedName>
    <definedName name="__123Graph_BCurrent">#REF!</definedName>
    <definedName name="__123Graph_C" localSheetId="0" hidden="1">#REF!</definedName>
    <definedName name="__123Graph_C" localSheetId="1" hidden="1">#REF!</definedName>
    <definedName name="__123Graph_C" localSheetId="10" hidden="1">'[1]7.2'!#REF!</definedName>
    <definedName name="__123Graph_C" localSheetId="11" hidden="1">'[1]7.2'!#REF!</definedName>
    <definedName name="__123Graph_C" localSheetId="12" hidden="1">'[1]7.2'!#REF!</definedName>
    <definedName name="__123Graph_C" localSheetId="13" hidden="1">#REF!</definedName>
    <definedName name="__123Graph_C" localSheetId="14" hidden="1">'[2]7.2'!#REF!</definedName>
    <definedName name="__123Graph_C" localSheetId="15" hidden="1">'[2]7.2'!#REF!</definedName>
    <definedName name="__123Graph_C" localSheetId="16" hidden="1">'[2]7.2'!#REF!</definedName>
    <definedName name="__123Graph_C" localSheetId="18" hidden="1">'[3]9.2'!#REF!</definedName>
    <definedName name="__123Graph_C" localSheetId="20" hidden="1">'[4]6.2'!#REF!</definedName>
    <definedName name="__123Graph_C" localSheetId="21" hidden="1">'[4]6.2'!#REF!</definedName>
    <definedName name="__123Graph_C" localSheetId="22" hidden="1">'[4]6.2'!#REF!</definedName>
    <definedName name="__123Graph_C" localSheetId="23" hidden="1">'[4]6.2'!#REF!</definedName>
    <definedName name="__123Graph_C" localSheetId="24" hidden="1">'[4]6.2'!#REF!</definedName>
    <definedName name="__123Graph_C" localSheetId="26" hidden="1">'[3]9.2'!#REF!</definedName>
    <definedName name="__123Graph_C" localSheetId="27" hidden="1">#REF!</definedName>
    <definedName name="__123Graph_C" localSheetId="28" hidden="1">#REF!</definedName>
    <definedName name="__123Graph_C" localSheetId="2" hidden="1">#REF!</definedName>
    <definedName name="__123Graph_C" localSheetId="29" hidden="1">#REF!</definedName>
    <definedName name="__123Graph_C" localSheetId="3" hidden="1">#REF!</definedName>
    <definedName name="__123Graph_C" localSheetId="4" hidden="1">#REF!</definedName>
    <definedName name="__123Graph_C" localSheetId="5" hidden="1">#REF!</definedName>
    <definedName name="__123Graph_C" localSheetId="6" hidden="1">#REF!</definedName>
    <definedName name="__123Graph_C" localSheetId="7" hidden="1">#REF!</definedName>
    <definedName name="__123Graph_C" localSheetId="8" hidden="1">#REF!</definedName>
    <definedName name="__123Graph_C" localSheetId="9" hidden="1">'[6]7.2'!#REF!</definedName>
    <definedName name="__123Graph_C" hidden="1">#REF!</definedName>
    <definedName name="__123Graph_D" localSheetId="1" hidden="1">#REF!</definedName>
    <definedName name="__123Graph_D" localSheetId="10" hidden="1">#REF!</definedName>
    <definedName name="__123Graph_D" localSheetId="11" hidden="1">#REF!</definedName>
    <definedName name="__123Graph_D" localSheetId="12" hidden="1">#REF!</definedName>
    <definedName name="__123Graph_D" localSheetId="14" hidden="1">#REF!</definedName>
    <definedName name="__123Graph_D" localSheetId="15" hidden="1">#REF!</definedName>
    <definedName name="__123Graph_D" localSheetId="16" hidden="1">#REF!</definedName>
    <definedName name="__123Graph_D" localSheetId="18" hidden="1">#REF!</definedName>
    <definedName name="__123Graph_D" localSheetId="20" hidden="1">#REF!</definedName>
    <definedName name="__123Graph_D" localSheetId="21" hidden="1">#REF!</definedName>
    <definedName name="__123Graph_D" localSheetId="22" hidden="1">#REF!</definedName>
    <definedName name="__123Graph_D" localSheetId="23" hidden="1">#REF!</definedName>
    <definedName name="__123Graph_D" localSheetId="24" hidden="1">#REF!</definedName>
    <definedName name="__123Graph_D" localSheetId="26" hidden="1">#REF!</definedName>
    <definedName name="__123Graph_D" localSheetId="27" hidden="1">#REF!</definedName>
    <definedName name="__123Graph_D" localSheetId="28" hidden="1">#REF!</definedName>
    <definedName name="__123Graph_D" localSheetId="29" hidden="1">#REF!</definedName>
    <definedName name="__123Graph_D" localSheetId="4" hidden="1">#REF!</definedName>
    <definedName name="__123Graph_D" localSheetId="5" hidden="1">#REF!</definedName>
    <definedName name="__123Graph_D" localSheetId="6" hidden="1">#REF!</definedName>
    <definedName name="__123Graph_D" localSheetId="9" hidden="1">#REF!</definedName>
    <definedName name="__123Graph_D" hidden="1">#REF!</definedName>
    <definedName name="__123Graph_E" localSheetId="1" hidden="1">#REF!</definedName>
    <definedName name="__123Graph_E" localSheetId="10" hidden="1">#REF!</definedName>
    <definedName name="__123Graph_E" localSheetId="11" hidden="1">#REF!</definedName>
    <definedName name="__123Graph_E" localSheetId="12" hidden="1">#REF!</definedName>
    <definedName name="__123Graph_E" localSheetId="14" hidden="1">#REF!</definedName>
    <definedName name="__123Graph_E" localSheetId="15" hidden="1">#REF!</definedName>
    <definedName name="__123Graph_E" localSheetId="16" hidden="1">#REF!</definedName>
    <definedName name="__123Graph_E" localSheetId="18" hidden="1">#REF!</definedName>
    <definedName name="__123Graph_E" localSheetId="20" hidden="1">#REF!</definedName>
    <definedName name="__123Graph_E" localSheetId="21" hidden="1">#REF!</definedName>
    <definedName name="__123Graph_E" localSheetId="22" hidden="1">#REF!</definedName>
    <definedName name="__123Graph_E" localSheetId="23" hidden="1">#REF!</definedName>
    <definedName name="__123Graph_E" localSheetId="24" hidden="1">#REF!</definedName>
    <definedName name="__123Graph_E" localSheetId="26" hidden="1">#REF!</definedName>
    <definedName name="__123Graph_E" localSheetId="27" hidden="1">#REF!</definedName>
    <definedName name="__123Graph_E" localSheetId="28" hidden="1">#REF!</definedName>
    <definedName name="__123Graph_E" localSheetId="29" hidden="1">#REF!</definedName>
    <definedName name="__123Graph_E" localSheetId="4" hidden="1">#REF!</definedName>
    <definedName name="__123Graph_E" localSheetId="5" hidden="1">#REF!</definedName>
    <definedName name="__123Graph_E" localSheetId="6" hidden="1">#REF!</definedName>
    <definedName name="__123Graph_E" localSheetId="9" hidden="1">#REF!</definedName>
    <definedName name="__123Graph_E" hidden="1">#REF!</definedName>
    <definedName name="__123Graph_F" localSheetId="1" hidden="1">#REF!</definedName>
    <definedName name="__123Graph_F" localSheetId="10" hidden="1">#REF!</definedName>
    <definedName name="__123Graph_F" localSheetId="11" hidden="1">#REF!</definedName>
    <definedName name="__123Graph_F" localSheetId="12" hidden="1">#REF!</definedName>
    <definedName name="__123Graph_F" localSheetId="14" hidden="1">#REF!</definedName>
    <definedName name="__123Graph_F" localSheetId="15" hidden="1">#REF!</definedName>
    <definedName name="__123Graph_F" localSheetId="16" hidden="1">#REF!</definedName>
    <definedName name="__123Graph_F" localSheetId="18" hidden="1">#REF!</definedName>
    <definedName name="__123Graph_F" localSheetId="20" hidden="1">#REF!</definedName>
    <definedName name="__123Graph_F" localSheetId="21" hidden="1">#REF!</definedName>
    <definedName name="__123Graph_F" localSheetId="22" hidden="1">#REF!</definedName>
    <definedName name="__123Graph_F" localSheetId="23" hidden="1">#REF!</definedName>
    <definedName name="__123Graph_F" localSheetId="24" hidden="1">#REF!</definedName>
    <definedName name="__123Graph_F" localSheetId="26" hidden="1">#REF!</definedName>
    <definedName name="__123Graph_F" localSheetId="27" hidden="1">#REF!</definedName>
    <definedName name="__123Graph_F" localSheetId="28" hidden="1">#REF!</definedName>
    <definedName name="__123Graph_F" localSheetId="29" hidden="1">#REF!</definedName>
    <definedName name="__123Graph_F" localSheetId="4" hidden="1">#REF!</definedName>
    <definedName name="__123Graph_F" localSheetId="5" hidden="1">#REF!</definedName>
    <definedName name="__123Graph_F" localSheetId="6" hidden="1">#REF!</definedName>
    <definedName name="__123Graph_F" localSheetId="9" hidden="1">#REF!</definedName>
    <definedName name="__123Graph_F" hidden="1">#REF!</definedName>
    <definedName name="__123Graph_LBL_A">#REF!</definedName>
    <definedName name="__123Graph_X" localSheetId="1" hidden="1">'[9]4.8'!#REF!</definedName>
    <definedName name="__123Graph_X" localSheetId="10" hidden="1">'[9]4.8'!#REF!</definedName>
    <definedName name="__123Graph_X" localSheetId="11" hidden="1">'[9]4.8'!#REF!</definedName>
    <definedName name="__123Graph_X" localSheetId="12" hidden="1">'[9]4.8'!#REF!</definedName>
    <definedName name="__123Graph_X" localSheetId="13" hidden="1">'[9]4.8'!#REF!</definedName>
    <definedName name="__123Graph_X" localSheetId="14" hidden="1">'[9]4.8'!#REF!</definedName>
    <definedName name="__123Graph_X" localSheetId="16" hidden="1">'[9]4.8'!#REF!</definedName>
    <definedName name="__123Graph_X" localSheetId="22" hidden="1">'[9]4.8'!#REF!</definedName>
    <definedName name="__123Graph_X" localSheetId="23" hidden="1">'[9]4.8'!#REF!</definedName>
    <definedName name="__123Graph_X" localSheetId="24" hidden="1">'[9]4.8'!#REF!</definedName>
    <definedName name="__123Graph_X" localSheetId="27" hidden="1">'[10]4.8'!#REF!</definedName>
    <definedName name="__123Graph_X" localSheetId="28" hidden="1">'[9]4.8'!#REF!</definedName>
    <definedName name="__123Graph_X" localSheetId="2" hidden="1">'[9]4.8'!#REF!</definedName>
    <definedName name="__123Graph_X" localSheetId="29" hidden="1">'[9]4.8'!#REF!</definedName>
    <definedName name="__123Graph_X" localSheetId="3" hidden="1">'[9]4.8'!#REF!</definedName>
    <definedName name="__123Graph_X" localSheetId="4" hidden="1">'[9]4.8'!#REF!</definedName>
    <definedName name="__123Graph_X" localSheetId="5" hidden="1">'[9]4.8'!#REF!</definedName>
    <definedName name="__123Graph_X" localSheetId="6" hidden="1">'[9]4.8'!#REF!</definedName>
    <definedName name="__123Graph_X" localSheetId="7" hidden="1">'[9]4.8'!#REF!</definedName>
    <definedName name="__123Graph_X" localSheetId="8" hidden="1">'[9]4.8'!#REF!</definedName>
    <definedName name="__123Graph_X" localSheetId="9" hidden="1">'[9]4.8'!#REF!</definedName>
    <definedName name="__123Graph_X" hidden="1">'[10]4.8'!#REF!</definedName>
    <definedName name="__123Graph_X_1" localSheetId="1">#REF!</definedName>
    <definedName name="__123Graph_X_1" localSheetId="11">#REF!</definedName>
    <definedName name="__123Graph_X_1" localSheetId="12">#REF!</definedName>
    <definedName name="__123Graph_X_1" localSheetId="14">#REF!</definedName>
    <definedName name="__123Graph_X_1" localSheetId="16">#REF!</definedName>
    <definedName name="__123Graph_X_1" localSheetId="22">#REF!</definedName>
    <definedName name="__123Graph_X_1" localSheetId="23">#REF!</definedName>
    <definedName name="__123Graph_X_1" localSheetId="24">#REF!</definedName>
    <definedName name="__123Graph_X_1" localSheetId="27">#REF!</definedName>
    <definedName name="__123Graph_X_1" localSheetId="28">#REF!</definedName>
    <definedName name="__123Graph_X_1" localSheetId="29">#REF!</definedName>
    <definedName name="__123Graph_X_1" localSheetId="4">#REF!</definedName>
    <definedName name="__123Graph_X_1" localSheetId="5">#REF!</definedName>
    <definedName name="__123Graph_X_1" localSheetId="6">#REF!</definedName>
    <definedName name="__123Graph_X_1">#REF!</definedName>
    <definedName name="__123Graph_XCurrent">#REF!</definedName>
    <definedName name="__jjj">#REF!</definedName>
    <definedName name="_1">#REF!</definedName>
    <definedName name="_123G">#REF!</definedName>
    <definedName name="_123graf">'[10]4.8'!#REF!</definedName>
    <definedName name="_123grakjf_44445">#REF!</definedName>
    <definedName name="_123Graph">#REF!</definedName>
    <definedName name="_123Graph_ACurrenrt">#REF!</definedName>
    <definedName name="_123Graph_B">#REF!</definedName>
    <definedName name="_123Graph_C">#REF!</definedName>
    <definedName name="_123Graph_D">#REF!</definedName>
    <definedName name="_123Graph_E">#REF!</definedName>
    <definedName name="_123graph_r">#REF!</definedName>
    <definedName name="_123jfhqweufh">#REF!</definedName>
    <definedName name="_123re">#REF!</definedName>
    <definedName name="_134G">'[10]4.8'!#REF!</definedName>
    <definedName name="_15.9" localSheetId="4" hidden="1">'[11]4.3'!#REF!</definedName>
    <definedName name="_15.9" hidden="1">'[11]4.3'!#REF!</definedName>
    <definedName name="_7.4a" localSheetId="1" hidden="1">'[12]4.9'!#REF!</definedName>
    <definedName name="_7.4a" localSheetId="10" hidden="1">'[12]4.9'!#REF!</definedName>
    <definedName name="_7.4a" localSheetId="11" hidden="1">'[12]4.9'!#REF!</definedName>
    <definedName name="_7.4a" localSheetId="12" hidden="1">'[12]4.9'!#REF!</definedName>
    <definedName name="_7.4a" localSheetId="13" hidden="1">'[12]4.9'!#REF!</definedName>
    <definedName name="_7.4a" localSheetId="14" hidden="1">'[12]4.9'!#REF!</definedName>
    <definedName name="_7.4a" localSheetId="16" hidden="1">'[12]4.9'!#REF!</definedName>
    <definedName name="_7.4a" localSheetId="22" hidden="1">'[12]4.9'!#REF!</definedName>
    <definedName name="_7.4a" localSheetId="23" hidden="1">'[12]4.9'!#REF!</definedName>
    <definedName name="_7.4a" localSheetId="24" hidden="1">'[12]4.9'!#REF!</definedName>
    <definedName name="_7.4a" localSheetId="27" hidden="1">'[13]4.9'!#REF!</definedName>
    <definedName name="_7.4a" localSheetId="28" hidden="1">'[12]4.9'!#REF!</definedName>
    <definedName name="_7.4a" localSheetId="2" hidden="1">'[12]4.9'!#REF!</definedName>
    <definedName name="_7.4a" localSheetId="29" hidden="1">'[12]4.9'!#REF!</definedName>
    <definedName name="_7.4a" localSheetId="3" hidden="1">'[12]4.9'!#REF!</definedName>
    <definedName name="_7.4a" localSheetId="4" hidden="1">'[12]4.9'!#REF!</definedName>
    <definedName name="_7.4a" localSheetId="5" hidden="1">'[12]4.9'!#REF!</definedName>
    <definedName name="_7.4a" localSheetId="6" hidden="1">'[12]4.9'!#REF!</definedName>
    <definedName name="_7.4a" localSheetId="7" hidden="1">'[12]4.9'!#REF!</definedName>
    <definedName name="_7.4a" localSheetId="8" hidden="1">'[12]4.9'!#REF!</definedName>
    <definedName name="_7.4a" localSheetId="9" hidden="1">'[12]4.9'!#REF!</definedName>
    <definedName name="_7.4a" hidden="1">'[14]4.9'!#REF!</definedName>
    <definedName name="_dg">#REF!</definedName>
    <definedName name="_Parse_Out" localSheetId="1" hidden="1">#REF!</definedName>
    <definedName name="_Parse_Out" localSheetId="11" hidden="1">#REF!</definedName>
    <definedName name="_Parse_Out" localSheetId="12" hidden="1">#REF!</definedName>
    <definedName name="_Parse_Out" localSheetId="14" hidden="1">#REF!</definedName>
    <definedName name="_Parse_Out" localSheetId="16" hidden="1">#REF!</definedName>
    <definedName name="_Parse_Out" localSheetId="22" hidden="1">#REF!</definedName>
    <definedName name="_Parse_Out" localSheetId="23" hidden="1">#REF!</definedName>
    <definedName name="_Parse_Out" localSheetId="24" hidden="1">#REF!</definedName>
    <definedName name="_Parse_Out" localSheetId="27" hidden="1">#REF!</definedName>
    <definedName name="_Parse_Out" localSheetId="28" hidden="1">#REF!</definedName>
    <definedName name="_Parse_Out" localSheetId="29" hidden="1">#REF!</definedName>
    <definedName name="_Parse_Out" localSheetId="4" hidden="1">#REF!</definedName>
    <definedName name="_Parse_Out" localSheetId="5" hidden="1">#REF!</definedName>
    <definedName name="_Parse_Out" localSheetId="6" hidden="1">#REF!</definedName>
    <definedName name="_Parse_Out" hidden="1">#REF!</definedName>
    <definedName name="_PERAK" localSheetId="11" hidden="1">#REF!</definedName>
    <definedName name="_PERAK" localSheetId="12" hidden="1">#REF!</definedName>
    <definedName name="_PERAK" localSheetId="4" hidden="1">#REF!</definedName>
    <definedName name="_PERAK" hidden="1">#REF!</definedName>
    <definedName name="_sdss">#REF!</definedName>
    <definedName name="_Sort">#REF!</definedName>
    <definedName name="a" localSheetId="1" hidden="1">#REF!</definedName>
    <definedName name="a" localSheetId="11" hidden="1">#REF!</definedName>
    <definedName name="a" localSheetId="12" hidden="1">#REF!</definedName>
    <definedName name="a" localSheetId="14" hidden="1">#REF!</definedName>
    <definedName name="a" localSheetId="16" hidden="1">#REF!</definedName>
    <definedName name="a" localSheetId="22" hidden="1">#REF!</definedName>
    <definedName name="a" localSheetId="23" hidden="1">#REF!</definedName>
    <definedName name="a" localSheetId="24" hidden="1">#REF!</definedName>
    <definedName name="a" localSheetId="27" hidden="1">#REF!</definedName>
    <definedName name="a" localSheetId="28" hidden="1">#REF!</definedName>
    <definedName name="a" localSheetId="29" hidden="1">#REF!</definedName>
    <definedName name="a" localSheetId="4" hidden="1">#REF!</definedName>
    <definedName name="a" localSheetId="5" hidden="1">#REF!</definedName>
    <definedName name="a" localSheetId="6" hidden="1">#REF!</definedName>
    <definedName name="a" hidden="1">#REF!</definedName>
    <definedName name="aa" localSheetId="11" hidden="1">#REF!</definedName>
    <definedName name="aa" localSheetId="12" hidden="1">#REF!</definedName>
    <definedName name="aa" localSheetId="14" hidden="1">#REF!</definedName>
    <definedName name="aa" localSheetId="16" hidden="1">#REF!</definedName>
    <definedName name="aa" localSheetId="22" hidden="1">#REF!</definedName>
    <definedName name="aa" localSheetId="23" hidden="1">#REF!</definedName>
    <definedName name="aa" localSheetId="24" hidden="1">#REF!</definedName>
    <definedName name="aa" localSheetId="27" hidden="1">#REF!</definedName>
    <definedName name="aa" localSheetId="28" hidden="1">#REF!</definedName>
    <definedName name="aa" localSheetId="29" hidden="1">#REF!</definedName>
    <definedName name="aa" localSheetId="4" hidden="1">#REF!</definedName>
    <definedName name="aa" hidden="1">#REF!</definedName>
    <definedName name="aaa" localSheetId="1">#REF!</definedName>
    <definedName name="aaa" localSheetId="11">#REF!</definedName>
    <definedName name="aaa" localSheetId="12">#REF!</definedName>
    <definedName name="aaa" localSheetId="14">#REF!</definedName>
    <definedName name="aaa" localSheetId="16">#REF!</definedName>
    <definedName name="aaa" localSheetId="22">#REF!</definedName>
    <definedName name="aaa" localSheetId="23">#REF!</definedName>
    <definedName name="aaa" localSheetId="24">#REF!</definedName>
    <definedName name="aaa" localSheetId="27">#REF!</definedName>
    <definedName name="aaa" localSheetId="28">#REF!</definedName>
    <definedName name="aaa" localSheetId="29">#REF!</definedName>
    <definedName name="aaa" localSheetId="4">#REF!</definedName>
    <definedName name="aaa" localSheetId="5">#REF!</definedName>
    <definedName name="aaa" localSheetId="6">#REF!</definedName>
    <definedName name="aaa">#REF!</definedName>
    <definedName name="aaaaa">#REF!</definedName>
    <definedName name="aaab" localSheetId="1">#REF!</definedName>
    <definedName name="aaab" localSheetId="11">#REF!</definedName>
    <definedName name="aaab" localSheetId="12">#REF!</definedName>
    <definedName name="aaab" localSheetId="14">#REF!</definedName>
    <definedName name="aaab" localSheetId="16">#REF!</definedName>
    <definedName name="aaab" localSheetId="22">#REF!</definedName>
    <definedName name="aaab" localSheetId="23">#REF!</definedName>
    <definedName name="aaab" localSheetId="24">#REF!</definedName>
    <definedName name="aaab" localSheetId="27">#REF!</definedName>
    <definedName name="aaab" localSheetId="28">#REF!</definedName>
    <definedName name="aaab" localSheetId="29">#REF!</definedName>
    <definedName name="aaab" localSheetId="4">#REF!</definedName>
    <definedName name="aaab" localSheetId="5">#REF!</definedName>
    <definedName name="aaab" localSheetId="6">#REF!</definedName>
    <definedName name="aaab">#REF!</definedName>
    <definedName name="aaad" localSheetId="11">#REF!</definedName>
    <definedName name="aaad" localSheetId="12">#REF!</definedName>
    <definedName name="aaad" localSheetId="14">#REF!</definedName>
    <definedName name="aaad" localSheetId="16">#REF!</definedName>
    <definedName name="aaad" localSheetId="22">#REF!</definedName>
    <definedName name="aaad" localSheetId="23">#REF!</definedName>
    <definedName name="aaad" localSheetId="24">#REF!</definedName>
    <definedName name="aaad" localSheetId="27">#REF!</definedName>
    <definedName name="aaad" localSheetId="28">#REF!</definedName>
    <definedName name="aaad" localSheetId="29">#REF!</definedName>
    <definedName name="aaad" localSheetId="4">#REF!</definedName>
    <definedName name="aaad">#REF!</definedName>
    <definedName name="aaart" localSheetId="11">#REF!</definedName>
    <definedName name="aaart" localSheetId="12">#REF!</definedName>
    <definedName name="aaart" localSheetId="14">#REF!</definedName>
    <definedName name="aaart" localSheetId="16">#REF!</definedName>
    <definedName name="aaart" localSheetId="22">#REF!</definedName>
    <definedName name="aaart" localSheetId="23">#REF!</definedName>
    <definedName name="aaart" localSheetId="24">#REF!</definedName>
    <definedName name="aaart" localSheetId="27">#REF!</definedName>
    <definedName name="aaart" localSheetId="28">#REF!</definedName>
    <definedName name="aaart" localSheetId="29">#REF!</definedName>
    <definedName name="aaart" localSheetId="4">#REF!</definedName>
    <definedName name="aaart">#REF!</definedName>
    <definedName name="aaatr" localSheetId="11">#REF!</definedName>
    <definedName name="aaatr" localSheetId="12">#REF!</definedName>
    <definedName name="aaatr" localSheetId="14">#REF!</definedName>
    <definedName name="aaatr" localSheetId="16">#REF!</definedName>
    <definedName name="aaatr" localSheetId="22">#REF!</definedName>
    <definedName name="aaatr" localSheetId="23">#REF!</definedName>
    <definedName name="aaatr" localSheetId="24">#REF!</definedName>
    <definedName name="aaatr" localSheetId="27">#REF!</definedName>
    <definedName name="aaatr" localSheetId="28">#REF!</definedName>
    <definedName name="aaatr" localSheetId="29">#REF!</definedName>
    <definedName name="aaatr" localSheetId="4">#REF!</definedName>
    <definedName name="aaatr">#REF!</definedName>
    <definedName name="aab">#REF!</definedName>
    <definedName name="aad">#REF!</definedName>
    <definedName name="aas">#REF!</definedName>
    <definedName name="ABC">#REF!</definedName>
    <definedName name="abggg" localSheetId="1" hidden="1">'[12]4.9'!#REF!</definedName>
    <definedName name="abggg" localSheetId="10" hidden="1">'[12]4.9'!#REF!</definedName>
    <definedName name="abggg" localSheetId="11" hidden="1">'[12]4.9'!#REF!</definedName>
    <definedName name="abggg" localSheetId="12" hidden="1">'[12]4.9'!#REF!</definedName>
    <definedName name="abggg" localSheetId="13" hidden="1">'[12]4.9'!#REF!</definedName>
    <definedName name="abggg" localSheetId="14" hidden="1">'[12]4.9'!#REF!</definedName>
    <definedName name="abggg" localSheetId="16" hidden="1">'[12]4.9'!#REF!</definedName>
    <definedName name="abggg" localSheetId="22" hidden="1">'[12]4.9'!#REF!</definedName>
    <definedName name="abggg" localSheetId="23" hidden="1">'[12]4.9'!#REF!</definedName>
    <definedName name="abggg" localSheetId="24" hidden="1">'[12]4.9'!#REF!</definedName>
    <definedName name="abggg" localSheetId="27" hidden="1">'[13]4.9'!#REF!</definedName>
    <definedName name="abggg" localSheetId="28" hidden="1">'[12]4.9'!#REF!</definedName>
    <definedName name="abggg" localSheetId="2" hidden="1">'[12]4.9'!#REF!</definedName>
    <definedName name="abggg" localSheetId="29" hidden="1">'[12]4.9'!#REF!</definedName>
    <definedName name="abggg" localSheetId="3" hidden="1">'[12]4.9'!#REF!</definedName>
    <definedName name="abggg" localSheetId="4" hidden="1">'[12]4.9'!#REF!</definedName>
    <definedName name="abggg" localSheetId="5" hidden="1">'[12]4.9'!#REF!</definedName>
    <definedName name="abggg" localSheetId="6" hidden="1">'[12]4.9'!#REF!</definedName>
    <definedName name="abggg" localSheetId="7" hidden="1">'[12]4.9'!#REF!</definedName>
    <definedName name="abggg" localSheetId="8" hidden="1">'[12]4.9'!#REF!</definedName>
    <definedName name="abggg" localSheetId="9" hidden="1">'[12]4.9'!#REF!</definedName>
    <definedName name="abggg" hidden="1">'[14]4.9'!#REF!</definedName>
    <definedName name="adda">#REF!</definedName>
    <definedName name="ads">'[10]4.8'!#REF!</definedName>
    <definedName name="afaf" localSheetId="1" hidden="1">'[12]4.9'!#REF!</definedName>
    <definedName name="afaf" localSheetId="10" hidden="1">'[12]4.9'!#REF!</definedName>
    <definedName name="afaf" localSheetId="11" hidden="1">'[12]4.9'!#REF!</definedName>
    <definedName name="afaf" localSheetId="12" hidden="1">'[12]4.9'!#REF!</definedName>
    <definedName name="afaf" localSheetId="13" hidden="1">'[12]4.9'!#REF!</definedName>
    <definedName name="afaf" localSheetId="14" hidden="1">'[12]4.9'!#REF!</definedName>
    <definedName name="afaf" localSheetId="16" hidden="1">'[12]4.9'!#REF!</definedName>
    <definedName name="afaf" localSheetId="22" hidden="1">'[12]4.9'!#REF!</definedName>
    <definedName name="afaf" localSheetId="23" hidden="1">'[12]4.9'!#REF!</definedName>
    <definedName name="afaf" localSheetId="24" hidden="1">'[12]4.9'!#REF!</definedName>
    <definedName name="afaf" localSheetId="27" hidden="1">'[13]4.9'!#REF!</definedName>
    <definedName name="afaf" localSheetId="28" hidden="1">'[12]4.9'!#REF!</definedName>
    <definedName name="afaf" localSheetId="2" hidden="1">'[12]4.9'!#REF!</definedName>
    <definedName name="afaf" localSheetId="29" hidden="1">'[12]4.9'!#REF!</definedName>
    <definedName name="afaf" localSheetId="3" hidden="1">'[12]4.9'!#REF!</definedName>
    <definedName name="afaf" localSheetId="4" hidden="1">'[12]4.9'!#REF!</definedName>
    <definedName name="afaf" localSheetId="5" hidden="1">'[12]4.9'!#REF!</definedName>
    <definedName name="afaf" localSheetId="6" hidden="1">'[12]4.9'!#REF!</definedName>
    <definedName name="afaf" localSheetId="7" hidden="1">'[12]4.9'!#REF!</definedName>
    <definedName name="afaf" localSheetId="8" hidden="1">'[12]4.9'!#REF!</definedName>
    <definedName name="afaf" localSheetId="9" hidden="1">'[12]4.9'!#REF!</definedName>
    <definedName name="afaf" hidden="1">'[14]4.9'!#REF!</definedName>
    <definedName name="apa" localSheetId="4" hidden="1">'[15]4.9'!#REF!</definedName>
    <definedName name="apa" hidden="1">'[15]4.9'!#REF!</definedName>
    <definedName name="apara">#REF!</definedName>
    <definedName name="as" localSheetId="1" hidden="1">#REF!</definedName>
    <definedName name="as" localSheetId="11" hidden="1">#REF!</definedName>
    <definedName name="as" localSheetId="12" hidden="1">#REF!</definedName>
    <definedName name="as" localSheetId="14" hidden="1">#REF!</definedName>
    <definedName name="as" localSheetId="16" hidden="1">#REF!</definedName>
    <definedName name="as" localSheetId="22" hidden="1">#REF!</definedName>
    <definedName name="as" localSheetId="23" hidden="1">#REF!</definedName>
    <definedName name="as" localSheetId="24" hidden="1">#REF!</definedName>
    <definedName name="as" localSheetId="27" hidden="1">#REF!</definedName>
    <definedName name="as" localSheetId="28" hidden="1">#REF!</definedName>
    <definedName name="as" localSheetId="29" hidden="1">#REF!</definedName>
    <definedName name="as" localSheetId="4" hidden="1">#REF!</definedName>
    <definedName name="as" localSheetId="5" hidden="1">#REF!</definedName>
    <definedName name="as" localSheetId="6" hidden="1">#REF!</definedName>
    <definedName name="as" hidden="1">#REF!</definedName>
    <definedName name="asa">#REF!</definedName>
    <definedName name="asas">#REF!</definedName>
    <definedName name="asd">#REF!</definedName>
    <definedName name="asdasda">#REF!</definedName>
    <definedName name="asdd">#REF!</definedName>
    <definedName name="asdfa">#REF!</definedName>
    <definedName name="asdsadsad">#REF!</definedName>
    <definedName name="ass" localSheetId="1" hidden="1">'[16]4.8'!#REF!</definedName>
    <definedName name="ass" localSheetId="11" hidden="1">'[17]4.8'!#REF!</definedName>
    <definedName name="ass" localSheetId="12" hidden="1">'[17]4.8'!#REF!</definedName>
    <definedName name="ass" localSheetId="14" hidden="1">'[17]4.8'!#REF!</definedName>
    <definedName name="ass" localSheetId="16" hidden="1">'[17]4.8'!#REF!</definedName>
    <definedName name="ass" localSheetId="22" hidden="1">'[17]4.8'!#REF!</definedName>
    <definedName name="ass" localSheetId="23" hidden="1">'[17]4.8'!#REF!</definedName>
    <definedName name="ass" localSheetId="24" hidden="1">'[17]4.8'!#REF!</definedName>
    <definedName name="ass" localSheetId="27" hidden="1">'[17]4.8'!#REF!</definedName>
    <definedName name="ass" localSheetId="28" hidden="1">'[16]4.8'!#REF!</definedName>
    <definedName name="ass" localSheetId="29" hidden="1">'[16]4.8'!#REF!</definedName>
    <definedName name="ass" localSheetId="4" hidden="1">'[17]4.8'!#REF!</definedName>
    <definedName name="ass" localSheetId="5" hidden="1">'[16]4.8'!#REF!</definedName>
    <definedName name="ass" localSheetId="6" hidden="1">'[16]4.8'!#REF!</definedName>
    <definedName name="ass" localSheetId="8" hidden="1">'[16]4.8'!#REF!</definedName>
    <definedName name="ass" hidden="1">'[17]4.8'!#REF!</definedName>
    <definedName name="assa">'[10]4.8'!#REF!</definedName>
    <definedName name="Asset91" localSheetId="1">#REF!</definedName>
    <definedName name="Asset91" localSheetId="11">#REF!</definedName>
    <definedName name="Asset91" localSheetId="12">#REF!</definedName>
    <definedName name="Asset91" localSheetId="14">#REF!</definedName>
    <definedName name="Asset91" localSheetId="16">#REF!</definedName>
    <definedName name="Asset91" localSheetId="22">#REF!</definedName>
    <definedName name="Asset91" localSheetId="23">#REF!</definedName>
    <definedName name="Asset91" localSheetId="24">#REF!</definedName>
    <definedName name="Asset91" localSheetId="27">#REF!</definedName>
    <definedName name="Asset91" localSheetId="28">#REF!</definedName>
    <definedName name="Asset91" localSheetId="29">#REF!</definedName>
    <definedName name="Asset91" localSheetId="4">#REF!</definedName>
    <definedName name="Asset91" localSheetId="5">#REF!</definedName>
    <definedName name="Asset91" localSheetId="6">#REF!</definedName>
    <definedName name="Asset91">#REF!</definedName>
    <definedName name="Asset92" localSheetId="1">#REF!</definedName>
    <definedName name="Asset92" localSheetId="11">#REF!</definedName>
    <definedName name="Asset92" localSheetId="12">#REF!</definedName>
    <definedName name="Asset92" localSheetId="14">#REF!</definedName>
    <definedName name="Asset92" localSheetId="16">#REF!</definedName>
    <definedName name="Asset92" localSheetId="22">#REF!</definedName>
    <definedName name="Asset92" localSheetId="23">#REF!</definedName>
    <definedName name="Asset92" localSheetId="24">#REF!</definedName>
    <definedName name="Asset92" localSheetId="27">#REF!</definedName>
    <definedName name="Asset92" localSheetId="28">#REF!</definedName>
    <definedName name="Asset92" localSheetId="29">#REF!</definedName>
    <definedName name="Asset92" localSheetId="4">#REF!</definedName>
    <definedName name="Asset92" localSheetId="5">#REF!</definedName>
    <definedName name="Asset92" localSheetId="6">#REF!</definedName>
    <definedName name="Asset92">#REF!</definedName>
    <definedName name="ax" localSheetId="11">#REF!</definedName>
    <definedName name="ax" localSheetId="12">#REF!</definedName>
    <definedName name="ax" localSheetId="14">#REF!</definedName>
    <definedName name="ax" localSheetId="16">#REF!</definedName>
    <definedName name="ax" localSheetId="22">#REF!</definedName>
    <definedName name="ax" localSheetId="23">#REF!</definedName>
    <definedName name="ax" localSheetId="24">#REF!</definedName>
    <definedName name="ax" localSheetId="27">#REF!</definedName>
    <definedName name="ax" localSheetId="28">#REF!</definedName>
    <definedName name="ax" localSheetId="29">#REF!</definedName>
    <definedName name="ax" localSheetId="4">#REF!</definedName>
    <definedName name="ax">#REF!</definedName>
    <definedName name="b" localSheetId="11" hidden="1">#REF!</definedName>
    <definedName name="b" localSheetId="12" hidden="1">#REF!</definedName>
    <definedName name="b" localSheetId="14" hidden="1">#REF!</definedName>
    <definedName name="b" localSheetId="16" hidden="1">#REF!</definedName>
    <definedName name="b" localSheetId="22" hidden="1">#REF!</definedName>
    <definedName name="b" localSheetId="23" hidden="1">#REF!</definedName>
    <definedName name="b" localSheetId="24" hidden="1">#REF!</definedName>
    <definedName name="b" localSheetId="27" hidden="1">#REF!</definedName>
    <definedName name="b" localSheetId="28" hidden="1">#REF!</definedName>
    <definedName name="b" localSheetId="29" hidden="1">#REF!</definedName>
    <definedName name="b" localSheetId="4" hidden="1">#REF!</definedName>
    <definedName name="b" hidden="1">#REF!</definedName>
    <definedName name="bab">#REF!</definedName>
    <definedName name="bbbg" localSheetId="11">#REF!</definedName>
    <definedName name="bbbg" localSheetId="12">#REF!</definedName>
    <definedName name="bbbg" localSheetId="14">#REF!</definedName>
    <definedName name="bbbg" localSheetId="16">#REF!</definedName>
    <definedName name="bbbg" localSheetId="22">#REF!</definedName>
    <definedName name="bbbg" localSheetId="23">#REF!</definedName>
    <definedName name="bbbg" localSheetId="24">#REF!</definedName>
    <definedName name="bbbg" localSheetId="27">#REF!</definedName>
    <definedName name="bbbg" localSheetId="28">#REF!</definedName>
    <definedName name="bbbg" localSheetId="29">#REF!</definedName>
    <definedName name="bbbg" localSheetId="4">#REF!</definedName>
    <definedName name="bbbg">#REF!</definedName>
    <definedName name="bbbgt" localSheetId="11">#REF!</definedName>
    <definedName name="bbbgt" localSheetId="12">#REF!</definedName>
    <definedName name="bbbgt" localSheetId="14">#REF!</definedName>
    <definedName name="bbbgt" localSheetId="16">#REF!</definedName>
    <definedName name="bbbgt" localSheetId="22">#REF!</definedName>
    <definedName name="bbbgt" localSheetId="23">#REF!</definedName>
    <definedName name="bbbgt" localSheetId="24">#REF!</definedName>
    <definedName name="bbbgt" localSheetId="27">#REF!</definedName>
    <definedName name="bbbgt" localSheetId="28">#REF!</definedName>
    <definedName name="bbbgt" localSheetId="29">#REF!</definedName>
    <definedName name="bbbgt" localSheetId="4">#REF!</definedName>
    <definedName name="bbbgt">#REF!</definedName>
    <definedName name="bbbh" localSheetId="11">#REF!</definedName>
    <definedName name="bbbh" localSheetId="12">#REF!</definedName>
    <definedName name="bbbh" localSheetId="14">#REF!</definedName>
    <definedName name="bbbh" localSheetId="16">#REF!</definedName>
    <definedName name="bbbh" localSheetId="22">#REF!</definedName>
    <definedName name="bbbh" localSheetId="23">#REF!</definedName>
    <definedName name="bbbh" localSheetId="24">#REF!</definedName>
    <definedName name="bbbh" localSheetId="27">#REF!</definedName>
    <definedName name="bbbh" localSheetId="28">#REF!</definedName>
    <definedName name="bbbh" localSheetId="29">#REF!</definedName>
    <definedName name="bbbh" localSheetId="4">#REF!</definedName>
    <definedName name="bbbh">#REF!</definedName>
    <definedName name="bcvb" localSheetId="11">#REF!</definedName>
    <definedName name="bcvb" localSheetId="12">#REF!</definedName>
    <definedName name="bcvb" localSheetId="14">#REF!</definedName>
    <definedName name="bcvb" localSheetId="16">#REF!</definedName>
    <definedName name="bcvb" localSheetId="22">#REF!</definedName>
    <definedName name="bcvb" localSheetId="23">#REF!</definedName>
    <definedName name="bcvb" localSheetId="24">#REF!</definedName>
    <definedName name="bcvb" localSheetId="27">#REF!</definedName>
    <definedName name="bcvb" localSheetId="28">#REF!</definedName>
    <definedName name="bcvb" localSheetId="29">#REF!</definedName>
    <definedName name="bcvb" localSheetId="4">#REF!</definedName>
    <definedName name="bcvb">#REF!</definedName>
    <definedName name="bf" localSheetId="1" hidden="1">'[18]7.6'!#REF!</definedName>
    <definedName name="bf" localSheetId="10" hidden="1">'[18]7.6'!#REF!</definedName>
    <definedName name="bf" localSheetId="11" hidden="1">'[18]7.6'!#REF!</definedName>
    <definedName name="bf" localSheetId="12" hidden="1">'[18]7.6'!#REF!</definedName>
    <definedName name="bf" localSheetId="13" hidden="1">'[18]7.6'!#REF!</definedName>
    <definedName name="bf" localSheetId="14" hidden="1">'[18]7.6'!#REF!</definedName>
    <definedName name="bf" localSheetId="16" hidden="1">'[18]7.6'!#REF!</definedName>
    <definedName name="bf" localSheetId="22" hidden="1">'[18]7.6'!#REF!</definedName>
    <definedName name="bf" localSheetId="23" hidden="1">'[18]7.6'!#REF!</definedName>
    <definedName name="bf" localSheetId="24" hidden="1">'[18]7.6'!#REF!</definedName>
    <definedName name="bf" localSheetId="27" hidden="1">'[19]7.6'!#REF!</definedName>
    <definedName name="bf" localSheetId="28" hidden="1">'[18]7.6'!#REF!</definedName>
    <definedName name="bf" localSheetId="2" hidden="1">'[18]7.6'!#REF!</definedName>
    <definedName name="bf" localSheetId="29" hidden="1">'[18]7.6'!#REF!</definedName>
    <definedName name="bf" localSheetId="3" hidden="1">'[18]7.6'!#REF!</definedName>
    <definedName name="bf" localSheetId="4" hidden="1">'[18]7.6'!#REF!</definedName>
    <definedName name="bf" localSheetId="5" hidden="1">'[18]7.6'!#REF!</definedName>
    <definedName name="bf" localSheetId="6" hidden="1">'[18]7.6'!#REF!</definedName>
    <definedName name="bf" localSheetId="7" hidden="1">'[18]7.6'!#REF!</definedName>
    <definedName name="bf" localSheetId="8" hidden="1">'[18]7.6'!#REF!</definedName>
    <definedName name="bf" localSheetId="9" hidden="1">'[18]7.6'!#REF!</definedName>
    <definedName name="bf" hidden="1">'[19]7.6'!#REF!</definedName>
    <definedName name="bfeh">#REF!</definedName>
    <definedName name="BH" localSheetId="11">#REF!</definedName>
    <definedName name="BH" localSheetId="12">#REF!</definedName>
    <definedName name="BH" localSheetId="14">#REF!</definedName>
    <definedName name="BH" localSheetId="16">#REF!</definedName>
    <definedName name="BH" localSheetId="22">#REF!</definedName>
    <definedName name="BH" localSheetId="23">#REF!</definedName>
    <definedName name="BH" localSheetId="24">#REF!</definedName>
    <definedName name="BH" localSheetId="27">#REF!</definedName>
    <definedName name="BH" localSheetId="28">#REF!</definedName>
    <definedName name="BH" localSheetId="29">#REF!</definedName>
    <definedName name="BH" localSheetId="4">#REF!</definedName>
    <definedName name="BH">#REF!</definedName>
    <definedName name="bnb" localSheetId="1" hidden="1">'[18]7.6'!#REF!</definedName>
    <definedName name="bnb" localSheetId="10" hidden="1">'[18]7.6'!#REF!</definedName>
    <definedName name="bnb" localSheetId="11" hidden="1">'[18]7.6'!#REF!</definedName>
    <definedName name="bnb" localSheetId="12" hidden="1">'[18]7.6'!#REF!</definedName>
    <definedName name="bnb" localSheetId="13" hidden="1">'[18]7.6'!#REF!</definedName>
    <definedName name="bnb" localSheetId="14" hidden="1">'[18]7.6'!#REF!</definedName>
    <definedName name="bnb" localSheetId="16" hidden="1">'[18]7.6'!#REF!</definedName>
    <definedName name="bnb" localSheetId="22" hidden="1">'[18]7.6'!#REF!</definedName>
    <definedName name="bnb" localSheetId="23" hidden="1">'[18]7.6'!#REF!</definedName>
    <definedName name="bnb" localSheetId="24" hidden="1">'[18]7.6'!#REF!</definedName>
    <definedName name="bnb" localSheetId="27" hidden="1">'[19]7.6'!#REF!</definedName>
    <definedName name="bnb" localSheetId="28" hidden="1">'[18]7.6'!#REF!</definedName>
    <definedName name="bnb" localSheetId="2" hidden="1">'[18]7.6'!#REF!</definedName>
    <definedName name="bnb" localSheetId="29" hidden="1">'[18]7.6'!#REF!</definedName>
    <definedName name="bnb" localSheetId="3" hidden="1">'[18]7.6'!#REF!</definedName>
    <definedName name="bnb" localSheetId="4" hidden="1">'[18]7.6'!#REF!</definedName>
    <definedName name="bnb" localSheetId="5" hidden="1">'[18]7.6'!#REF!</definedName>
    <definedName name="bnb" localSheetId="6" hidden="1">'[18]7.6'!#REF!</definedName>
    <definedName name="bnb" localSheetId="7" hidden="1">'[18]7.6'!#REF!</definedName>
    <definedName name="bnb" localSheetId="8" hidden="1">'[18]7.6'!#REF!</definedName>
    <definedName name="bnb" localSheetId="9" hidden="1">'[18]7.6'!#REF!</definedName>
    <definedName name="bnb" hidden="1">'[19]7.6'!#REF!</definedName>
    <definedName name="book2">#REF!</definedName>
    <definedName name="BudgetYear">#REF!</definedName>
    <definedName name="bv" localSheetId="11">#REF!</definedName>
    <definedName name="bv" localSheetId="12">#REF!</definedName>
    <definedName name="bv" localSheetId="14">#REF!</definedName>
    <definedName name="bv" localSheetId="16">#REF!</definedName>
    <definedName name="bv" localSheetId="22">#REF!</definedName>
    <definedName name="bv" localSheetId="23">#REF!</definedName>
    <definedName name="bv" localSheetId="24">#REF!</definedName>
    <definedName name="bv" localSheetId="27">#REF!</definedName>
    <definedName name="bv" localSheetId="28">#REF!</definedName>
    <definedName name="bv" localSheetId="29">#REF!</definedName>
    <definedName name="bv" localSheetId="4">#REF!</definedName>
    <definedName name="bv">#REF!</definedName>
    <definedName name="CalcsDishMatch">#N/A</definedName>
    <definedName name="carp">#REF!</definedName>
    <definedName name="cc" localSheetId="1">#REF!</definedName>
    <definedName name="cc" localSheetId="11">#REF!</definedName>
    <definedName name="cc" localSheetId="12">#REF!</definedName>
    <definedName name="cc" localSheetId="14">#REF!</definedName>
    <definedName name="cc" localSheetId="16">#REF!</definedName>
    <definedName name="cc" localSheetId="22">#REF!</definedName>
    <definedName name="cc" localSheetId="23">#REF!</definedName>
    <definedName name="cc" localSheetId="24">#REF!</definedName>
    <definedName name="cc" localSheetId="27">#REF!</definedName>
    <definedName name="cc" localSheetId="28">#REF!</definedName>
    <definedName name="cc" localSheetId="29">#REF!</definedName>
    <definedName name="cc" localSheetId="4">#REF!</definedName>
    <definedName name="cc" localSheetId="5">#REF!</definedName>
    <definedName name="cc" localSheetId="6">#REF!</definedName>
    <definedName name="cc">#REF!</definedName>
    <definedName name="combine">'[10]4.8'!#REF!</definedName>
    <definedName name="con_05" localSheetId="1">#REF!</definedName>
    <definedName name="con_05" localSheetId="11">#REF!</definedName>
    <definedName name="con_05" localSheetId="12">#REF!</definedName>
    <definedName name="con_05" localSheetId="14">#REF!</definedName>
    <definedName name="con_05" localSheetId="16">#REF!</definedName>
    <definedName name="con_05" localSheetId="22">#REF!</definedName>
    <definedName name="con_05" localSheetId="23">#REF!</definedName>
    <definedName name="con_05" localSheetId="24">#REF!</definedName>
    <definedName name="con_05" localSheetId="27">#REF!</definedName>
    <definedName name="con_05" localSheetId="28">#REF!</definedName>
    <definedName name="con_05" localSheetId="29">#REF!</definedName>
    <definedName name="con_05" localSheetId="4">#REF!</definedName>
    <definedName name="con_05" localSheetId="5">#REF!</definedName>
    <definedName name="con_05" localSheetId="6">#REF!</definedName>
    <definedName name="con_05">#REF!</definedName>
    <definedName name="con_06" localSheetId="1">#REF!</definedName>
    <definedName name="con_06" localSheetId="11">#REF!</definedName>
    <definedName name="con_06" localSheetId="12">#REF!</definedName>
    <definedName name="con_06" localSheetId="14">#REF!</definedName>
    <definedName name="con_06" localSheetId="16">#REF!</definedName>
    <definedName name="con_06" localSheetId="22">#REF!</definedName>
    <definedName name="con_06" localSheetId="23">#REF!</definedName>
    <definedName name="con_06" localSheetId="24">#REF!</definedName>
    <definedName name="con_06" localSheetId="27">#REF!</definedName>
    <definedName name="con_06" localSheetId="28">#REF!</definedName>
    <definedName name="con_06" localSheetId="29">#REF!</definedName>
    <definedName name="con_06" localSheetId="4">#REF!</definedName>
    <definedName name="con_06" localSheetId="5">#REF!</definedName>
    <definedName name="con_06" localSheetId="6">#REF!</definedName>
    <definedName name="con_06">#REF!</definedName>
    <definedName name="con_07" localSheetId="1">#REF!</definedName>
    <definedName name="con_07" localSheetId="11">#REF!</definedName>
    <definedName name="con_07" localSheetId="12">#REF!</definedName>
    <definedName name="con_07" localSheetId="14">#REF!</definedName>
    <definedName name="con_07" localSheetId="16">#REF!</definedName>
    <definedName name="con_07" localSheetId="22">#REF!</definedName>
    <definedName name="con_07" localSheetId="23">#REF!</definedName>
    <definedName name="con_07" localSheetId="24">#REF!</definedName>
    <definedName name="con_07" localSheetId="27">#REF!</definedName>
    <definedName name="con_07" localSheetId="28">#REF!</definedName>
    <definedName name="con_07" localSheetId="29">#REF!</definedName>
    <definedName name="con_07" localSheetId="4">#REF!</definedName>
    <definedName name="con_07" localSheetId="5">#REF!</definedName>
    <definedName name="con_07" localSheetId="6">#REF!</definedName>
    <definedName name="con_07">#REF!</definedName>
    <definedName name="con_08" localSheetId="1">#REF!</definedName>
    <definedName name="con_08" localSheetId="11">#REF!</definedName>
    <definedName name="con_08" localSheetId="12">#REF!</definedName>
    <definedName name="con_08" localSheetId="14">#REF!</definedName>
    <definedName name="con_08" localSheetId="16">#REF!</definedName>
    <definedName name="con_08" localSheetId="22">#REF!</definedName>
    <definedName name="con_08" localSheetId="23">#REF!</definedName>
    <definedName name="con_08" localSheetId="24">#REF!</definedName>
    <definedName name="con_08" localSheetId="27">#REF!</definedName>
    <definedName name="con_08" localSheetId="28">#REF!</definedName>
    <definedName name="con_08" localSheetId="29">#REF!</definedName>
    <definedName name="con_08" localSheetId="4">#REF!</definedName>
    <definedName name="con_08" localSheetId="5">#REF!</definedName>
    <definedName name="con_08" localSheetId="6">#REF!</definedName>
    <definedName name="con_08">#REF!</definedName>
    <definedName name="con_09" localSheetId="1">#REF!</definedName>
    <definedName name="con_09" localSheetId="11">#REF!</definedName>
    <definedName name="con_09" localSheetId="12">#REF!</definedName>
    <definedName name="con_09" localSheetId="14">#REF!</definedName>
    <definedName name="con_09" localSheetId="16">#REF!</definedName>
    <definedName name="con_09" localSheetId="22">#REF!</definedName>
    <definedName name="con_09" localSheetId="23">#REF!</definedName>
    <definedName name="con_09" localSheetId="24">#REF!</definedName>
    <definedName name="con_09" localSheetId="27">#REF!</definedName>
    <definedName name="con_09" localSheetId="28">#REF!</definedName>
    <definedName name="con_09" localSheetId="29">#REF!</definedName>
    <definedName name="con_09" localSheetId="4">#REF!</definedName>
    <definedName name="con_09" localSheetId="5">#REF!</definedName>
    <definedName name="con_09" localSheetId="6">#REF!</definedName>
    <definedName name="con_09">#REF!</definedName>
    <definedName name="con_10" localSheetId="1">#REF!</definedName>
    <definedName name="con_10" localSheetId="11">#REF!</definedName>
    <definedName name="con_10" localSheetId="12">#REF!</definedName>
    <definedName name="con_10" localSheetId="14">#REF!</definedName>
    <definedName name="con_10" localSheetId="16">#REF!</definedName>
    <definedName name="con_10" localSheetId="22">#REF!</definedName>
    <definedName name="con_10" localSheetId="23">#REF!</definedName>
    <definedName name="con_10" localSheetId="24">#REF!</definedName>
    <definedName name="con_10" localSheetId="27">#REF!</definedName>
    <definedName name="con_10" localSheetId="28">#REF!</definedName>
    <definedName name="con_10" localSheetId="29">#REF!</definedName>
    <definedName name="con_10" localSheetId="4">#REF!</definedName>
    <definedName name="con_10" localSheetId="5">#REF!</definedName>
    <definedName name="con_10" localSheetId="6">#REF!</definedName>
    <definedName name="con_10">#REF!</definedName>
    <definedName name="con_11" localSheetId="1">#REF!</definedName>
    <definedName name="con_11" localSheetId="11">#REF!</definedName>
    <definedName name="con_11" localSheetId="12">#REF!</definedName>
    <definedName name="con_11" localSheetId="14">#REF!</definedName>
    <definedName name="con_11" localSheetId="16">#REF!</definedName>
    <definedName name="con_11" localSheetId="22">#REF!</definedName>
    <definedName name="con_11" localSheetId="23">#REF!</definedName>
    <definedName name="con_11" localSheetId="24">#REF!</definedName>
    <definedName name="con_11" localSheetId="27">#REF!</definedName>
    <definedName name="con_11" localSheetId="28">#REF!</definedName>
    <definedName name="con_11" localSheetId="29">#REF!</definedName>
    <definedName name="con_11" localSheetId="4">#REF!</definedName>
    <definedName name="con_11" localSheetId="5">#REF!</definedName>
    <definedName name="con_11" localSheetId="6">#REF!</definedName>
    <definedName name="con_11">#REF!</definedName>
    <definedName name="con_13p">#REF!</definedName>
    <definedName name="con_14p">#REF!</definedName>
    <definedName name="cons_12p" localSheetId="1">#REF!</definedName>
    <definedName name="cons_12p" localSheetId="11">#REF!</definedName>
    <definedName name="cons_12p" localSheetId="12">#REF!</definedName>
    <definedName name="cons_12p" localSheetId="14">#REF!</definedName>
    <definedName name="cons_12p" localSheetId="16">#REF!</definedName>
    <definedName name="cons_12p" localSheetId="22">#REF!</definedName>
    <definedName name="cons_12p" localSheetId="23">#REF!</definedName>
    <definedName name="cons_12p" localSheetId="24">#REF!</definedName>
    <definedName name="cons_12p" localSheetId="27">#REF!</definedName>
    <definedName name="cons_12p" localSheetId="28">#REF!</definedName>
    <definedName name="cons_12p" localSheetId="29">#REF!</definedName>
    <definedName name="cons_12p" localSheetId="4">#REF!</definedName>
    <definedName name="cons_12p" localSheetId="5">#REF!</definedName>
    <definedName name="cons_12p" localSheetId="6">#REF!</definedName>
    <definedName name="cons_12p">#REF!</definedName>
    <definedName name="cons_2005" localSheetId="1">[20]VA_CONSTANT!$A$3:$Z$21</definedName>
    <definedName name="cons_2005" localSheetId="10">[20]VA_CONSTANT!$A$3:$Z$21</definedName>
    <definedName name="cons_2005" localSheetId="11">[20]VA_CONSTANT!$A$3:$Z$21</definedName>
    <definedName name="cons_2005" localSheetId="12">[20]VA_CONSTANT!$A$3:$Z$21</definedName>
    <definedName name="cons_2005" localSheetId="13">[20]VA_CONSTANT!$A$3:$Z$21</definedName>
    <definedName name="cons_2005" localSheetId="27">[21]VA_CONSTANT!$A$3:$Z$21</definedName>
    <definedName name="cons_2005" localSheetId="28">[20]VA_CONSTANT!$A$3:$Z$21</definedName>
    <definedName name="cons_2005" localSheetId="2">[20]VA_CONSTANT!$A$3:$Z$21</definedName>
    <definedName name="cons_2005" localSheetId="29">[20]VA_CONSTANT!$A$3:$Z$21</definedName>
    <definedName name="cons_2005" localSheetId="3">[20]VA_CONSTANT!$A$3:$Z$21</definedName>
    <definedName name="cons_2005" localSheetId="4">[20]VA_CONSTANT!$A$3:$Z$21</definedName>
    <definedName name="cons_2005" localSheetId="5">[20]VA_CONSTANT!$A$3:$Z$21</definedName>
    <definedName name="cons_2005" localSheetId="6">[20]VA_CONSTANT!$A$3:$Z$21</definedName>
    <definedName name="cons_2005" localSheetId="7">[20]VA_CONSTANT!$A$3:$Z$21</definedName>
    <definedName name="cons_2005" localSheetId="8">[20]VA_CONSTANT!$A$3:$Z$21</definedName>
    <definedName name="cons_2005" localSheetId="9">[20]VA_CONSTANT!$A$3:$Z$21</definedName>
    <definedName name="cons_2005">[22]VA_CONSTANT!$A$3:$Z$21</definedName>
    <definedName name="cons_2006" localSheetId="1">[20]VA_CONSTANT!$A$25:$Z$43</definedName>
    <definedName name="cons_2006" localSheetId="10">[20]VA_CONSTANT!$A$25:$Z$43</definedName>
    <definedName name="cons_2006" localSheetId="11">[20]VA_CONSTANT!$A$25:$Z$43</definedName>
    <definedName name="cons_2006" localSheetId="12">[20]VA_CONSTANT!$A$25:$Z$43</definedName>
    <definedName name="cons_2006" localSheetId="13">[20]VA_CONSTANT!$A$25:$Z$43</definedName>
    <definedName name="cons_2006" localSheetId="27">[21]VA_CONSTANT!$A$25:$Z$43</definedName>
    <definedName name="cons_2006" localSheetId="28">[20]VA_CONSTANT!$A$25:$Z$43</definedName>
    <definedName name="cons_2006" localSheetId="2">[20]VA_CONSTANT!$A$25:$Z$43</definedName>
    <definedName name="cons_2006" localSheetId="29">[20]VA_CONSTANT!$A$25:$Z$43</definedName>
    <definedName name="cons_2006" localSheetId="3">[20]VA_CONSTANT!$A$25:$Z$43</definedName>
    <definedName name="cons_2006" localSheetId="4">[20]VA_CONSTANT!$A$25:$Z$43</definedName>
    <definedName name="cons_2006" localSheetId="5">[20]VA_CONSTANT!$A$25:$Z$43</definedName>
    <definedName name="cons_2006" localSheetId="6">[20]VA_CONSTANT!$A$25:$Z$43</definedName>
    <definedName name="cons_2006" localSheetId="7">[20]VA_CONSTANT!$A$25:$Z$43</definedName>
    <definedName name="cons_2006" localSheetId="8">[20]VA_CONSTANT!$A$25:$Z$43</definedName>
    <definedName name="cons_2006" localSheetId="9">[20]VA_CONSTANT!$A$25:$Z$43</definedName>
    <definedName name="cons_2006">[22]VA_CONSTANT!$A$25:$Z$43</definedName>
    <definedName name="cons_2007" localSheetId="1">[20]VA_CONSTANT!$A$47:$Z$65</definedName>
    <definedName name="cons_2007" localSheetId="10">[20]VA_CONSTANT!$A$47:$Z$65</definedName>
    <definedName name="cons_2007" localSheetId="11">[20]VA_CONSTANT!$A$47:$Z$65</definedName>
    <definedName name="cons_2007" localSheetId="12">[20]VA_CONSTANT!$A$47:$Z$65</definedName>
    <definedName name="cons_2007" localSheetId="13">[20]VA_CONSTANT!$A$47:$Z$65</definedName>
    <definedName name="cons_2007" localSheetId="27">[21]VA_CONSTANT!$A$47:$Z$65</definedName>
    <definedName name="cons_2007" localSheetId="28">[20]VA_CONSTANT!$A$47:$Z$65</definedName>
    <definedName name="cons_2007" localSheetId="2">[20]VA_CONSTANT!$A$47:$Z$65</definedName>
    <definedName name="cons_2007" localSheetId="29">[20]VA_CONSTANT!$A$47:$Z$65</definedName>
    <definedName name="cons_2007" localSheetId="3">[20]VA_CONSTANT!$A$47:$Z$65</definedName>
    <definedName name="cons_2007" localSheetId="4">[20]VA_CONSTANT!$A$47:$Z$65</definedName>
    <definedName name="cons_2007" localSheetId="5">[20]VA_CONSTANT!$A$47:$Z$65</definedName>
    <definedName name="cons_2007" localSheetId="6">[20]VA_CONSTANT!$A$47:$Z$65</definedName>
    <definedName name="cons_2007" localSheetId="7">[20]VA_CONSTANT!$A$47:$Z$65</definedName>
    <definedName name="cons_2007" localSheetId="8">[20]VA_CONSTANT!$A$47:$Z$65</definedName>
    <definedName name="cons_2007" localSheetId="9">[20]VA_CONSTANT!$A$47:$Z$65</definedName>
    <definedName name="cons_2007">[22]VA_CONSTANT!$A$47:$Z$65</definedName>
    <definedName name="cons_2008" localSheetId="1">[20]VA_CONSTANT!$A$69:$Z$87</definedName>
    <definedName name="cons_2008" localSheetId="10">[20]VA_CONSTANT!$A$69:$Z$87</definedName>
    <definedName name="cons_2008" localSheetId="11">[20]VA_CONSTANT!$A$69:$Z$87</definedName>
    <definedName name="cons_2008" localSheetId="12">[20]VA_CONSTANT!$A$69:$Z$87</definedName>
    <definedName name="cons_2008" localSheetId="13">[20]VA_CONSTANT!$A$69:$Z$87</definedName>
    <definedName name="cons_2008" localSheetId="27">[21]VA_CONSTANT!$A$69:$Z$87</definedName>
    <definedName name="cons_2008" localSheetId="28">[20]VA_CONSTANT!$A$69:$Z$87</definedName>
    <definedName name="cons_2008" localSheetId="2">[20]VA_CONSTANT!$A$69:$Z$87</definedName>
    <definedName name="cons_2008" localSheetId="29">[20]VA_CONSTANT!$A$69:$Z$87</definedName>
    <definedName name="cons_2008" localSheetId="3">[20]VA_CONSTANT!$A$69:$Z$87</definedName>
    <definedName name="cons_2008" localSheetId="4">[20]VA_CONSTANT!$A$69:$Z$87</definedName>
    <definedName name="cons_2008" localSheetId="5">[20]VA_CONSTANT!$A$69:$Z$87</definedName>
    <definedName name="cons_2008" localSheetId="6">[20]VA_CONSTANT!$A$69:$Z$87</definedName>
    <definedName name="cons_2008" localSheetId="7">[20]VA_CONSTANT!$A$69:$Z$87</definedName>
    <definedName name="cons_2008" localSheetId="8">[20]VA_CONSTANT!$A$69:$Z$87</definedName>
    <definedName name="cons_2008" localSheetId="9">[20]VA_CONSTANT!$A$69:$Z$87</definedName>
    <definedName name="cons_2008">[22]VA_CONSTANT!$A$69:$Z$87</definedName>
    <definedName name="cons_2009" localSheetId="1">[20]VA_CONSTANT!$A$91:$Z$109</definedName>
    <definedName name="cons_2009" localSheetId="10">[20]VA_CONSTANT!$A$91:$Z$109</definedName>
    <definedName name="cons_2009" localSheetId="11">[20]VA_CONSTANT!$A$91:$Z$109</definedName>
    <definedName name="cons_2009" localSheetId="12">[20]VA_CONSTANT!$A$91:$Z$109</definedName>
    <definedName name="cons_2009" localSheetId="13">[20]VA_CONSTANT!$A$91:$Z$109</definedName>
    <definedName name="cons_2009" localSheetId="27">[21]VA_CONSTANT!$A$91:$Z$109</definedName>
    <definedName name="cons_2009" localSheetId="28">[20]VA_CONSTANT!$A$91:$Z$109</definedName>
    <definedName name="cons_2009" localSheetId="2">[20]VA_CONSTANT!$A$91:$Z$109</definedName>
    <definedName name="cons_2009" localSheetId="29">[20]VA_CONSTANT!$A$91:$Z$109</definedName>
    <definedName name="cons_2009" localSheetId="3">[20]VA_CONSTANT!$A$91:$Z$109</definedName>
    <definedName name="cons_2009" localSheetId="4">[20]VA_CONSTANT!$A$91:$Z$109</definedName>
    <definedName name="cons_2009" localSheetId="5">[20]VA_CONSTANT!$A$91:$Z$109</definedName>
    <definedName name="cons_2009" localSheetId="6">[20]VA_CONSTANT!$A$91:$Z$109</definedName>
    <definedName name="cons_2009" localSheetId="7">[20]VA_CONSTANT!$A$91:$Z$109</definedName>
    <definedName name="cons_2009" localSheetId="8">[20]VA_CONSTANT!$A$91:$Z$109</definedName>
    <definedName name="cons_2009" localSheetId="9">[20]VA_CONSTANT!$A$91:$Z$109</definedName>
    <definedName name="cons_2009">[22]VA_CONSTANT!$A$91:$Z$109</definedName>
    <definedName name="cons_2010" localSheetId="1">[20]VA_CONSTANT!$A$113:$Z$131</definedName>
    <definedName name="cons_2010" localSheetId="10">[20]VA_CONSTANT!$A$113:$Z$131</definedName>
    <definedName name="cons_2010" localSheetId="11">[20]VA_CONSTANT!$A$113:$Z$131</definedName>
    <definedName name="cons_2010" localSheetId="12">[20]VA_CONSTANT!$A$113:$Z$131</definedName>
    <definedName name="cons_2010" localSheetId="13">[20]VA_CONSTANT!$A$113:$Z$131</definedName>
    <definedName name="cons_2010" localSheetId="27">[21]VA_CONSTANT!$A$113:$Z$131</definedName>
    <definedName name="cons_2010" localSheetId="28">[20]VA_CONSTANT!$A$113:$Z$131</definedName>
    <definedName name="cons_2010" localSheetId="2">[20]VA_CONSTANT!$A$113:$Z$131</definedName>
    <definedName name="cons_2010" localSheetId="29">[20]VA_CONSTANT!$A$113:$Z$131</definedName>
    <definedName name="cons_2010" localSheetId="3">[20]VA_CONSTANT!$A$113:$Z$131</definedName>
    <definedName name="cons_2010" localSheetId="4">[20]VA_CONSTANT!$A$113:$Z$131</definedName>
    <definedName name="cons_2010" localSheetId="5">[20]VA_CONSTANT!$A$113:$Z$131</definedName>
    <definedName name="cons_2010" localSheetId="6">[20]VA_CONSTANT!$A$113:$Z$131</definedName>
    <definedName name="cons_2010" localSheetId="7">[20]VA_CONSTANT!$A$113:$Z$131</definedName>
    <definedName name="cons_2010" localSheetId="8">[20]VA_CONSTANT!$A$113:$Z$131</definedName>
    <definedName name="cons_2010" localSheetId="9">[20]VA_CONSTANT!$A$113:$Z$131</definedName>
    <definedName name="cons_2010">[22]VA_CONSTANT!$A$113:$Z$131</definedName>
    <definedName name="cons_2011" localSheetId="1">[20]VA_CONSTANT!$A$135:$Z$153</definedName>
    <definedName name="cons_2011" localSheetId="10">[20]VA_CONSTANT!$A$135:$Z$153</definedName>
    <definedName name="cons_2011" localSheetId="11">[20]VA_CONSTANT!$A$135:$Z$153</definedName>
    <definedName name="cons_2011" localSheetId="12">[20]VA_CONSTANT!$A$135:$Z$153</definedName>
    <definedName name="cons_2011" localSheetId="13">[20]VA_CONSTANT!$A$135:$Z$153</definedName>
    <definedName name="cons_2011" localSheetId="27">[21]VA_CONSTANT!$A$135:$Z$153</definedName>
    <definedName name="cons_2011" localSheetId="28">[20]VA_CONSTANT!$A$135:$Z$153</definedName>
    <definedName name="cons_2011" localSheetId="2">[20]VA_CONSTANT!$A$135:$Z$153</definedName>
    <definedName name="cons_2011" localSheetId="29">[20]VA_CONSTANT!$A$135:$Z$153</definedName>
    <definedName name="cons_2011" localSheetId="3">[20]VA_CONSTANT!$A$135:$Z$153</definedName>
    <definedName name="cons_2011" localSheetId="4">[20]VA_CONSTANT!$A$135:$Z$153</definedName>
    <definedName name="cons_2011" localSheetId="5">[20]VA_CONSTANT!$A$135:$Z$153</definedName>
    <definedName name="cons_2011" localSheetId="6">[20]VA_CONSTANT!$A$135:$Z$153</definedName>
    <definedName name="cons_2011" localSheetId="7">[20]VA_CONSTANT!$A$135:$Z$153</definedName>
    <definedName name="cons_2011" localSheetId="8">[20]VA_CONSTANT!$A$135:$Z$153</definedName>
    <definedName name="cons_2011" localSheetId="9">[20]VA_CONSTANT!$A$135:$Z$153</definedName>
    <definedName name="cons_2011">[22]VA_CONSTANT!$A$135:$Z$153</definedName>
    <definedName name="cons_2012" localSheetId="1">[20]VA_CONSTANT!$A$157:$Z$175</definedName>
    <definedName name="cons_2012" localSheetId="10">[20]VA_CONSTANT!$A$157:$Z$175</definedName>
    <definedName name="cons_2012" localSheetId="11">[20]VA_CONSTANT!$A$157:$Z$175</definedName>
    <definedName name="cons_2012" localSheetId="12">[20]VA_CONSTANT!$A$157:$Z$175</definedName>
    <definedName name="cons_2012" localSheetId="13">[20]VA_CONSTANT!$A$157:$Z$175</definedName>
    <definedName name="cons_2012" localSheetId="27">[21]VA_CONSTANT!$A$157:$Z$175</definedName>
    <definedName name="cons_2012" localSheetId="28">[20]VA_CONSTANT!$A$157:$Z$175</definedName>
    <definedName name="cons_2012" localSheetId="2">[20]VA_CONSTANT!$A$157:$Z$175</definedName>
    <definedName name="cons_2012" localSheetId="29">[20]VA_CONSTANT!$A$157:$Z$175</definedName>
    <definedName name="cons_2012" localSheetId="3">[20]VA_CONSTANT!$A$157:$Z$175</definedName>
    <definedName name="cons_2012" localSheetId="4">[20]VA_CONSTANT!$A$157:$Z$175</definedName>
    <definedName name="cons_2012" localSheetId="5">[20]VA_CONSTANT!$A$157:$Z$175</definedName>
    <definedName name="cons_2012" localSheetId="6">[20]VA_CONSTANT!$A$157:$Z$175</definedName>
    <definedName name="cons_2012" localSheetId="7">[20]VA_CONSTANT!$A$157:$Z$175</definedName>
    <definedName name="cons_2012" localSheetId="8">[20]VA_CONSTANT!$A$157:$Z$175</definedName>
    <definedName name="cons_2012" localSheetId="9">[20]VA_CONSTANT!$A$157:$Z$175</definedName>
    <definedName name="cons_2012">[22]VA_CONSTANT!$A$157:$Z$175</definedName>
    <definedName name="cons_2013" localSheetId="1">[20]VA_CONSTANT!$A$179:$Z$197</definedName>
    <definedName name="cons_2013" localSheetId="10">[20]VA_CONSTANT!$A$179:$Z$197</definedName>
    <definedName name="cons_2013" localSheetId="11">[20]VA_CONSTANT!$A$179:$Z$197</definedName>
    <definedName name="cons_2013" localSheetId="12">[20]VA_CONSTANT!$A$179:$Z$197</definedName>
    <definedName name="cons_2013" localSheetId="13">[20]VA_CONSTANT!$A$179:$Z$197</definedName>
    <definedName name="cons_2013" localSheetId="27">[21]VA_CONSTANT!$A$179:$Z$197</definedName>
    <definedName name="cons_2013" localSheetId="28">[20]VA_CONSTANT!$A$179:$Z$197</definedName>
    <definedName name="cons_2013" localSheetId="2">[20]VA_CONSTANT!$A$179:$Z$197</definedName>
    <definedName name="cons_2013" localSheetId="29">[20]VA_CONSTANT!$A$179:$Z$197</definedName>
    <definedName name="cons_2013" localSheetId="3">[20]VA_CONSTANT!$A$179:$Z$197</definedName>
    <definedName name="cons_2013" localSheetId="4">[20]VA_CONSTANT!$A$179:$Z$197</definedName>
    <definedName name="cons_2013" localSheetId="5">[20]VA_CONSTANT!$A$179:$Z$197</definedName>
    <definedName name="cons_2013" localSheetId="6">[20]VA_CONSTANT!$A$179:$Z$197</definedName>
    <definedName name="cons_2013" localSheetId="7">[20]VA_CONSTANT!$A$179:$Z$197</definedName>
    <definedName name="cons_2013" localSheetId="8">[20]VA_CONSTANT!$A$179:$Z$197</definedName>
    <definedName name="cons_2013" localSheetId="9">[20]VA_CONSTANT!$A$179:$Z$197</definedName>
    <definedName name="cons_2013">[22]VA_CONSTANT!$A$179:$Z$197</definedName>
    <definedName name="cons_2013p" localSheetId="1">#REF!</definedName>
    <definedName name="cons_2013p" localSheetId="11">#REF!</definedName>
    <definedName name="cons_2013p" localSheetId="12">#REF!</definedName>
    <definedName name="cons_2013p" localSheetId="14">#REF!</definedName>
    <definedName name="cons_2013p" localSheetId="16">#REF!</definedName>
    <definedName name="cons_2013p" localSheetId="22">#REF!</definedName>
    <definedName name="cons_2013p" localSheetId="23">#REF!</definedName>
    <definedName name="cons_2013p" localSheetId="24">#REF!</definedName>
    <definedName name="cons_2013p" localSheetId="27">#REF!</definedName>
    <definedName name="cons_2013p" localSheetId="28">#REF!</definedName>
    <definedName name="cons_2013p" localSheetId="29">#REF!</definedName>
    <definedName name="cons_2013p" localSheetId="4">#REF!</definedName>
    <definedName name="cons_2013p" localSheetId="5">#REF!</definedName>
    <definedName name="cons_2013p" localSheetId="6">#REF!</definedName>
    <definedName name="cons_2013p">#REF!</definedName>
    <definedName name="cons_2013po" localSheetId="1">#REF!</definedName>
    <definedName name="cons_2013po" localSheetId="11">#REF!</definedName>
    <definedName name="cons_2013po" localSheetId="12">#REF!</definedName>
    <definedName name="cons_2013po" localSheetId="14">#REF!</definedName>
    <definedName name="cons_2013po" localSheetId="16">#REF!</definedName>
    <definedName name="cons_2013po" localSheetId="22">#REF!</definedName>
    <definedName name="cons_2013po" localSheetId="23">#REF!</definedName>
    <definedName name="cons_2013po" localSheetId="24">#REF!</definedName>
    <definedName name="cons_2013po" localSheetId="27">#REF!</definedName>
    <definedName name="cons_2013po" localSheetId="28">#REF!</definedName>
    <definedName name="cons_2013po" localSheetId="29">#REF!</definedName>
    <definedName name="cons_2013po" localSheetId="4">#REF!</definedName>
    <definedName name="cons_2013po" localSheetId="5">#REF!</definedName>
    <definedName name="cons_2013po" localSheetId="6">#REF!</definedName>
    <definedName name="cons_2013po">#REF!</definedName>
    <definedName name="cons_22445">#REF!</definedName>
    <definedName name="cons_data" localSheetId="1">[20]VA_CONSTANT!$A$1:$Z$197</definedName>
    <definedName name="cons_data" localSheetId="10">[20]VA_CONSTANT!$A$1:$Z$197</definedName>
    <definedName name="cons_data" localSheetId="11">[20]VA_CONSTANT!$A$1:$Z$197</definedName>
    <definedName name="cons_data" localSheetId="12">[20]VA_CONSTANT!$A$1:$Z$197</definedName>
    <definedName name="cons_data" localSheetId="13">[20]VA_CONSTANT!$A$1:$Z$197</definedName>
    <definedName name="cons_data" localSheetId="27">[21]VA_CONSTANT!$A$1:$Z$197</definedName>
    <definedName name="cons_data" localSheetId="28">[20]VA_CONSTANT!$A$1:$Z$197</definedName>
    <definedName name="cons_data" localSheetId="2">[20]VA_CONSTANT!$A$1:$Z$197</definedName>
    <definedName name="cons_data" localSheetId="29">[20]VA_CONSTANT!$A$1:$Z$197</definedName>
    <definedName name="cons_data" localSheetId="3">[20]VA_CONSTANT!$A$1:$Z$197</definedName>
    <definedName name="cons_data" localSheetId="4">[20]VA_CONSTANT!$A$1:$Z$197</definedName>
    <definedName name="cons_data" localSheetId="5">[20]VA_CONSTANT!$A$1:$Z$197</definedName>
    <definedName name="cons_data" localSheetId="6">[20]VA_CONSTANT!$A$1:$Z$197</definedName>
    <definedName name="cons_data" localSheetId="7">[20]VA_CONSTANT!$A$1:$Z$197</definedName>
    <definedName name="cons_data" localSheetId="8">[20]VA_CONSTANT!$A$1:$Z$197</definedName>
    <definedName name="cons_data" localSheetId="9">[20]VA_CONSTANT!$A$1:$Z$197</definedName>
    <definedName name="cons_data">[22]VA_CONSTANT!$A$1:$Z$197</definedName>
    <definedName name="cpy">'[10]4.8'!#REF!</definedName>
    <definedName name="cur_0" localSheetId="1">#REF!</definedName>
    <definedName name="cur_0" localSheetId="11">#REF!</definedName>
    <definedName name="cur_0" localSheetId="12">#REF!</definedName>
    <definedName name="cur_0" localSheetId="14">#REF!</definedName>
    <definedName name="cur_0" localSheetId="16">#REF!</definedName>
    <definedName name="cur_0" localSheetId="22">#REF!</definedName>
    <definedName name="cur_0" localSheetId="23">#REF!</definedName>
    <definedName name="cur_0" localSheetId="24">#REF!</definedName>
    <definedName name="cur_0" localSheetId="27">#REF!</definedName>
    <definedName name="cur_0" localSheetId="28">#REF!</definedName>
    <definedName name="cur_0" localSheetId="29">#REF!</definedName>
    <definedName name="cur_0" localSheetId="4">#REF!</definedName>
    <definedName name="cur_0" localSheetId="5">#REF!</definedName>
    <definedName name="cur_0" localSheetId="6">#REF!</definedName>
    <definedName name="cur_0">#REF!</definedName>
    <definedName name="cur_05" localSheetId="1">#REF!</definedName>
    <definedName name="cur_05" localSheetId="11">#REF!</definedName>
    <definedName name="cur_05" localSheetId="12">#REF!</definedName>
    <definedName name="cur_05" localSheetId="14">#REF!</definedName>
    <definedName name="cur_05" localSheetId="16">#REF!</definedName>
    <definedName name="cur_05" localSheetId="22">#REF!</definedName>
    <definedName name="cur_05" localSheetId="23">#REF!</definedName>
    <definedName name="cur_05" localSheetId="24">#REF!</definedName>
    <definedName name="cur_05" localSheetId="27">#REF!</definedName>
    <definedName name="cur_05" localSheetId="28">#REF!</definedName>
    <definedName name="cur_05" localSheetId="29">#REF!</definedName>
    <definedName name="cur_05" localSheetId="4">#REF!</definedName>
    <definedName name="cur_05" localSheetId="5">#REF!</definedName>
    <definedName name="cur_05" localSheetId="6">#REF!</definedName>
    <definedName name="cur_05">#REF!</definedName>
    <definedName name="cur_06" localSheetId="1">#REF!</definedName>
    <definedName name="cur_06" localSheetId="11">#REF!</definedName>
    <definedName name="cur_06" localSheetId="12">#REF!</definedName>
    <definedName name="cur_06" localSheetId="14">#REF!</definedName>
    <definedName name="cur_06" localSheetId="16">#REF!</definedName>
    <definedName name="cur_06" localSheetId="22">#REF!</definedName>
    <definedName name="cur_06" localSheetId="23">#REF!</definedName>
    <definedName name="cur_06" localSheetId="24">#REF!</definedName>
    <definedName name="cur_06" localSheetId="27">#REF!</definedName>
    <definedName name="cur_06" localSheetId="28">#REF!</definedName>
    <definedName name="cur_06" localSheetId="29">#REF!</definedName>
    <definedName name="cur_06" localSheetId="4">#REF!</definedName>
    <definedName name="cur_06" localSheetId="5">#REF!</definedName>
    <definedName name="cur_06" localSheetId="6">#REF!</definedName>
    <definedName name="cur_06">#REF!</definedName>
    <definedName name="cur_07" localSheetId="1">#REF!</definedName>
    <definedName name="cur_07" localSheetId="11">#REF!</definedName>
    <definedName name="cur_07" localSheetId="12">#REF!</definedName>
    <definedName name="cur_07" localSheetId="14">#REF!</definedName>
    <definedName name="cur_07" localSheetId="16">#REF!</definedName>
    <definedName name="cur_07" localSheetId="22">#REF!</definedName>
    <definedName name="cur_07" localSheetId="23">#REF!</definedName>
    <definedName name="cur_07" localSheetId="24">#REF!</definedName>
    <definedName name="cur_07" localSheetId="27">#REF!</definedName>
    <definedName name="cur_07" localSheetId="28">#REF!</definedName>
    <definedName name="cur_07" localSheetId="29">#REF!</definedName>
    <definedName name="cur_07" localSheetId="4">#REF!</definedName>
    <definedName name="cur_07" localSheetId="5">#REF!</definedName>
    <definedName name="cur_07" localSheetId="6">#REF!</definedName>
    <definedName name="cur_07">#REF!</definedName>
    <definedName name="cur_08" localSheetId="1">#REF!</definedName>
    <definedName name="cur_08" localSheetId="11">#REF!</definedName>
    <definedName name="cur_08" localSheetId="12">#REF!</definedName>
    <definedName name="cur_08" localSheetId="14">#REF!</definedName>
    <definedName name="cur_08" localSheetId="16">#REF!</definedName>
    <definedName name="cur_08" localSheetId="22">#REF!</definedName>
    <definedName name="cur_08" localSheetId="23">#REF!</definedName>
    <definedName name="cur_08" localSheetId="24">#REF!</definedName>
    <definedName name="cur_08" localSheetId="27">#REF!</definedName>
    <definedName name="cur_08" localSheetId="28">#REF!</definedName>
    <definedName name="cur_08" localSheetId="29">#REF!</definedName>
    <definedName name="cur_08" localSheetId="4">#REF!</definedName>
    <definedName name="cur_08" localSheetId="5">#REF!</definedName>
    <definedName name="cur_08" localSheetId="6">#REF!</definedName>
    <definedName name="cur_08">#REF!</definedName>
    <definedName name="cur_09" localSheetId="1">#REF!</definedName>
    <definedName name="cur_09" localSheetId="11">#REF!</definedName>
    <definedName name="cur_09" localSheetId="12">#REF!</definedName>
    <definedName name="cur_09" localSheetId="14">#REF!</definedName>
    <definedName name="cur_09" localSheetId="16">#REF!</definedName>
    <definedName name="cur_09" localSheetId="22">#REF!</definedName>
    <definedName name="cur_09" localSheetId="23">#REF!</definedName>
    <definedName name="cur_09" localSheetId="24">#REF!</definedName>
    <definedName name="cur_09" localSheetId="27">#REF!</definedName>
    <definedName name="cur_09" localSheetId="28">#REF!</definedName>
    <definedName name="cur_09" localSheetId="29">#REF!</definedName>
    <definedName name="cur_09" localSheetId="4">#REF!</definedName>
    <definedName name="cur_09" localSheetId="5">#REF!</definedName>
    <definedName name="cur_09" localSheetId="6">#REF!</definedName>
    <definedName name="cur_09">#REF!</definedName>
    <definedName name="cur_10" localSheetId="1">#REF!</definedName>
    <definedName name="cur_10" localSheetId="11">#REF!</definedName>
    <definedName name="cur_10" localSheetId="12">#REF!</definedName>
    <definedName name="cur_10" localSheetId="14">#REF!</definedName>
    <definedName name="cur_10" localSheetId="16">#REF!</definedName>
    <definedName name="cur_10" localSheetId="22">#REF!</definedName>
    <definedName name="cur_10" localSheetId="23">#REF!</definedName>
    <definedName name="cur_10" localSheetId="24">#REF!</definedName>
    <definedName name="cur_10" localSheetId="27">#REF!</definedName>
    <definedName name="cur_10" localSheetId="28">#REF!</definedName>
    <definedName name="cur_10" localSheetId="29">#REF!</definedName>
    <definedName name="cur_10" localSheetId="4">#REF!</definedName>
    <definedName name="cur_10" localSheetId="5">#REF!</definedName>
    <definedName name="cur_10" localSheetId="6">#REF!</definedName>
    <definedName name="cur_10">#REF!</definedName>
    <definedName name="cur_11" localSheetId="1">#REF!</definedName>
    <definedName name="cur_11" localSheetId="11">#REF!</definedName>
    <definedName name="cur_11" localSheetId="12">#REF!</definedName>
    <definedName name="cur_11" localSheetId="14">#REF!</definedName>
    <definedName name="cur_11" localSheetId="16">#REF!</definedName>
    <definedName name="cur_11" localSheetId="22">#REF!</definedName>
    <definedName name="cur_11" localSheetId="23">#REF!</definedName>
    <definedName name="cur_11" localSheetId="24">#REF!</definedName>
    <definedName name="cur_11" localSheetId="27">#REF!</definedName>
    <definedName name="cur_11" localSheetId="28">#REF!</definedName>
    <definedName name="cur_11" localSheetId="29">#REF!</definedName>
    <definedName name="cur_11" localSheetId="4">#REF!</definedName>
    <definedName name="cur_11" localSheetId="5">#REF!</definedName>
    <definedName name="cur_11" localSheetId="6">#REF!</definedName>
    <definedName name="cur_11">#REF!</definedName>
    <definedName name="cur_12p" localSheetId="1">#REF!</definedName>
    <definedName name="cur_12p" localSheetId="11">#REF!</definedName>
    <definedName name="cur_12p" localSheetId="12">#REF!</definedName>
    <definedName name="cur_12p" localSheetId="14">#REF!</definedName>
    <definedName name="cur_12p" localSheetId="16">#REF!</definedName>
    <definedName name="cur_12p" localSheetId="22">#REF!</definedName>
    <definedName name="cur_12p" localSheetId="23">#REF!</definedName>
    <definedName name="cur_12p" localSheetId="24">#REF!</definedName>
    <definedName name="cur_12p" localSheetId="27">#REF!</definedName>
    <definedName name="cur_12p" localSheetId="28">#REF!</definedName>
    <definedName name="cur_12p" localSheetId="29">#REF!</definedName>
    <definedName name="cur_12p" localSheetId="4">#REF!</definedName>
    <definedName name="cur_12p" localSheetId="5">#REF!</definedName>
    <definedName name="cur_12p" localSheetId="6">#REF!</definedName>
    <definedName name="cur_12p">#REF!</definedName>
    <definedName name="cur_13p">#REF!</definedName>
    <definedName name="cur_14p">#REF!</definedName>
    <definedName name="cur_2013p" localSheetId="1">#REF!</definedName>
    <definedName name="cur_2013p" localSheetId="11">#REF!</definedName>
    <definedName name="cur_2013p" localSheetId="12">#REF!</definedName>
    <definedName name="cur_2013p" localSheetId="14">#REF!</definedName>
    <definedName name="cur_2013p" localSheetId="16">#REF!</definedName>
    <definedName name="cur_2013p" localSheetId="22">#REF!</definedName>
    <definedName name="cur_2013p" localSheetId="23">#REF!</definedName>
    <definedName name="cur_2013p" localSheetId="24">#REF!</definedName>
    <definedName name="cur_2013p" localSheetId="27">#REF!</definedName>
    <definedName name="cur_2013p" localSheetId="28">#REF!</definedName>
    <definedName name="cur_2013p" localSheetId="29">#REF!</definedName>
    <definedName name="cur_2013p" localSheetId="4">#REF!</definedName>
    <definedName name="cur_2013p" localSheetId="5">#REF!</definedName>
    <definedName name="cur_2013p" localSheetId="6">#REF!</definedName>
    <definedName name="cur_2013p">#REF!</definedName>
    <definedName name="cur_45" localSheetId="1">#REF!</definedName>
    <definedName name="cur_45" localSheetId="11">#REF!</definedName>
    <definedName name="cur_45" localSheetId="12">#REF!</definedName>
    <definedName name="cur_45" localSheetId="14">#REF!</definedName>
    <definedName name="cur_45" localSheetId="16">#REF!</definedName>
    <definedName name="cur_45" localSheetId="22">#REF!</definedName>
    <definedName name="cur_45" localSheetId="23">#REF!</definedName>
    <definedName name="cur_45" localSheetId="24">#REF!</definedName>
    <definedName name="cur_45" localSheetId="27">#REF!</definedName>
    <definedName name="cur_45" localSheetId="28">#REF!</definedName>
    <definedName name="cur_45" localSheetId="29">#REF!</definedName>
    <definedName name="cur_45" localSheetId="4">#REF!</definedName>
    <definedName name="cur_45" localSheetId="5">#REF!</definedName>
    <definedName name="cur_45" localSheetId="6">#REF!</definedName>
    <definedName name="cur_45">#REF!</definedName>
    <definedName name="cur_52369" localSheetId="1">#REF!</definedName>
    <definedName name="cur_52369" localSheetId="11">#REF!</definedName>
    <definedName name="cur_52369" localSheetId="12">#REF!</definedName>
    <definedName name="cur_52369" localSheetId="14">#REF!</definedName>
    <definedName name="cur_52369" localSheetId="16">#REF!</definedName>
    <definedName name="cur_52369" localSheetId="22">#REF!</definedName>
    <definedName name="cur_52369" localSheetId="23">#REF!</definedName>
    <definedName name="cur_52369" localSheetId="24">#REF!</definedName>
    <definedName name="cur_52369" localSheetId="27">#REF!</definedName>
    <definedName name="cur_52369" localSheetId="28">#REF!</definedName>
    <definedName name="cur_52369" localSheetId="29">#REF!</definedName>
    <definedName name="cur_52369" localSheetId="4">#REF!</definedName>
    <definedName name="cur_52369" localSheetId="5">#REF!</definedName>
    <definedName name="cur_52369" localSheetId="6">#REF!</definedName>
    <definedName name="cur_52369">#REF!</definedName>
    <definedName name="curr13">#REF!</definedName>
    <definedName name="cvxc" localSheetId="11" hidden="1">#REF!</definedName>
    <definedName name="cvxc" localSheetId="12" hidden="1">#REF!</definedName>
    <definedName name="cvxc" localSheetId="14" hidden="1">#REF!</definedName>
    <definedName name="cvxc" localSheetId="16" hidden="1">#REF!</definedName>
    <definedName name="cvxc" localSheetId="22" hidden="1">#REF!</definedName>
    <definedName name="cvxc" localSheetId="23" hidden="1">#REF!</definedName>
    <definedName name="cvxc" localSheetId="24" hidden="1">#REF!</definedName>
    <definedName name="cvxc" localSheetId="27" hidden="1">#REF!</definedName>
    <definedName name="cvxc" localSheetId="28" hidden="1">#REF!</definedName>
    <definedName name="cvxc" localSheetId="29" hidden="1">#REF!</definedName>
    <definedName name="cvxc" localSheetId="4" hidden="1">#REF!</definedName>
    <definedName name="cvxc" hidden="1">#REF!</definedName>
    <definedName name="cx" localSheetId="11">#REF!</definedName>
    <definedName name="cx" localSheetId="12">#REF!</definedName>
    <definedName name="cx" localSheetId="14">#REF!</definedName>
    <definedName name="cx" localSheetId="16">#REF!</definedName>
    <definedName name="cx" localSheetId="22">#REF!</definedName>
    <definedName name="cx" localSheetId="23">#REF!</definedName>
    <definedName name="cx" localSheetId="24">#REF!</definedName>
    <definedName name="cx" localSheetId="27">#REF!</definedName>
    <definedName name="cx" localSheetId="28">#REF!</definedName>
    <definedName name="cx" localSheetId="29">#REF!</definedName>
    <definedName name="cx" localSheetId="4">#REF!</definedName>
    <definedName name="cx">#REF!</definedName>
    <definedName name="CY_1225">#REF!</definedName>
    <definedName name="d" localSheetId="1">#REF!</definedName>
    <definedName name="d" localSheetId="11">#REF!</definedName>
    <definedName name="d" localSheetId="12">#REF!</definedName>
    <definedName name="d" localSheetId="14">#REF!</definedName>
    <definedName name="d" localSheetId="16">#REF!</definedName>
    <definedName name="d" localSheetId="22">#REF!</definedName>
    <definedName name="d" localSheetId="23">#REF!</definedName>
    <definedName name="d" localSheetId="24">#REF!</definedName>
    <definedName name="d" localSheetId="27">#REF!</definedName>
    <definedName name="d" localSheetId="28">#REF!</definedName>
    <definedName name="d" localSheetId="29">#REF!</definedName>
    <definedName name="d" localSheetId="4">#REF!</definedName>
    <definedName name="d" localSheetId="5">#REF!</definedName>
    <definedName name="d" localSheetId="6">#REF!</definedName>
    <definedName name="d">#REF!</definedName>
    <definedName name="dadasda">#REF!</definedName>
    <definedName name="dasdasd" localSheetId="1">#REF!</definedName>
    <definedName name="dasdasd" localSheetId="11">#REF!</definedName>
    <definedName name="dasdasd" localSheetId="12">#REF!</definedName>
    <definedName name="dasdasd" localSheetId="14">#REF!</definedName>
    <definedName name="dasdasd" localSheetId="16">#REF!</definedName>
    <definedName name="dasdasd" localSheetId="22">#REF!</definedName>
    <definedName name="dasdasd" localSheetId="23">#REF!</definedName>
    <definedName name="dasdasd" localSheetId="24">#REF!</definedName>
    <definedName name="dasdasd" localSheetId="27">#REF!</definedName>
    <definedName name="dasdasd" localSheetId="28">#REF!</definedName>
    <definedName name="dasdasd" localSheetId="29">#REF!</definedName>
    <definedName name="dasdasd" localSheetId="4">#REF!</definedName>
    <definedName name="dasdasd" localSheetId="5">#REF!</definedName>
    <definedName name="dasdasd" localSheetId="6">#REF!</definedName>
    <definedName name="dasdasd">#REF!</definedName>
    <definedName name="db">'[10]4.8'!#REF!</definedName>
    <definedName name="dd" localSheetId="11" hidden="1">#REF!</definedName>
    <definedName name="dd" localSheetId="12" hidden="1">#REF!</definedName>
    <definedName name="dd" localSheetId="14" hidden="1">#REF!</definedName>
    <definedName name="dd" localSheetId="16" hidden="1">#REF!</definedName>
    <definedName name="dd" localSheetId="22" hidden="1">#REF!</definedName>
    <definedName name="dd" localSheetId="23" hidden="1">#REF!</definedName>
    <definedName name="dd" localSheetId="24" hidden="1">#REF!</definedName>
    <definedName name="dd" localSheetId="27" hidden="1">#REF!</definedName>
    <definedName name="dd" localSheetId="28" hidden="1">#REF!</definedName>
    <definedName name="dd" localSheetId="29" hidden="1">#REF!</definedName>
    <definedName name="dd" localSheetId="4" hidden="1">#REF!</definedName>
    <definedName name="dd" hidden="1">#REF!</definedName>
    <definedName name="ddd" localSheetId="1">#REF!</definedName>
    <definedName name="ddd" localSheetId="11">#REF!</definedName>
    <definedName name="ddd" localSheetId="12">#REF!</definedName>
    <definedName name="ddd" localSheetId="14">#REF!</definedName>
    <definedName name="ddd" localSheetId="16">#REF!</definedName>
    <definedName name="ddd" localSheetId="22">#REF!</definedName>
    <definedName name="ddd" localSheetId="23">#REF!</definedName>
    <definedName name="ddd" localSheetId="24">#REF!</definedName>
    <definedName name="ddd" localSheetId="27">#REF!</definedName>
    <definedName name="ddd" localSheetId="28">#REF!</definedName>
    <definedName name="ddd" localSheetId="29">#REF!</definedName>
    <definedName name="ddd" localSheetId="4">#REF!</definedName>
    <definedName name="ddd" localSheetId="5">#REF!</definedName>
    <definedName name="ddd" localSheetId="6">#REF!</definedName>
    <definedName name="ddd">#REF!</definedName>
    <definedName name="ddddd">#REF!</definedName>
    <definedName name="dddfrt" localSheetId="11">#REF!</definedName>
    <definedName name="dddfrt" localSheetId="12">#REF!</definedName>
    <definedName name="dddfrt" localSheetId="14">#REF!</definedName>
    <definedName name="dddfrt" localSheetId="16">#REF!</definedName>
    <definedName name="dddfrt" localSheetId="22">#REF!</definedName>
    <definedName name="dddfrt" localSheetId="23">#REF!</definedName>
    <definedName name="dddfrt" localSheetId="24">#REF!</definedName>
    <definedName name="dddfrt" localSheetId="27">#REF!</definedName>
    <definedName name="dddfrt" localSheetId="28">#REF!</definedName>
    <definedName name="dddfrt" localSheetId="29">#REF!</definedName>
    <definedName name="dddfrt" localSheetId="4">#REF!</definedName>
    <definedName name="dddfrt">#REF!</definedName>
    <definedName name="ddds" localSheetId="11">#REF!</definedName>
    <definedName name="ddds" localSheetId="12">#REF!</definedName>
    <definedName name="ddds" localSheetId="14">#REF!</definedName>
    <definedName name="ddds" localSheetId="16">#REF!</definedName>
    <definedName name="ddds" localSheetId="22">#REF!</definedName>
    <definedName name="ddds" localSheetId="23">#REF!</definedName>
    <definedName name="ddds" localSheetId="24">#REF!</definedName>
    <definedName name="ddds" localSheetId="27">#REF!</definedName>
    <definedName name="ddds" localSheetId="28">#REF!</definedName>
    <definedName name="ddds" localSheetId="29">#REF!</definedName>
    <definedName name="ddds" localSheetId="4">#REF!</definedName>
    <definedName name="ddds">#REF!</definedName>
    <definedName name="de">'[10]4.8'!#REF!</definedName>
    <definedName name="dfcsz" localSheetId="1" hidden="1">'[12]4.9'!#REF!</definedName>
    <definedName name="dfcsz" localSheetId="10" hidden="1">'[12]4.9'!#REF!</definedName>
    <definedName name="dfcsz" localSheetId="11" hidden="1">'[12]4.9'!#REF!</definedName>
    <definedName name="dfcsz" localSheetId="12" hidden="1">'[12]4.9'!#REF!</definedName>
    <definedName name="dfcsz" localSheetId="13" hidden="1">'[12]4.9'!#REF!</definedName>
    <definedName name="dfcsz" localSheetId="14" hidden="1">'[12]4.9'!#REF!</definedName>
    <definedName name="dfcsz" localSheetId="16" hidden="1">'[12]4.9'!#REF!</definedName>
    <definedName name="dfcsz" localSheetId="22" hidden="1">'[12]4.9'!#REF!</definedName>
    <definedName name="dfcsz" localSheetId="23" hidden="1">'[12]4.9'!#REF!</definedName>
    <definedName name="dfcsz" localSheetId="24" hidden="1">'[12]4.9'!#REF!</definedName>
    <definedName name="dfcsz" localSheetId="27" hidden="1">'[13]4.9'!#REF!</definedName>
    <definedName name="dfcsz" localSheetId="28" hidden="1">'[12]4.9'!#REF!</definedName>
    <definedName name="dfcsz" localSheetId="2" hidden="1">'[12]4.9'!#REF!</definedName>
    <definedName name="dfcsz" localSheetId="29" hidden="1">'[12]4.9'!#REF!</definedName>
    <definedName name="dfcsz" localSheetId="3" hidden="1">'[12]4.9'!#REF!</definedName>
    <definedName name="dfcsz" localSheetId="4" hidden="1">'[12]4.9'!#REF!</definedName>
    <definedName name="dfcsz" localSheetId="5" hidden="1">'[12]4.9'!#REF!</definedName>
    <definedName name="dfcsz" localSheetId="6" hidden="1">'[12]4.9'!#REF!</definedName>
    <definedName name="dfcsz" localSheetId="7" hidden="1">'[12]4.9'!#REF!</definedName>
    <definedName name="dfcsz" localSheetId="8" hidden="1">'[12]4.9'!#REF!</definedName>
    <definedName name="dfcsz" localSheetId="9" hidden="1">'[12]4.9'!#REF!</definedName>
    <definedName name="dfcsz" hidden="1">'[14]4.9'!#REF!</definedName>
    <definedName name="dfd" localSheetId="1" hidden="1">'[12]4.9'!#REF!</definedName>
    <definedName name="dfd" localSheetId="10" hidden="1">'[12]4.9'!#REF!</definedName>
    <definedName name="dfd" localSheetId="11" hidden="1">'[12]4.9'!#REF!</definedName>
    <definedName name="dfd" localSheetId="12" hidden="1">'[12]4.9'!#REF!</definedName>
    <definedName name="dfd" localSheetId="13" hidden="1">'[12]4.9'!#REF!</definedName>
    <definedName name="dfd" localSheetId="14" hidden="1">'[12]4.9'!#REF!</definedName>
    <definedName name="dfd" localSheetId="16" hidden="1">'[12]4.9'!#REF!</definedName>
    <definedName name="dfd" localSheetId="22" hidden="1">'[12]4.9'!#REF!</definedName>
    <definedName name="dfd" localSheetId="23" hidden="1">'[12]4.9'!#REF!</definedName>
    <definedName name="dfd" localSheetId="24" hidden="1">'[12]4.9'!#REF!</definedName>
    <definedName name="dfd" localSheetId="27" hidden="1">'[13]4.9'!#REF!</definedName>
    <definedName name="dfd" localSheetId="28" hidden="1">'[12]4.9'!#REF!</definedName>
    <definedName name="dfd" localSheetId="2" hidden="1">'[12]4.9'!#REF!</definedName>
    <definedName name="dfd" localSheetId="29" hidden="1">'[12]4.9'!#REF!</definedName>
    <definedName name="dfd" localSheetId="3" hidden="1">'[12]4.9'!#REF!</definedName>
    <definedName name="dfd" localSheetId="4" hidden="1">'[12]4.9'!#REF!</definedName>
    <definedName name="dfd" localSheetId="5" hidden="1">'[12]4.9'!#REF!</definedName>
    <definedName name="dfd" localSheetId="6" hidden="1">'[12]4.9'!#REF!</definedName>
    <definedName name="dfd" localSheetId="7" hidden="1">'[12]4.9'!#REF!</definedName>
    <definedName name="dfd" localSheetId="8" hidden="1">'[12]4.9'!#REF!</definedName>
    <definedName name="dfd" localSheetId="9" hidden="1">'[12]4.9'!#REF!</definedName>
    <definedName name="dfd" hidden="1">'[14]4.9'!#REF!</definedName>
    <definedName name="dfdfvz" localSheetId="11">#REF!</definedName>
    <definedName name="dfdfvz" localSheetId="12">#REF!</definedName>
    <definedName name="dfdfvz" localSheetId="14">#REF!</definedName>
    <definedName name="dfdfvz" localSheetId="16">#REF!</definedName>
    <definedName name="dfdfvz" localSheetId="22">#REF!</definedName>
    <definedName name="dfdfvz" localSheetId="23">#REF!</definedName>
    <definedName name="dfdfvz" localSheetId="24">#REF!</definedName>
    <definedName name="dfdfvz" localSheetId="27">#REF!</definedName>
    <definedName name="dfdfvz" localSheetId="28">#REF!</definedName>
    <definedName name="dfdfvz" localSheetId="29">#REF!</definedName>
    <definedName name="dfdfvz" localSheetId="4">#REF!</definedName>
    <definedName name="dfdfvz">#REF!</definedName>
    <definedName name="dfdxv" localSheetId="11">#REF!</definedName>
    <definedName name="dfdxv" localSheetId="12">#REF!</definedName>
    <definedName name="dfdxv" localSheetId="14">#REF!</definedName>
    <definedName name="dfdxv" localSheetId="16">#REF!</definedName>
    <definedName name="dfdxv" localSheetId="22">#REF!</definedName>
    <definedName name="dfdxv" localSheetId="23">#REF!</definedName>
    <definedName name="dfdxv" localSheetId="24">#REF!</definedName>
    <definedName name="dfdxv" localSheetId="27">#REF!</definedName>
    <definedName name="dfdxv" localSheetId="28">#REF!</definedName>
    <definedName name="dfdxv" localSheetId="29">#REF!</definedName>
    <definedName name="dfdxv" localSheetId="4">#REF!</definedName>
    <definedName name="dfdxv">#REF!</definedName>
    <definedName name="dfg" localSheetId="11">#REF!</definedName>
    <definedName name="dfg" localSheetId="12">#REF!</definedName>
    <definedName name="dfg" localSheetId="14">#REF!</definedName>
    <definedName name="dfg" localSheetId="16">#REF!</definedName>
    <definedName name="dfg" localSheetId="22">#REF!</definedName>
    <definedName name="dfg" localSheetId="23">#REF!</definedName>
    <definedName name="dfg" localSheetId="24">#REF!</definedName>
    <definedName name="dfg" localSheetId="27">#REF!</definedName>
    <definedName name="dfg" localSheetId="28">#REF!</definedName>
    <definedName name="dfg" localSheetId="29">#REF!</definedName>
    <definedName name="dfg" localSheetId="4">#REF!</definedName>
    <definedName name="dfg">#REF!</definedName>
    <definedName name="dfhf" localSheetId="11">#REF!</definedName>
    <definedName name="dfhf" localSheetId="12">#REF!</definedName>
    <definedName name="dfhf" localSheetId="14">#REF!</definedName>
    <definedName name="dfhf" localSheetId="16">#REF!</definedName>
    <definedName name="dfhf" localSheetId="22">#REF!</definedName>
    <definedName name="dfhf" localSheetId="23">#REF!</definedName>
    <definedName name="dfhf" localSheetId="24">#REF!</definedName>
    <definedName name="dfhf" localSheetId="27">#REF!</definedName>
    <definedName name="dfhf" localSheetId="28">#REF!</definedName>
    <definedName name="dfhf" localSheetId="29">#REF!</definedName>
    <definedName name="dfhf" localSheetId="4">#REF!</definedName>
    <definedName name="dfhf">#REF!</definedName>
    <definedName name="DFRG">#REF!</definedName>
    <definedName name="dfs" localSheetId="11">#REF!</definedName>
    <definedName name="dfs" localSheetId="12">#REF!</definedName>
    <definedName name="dfs" localSheetId="14">#REF!</definedName>
    <definedName name="dfs" localSheetId="16">#REF!</definedName>
    <definedName name="dfs" localSheetId="22">#REF!</definedName>
    <definedName name="dfs" localSheetId="23">#REF!</definedName>
    <definedName name="dfs" localSheetId="24">#REF!</definedName>
    <definedName name="dfs" localSheetId="27">#REF!</definedName>
    <definedName name="dfs" localSheetId="28">#REF!</definedName>
    <definedName name="dfs" localSheetId="29">#REF!</definedName>
    <definedName name="dfs" localSheetId="4">#REF!</definedName>
    <definedName name="dfs">#REF!</definedName>
    <definedName name="dfsd" localSheetId="11" hidden="1">#REF!</definedName>
    <definedName name="dfsd" localSheetId="12" hidden="1">#REF!</definedName>
    <definedName name="dfsd" localSheetId="14" hidden="1">#REF!</definedName>
    <definedName name="dfsd" localSheetId="16" hidden="1">#REF!</definedName>
    <definedName name="dfsd" localSheetId="22" hidden="1">#REF!</definedName>
    <definedName name="dfsd" localSheetId="23" hidden="1">#REF!</definedName>
    <definedName name="dfsd" localSheetId="24" hidden="1">#REF!</definedName>
    <definedName name="dfsd" localSheetId="27" hidden="1">#REF!</definedName>
    <definedName name="dfsd" localSheetId="28" hidden="1">#REF!</definedName>
    <definedName name="dfsd" localSheetId="29" hidden="1">#REF!</definedName>
    <definedName name="dfsd" localSheetId="4" hidden="1">#REF!</definedName>
    <definedName name="dfsd" hidden="1">#REF!</definedName>
    <definedName name="dfvd" localSheetId="1" hidden="1">'[12]4.9'!#REF!</definedName>
    <definedName name="dfvd" localSheetId="10" hidden="1">'[12]4.9'!#REF!</definedName>
    <definedName name="dfvd" localSheetId="11" hidden="1">'[12]4.9'!#REF!</definedName>
    <definedName name="dfvd" localSheetId="12" hidden="1">'[12]4.9'!#REF!</definedName>
    <definedName name="dfvd" localSheetId="13" hidden="1">'[12]4.9'!#REF!</definedName>
    <definedName name="dfvd" localSheetId="14" hidden="1">'[12]4.9'!#REF!</definedName>
    <definedName name="dfvd" localSheetId="16" hidden="1">'[12]4.9'!#REF!</definedName>
    <definedName name="dfvd" localSheetId="22" hidden="1">'[12]4.9'!#REF!</definedName>
    <definedName name="dfvd" localSheetId="23" hidden="1">'[12]4.9'!#REF!</definedName>
    <definedName name="dfvd" localSheetId="24" hidden="1">'[12]4.9'!#REF!</definedName>
    <definedName name="dfvd" localSheetId="27" hidden="1">'[13]4.9'!#REF!</definedName>
    <definedName name="dfvd" localSheetId="28" hidden="1">'[12]4.9'!#REF!</definedName>
    <definedName name="dfvd" localSheetId="2" hidden="1">'[12]4.9'!#REF!</definedName>
    <definedName name="dfvd" localSheetId="29" hidden="1">'[12]4.9'!#REF!</definedName>
    <definedName name="dfvd" localSheetId="3" hidden="1">'[12]4.9'!#REF!</definedName>
    <definedName name="dfvd" localSheetId="4" hidden="1">'[12]4.9'!#REF!</definedName>
    <definedName name="dfvd" localSheetId="5" hidden="1">'[12]4.9'!#REF!</definedName>
    <definedName name="dfvd" localSheetId="6" hidden="1">'[12]4.9'!#REF!</definedName>
    <definedName name="dfvd" localSheetId="7" hidden="1">'[12]4.9'!#REF!</definedName>
    <definedName name="dfvd" localSheetId="8" hidden="1">'[12]4.9'!#REF!</definedName>
    <definedName name="dfvd" localSheetId="9" hidden="1">'[12]4.9'!#REF!</definedName>
    <definedName name="dfvd" hidden="1">'[14]4.9'!#REF!</definedName>
    <definedName name="DishSelection">#REF!</definedName>
    <definedName name="ds" localSheetId="1" hidden="1">'[16]4.8'!#REF!</definedName>
    <definedName name="ds" localSheetId="11" hidden="1">'[17]4.8'!#REF!</definedName>
    <definedName name="ds" localSheetId="12" hidden="1">'[17]4.8'!#REF!</definedName>
    <definedName name="ds" localSheetId="14" hidden="1">'[17]4.8'!#REF!</definedName>
    <definedName name="ds" localSheetId="16" hidden="1">'[17]4.8'!#REF!</definedName>
    <definedName name="ds" localSheetId="22" hidden="1">'[17]4.8'!#REF!</definedName>
    <definedName name="ds" localSheetId="23" hidden="1">'[17]4.8'!#REF!</definedName>
    <definedName name="ds" localSheetId="24" hidden="1">'[17]4.8'!#REF!</definedName>
    <definedName name="ds" localSheetId="27" hidden="1">'[17]4.8'!#REF!</definedName>
    <definedName name="ds" localSheetId="28" hidden="1">'[16]4.8'!#REF!</definedName>
    <definedName name="ds" localSheetId="29" hidden="1">'[16]4.8'!#REF!</definedName>
    <definedName name="ds" localSheetId="4" hidden="1">'[17]4.8'!#REF!</definedName>
    <definedName name="ds" localSheetId="5" hidden="1">'[16]4.8'!#REF!</definedName>
    <definedName name="ds" localSheetId="6" hidden="1">'[16]4.8'!#REF!</definedName>
    <definedName name="ds" localSheetId="8" hidden="1">'[16]4.8'!#REF!</definedName>
    <definedName name="ds" hidden="1">'[17]4.8'!#REF!</definedName>
    <definedName name="dsa">'[10]4.8'!#REF!</definedName>
    <definedName name="dvcx" localSheetId="11">#REF!</definedName>
    <definedName name="dvcx" localSheetId="12">#REF!</definedName>
    <definedName name="dvcx" localSheetId="14">#REF!</definedName>
    <definedName name="dvcx" localSheetId="16">#REF!</definedName>
    <definedName name="dvcx" localSheetId="22">#REF!</definedName>
    <definedName name="dvcx" localSheetId="23">#REF!</definedName>
    <definedName name="dvcx" localSheetId="24">#REF!</definedName>
    <definedName name="dvcx" localSheetId="27">#REF!</definedName>
    <definedName name="dvcx" localSheetId="28">#REF!</definedName>
    <definedName name="dvcx" localSheetId="29">#REF!</definedName>
    <definedName name="dvcx" localSheetId="4">#REF!</definedName>
    <definedName name="dvcx">#REF!</definedName>
    <definedName name="dvvc" localSheetId="11">#REF!</definedName>
    <definedName name="dvvc" localSheetId="12">#REF!</definedName>
    <definedName name="dvvc" localSheetId="14">#REF!</definedName>
    <definedName name="dvvc" localSheetId="16">#REF!</definedName>
    <definedName name="dvvc" localSheetId="22">#REF!</definedName>
    <definedName name="dvvc" localSheetId="23">#REF!</definedName>
    <definedName name="dvvc" localSheetId="24">#REF!</definedName>
    <definedName name="dvvc" localSheetId="27">#REF!</definedName>
    <definedName name="dvvc" localSheetId="28">#REF!</definedName>
    <definedName name="dvvc" localSheetId="29">#REF!</definedName>
    <definedName name="dvvc" localSheetId="4">#REF!</definedName>
    <definedName name="dvvc">#REF!</definedName>
    <definedName name="dxcx" localSheetId="11">#REF!</definedName>
    <definedName name="dxcx" localSheetId="12">#REF!</definedName>
    <definedName name="dxcx" localSheetId="14">#REF!</definedName>
    <definedName name="dxcx" localSheetId="16">#REF!</definedName>
    <definedName name="dxcx" localSheetId="22">#REF!</definedName>
    <definedName name="dxcx" localSheetId="23">#REF!</definedName>
    <definedName name="dxcx" localSheetId="24">#REF!</definedName>
    <definedName name="dxcx" localSheetId="27">#REF!</definedName>
    <definedName name="dxcx" localSheetId="28">#REF!</definedName>
    <definedName name="dxcx" localSheetId="29">#REF!</definedName>
    <definedName name="dxcx" localSheetId="4">#REF!</definedName>
    <definedName name="dxcx">#REF!</definedName>
    <definedName name="e" localSheetId="1">#REF!</definedName>
    <definedName name="e" localSheetId="11">#REF!</definedName>
    <definedName name="e" localSheetId="12">#REF!</definedName>
    <definedName name="e" localSheetId="14">#REF!</definedName>
    <definedName name="e" localSheetId="16">#REF!</definedName>
    <definedName name="e" localSheetId="22">#REF!</definedName>
    <definedName name="e" localSheetId="23">#REF!</definedName>
    <definedName name="e" localSheetId="24">#REF!</definedName>
    <definedName name="e" localSheetId="27">#REF!</definedName>
    <definedName name="e" localSheetId="28">#REF!</definedName>
    <definedName name="e" localSheetId="29">#REF!</definedName>
    <definedName name="e" localSheetId="4">#REF!</definedName>
    <definedName name="e" localSheetId="5">#REF!</definedName>
    <definedName name="e" localSheetId="6">#REF!</definedName>
    <definedName name="e">#REF!</definedName>
    <definedName name="ef">'[10]4.8'!#REF!</definedName>
    <definedName name="ER" localSheetId="4" hidden="1">'[23]4.8'!#REF!</definedName>
    <definedName name="ER" hidden="1">'[23]4.8'!#REF!</definedName>
    <definedName name="EST" localSheetId="1" hidden="1">'[12]4.9'!#REF!</definedName>
    <definedName name="EST" localSheetId="10" hidden="1">'[12]4.9'!#REF!</definedName>
    <definedName name="EST" localSheetId="11" hidden="1">'[12]4.9'!#REF!</definedName>
    <definedName name="EST" localSheetId="12" hidden="1">'[12]4.9'!#REF!</definedName>
    <definedName name="EST" localSheetId="13" hidden="1">'[12]4.9'!#REF!</definedName>
    <definedName name="EST" localSheetId="14" hidden="1">'[12]4.9'!#REF!</definedName>
    <definedName name="EST" localSheetId="16" hidden="1">'[12]4.9'!#REF!</definedName>
    <definedName name="EST" localSheetId="22" hidden="1">'[12]4.9'!#REF!</definedName>
    <definedName name="EST" localSheetId="23" hidden="1">'[12]4.9'!#REF!</definedName>
    <definedName name="EST" localSheetId="24" hidden="1">'[12]4.9'!#REF!</definedName>
    <definedName name="EST" localSheetId="27" hidden="1">'[13]4.9'!#REF!</definedName>
    <definedName name="EST" localSheetId="28" hidden="1">'[12]4.9'!#REF!</definedName>
    <definedName name="EST" localSheetId="2" hidden="1">'[12]4.9'!#REF!</definedName>
    <definedName name="EST" localSheetId="29" hidden="1">'[12]4.9'!#REF!</definedName>
    <definedName name="EST" localSheetId="3" hidden="1">'[12]4.9'!#REF!</definedName>
    <definedName name="EST" localSheetId="4" hidden="1">'[12]4.9'!#REF!</definedName>
    <definedName name="EST" localSheetId="5" hidden="1">'[12]4.9'!#REF!</definedName>
    <definedName name="EST" localSheetId="6" hidden="1">'[12]4.9'!#REF!</definedName>
    <definedName name="EST" localSheetId="7" hidden="1">'[12]4.9'!#REF!</definedName>
    <definedName name="EST" localSheetId="8" hidden="1">'[12]4.9'!#REF!</definedName>
    <definedName name="EST" localSheetId="9" hidden="1">'[12]4.9'!#REF!</definedName>
    <definedName name="EST" hidden="1">'[14]4.9'!#REF!</definedName>
    <definedName name="f" localSheetId="1">#REF!</definedName>
    <definedName name="f" localSheetId="11">#REF!</definedName>
    <definedName name="f" localSheetId="12">#REF!</definedName>
    <definedName name="f" localSheetId="14">#REF!</definedName>
    <definedName name="f" localSheetId="16">#REF!</definedName>
    <definedName name="f" localSheetId="22">#REF!</definedName>
    <definedName name="f" localSheetId="23">#REF!</definedName>
    <definedName name="f" localSheetId="24">#REF!</definedName>
    <definedName name="f" localSheetId="27">#REF!</definedName>
    <definedName name="f" localSheetId="28">#REF!</definedName>
    <definedName name="f" localSheetId="29">#REF!</definedName>
    <definedName name="f" localSheetId="4">#REF!</definedName>
    <definedName name="f" localSheetId="5">#REF!</definedName>
    <definedName name="f" localSheetId="6">#REF!</definedName>
    <definedName name="f">#REF!</definedName>
    <definedName name="faraa">#REF!</definedName>
    <definedName name="fbxd" localSheetId="11">#REF!</definedName>
    <definedName name="fbxd" localSheetId="12">#REF!</definedName>
    <definedName name="fbxd" localSheetId="14">#REF!</definedName>
    <definedName name="fbxd" localSheetId="16">#REF!</definedName>
    <definedName name="fbxd" localSheetId="22">#REF!</definedName>
    <definedName name="fbxd" localSheetId="23">#REF!</definedName>
    <definedName name="fbxd" localSheetId="24">#REF!</definedName>
    <definedName name="fbxd" localSheetId="27">#REF!</definedName>
    <definedName name="fbxd" localSheetId="28">#REF!</definedName>
    <definedName name="fbxd" localSheetId="29">#REF!</definedName>
    <definedName name="fbxd" localSheetId="4">#REF!</definedName>
    <definedName name="fbxd">#REF!</definedName>
    <definedName name="fdf" localSheetId="11">#REF!</definedName>
    <definedName name="fdf" localSheetId="12">#REF!</definedName>
    <definedName name="fdf" localSheetId="14">#REF!</definedName>
    <definedName name="fdf" localSheetId="16">#REF!</definedName>
    <definedName name="fdf" localSheetId="22">#REF!</definedName>
    <definedName name="fdf" localSheetId="23">#REF!</definedName>
    <definedName name="fdf" localSheetId="24">#REF!</definedName>
    <definedName name="fdf" localSheetId="27">#REF!</definedName>
    <definedName name="fdf" localSheetId="28">#REF!</definedName>
    <definedName name="fdf" localSheetId="29">#REF!</definedName>
    <definedName name="fdf" localSheetId="4">#REF!</definedName>
    <definedName name="fdf">#REF!</definedName>
    <definedName name="fdfa" localSheetId="11">#REF!</definedName>
    <definedName name="fdfa" localSheetId="12">#REF!</definedName>
    <definedName name="fdfa" localSheetId="14">#REF!</definedName>
    <definedName name="fdfa" localSheetId="16">#REF!</definedName>
    <definedName name="fdfa" localSheetId="22">#REF!</definedName>
    <definedName name="fdfa" localSheetId="23">#REF!</definedName>
    <definedName name="fdfa" localSheetId="24">#REF!</definedName>
    <definedName name="fdfa" localSheetId="27">#REF!</definedName>
    <definedName name="fdfa" localSheetId="28">#REF!</definedName>
    <definedName name="fdfa" localSheetId="29">#REF!</definedName>
    <definedName name="fdfa" localSheetId="4">#REF!</definedName>
    <definedName name="fdfa">#REF!</definedName>
    <definedName name="fdgdf" localSheetId="11">#REF!</definedName>
    <definedName name="fdgdf" localSheetId="12">#REF!</definedName>
    <definedName name="fdgdf" localSheetId="14">#REF!</definedName>
    <definedName name="fdgdf" localSheetId="16">#REF!</definedName>
    <definedName name="fdgdf" localSheetId="22">#REF!</definedName>
    <definedName name="fdgdf" localSheetId="23">#REF!</definedName>
    <definedName name="fdgdf" localSheetId="24">#REF!</definedName>
    <definedName name="fdgdf" localSheetId="27">#REF!</definedName>
    <definedName name="fdgdf" localSheetId="28">#REF!</definedName>
    <definedName name="fdgdf" localSheetId="29">#REF!</definedName>
    <definedName name="fdgdf" localSheetId="4">#REF!</definedName>
    <definedName name="fdgdf">#REF!</definedName>
    <definedName name="fdgf" localSheetId="11">#REF!</definedName>
    <definedName name="fdgf" localSheetId="12">#REF!</definedName>
    <definedName name="fdgf" localSheetId="14">#REF!</definedName>
    <definedName name="fdgf" localSheetId="16">#REF!</definedName>
    <definedName name="fdgf" localSheetId="22">#REF!</definedName>
    <definedName name="fdgf" localSheetId="23">#REF!</definedName>
    <definedName name="fdgf" localSheetId="24">#REF!</definedName>
    <definedName name="fdgf" localSheetId="27">#REF!</definedName>
    <definedName name="fdgf" localSheetId="28">#REF!</definedName>
    <definedName name="fdgf" localSheetId="29">#REF!</definedName>
    <definedName name="fdgf" localSheetId="4">#REF!</definedName>
    <definedName name="fdgf">#REF!</definedName>
    <definedName name="fdkghdjg">#REF!</definedName>
    <definedName name="female" localSheetId="4" hidden="1">'[23]4.8'!#REF!</definedName>
    <definedName name="female" hidden="1">'[23]4.8'!#REF!</definedName>
    <definedName name="ff" localSheetId="1">#REF!</definedName>
    <definedName name="ff" localSheetId="11">#REF!</definedName>
    <definedName name="ff" localSheetId="12">#REF!</definedName>
    <definedName name="ff" localSheetId="14">#REF!</definedName>
    <definedName name="ff" localSheetId="16">#REF!</definedName>
    <definedName name="ff" localSheetId="22">#REF!</definedName>
    <definedName name="ff" localSheetId="23">#REF!</definedName>
    <definedName name="ff" localSheetId="24">#REF!</definedName>
    <definedName name="ff" localSheetId="27">#REF!</definedName>
    <definedName name="ff" localSheetId="28">#REF!</definedName>
    <definedName name="ff" localSheetId="29">#REF!</definedName>
    <definedName name="ff" localSheetId="4">#REF!</definedName>
    <definedName name="ff" localSheetId="5">#REF!</definedName>
    <definedName name="ff" localSheetId="6">#REF!</definedName>
    <definedName name="ff">#REF!</definedName>
    <definedName name="fff">#REF!</definedName>
    <definedName name="ffff">#REF!</definedName>
    <definedName name="fffh" localSheetId="11">#REF!</definedName>
    <definedName name="fffh" localSheetId="12">#REF!</definedName>
    <definedName name="fffh" localSheetId="14">#REF!</definedName>
    <definedName name="fffh" localSheetId="16">#REF!</definedName>
    <definedName name="fffh" localSheetId="22">#REF!</definedName>
    <definedName name="fffh" localSheetId="23">#REF!</definedName>
    <definedName name="fffh" localSheetId="24">#REF!</definedName>
    <definedName name="fffh" localSheetId="27">#REF!</definedName>
    <definedName name="fffh" localSheetId="28">#REF!</definedName>
    <definedName name="fffh" localSheetId="29">#REF!</definedName>
    <definedName name="fffh" localSheetId="4">#REF!</definedName>
    <definedName name="fffh">#REF!</definedName>
    <definedName name="fffrt" localSheetId="11">#REF!</definedName>
    <definedName name="fffrt" localSheetId="12">#REF!</definedName>
    <definedName name="fffrt" localSheetId="14">#REF!</definedName>
    <definedName name="fffrt" localSheetId="16">#REF!</definedName>
    <definedName name="fffrt" localSheetId="22">#REF!</definedName>
    <definedName name="fffrt" localSheetId="23">#REF!</definedName>
    <definedName name="fffrt" localSheetId="24">#REF!</definedName>
    <definedName name="fffrt" localSheetId="27">#REF!</definedName>
    <definedName name="fffrt" localSheetId="28">#REF!</definedName>
    <definedName name="fffrt" localSheetId="29">#REF!</definedName>
    <definedName name="fffrt" localSheetId="4">#REF!</definedName>
    <definedName name="fffrt">#REF!</definedName>
    <definedName name="ffft" localSheetId="11">#REF!</definedName>
    <definedName name="ffft" localSheetId="12">#REF!</definedName>
    <definedName name="ffft" localSheetId="14">#REF!</definedName>
    <definedName name="ffft" localSheetId="16">#REF!</definedName>
    <definedName name="ffft" localSheetId="22">#REF!</definedName>
    <definedName name="ffft" localSheetId="23">#REF!</definedName>
    <definedName name="ffft" localSheetId="24">#REF!</definedName>
    <definedName name="ffft" localSheetId="27">#REF!</definedName>
    <definedName name="ffft" localSheetId="28">#REF!</definedName>
    <definedName name="ffft" localSheetId="29">#REF!</definedName>
    <definedName name="ffft" localSheetId="4">#REF!</definedName>
    <definedName name="ffft">#REF!</definedName>
    <definedName name="fgd" localSheetId="11">#REF!</definedName>
    <definedName name="fgd" localSheetId="12">#REF!</definedName>
    <definedName name="fgd" localSheetId="14">#REF!</definedName>
    <definedName name="fgd" localSheetId="16">#REF!</definedName>
    <definedName name="fgd" localSheetId="22">#REF!</definedName>
    <definedName name="fgd" localSheetId="23">#REF!</definedName>
    <definedName name="fgd" localSheetId="24">#REF!</definedName>
    <definedName name="fgd" localSheetId="27">#REF!</definedName>
    <definedName name="fgd" localSheetId="28">#REF!</definedName>
    <definedName name="fgd" localSheetId="29">#REF!</definedName>
    <definedName name="fgd" localSheetId="4">#REF!</definedName>
    <definedName name="fgd">#REF!</definedName>
    <definedName name="fgdf" localSheetId="11">#REF!</definedName>
    <definedName name="fgdf" localSheetId="12">#REF!</definedName>
    <definedName name="fgdf" localSheetId="14">#REF!</definedName>
    <definedName name="fgdf" localSheetId="16">#REF!</definedName>
    <definedName name="fgdf" localSheetId="22">#REF!</definedName>
    <definedName name="fgdf" localSheetId="23">#REF!</definedName>
    <definedName name="fgdf" localSheetId="24">#REF!</definedName>
    <definedName name="fgdf" localSheetId="27">#REF!</definedName>
    <definedName name="fgdf" localSheetId="28">#REF!</definedName>
    <definedName name="fgdf" localSheetId="29">#REF!</definedName>
    <definedName name="fgdf" localSheetId="4">#REF!</definedName>
    <definedName name="fgdf">#REF!</definedName>
    <definedName name="fgfg" localSheetId="11">#REF!</definedName>
    <definedName name="fgfg" localSheetId="12">#REF!</definedName>
    <definedName name="fgfg" localSheetId="14">#REF!</definedName>
    <definedName name="fgfg" localSheetId="16">#REF!</definedName>
    <definedName name="fgfg" localSheetId="22">#REF!</definedName>
    <definedName name="fgfg" localSheetId="23">#REF!</definedName>
    <definedName name="fgfg" localSheetId="24">#REF!</definedName>
    <definedName name="fgfg" localSheetId="27">#REF!</definedName>
    <definedName name="fgfg" localSheetId="28">#REF!</definedName>
    <definedName name="fgfg" localSheetId="29">#REF!</definedName>
    <definedName name="fgfg" localSheetId="4">#REF!</definedName>
    <definedName name="fgfg">#REF!</definedName>
    <definedName name="fghf" localSheetId="11">#REF!</definedName>
    <definedName name="fghf" localSheetId="12">#REF!</definedName>
    <definedName name="fghf" localSheetId="14">#REF!</definedName>
    <definedName name="fghf" localSheetId="16">#REF!</definedName>
    <definedName name="fghf" localSheetId="22">#REF!</definedName>
    <definedName name="fghf" localSheetId="23">#REF!</definedName>
    <definedName name="fghf" localSheetId="24">#REF!</definedName>
    <definedName name="fghf" localSheetId="27">#REF!</definedName>
    <definedName name="fghf" localSheetId="28">#REF!</definedName>
    <definedName name="fghf" localSheetId="29">#REF!</definedName>
    <definedName name="fghf" localSheetId="4">#REF!</definedName>
    <definedName name="fghf">#REF!</definedName>
    <definedName name="fghfg" localSheetId="11">#REF!</definedName>
    <definedName name="fghfg" localSheetId="12">#REF!</definedName>
    <definedName name="fghfg" localSheetId="14">#REF!</definedName>
    <definedName name="fghfg" localSheetId="16">#REF!</definedName>
    <definedName name="fghfg" localSheetId="22">#REF!</definedName>
    <definedName name="fghfg" localSheetId="23">#REF!</definedName>
    <definedName name="fghfg" localSheetId="24">#REF!</definedName>
    <definedName name="fghfg" localSheetId="27">#REF!</definedName>
    <definedName name="fghfg" localSheetId="28">#REF!</definedName>
    <definedName name="fghfg" localSheetId="29">#REF!</definedName>
    <definedName name="fghfg" localSheetId="4">#REF!</definedName>
    <definedName name="fghfg">#REF!</definedName>
    <definedName name="fret" localSheetId="11">#REF!</definedName>
    <definedName name="fret" localSheetId="12">#REF!</definedName>
    <definedName name="fret" localSheetId="14">#REF!</definedName>
    <definedName name="fret" localSheetId="16">#REF!</definedName>
    <definedName name="fret" localSheetId="22">#REF!</definedName>
    <definedName name="fret" localSheetId="23">#REF!</definedName>
    <definedName name="fret" localSheetId="24">#REF!</definedName>
    <definedName name="fret" localSheetId="27">#REF!</definedName>
    <definedName name="fret" localSheetId="28">#REF!</definedName>
    <definedName name="fret" localSheetId="29">#REF!</definedName>
    <definedName name="fret" localSheetId="4">#REF!</definedName>
    <definedName name="fret">#REF!</definedName>
    <definedName name="fsd" localSheetId="11">#REF!</definedName>
    <definedName name="fsd" localSheetId="12">#REF!</definedName>
    <definedName name="fsd" localSheetId="14">#REF!</definedName>
    <definedName name="fsd" localSheetId="16">#REF!</definedName>
    <definedName name="fsd" localSheetId="22">#REF!</definedName>
    <definedName name="fsd" localSheetId="23">#REF!</definedName>
    <definedName name="fsd" localSheetId="24">#REF!</definedName>
    <definedName name="fsd" localSheetId="27">#REF!</definedName>
    <definedName name="fsd" localSheetId="28">#REF!</definedName>
    <definedName name="fsd" localSheetId="29">#REF!</definedName>
    <definedName name="fsd" localSheetId="4">#REF!</definedName>
    <definedName name="fsd">#REF!</definedName>
    <definedName name="fsggf">'[24]4.9'!#REF!</definedName>
    <definedName name="g" localSheetId="1">#REF!</definedName>
    <definedName name="g" localSheetId="11">#REF!</definedName>
    <definedName name="g" localSheetId="12">#REF!</definedName>
    <definedName name="g" localSheetId="14">#REF!</definedName>
    <definedName name="g" localSheetId="16">#REF!</definedName>
    <definedName name="g" localSheetId="22">#REF!</definedName>
    <definedName name="g" localSheetId="23">#REF!</definedName>
    <definedName name="g" localSheetId="24">#REF!</definedName>
    <definedName name="g" localSheetId="27">#REF!</definedName>
    <definedName name="g" localSheetId="28">#REF!</definedName>
    <definedName name="g" localSheetId="29">#REF!</definedName>
    <definedName name="g" localSheetId="4">#REF!</definedName>
    <definedName name="g" localSheetId="5">#REF!</definedName>
    <definedName name="g" localSheetId="6">#REF!</definedName>
    <definedName name="g">#REF!</definedName>
    <definedName name="gd" localSheetId="4" hidden="1">'[23]4.8'!#REF!</definedName>
    <definedName name="gd" hidden="1">'[23]4.8'!#REF!</definedName>
    <definedName name="gdfg" localSheetId="11">#REF!</definedName>
    <definedName name="gdfg" localSheetId="12">#REF!</definedName>
    <definedName name="gdfg" localSheetId="14">#REF!</definedName>
    <definedName name="gdfg" localSheetId="16">#REF!</definedName>
    <definedName name="gdfg" localSheetId="22">#REF!</definedName>
    <definedName name="gdfg" localSheetId="23">#REF!</definedName>
    <definedName name="gdfg" localSheetId="24">#REF!</definedName>
    <definedName name="gdfg" localSheetId="27">#REF!</definedName>
    <definedName name="gdfg" localSheetId="28">#REF!</definedName>
    <definedName name="gdfg" localSheetId="29">#REF!</definedName>
    <definedName name="gdfg" localSheetId="4">#REF!</definedName>
    <definedName name="gdfg">#REF!</definedName>
    <definedName name="gdgdh" localSheetId="11">#REF!</definedName>
    <definedName name="gdgdh" localSheetId="12">#REF!</definedName>
    <definedName name="gdgdh" localSheetId="14">#REF!</definedName>
    <definedName name="gdgdh" localSheetId="16">#REF!</definedName>
    <definedName name="gdgdh" localSheetId="22">#REF!</definedName>
    <definedName name="gdgdh" localSheetId="23">#REF!</definedName>
    <definedName name="gdgdh" localSheetId="24">#REF!</definedName>
    <definedName name="gdgdh" localSheetId="27">#REF!</definedName>
    <definedName name="gdgdh" localSheetId="28">#REF!</definedName>
    <definedName name="gdgdh" localSheetId="29">#REF!</definedName>
    <definedName name="gdgdh" localSheetId="4">#REF!</definedName>
    <definedName name="gdgdh">#REF!</definedName>
    <definedName name="gfdgf" localSheetId="11">#REF!</definedName>
    <definedName name="gfdgf" localSheetId="12">#REF!</definedName>
    <definedName name="gfdgf" localSheetId="14">#REF!</definedName>
    <definedName name="gfdgf" localSheetId="16">#REF!</definedName>
    <definedName name="gfdgf" localSheetId="22">#REF!</definedName>
    <definedName name="gfdgf" localSheetId="23">#REF!</definedName>
    <definedName name="gfdgf" localSheetId="24">#REF!</definedName>
    <definedName name="gfdgf" localSheetId="27">#REF!</definedName>
    <definedName name="gfdgf" localSheetId="28">#REF!</definedName>
    <definedName name="gfdgf" localSheetId="29">#REF!</definedName>
    <definedName name="gfdgf" localSheetId="4">#REF!</definedName>
    <definedName name="gfdgf">#REF!</definedName>
    <definedName name="gfgdt" localSheetId="11">#REF!</definedName>
    <definedName name="gfgdt" localSheetId="12">#REF!</definedName>
    <definedName name="gfgdt" localSheetId="14">#REF!</definedName>
    <definedName name="gfgdt" localSheetId="16">#REF!</definedName>
    <definedName name="gfgdt" localSheetId="22">#REF!</definedName>
    <definedName name="gfgdt" localSheetId="23">#REF!</definedName>
    <definedName name="gfgdt" localSheetId="24">#REF!</definedName>
    <definedName name="gfgdt" localSheetId="27">#REF!</definedName>
    <definedName name="gfgdt" localSheetId="28">#REF!</definedName>
    <definedName name="gfgdt" localSheetId="29">#REF!</definedName>
    <definedName name="gfgdt" localSheetId="4">#REF!</definedName>
    <definedName name="gfgdt">#REF!</definedName>
    <definedName name="gfhf" localSheetId="11">#REF!</definedName>
    <definedName name="gfhf" localSheetId="12">#REF!</definedName>
    <definedName name="gfhf" localSheetId="14">#REF!</definedName>
    <definedName name="gfhf" localSheetId="16">#REF!</definedName>
    <definedName name="gfhf" localSheetId="22">#REF!</definedName>
    <definedName name="gfhf" localSheetId="23">#REF!</definedName>
    <definedName name="gfhf" localSheetId="24">#REF!</definedName>
    <definedName name="gfhf" localSheetId="27">#REF!</definedName>
    <definedName name="gfhf" localSheetId="28">#REF!</definedName>
    <definedName name="gfhf" localSheetId="29">#REF!</definedName>
    <definedName name="gfhf" localSheetId="4">#REF!</definedName>
    <definedName name="gfhf">#REF!</definedName>
    <definedName name="gfhfg" localSheetId="11">#REF!</definedName>
    <definedName name="gfhfg" localSheetId="12">#REF!</definedName>
    <definedName name="gfhfg" localSheetId="14">#REF!</definedName>
    <definedName name="gfhfg" localSheetId="16">#REF!</definedName>
    <definedName name="gfhfg" localSheetId="22">#REF!</definedName>
    <definedName name="gfhfg" localSheetId="23">#REF!</definedName>
    <definedName name="gfhfg" localSheetId="24">#REF!</definedName>
    <definedName name="gfhfg" localSheetId="27">#REF!</definedName>
    <definedName name="gfhfg" localSheetId="28">#REF!</definedName>
    <definedName name="gfhfg" localSheetId="29">#REF!</definedName>
    <definedName name="gfhfg" localSheetId="4">#REF!</definedName>
    <definedName name="gfhfg">#REF!</definedName>
    <definedName name="ggdf" localSheetId="1" hidden="1">'[25]4.8'!#REF!</definedName>
    <definedName name="ggdf" localSheetId="10" hidden="1">'[25]4.8'!#REF!</definedName>
    <definedName name="ggdf" localSheetId="11" hidden="1">'[25]4.8'!#REF!</definedName>
    <definedName name="ggdf" localSheetId="12" hidden="1">'[25]4.8'!#REF!</definedName>
    <definedName name="ggdf" localSheetId="13" hidden="1">'[25]4.8'!#REF!</definedName>
    <definedName name="ggdf" localSheetId="14" hidden="1">'[25]4.8'!#REF!</definedName>
    <definedName name="ggdf" localSheetId="16" hidden="1">'[25]4.8'!#REF!</definedName>
    <definedName name="ggdf" localSheetId="22" hidden="1">'[25]4.8'!#REF!</definedName>
    <definedName name="ggdf" localSheetId="23" hidden="1">'[25]4.8'!#REF!</definedName>
    <definedName name="ggdf" localSheetId="24" hidden="1">'[25]4.8'!#REF!</definedName>
    <definedName name="ggdf" localSheetId="27" hidden="1">'[26]4.8'!#REF!</definedName>
    <definedName name="ggdf" localSheetId="28" hidden="1">'[25]4.8'!#REF!</definedName>
    <definedName name="ggdf" localSheetId="2" hidden="1">'[25]4.8'!#REF!</definedName>
    <definedName name="ggdf" localSheetId="29" hidden="1">'[25]4.8'!#REF!</definedName>
    <definedName name="ggdf" localSheetId="3" hidden="1">'[25]4.8'!#REF!</definedName>
    <definedName name="ggdf" localSheetId="4" hidden="1">'[25]4.8'!#REF!</definedName>
    <definedName name="ggdf" localSheetId="5" hidden="1">'[25]4.8'!#REF!</definedName>
    <definedName name="ggdf" localSheetId="6" hidden="1">'[25]4.8'!#REF!</definedName>
    <definedName name="ggdf" localSheetId="7" hidden="1">'[25]4.8'!#REF!</definedName>
    <definedName name="ggdf" localSheetId="8" hidden="1">'[25]4.8'!#REF!</definedName>
    <definedName name="ggdf" localSheetId="9" hidden="1">'[25]4.8'!#REF!</definedName>
    <definedName name="ggdf" hidden="1">'[26]4.8'!#REF!</definedName>
    <definedName name="gggdt" localSheetId="11">#REF!</definedName>
    <definedName name="gggdt" localSheetId="12">#REF!</definedName>
    <definedName name="gggdt" localSheetId="14">#REF!</definedName>
    <definedName name="gggdt" localSheetId="16">#REF!</definedName>
    <definedName name="gggdt" localSheetId="22">#REF!</definedName>
    <definedName name="gggdt" localSheetId="23">#REF!</definedName>
    <definedName name="gggdt" localSheetId="24">#REF!</definedName>
    <definedName name="gggdt" localSheetId="27">#REF!</definedName>
    <definedName name="gggdt" localSheetId="28">#REF!</definedName>
    <definedName name="gggdt" localSheetId="29">#REF!</definedName>
    <definedName name="gggdt" localSheetId="4">#REF!</definedName>
    <definedName name="gggdt">#REF!</definedName>
    <definedName name="gggghn" localSheetId="11">#REF!</definedName>
    <definedName name="gggghn" localSheetId="12">#REF!</definedName>
    <definedName name="gggghn" localSheetId="14">#REF!</definedName>
    <definedName name="gggghn" localSheetId="16">#REF!</definedName>
    <definedName name="gggghn" localSheetId="22">#REF!</definedName>
    <definedName name="gggghn" localSheetId="23">#REF!</definedName>
    <definedName name="gggghn" localSheetId="24">#REF!</definedName>
    <definedName name="gggghn" localSheetId="27">#REF!</definedName>
    <definedName name="gggghn" localSheetId="28">#REF!</definedName>
    <definedName name="gggghn" localSheetId="29">#REF!</definedName>
    <definedName name="gggghn" localSheetId="4">#REF!</definedName>
    <definedName name="gggghn">#REF!</definedName>
    <definedName name="ggggt" localSheetId="11">#REF!</definedName>
    <definedName name="ggggt" localSheetId="12">#REF!</definedName>
    <definedName name="ggggt" localSheetId="14">#REF!</definedName>
    <definedName name="ggggt" localSheetId="16">#REF!</definedName>
    <definedName name="ggggt" localSheetId="22">#REF!</definedName>
    <definedName name="ggggt" localSheetId="23">#REF!</definedName>
    <definedName name="ggggt" localSheetId="24">#REF!</definedName>
    <definedName name="ggggt" localSheetId="27">#REF!</definedName>
    <definedName name="ggggt" localSheetId="28">#REF!</definedName>
    <definedName name="ggggt" localSheetId="29">#REF!</definedName>
    <definedName name="ggggt" localSheetId="4">#REF!</definedName>
    <definedName name="ggggt">#REF!</definedName>
    <definedName name="gggt" localSheetId="11">#REF!</definedName>
    <definedName name="gggt" localSheetId="12">#REF!</definedName>
    <definedName name="gggt" localSheetId="14">#REF!</definedName>
    <definedName name="gggt" localSheetId="16">#REF!</definedName>
    <definedName name="gggt" localSheetId="22">#REF!</definedName>
    <definedName name="gggt" localSheetId="23">#REF!</definedName>
    <definedName name="gggt" localSheetId="24">#REF!</definedName>
    <definedName name="gggt" localSheetId="27">#REF!</definedName>
    <definedName name="gggt" localSheetId="28">#REF!</definedName>
    <definedName name="gggt" localSheetId="29">#REF!</definedName>
    <definedName name="gggt" localSheetId="4">#REF!</definedName>
    <definedName name="gggt">#REF!</definedName>
    <definedName name="ghfjk" localSheetId="1">#REF!</definedName>
    <definedName name="ghfjk" localSheetId="11">#REF!</definedName>
    <definedName name="ghfjk" localSheetId="12">#REF!</definedName>
    <definedName name="ghfjk" localSheetId="14">#REF!</definedName>
    <definedName name="ghfjk" localSheetId="16">#REF!</definedName>
    <definedName name="ghfjk" localSheetId="22">#REF!</definedName>
    <definedName name="ghfjk" localSheetId="23">#REF!</definedName>
    <definedName name="ghfjk" localSheetId="24">#REF!</definedName>
    <definedName name="ghfjk" localSheetId="27">#REF!</definedName>
    <definedName name="ghfjk" localSheetId="28">#REF!</definedName>
    <definedName name="ghfjk" localSheetId="29">#REF!</definedName>
    <definedName name="ghfjk" localSheetId="4">#REF!</definedName>
    <definedName name="ghfjk" localSheetId="5">#REF!</definedName>
    <definedName name="ghfjk" localSheetId="6">#REF!</definedName>
    <definedName name="ghfjk">#REF!</definedName>
    <definedName name="gombak">#REF!</definedName>
    <definedName name="gyht" localSheetId="11">#REF!</definedName>
    <definedName name="gyht" localSheetId="12">#REF!</definedName>
    <definedName name="gyht" localSheetId="14">#REF!</definedName>
    <definedName name="gyht" localSheetId="16">#REF!</definedName>
    <definedName name="gyht" localSheetId="22">#REF!</definedName>
    <definedName name="gyht" localSheetId="23">#REF!</definedName>
    <definedName name="gyht" localSheetId="24">#REF!</definedName>
    <definedName name="gyht" localSheetId="27">#REF!</definedName>
    <definedName name="gyht" localSheetId="28">#REF!</definedName>
    <definedName name="gyht" localSheetId="29">#REF!</definedName>
    <definedName name="gyht" localSheetId="4">#REF!</definedName>
    <definedName name="gyht">#REF!</definedName>
    <definedName name="h" localSheetId="1">#REF!</definedName>
    <definedName name="h" localSheetId="10" hidden="1">#REF!</definedName>
    <definedName name="h" localSheetId="11" hidden="1">#REF!</definedName>
    <definedName name="h" localSheetId="12" hidden="1">#REF!</definedName>
    <definedName name="h" localSheetId="14">#REF!</definedName>
    <definedName name="h" localSheetId="16">#REF!</definedName>
    <definedName name="h" localSheetId="22">#REF!</definedName>
    <definedName name="h" localSheetId="23">#REF!</definedName>
    <definedName name="h" localSheetId="24">#REF!</definedName>
    <definedName name="h" localSheetId="27">#REF!</definedName>
    <definedName name="h" localSheetId="28">#REF!</definedName>
    <definedName name="h" localSheetId="29">#REF!</definedName>
    <definedName name="h" localSheetId="4">#REF!</definedName>
    <definedName name="h" localSheetId="5">#REF!</definedName>
    <definedName name="h" localSheetId="6">#REF!</definedName>
    <definedName name="h">#REF!</definedName>
    <definedName name="hb">'[10]4.8'!#REF!</definedName>
    <definedName name="hdsbhdsgfusdgfsyu">'[27]4.9'!#REF!</definedName>
    <definedName name="head" localSheetId="1">#REF!</definedName>
    <definedName name="head" localSheetId="11">#REF!</definedName>
    <definedName name="head" localSheetId="12">#REF!</definedName>
    <definedName name="head" localSheetId="14">#REF!</definedName>
    <definedName name="head" localSheetId="16">#REF!</definedName>
    <definedName name="head" localSheetId="22">#REF!</definedName>
    <definedName name="head" localSheetId="23">#REF!</definedName>
    <definedName name="head" localSheetId="24">#REF!</definedName>
    <definedName name="head" localSheetId="27">#REF!</definedName>
    <definedName name="head" localSheetId="28">#REF!</definedName>
    <definedName name="head" localSheetId="29">#REF!</definedName>
    <definedName name="head" localSheetId="4">#REF!</definedName>
    <definedName name="head" localSheetId="5">#REF!</definedName>
    <definedName name="head" localSheetId="6">#REF!</definedName>
    <definedName name="head">#REF!</definedName>
    <definedName name="hft" localSheetId="11">#REF!</definedName>
    <definedName name="hft" localSheetId="12">#REF!</definedName>
    <definedName name="hft" localSheetId="14">#REF!</definedName>
    <definedName name="hft" localSheetId="16">#REF!</definedName>
    <definedName name="hft" localSheetId="22">#REF!</definedName>
    <definedName name="hft" localSheetId="23">#REF!</definedName>
    <definedName name="hft" localSheetId="24">#REF!</definedName>
    <definedName name="hft" localSheetId="27">#REF!</definedName>
    <definedName name="hft" localSheetId="28">#REF!</definedName>
    <definedName name="hft" localSheetId="29">#REF!</definedName>
    <definedName name="hft" localSheetId="4">#REF!</definedName>
    <definedName name="hft">#REF!</definedName>
    <definedName name="hgt" localSheetId="1" hidden="1">'[12]4.9'!#REF!</definedName>
    <definedName name="hgt" localSheetId="10" hidden="1">'[12]4.9'!#REF!</definedName>
    <definedName name="hgt" localSheetId="11" hidden="1">'[12]4.9'!#REF!</definedName>
    <definedName name="hgt" localSheetId="12" hidden="1">'[12]4.9'!#REF!</definedName>
    <definedName name="hgt" localSheetId="13" hidden="1">'[12]4.9'!#REF!</definedName>
    <definedName name="hgt" localSheetId="14" hidden="1">'[12]4.9'!#REF!</definedName>
    <definedName name="hgt" localSheetId="16" hidden="1">'[12]4.9'!#REF!</definedName>
    <definedName name="hgt" localSheetId="22" hidden="1">'[12]4.9'!#REF!</definedName>
    <definedName name="hgt" localSheetId="23" hidden="1">'[12]4.9'!#REF!</definedName>
    <definedName name="hgt" localSheetId="24" hidden="1">'[12]4.9'!#REF!</definedName>
    <definedName name="hgt" localSheetId="27" hidden="1">'[13]4.9'!#REF!</definedName>
    <definedName name="hgt" localSheetId="28" hidden="1">'[12]4.9'!#REF!</definedName>
    <definedName name="hgt" localSheetId="2" hidden="1">'[12]4.9'!#REF!</definedName>
    <definedName name="hgt" localSheetId="29" hidden="1">'[12]4.9'!#REF!</definedName>
    <definedName name="hgt" localSheetId="3" hidden="1">'[12]4.9'!#REF!</definedName>
    <definedName name="hgt" localSheetId="4" hidden="1">'[12]4.9'!#REF!</definedName>
    <definedName name="hgt" localSheetId="5" hidden="1">'[12]4.9'!#REF!</definedName>
    <definedName name="hgt" localSheetId="6" hidden="1">'[12]4.9'!#REF!</definedName>
    <definedName name="hgt" localSheetId="7" hidden="1">'[12]4.9'!#REF!</definedName>
    <definedName name="hgt" localSheetId="8" hidden="1">'[12]4.9'!#REF!</definedName>
    <definedName name="hgt" localSheetId="9" hidden="1">'[12]4.9'!#REF!</definedName>
    <definedName name="hgt" hidden="1">'[14]4.9'!#REF!</definedName>
    <definedName name="hh" localSheetId="11">#REF!</definedName>
    <definedName name="hh" localSheetId="12">#REF!</definedName>
    <definedName name="hh" localSheetId="14">#REF!</definedName>
    <definedName name="hh" localSheetId="16">#REF!</definedName>
    <definedName name="hh" localSheetId="22">#REF!</definedName>
    <definedName name="hh" localSheetId="23">#REF!</definedName>
    <definedName name="hh" localSheetId="24">#REF!</definedName>
    <definedName name="hh" localSheetId="27">#REF!</definedName>
    <definedName name="hh" localSheetId="28">#REF!</definedName>
    <definedName name="hh" localSheetId="29">#REF!</definedName>
    <definedName name="hh" localSheetId="4">#REF!</definedName>
    <definedName name="hh">#REF!</definedName>
    <definedName name="hhft" localSheetId="11">#REF!</definedName>
    <definedName name="hhft" localSheetId="12">#REF!</definedName>
    <definedName name="hhft" localSheetId="14">#REF!</definedName>
    <definedName name="hhft" localSheetId="16">#REF!</definedName>
    <definedName name="hhft" localSheetId="22">#REF!</definedName>
    <definedName name="hhft" localSheetId="23">#REF!</definedName>
    <definedName name="hhft" localSheetId="24">#REF!</definedName>
    <definedName name="hhft" localSheetId="27">#REF!</definedName>
    <definedName name="hhft" localSheetId="28">#REF!</definedName>
    <definedName name="hhft" localSheetId="29">#REF!</definedName>
    <definedName name="hhft" localSheetId="4">#REF!</definedName>
    <definedName name="hhft">#REF!</definedName>
    <definedName name="hhh">'[10]4.8'!#REF!</definedName>
    <definedName name="hhhgt" localSheetId="11">#REF!</definedName>
    <definedName name="hhhgt" localSheetId="12">#REF!</definedName>
    <definedName name="hhhgt" localSheetId="14">#REF!</definedName>
    <definedName name="hhhgt" localSheetId="16">#REF!</definedName>
    <definedName name="hhhgt" localSheetId="22">#REF!</definedName>
    <definedName name="hhhgt" localSheetId="23">#REF!</definedName>
    <definedName name="hhhgt" localSheetId="24">#REF!</definedName>
    <definedName name="hhhgt" localSheetId="27">#REF!</definedName>
    <definedName name="hhhgt" localSheetId="28">#REF!</definedName>
    <definedName name="hhhgt" localSheetId="29">#REF!</definedName>
    <definedName name="hhhgt" localSheetId="4">#REF!</definedName>
    <definedName name="hhhgt">#REF!</definedName>
    <definedName name="hhhhjy" localSheetId="11">#REF!</definedName>
    <definedName name="hhhhjy" localSheetId="12">#REF!</definedName>
    <definedName name="hhhhjy" localSheetId="14">#REF!</definedName>
    <definedName name="hhhhjy" localSheetId="16">#REF!</definedName>
    <definedName name="hhhhjy" localSheetId="22">#REF!</definedName>
    <definedName name="hhhhjy" localSheetId="23">#REF!</definedName>
    <definedName name="hhhhjy" localSheetId="24">#REF!</definedName>
    <definedName name="hhhhjy" localSheetId="27">#REF!</definedName>
    <definedName name="hhhhjy" localSheetId="28">#REF!</definedName>
    <definedName name="hhhhjy" localSheetId="29">#REF!</definedName>
    <definedName name="hhhhjy" localSheetId="4">#REF!</definedName>
    <definedName name="hhhhjy">#REF!</definedName>
    <definedName name="hhhht" localSheetId="11">#REF!</definedName>
    <definedName name="hhhht" localSheetId="12">#REF!</definedName>
    <definedName name="hhhht" localSheetId="14">#REF!</definedName>
    <definedName name="hhhht" localSheetId="16">#REF!</definedName>
    <definedName name="hhhht" localSheetId="22">#REF!</definedName>
    <definedName name="hhhht" localSheetId="23">#REF!</definedName>
    <definedName name="hhhht" localSheetId="24">#REF!</definedName>
    <definedName name="hhhht" localSheetId="27">#REF!</definedName>
    <definedName name="hhhht" localSheetId="28">#REF!</definedName>
    <definedName name="hhhht" localSheetId="29">#REF!</definedName>
    <definedName name="hhhht" localSheetId="4">#REF!</definedName>
    <definedName name="hhhht">#REF!</definedName>
    <definedName name="hhjy" localSheetId="11">#REF!</definedName>
    <definedName name="hhjy" localSheetId="12">#REF!</definedName>
    <definedName name="hhjy" localSheetId="14">#REF!</definedName>
    <definedName name="hhjy" localSheetId="16">#REF!</definedName>
    <definedName name="hhjy" localSheetId="22">#REF!</definedName>
    <definedName name="hhjy" localSheetId="23">#REF!</definedName>
    <definedName name="hhjy" localSheetId="24">#REF!</definedName>
    <definedName name="hhjy" localSheetId="27">#REF!</definedName>
    <definedName name="hhjy" localSheetId="28">#REF!</definedName>
    <definedName name="hhjy" localSheetId="29">#REF!</definedName>
    <definedName name="hhjy" localSheetId="4">#REF!</definedName>
    <definedName name="hhjy">#REF!</definedName>
    <definedName name="hjg" localSheetId="11">#REF!</definedName>
    <definedName name="hjg" localSheetId="12">#REF!</definedName>
    <definedName name="hjg" localSheetId="14">#REF!</definedName>
    <definedName name="hjg" localSheetId="16">#REF!</definedName>
    <definedName name="hjg" localSheetId="22">#REF!</definedName>
    <definedName name="hjg" localSheetId="23">#REF!</definedName>
    <definedName name="hjg" localSheetId="24">#REF!</definedName>
    <definedName name="hjg" localSheetId="27">#REF!</definedName>
    <definedName name="hjg" localSheetId="28">#REF!</definedName>
    <definedName name="hjg" localSheetId="29">#REF!</definedName>
    <definedName name="hjg" localSheetId="4">#REF!</definedName>
    <definedName name="hjg">#REF!</definedName>
    <definedName name="hjgy" localSheetId="11">#REF!</definedName>
    <definedName name="hjgy" localSheetId="12">#REF!</definedName>
    <definedName name="hjgy" localSheetId="14">#REF!</definedName>
    <definedName name="hjgy" localSheetId="16">#REF!</definedName>
    <definedName name="hjgy" localSheetId="22">#REF!</definedName>
    <definedName name="hjgy" localSheetId="23">#REF!</definedName>
    <definedName name="hjgy" localSheetId="24">#REF!</definedName>
    <definedName name="hjgy" localSheetId="27">#REF!</definedName>
    <definedName name="hjgy" localSheetId="28">#REF!</definedName>
    <definedName name="hjgy" localSheetId="29">#REF!</definedName>
    <definedName name="hjgy" localSheetId="4">#REF!</definedName>
    <definedName name="hjgy">#REF!</definedName>
    <definedName name="hju">'[10]4.8'!#REF!</definedName>
    <definedName name="iii" localSheetId="1">#REF!</definedName>
    <definedName name="iii" localSheetId="11">#REF!</definedName>
    <definedName name="iii" localSheetId="12">#REF!</definedName>
    <definedName name="iii" localSheetId="14">#REF!</definedName>
    <definedName name="iii" localSheetId="16">#REF!</definedName>
    <definedName name="iii" localSheetId="22">#REF!</definedName>
    <definedName name="iii" localSheetId="23">#REF!</definedName>
    <definedName name="iii" localSheetId="24">#REF!</definedName>
    <definedName name="iii" localSheetId="27">#REF!</definedName>
    <definedName name="iii" localSheetId="28">#REF!</definedName>
    <definedName name="iii" localSheetId="29">#REF!</definedName>
    <definedName name="iii" localSheetId="4">#REF!</definedName>
    <definedName name="iii" localSheetId="5">#REF!</definedName>
    <definedName name="iii" localSheetId="6">#REF!</definedName>
    <definedName name="iii">#REF!</definedName>
    <definedName name="iiiii" localSheetId="11" hidden="1">#REF!</definedName>
    <definedName name="iiiii" localSheetId="12" hidden="1">#REF!</definedName>
    <definedName name="iiiii" localSheetId="14" hidden="1">#REF!</definedName>
    <definedName name="iiiii" localSheetId="16" hidden="1">#REF!</definedName>
    <definedName name="iiiii" localSheetId="22" hidden="1">#REF!</definedName>
    <definedName name="iiiii" localSheetId="23" hidden="1">#REF!</definedName>
    <definedName name="iiiii" localSheetId="24" hidden="1">#REF!</definedName>
    <definedName name="iiiii" localSheetId="27" hidden="1">#REF!</definedName>
    <definedName name="iiiii" localSheetId="28" hidden="1">#REF!</definedName>
    <definedName name="iiiii" localSheetId="29" hidden="1">#REF!</definedName>
    <definedName name="iiiii" localSheetId="4" hidden="1">#REF!</definedName>
    <definedName name="iiiii" hidden="1">#REF!</definedName>
    <definedName name="j" localSheetId="1">#REF!</definedName>
    <definedName name="j" localSheetId="11">#REF!</definedName>
    <definedName name="j" localSheetId="12">#REF!</definedName>
    <definedName name="j" localSheetId="14">#REF!</definedName>
    <definedName name="j" localSheetId="16">#REF!</definedName>
    <definedName name="j" localSheetId="22">#REF!</definedName>
    <definedName name="j" localSheetId="23">#REF!</definedName>
    <definedName name="j" localSheetId="24">#REF!</definedName>
    <definedName name="j" localSheetId="27">#REF!</definedName>
    <definedName name="j" localSheetId="28">#REF!</definedName>
    <definedName name="j" localSheetId="29">#REF!</definedName>
    <definedName name="j" localSheetId="4">#REF!</definedName>
    <definedName name="j" localSheetId="5">#REF!</definedName>
    <definedName name="j" localSheetId="6">#REF!</definedName>
    <definedName name="j">#REF!</definedName>
    <definedName name="jb" localSheetId="1">#REF!</definedName>
    <definedName name="jb" localSheetId="11">#REF!</definedName>
    <definedName name="jb" localSheetId="12">#REF!</definedName>
    <definedName name="jb" localSheetId="14">#REF!</definedName>
    <definedName name="jb" localSheetId="16">#REF!</definedName>
    <definedName name="jb" localSheetId="22">#REF!</definedName>
    <definedName name="jb" localSheetId="23">#REF!</definedName>
    <definedName name="jb" localSheetId="24">#REF!</definedName>
    <definedName name="jb" localSheetId="27">#REF!</definedName>
    <definedName name="jb" localSheetId="28">#REF!</definedName>
    <definedName name="jb" localSheetId="29">#REF!</definedName>
    <definedName name="jb" localSheetId="4">#REF!</definedName>
    <definedName name="jb" localSheetId="5">#REF!</definedName>
    <definedName name="jb" localSheetId="6">#REF!</definedName>
    <definedName name="jb">#REF!</definedName>
    <definedName name="jj">'[10]4.8'!#REF!</definedName>
    <definedName name="jjj" localSheetId="11">#REF!</definedName>
    <definedName name="jjj" localSheetId="12">#REF!</definedName>
    <definedName name="jjj" localSheetId="14">#REF!</definedName>
    <definedName name="jjj" localSheetId="16">#REF!</definedName>
    <definedName name="jjj" localSheetId="22">#REF!</definedName>
    <definedName name="jjj" localSheetId="23">#REF!</definedName>
    <definedName name="jjj" localSheetId="24">#REF!</definedName>
    <definedName name="jjj" localSheetId="27">#REF!</definedName>
    <definedName name="jjj" localSheetId="28">#REF!</definedName>
    <definedName name="jjj" localSheetId="29">#REF!</definedName>
    <definedName name="jjj" localSheetId="4">#REF!</definedName>
    <definedName name="jjj">#REF!</definedName>
    <definedName name="jjjt" localSheetId="11">#REF!</definedName>
    <definedName name="jjjt" localSheetId="12">#REF!</definedName>
    <definedName name="jjjt" localSheetId="14">#REF!</definedName>
    <definedName name="jjjt" localSheetId="16">#REF!</definedName>
    <definedName name="jjjt" localSheetId="22">#REF!</definedName>
    <definedName name="jjjt" localSheetId="23">#REF!</definedName>
    <definedName name="jjjt" localSheetId="24">#REF!</definedName>
    <definedName name="jjjt" localSheetId="27">#REF!</definedName>
    <definedName name="jjjt" localSheetId="28">#REF!</definedName>
    <definedName name="jjjt" localSheetId="29">#REF!</definedName>
    <definedName name="jjjt" localSheetId="4">#REF!</definedName>
    <definedName name="jjjt">#REF!</definedName>
    <definedName name="jjjtg" localSheetId="11">#REF!</definedName>
    <definedName name="jjjtg" localSheetId="12">#REF!</definedName>
    <definedName name="jjjtg" localSheetId="14">#REF!</definedName>
    <definedName name="jjjtg" localSheetId="16">#REF!</definedName>
    <definedName name="jjjtg" localSheetId="22">#REF!</definedName>
    <definedName name="jjjtg" localSheetId="23">#REF!</definedName>
    <definedName name="jjjtg" localSheetId="24">#REF!</definedName>
    <definedName name="jjjtg" localSheetId="27">#REF!</definedName>
    <definedName name="jjjtg" localSheetId="28">#REF!</definedName>
    <definedName name="jjjtg" localSheetId="29">#REF!</definedName>
    <definedName name="jjjtg" localSheetId="4">#REF!</definedName>
    <definedName name="jjjtg">#REF!</definedName>
    <definedName name="jjju" localSheetId="11">#REF!</definedName>
    <definedName name="jjju" localSheetId="12">#REF!</definedName>
    <definedName name="jjju" localSheetId="14">#REF!</definedName>
    <definedName name="jjju" localSheetId="16">#REF!</definedName>
    <definedName name="jjju" localSheetId="22">#REF!</definedName>
    <definedName name="jjju" localSheetId="23">#REF!</definedName>
    <definedName name="jjju" localSheetId="24">#REF!</definedName>
    <definedName name="jjju" localSheetId="27">#REF!</definedName>
    <definedName name="jjju" localSheetId="28">#REF!</definedName>
    <definedName name="jjju" localSheetId="29">#REF!</definedName>
    <definedName name="jjju" localSheetId="4">#REF!</definedName>
    <definedName name="jjju">#REF!</definedName>
    <definedName name="jjjy" localSheetId="11">#REF!</definedName>
    <definedName name="jjjy" localSheetId="12">#REF!</definedName>
    <definedName name="jjjy" localSheetId="14">#REF!</definedName>
    <definedName name="jjjy" localSheetId="16">#REF!</definedName>
    <definedName name="jjjy" localSheetId="22">#REF!</definedName>
    <definedName name="jjjy" localSheetId="23">#REF!</definedName>
    <definedName name="jjjy" localSheetId="24">#REF!</definedName>
    <definedName name="jjjy" localSheetId="27">#REF!</definedName>
    <definedName name="jjjy" localSheetId="28">#REF!</definedName>
    <definedName name="jjjy" localSheetId="29">#REF!</definedName>
    <definedName name="jjjy" localSheetId="4">#REF!</definedName>
    <definedName name="jjjy">#REF!</definedName>
    <definedName name="jkjkjkjkjkj">#REF!</definedName>
    <definedName name="jnj">'[27]4.9'!#REF!</definedName>
    <definedName name="johor" localSheetId="1" hidden="1">'[18]7.6'!#REF!</definedName>
    <definedName name="johor" localSheetId="10" hidden="1">'[18]7.6'!#REF!</definedName>
    <definedName name="johor" localSheetId="11" hidden="1">'[18]7.6'!#REF!</definedName>
    <definedName name="johor" localSheetId="12" hidden="1">'[18]7.6'!#REF!</definedName>
    <definedName name="johor" localSheetId="13" hidden="1">'[18]7.6'!#REF!</definedName>
    <definedName name="johor" localSheetId="14" hidden="1">'[18]7.6'!#REF!</definedName>
    <definedName name="johor" localSheetId="16" hidden="1">'[18]7.6'!#REF!</definedName>
    <definedName name="johor" localSheetId="22" hidden="1">'[18]7.6'!#REF!</definedName>
    <definedName name="johor" localSheetId="23" hidden="1">'[18]7.6'!#REF!</definedName>
    <definedName name="johor" localSheetId="24" hidden="1">'[18]7.6'!#REF!</definedName>
    <definedName name="johor" localSheetId="27" hidden="1">'[19]7.6'!#REF!</definedName>
    <definedName name="johor" localSheetId="28" hidden="1">'[18]7.6'!#REF!</definedName>
    <definedName name="johor" localSheetId="2" hidden="1">'[18]7.6'!#REF!</definedName>
    <definedName name="johor" localSheetId="29" hidden="1">'[18]7.6'!#REF!</definedName>
    <definedName name="johor" localSheetId="3" hidden="1">'[18]7.6'!#REF!</definedName>
    <definedName name="johor" localSheetId="4" hidden="1">'[18]7.6'!#REF!</definedName>
    <definedName name="johor" localSheetId="5" hidden="1">'[18]7.6'!#REF!</definedName>
    <definedName name="johor" localSheetId="6" hidden="1">'[18]7.6'!#REF!</definedName>
    <definedName name="johor" localSheetId="7" hidden="1">'[18]7.6'!#REF!</definedName>
    <definedName name="johor" localSheetId="8" hidden="1">'[18]7.6'!#REF!</definedName>
    <definedName name="johor" localSheetId="9" hidden="1">'[18]7.6'!#REF!</definedName>
    <definedName name="johor" hidden="1">'[19]7.6'!#REF!</definedName>
    <definedName name="JOHOR1" localSheetId="1" hidden="1">'[28]4.9'!#REF!</definedName>
    <definedName name="JOHOR1" localSheetId="10" hidden="1">'[28]4.9'!#REF!</definedName>
    <definedName name="JOHOR1" localSheetId="11" hidden="1">'[28]4.9'!#REF!</definedName>
    <definedName name="JOHOR1" localSheetId="12" hidden="1">'[28]4.9'!#REF!</definedName>
    <definedName name="JOHOR1" localSheetId="13" hidden="1">'[28]4.9'!#REF!</definedName>
    <definedName name="JOHOR1" localSheetId="14" hidden="1">'[28]4.9'!#REF!</definedName>
    <definedName name="JOHOR1" localSheetId="16" hidden="1">'[28]4.9'!#REF!</definedName>
    <definedName name="JOHOR1" localSheetId="22" hidden="1">'[28]4.9'!#REF!</definedName>
    <definedName name="JOHOR1" localSheetId="23" hidden="1">'[28]4.9'!#REF!</definedName>
    <definedName name="JOHOR1" localSheetId="24" hidden="1">'[28]4.9'!#REF!</definedName>
    <definedName name="JOHOR1" localSheetId="27" hidden="1">'[29]4.9'!#REF!</definedName>
    <definedName name="JOHOR1" localSheetId="28" hidden="1">'[28]4.9'!#REF!</definedName>
    <definedName name="JOHOR1" localSheetId="2" hidden="1">'[28]4.9'!#REF!</definedName>
    <definedName name="JOHOR1" localSheetId="29" hidden="1">'[28]4.9'!#REF!</definedName>
    <definedName name="JOHOR1" localSheetId="3" hidden="1">'[28]4.9'!#REF!</definedName>
    <definedName name="JOHOR1" localSheetId="4" hidden="1">'[28]4.9'!#REF!</definedName>
    <definedName name="JOHOR1" localSheetId="5" hidden="1">'[28]4.9'!#REF!</definedName>
    <definedName name="JOHOR1" localSheetId="6" hidden="1">'[28]4.9'!#REF!</definedName>
    <definedName name="JOHOR1" localSheetId="7" hidden="1">'[28]4.9'!#REF!</definedName>
    <definedName name="JOHOR1" localSheetId="8" hidden="1">'[28]4.9'!#REF!</definedName>
    <definedName name="JOHOR1" localSheetId="9" hidden="1">'[28]4.9'!#REF!</definedName>
    <definedName name="JOHOR1" hidden="1">'[29]4.9'!#REF!</definedName>
    <definedName name="jy">'[10]4.8'!#REF!</definedName>
    <definedName name="k" localSheetId="1">#REF!</definedName>
    <definedName name="k" localSheetId="11">#REF!</definedName>
    <definedName name="k" localSheetId="12">#REF!</definedName>
    <definedName name="k" localSheetId="14">#REF!</definedName>
    <definedName name="k" localSheetId="16">#REF!</definedName>
    <definedName name="k" localSheetId="22">#REF!</definedName>
    <definedName name="k" localSheetId="23">#REF!</definedName>
    <definedName name="k" localSheetId="24">#REF!</definedName>
    <definedName name="k" localSheetId="27">#REF!</definedName>
    <definedName name="k" localSheetId="28">#REF!</definedName>
    <definedName name="k" localSheetId="29">#REF!</definedName>
    <definedName name="k" localSheetId="4">#REF!</definedName>
    <definedName name="k" localSheetId="5">#REF!</definedName>
    <definedName name="k" localSheetId="6">#REF!</definedName>
    <definedName name="k">#REF!</definedName>
    <definedName name="kelantan" localSheetId="1" hidden="1">#REF!</definedName>
    <definedName name="kelantan" localSheetId="11" hidden="1">#REF!</definedName>
    <definedName name="kelantan" localSheetId="12" hidden="1">#REF!</definedName>
    <definedName name="kelantan" localSheetId="14" hidden="1">#REF!</definedName>
    <definedName name="kelantan" localSheetId="16" hidden="1">#REF!</definedName>
    <definedName name="kelantan" localSheetId="22" hidden="1">#REF!</definedName>
    <definedName name="kelantan" localSheetId="23" hidden="1">#REF!</definedName>
    <definedName name="kelantan" localSheetId="24" hidden="1">#REF!</definedName>
    <definedName name="kelantan" localSheetId="27" hidden="1">#REF!</definedName>
    <definedName name="kelantan" localSheetId="28" hidden="1">#REF!</definedName>
    <definedName name="kelantan" localSheetId="29" hidden="1">#REF!</definedName>
    <definedName name="kelantan" localSheetId="4" hidden="1">#REF!</definedName>
    <definedName name="kelantan" localSheetId="5" hidden="1">#REF!</definedName>
    <definedName name="kelantan" localSheetId="6" hidden="1">#REF!</definedName>
    <definedName name="kelantan" hidden="1">#REF!</definedName>
    <definedName name="kemudahan_internet">#REF!</definedName>
    <definedName name="kk" localSheetId="1">#REF!</definedName>
    <definedName name="kk" localSheetId="11">#REF!</definedName>
    <definedName name="kk" localSheetId="12">#REF!</definedName>
    <definedName name="kk" localSheetId="14">#REF!</definedName>
    <definedName name="kk" localSheetId="16">#REF!</definedName>
    <definedName name="kk" localSheetId="22">#REF!</definedName>
    <definedName name="kk" localSheetId="23">#REF!</definedName>
    <definedName name="kk" localSheetId="24">#REF!</definedName>
    <definedName name="kk" localSheetId="27">#REF!</definedName>
    <definedName name="kk" localSheetId="28">#REF!</definedName>
    <definedName name="kk" localSheetId="29">#REF!</definedName>
    <definedName name="kk" localSheetId="4">#REF!</definedName>
    <definedName name="kk" localSheetId="5">#REF!</definedName>
    <definedName name="kk" localSheetId="6">#REF!</definedName>
    <definedName name="kk">#REF!</definedName>
    <definedName name="kllkl">#REF!</definedName>
    <definedName name="Kod_01" localSheetId="1">#REF!</definedName>
    <definedName name="Kod_01" localSheetId="11">#REF!</definedName>
    <definedName name="Kod_01" localSheetId="12">#REF!</definedName>
    <definedName name="Kod_01" localSheetId="14">#REF!</definedName>
    <definedName name="Kod_01" localSheetId="16">#REF!</definedName>
    <definedName name="Kod_01" localSheetId="22">#REF!</definedName>
    <definedName name="Kod_01" localSheetId="23">#REF!</definedName>
    <definedName name="Kod_01" localSheetId="24">#REF!</definedName>
    <definedName name="Kod_01" localSheetId="27">#REF!</definedName>
    <definedName name="Kod_01" localSheetId="28">#REF!</definedName>
    <definedName name="Kod_01" localSheetId="29">#REF!</definedName>
    <definedName name="Kod_01" localSheetId="4">#REF!</definedName>
    <definedName name="Kod_01" localSheetId="5">#REF!</definedName>
    <definedName name="Kod_01" localSheetId="6">#REF!</definedName>
    <definedName name="Kod_01">#REF!</definedName>
    <definedName name="kojui">#REF!</definedName>
    <definedName name="kpkpk">#REF!</definedName>
    <definedName name="l">#REF!</definedName>
    <definedName name="lds">#REF!</definedName>
    <definedName name="LINK_BORONG" localSheetId="1">#REF!</definedName>
    <definedName name="LINK_BORONG" localSheetId="11">#REF!</definedName>
    <definedName name="LINK_BORONG" localSheetId="12">#REF!</definedName>
    <definedName name="LINK_BORONG" localSheetId="14">#REF!</definedName>
    <definedName name="LINK_BORONG" localSheetId="16">#REF!</definedName>
    <definedName name="LINK_BORONG" localSheetId="22">#REF!</definedName>
    <definedName name="LINK_BORONG" localSheetId="23">#REF!</definedName>
    <definedName name="LINK_BORONG" localSheetId="24">#REF!</definedName>
    <definedName name="LINK_BORONG" localSheetId="27">#REF!</definedName>
    <definedName name="LINK_BORONG" localSheetId="28">#REF!</definedName>
    <definedName name="LINK_BORONG" localSheetId="29">#REF!</definedName>
    <definedName name="LINK_BORONG" localSheetId="4">#REF!</definedName>
    <definedName name="LINK_BORONG" localSheetId="5">#REF!</definedName>
    <definedName name="LINK_BORONG" localSheetId="6">#REF!</definedName>
    <definedName name="LINK_BORONG">#REF!</definedName>
    <definedName name="LINK_MOTOR" localSheetId="1">#REF!</definedName>
    <definedName name="LINK_MOTOR" localSheetId="11">#REF!</definedName>
    <definedName name="LINK_MOTOR" localSheetId="12">#REF!</definedName>
    <definedName name="LINK_MOTOR" localSheetId="14">#REF!</definedName>
    <definedName name="LINK_MOTOR" localSheetId="16">#REF!</definedName>
    <definedName name="LINK_MOTOR" localSheetId="22">#REF!</definedName>
    <definedName name="LINK_MOTOR" localSheetId="23">#REF!</definedName>
    <definedName name="LINK_MOTOR" localSheetId="24">#REF!</definedName>
    <definedName name="LINK_MOTOR" localSheetId="27">#REF!</definedName>
    <definedName name="LINK_MOTOR" localSheetId="28">#REF!</definedName>
    <definedName name="LINK_MOTOR" localSheetId="29">#REF!</definedName>
    <definedName name="LINK_MOTOR" localSheetId="4">#REF!</definedName>
    <definedName name="LINK_MOTOR" localSheetId="5">#REF!</definedName>
    <definedName name="LINK_MOTOR" localSheetId="6">#REF!</definedName>
    <definedName name="LINK_MOTOR">#REF!</definedName>
    <definedName name="LINK_RUNCIT" localSheetId="1">#REF!</definedName>
    <definedName name="LINK_RUNCIT" localSheetId="11">#REF!</definedName>
    <definedName name="LINK_RUNCIT" localSheetId="12">#REF!</definedName>
    <definedName name="LINK_RUNCIT" localSheetId="14">#REF!</definedName>
    <definedName name="LINK_RUNCIT" localSheetId="16">#REF!</definedName>
    <definedName name="LINK_RUNCIT" localSheetId="22">#REF!</definedName>
    <definedName name="LINK_RUNCIT" localSheetId="23">#REF!</definedName>
    <definedName name="LINK_RUNCIT" localSheetId="24">#REF!</definedName>
    <definedName name="LINK_RUNCIT" localSheetId="27">#REF!</definedName>
    <definedName name="LINK_RUNCIT" localSheetId="28">#REF!</definedName>
    <definedName name="LINK_RUNCIT" localSheetId="29">#REF!</definedName>
    <definedName name="LINK_RUNCIT" localSheetId="4">#REF!</definedName>
    <definedName name="LINK_RUNCIT" localSheetId="5">#REF!</definedName>
    <definedName name="LINK_RUNCIT" localSheetId="6">#REF!</definedName>
    <definedName name="LINK_RUNCIT">#REF!</definedName>
    <definedName name="list_sehingga_18012011" localSheetId="1">#REF!</definedName>
    <definedName name="list_sehingga_18012011" localSheetId="11">#REF!</definedName>
    <definedName name="list_sehingga_18012011" localSheetId="12">#REF!</definedName>
    <definedName name="list_sehingga_18012011" localSheetId="14">#REF!</definedName>
    <definedName name="list_sehingga_18012011" localSheetId="16">#REF!</definedName>
    <definedName name="list_sehingga_18012011" localSheetId="22">#REF!</definedName>
    <definedName name="list_sehingga_18012011" localSheetId="23">#REF!</definedName>
    <definedName name="list_sehingga_18012011" localSheetId="24">#REF!</definedName>
    <definedName name="list_sehingga_18012011" localSheetId="27">#REF!</definedName>
    <definedName name="list_sehingga_18012011" localSheetId="28">#REF!</definedName>
    <definedName name="list_sehingga_18012011" localSheetId="29">#REF!</definedName>
    <definedName name="list_sehingga_18012011" localSheetId="4">#REF!</definedName>
    <definedName name="list_sehingga_18012011" localSheetId="5">#REF!</definedName>
    <definedName name="list_sehingga_18012011" localSheetId="6">#REF!</definedName>
    <definedName name="list_sehingga_18012011">#REF!</definedName>
    <definedName name="ll" localSheetId="1">#REF!</definedName>
    <definedName name="ll" localSheetId="11">#REF!</definedName>
    <definedName name="ll" localSheetId="12">#REF!</definedName>
    <definedName name="ll" localSheetId="14">#REF!</definedName>
    <definedName name="ll" localSheetId="16">#REF!</definedName>
    <definedName name="ll" localSheetId="22">#REF!</definedName>
    <definedName name="ll" localSheetId="23">#REF!</definedName>
    <definedName name="ll" localSheetId="24">#REF!</definedName>
    <definedName name="ll" localSheetId="27">#REF!</definedName>
    <definedName name="ll" localSheetId="28">#REF!</definedName>
    <definedName name="ll" localSheetId="29">#REF!</definedName>
    <definedName name="ll" localSheetId="4">#REF!</definedName>
    <definedName name="ll" localSheetId="5">#REF!</definedName>
    <definedName name="ll" localSheetId="6">#REF!</definedName>
    <definedName name="ll">#REF!</definedName>
    <definedName name="LLL" localSheetId="11">#REF!</definedName>
    <definedName name="LLL" localSheetId="12">#REF!</definedName>
    <definedName name="LLL" localSheetId="14">#REF!</definedName>
    <definedName name="LLL" localSheetId="16">#REF!</definedName>
    <definedName name="LLL" localSheetId="22">#REF!</definedName>
    <definedName name="LLL" localSheetId="23">#REF!</definedName>
    <definedName name="LLL" localSheetId="24">#REF!</definedName>
    <definedName name="LLL" localSheetId="27">#REF!</definedName>
    <definedName name="LLL" localSheetId="28">#REF!</definedName>
    <definedName name="LLL" localSheetId="29">#REF!</definedName>
    <definedName name="LLL" localSheetId="4">#REF!</definedName>
    <definedName name="LLL">#REF!</definedName>
    <definedName name="m" localSheetId="1" hidden="1">'[12]4.9'!#REF!</definedName>
    <definedName name="m" localSheetId="10" hidden="1">'[12]4.9'!#REF!</definedName>
    <definedName name="m" localSheetId="11" hidden="1">'[12]4.9'!#REF!</definedName>
    <definedName name="m" localSheetId="12" hidden="1">'[12]4.9'!#REF!</definedName>
    <definedName name="m" localSheetId="13" hidden="1">'[12]4.9'!#REF!</definedName>
    <definedName name="m" localSheetId="14" hidden="1">'[12]4.9'!#REF!</definedName>
    <definedName name="m" localSheetId="16" hidden="1">'[12]4.9'!#REF!</definedName>
    <definedName name="m" localSheetId="22" hidden="1">'[12]4.9'!#REF!</definedName>
    <definedName name="m" localSheetId="23" hidden="1">'[12]4.9'!#REF!</definedName>
    <definedName name="m" localSheetId="24" hidden="1">'[12]4.9'!#REF!</definedName>
    <definedName name="m" localSheetId="27" hidden="1">'[13]4.9'!#REF!</definedName>
    <definedName name="m" localSheetId="28" hidden="1">'[12]4.9'!#REF!</definedName>
    <definedName name="m" localSheetId="2" hidden="1">'[12]4.9'!#REF!</definedName>
    <definedName name="m" localSheetId="29" hidden="1">'[12]4.9'!#REF!</definedName>
    <definedName name="m" localSheetId="3" hidden="1">'[12]4.9'!#REF!</definedName>
    <definedName name="m" localSheetId="4" hidden="1">'[12]4.9'!#REF!</definedName>
    <definedName name="m" localSheetId="5" hidden="1">'[12]4.9'!#REF!</definedName>
    <definedName name="m" localSheetId="6" hidden="1">'[12]4.9'!#REF!</definedName>
    <definedName name="m" localSheetId="7" hidden="1">'[12]4.9'!#REF!</definedName>
    <definedName name="m" localSheetId="8" hidden="1">'[12]4.9'!#REF!</definedName>
    <definedName name="m" localSheetId="9" hidden="1">'[12]4.9'!#REF!</definedName>
    <definedName name="m" hidden="1">'[14]4.9'!#REF!</definedName>
    <definedName name="malaysia3" localSheetId="1" hidden="1">'[18]7.6'!#REF!</definedName>
    <definedName name="malaysia3" localSheetId="10" hidden="1">'[18]7.6'!#REF!</definedName>
    <definedName name="malaysia3" localSheetId="11" hidden="1">'[18]7.6'!#REF!</definedName>
    <definedName name="malaysia3" localSheetId="12" hidden="1">'[18]7.6'!#REF!</definedName>
    <definedName name="malaysia3" localSheetId="13" hidden="1">'[18]7.6'!#REF!</definedName>
    <definedName name="malaysia3" localSheetId="14" hidden="1">'[18]7.6'!#REF!</definedName>
    <definedName name="malaysia3" localSheetId="16" hidden="1">'[18]7.6'!#REF!</definedName>
    <definedName name="malaysia3" localSheetId="22" hidden="1">'[18]7.6'!#REF!</definedName>
    <definedName name="malaysia3" localSheetId="23" hidden="1">'[18]7.6'!#REF!</definedName>
    <definedName name="malaysia3" localSheetId="24" hidden="1">'[18]7.6'!#REF!</definedName>
    <definedName name="malaysia3" localSheetId="27" hidden="1">'[19]7.6'!#REF!</definedName>
    <definedName name="malaysia3" localSheetId="28" hidden="1">'[18]7.6'!#REF!</definedName>
    <definedName name="malaysia3" localSheetId="2" hidden="1">'[18]7.6'!#REF!</definedName>
    <definedName name="malaysia3" localSheetId="29" hidden="1">'[18]7.6'!#REF!</definedName>
    <definedName name="malaysia3" localSheetId="3" hidden="1">'[18]7.6'!#REF!</definedName>
    <definedName name="malaysia3" localSheetId="4" hidden="1">'[18]7.6'!#REF!</definedName>
    <definedName name="malaysia3" localSheetId="5" hidden="1">'[18]7.6'!#REF!</definedName>
    <definedName name="malaysia3" localSheetId="6" hidden="1">'[18]7.6'!#REF!</definedName>
    <definedName name="malaysia3" localSheetId="7" hidden="1">'[18]7.6'!#REF!</definedName>
    <definedName name="malaysia3" localSheetId="8" hidden="1">'[18]7.6'!#REF!</definedName>
    <definedName name="malaysia3" localSheetId="9" hidden="1">'[18]7.6'!#REF!</definedName>
    <definedName name="malaysia3" hidden="1">'[19]7.6'!#REF!</definedName>
    <definedName name="match_sampel_icdt" localSheetId="1">#REF!</definedName>
    <definedName name="match_sampel_icdt" localSheetId="11">#REF!</definedName>
    <definedName name="match_sampel_icdt" localSheetId="12">#REF!</definedName>
    <definedName name="match_sampel_icdt" localSheetId="14">#REF!</definedName>
    <definedName name="match_sampel_icdt" localSheetId="16">#REF!</definedName>
    <definedName name="match_sampel_icdt" localSheetId="22">#REF!</definedName>
    <definedName name="match_sampel_icdt" localSheetId="23">#REF!</definedName>
    <definedName name="match_sampel_icdt" localSheetId="24">#REF!</definedName>
    <definedName name="match_sampel_icdt" localSheetId="27">#REF!</definedName>
    <definedName name="match_sampel_icdt" localSheetId="28">#REF!</definedName>
    <definedName name="match_sampel_icdt" localSheetId="29">#REF!</definedName>
    <definedName name="match_sampel_icdt" localSheetId="4">#REF!</definedName>
    <definedName name="match_sampel_icdt" localSheetId="5">#REF!</definedName>
    <definedName name="match_sampel_icdt" localSheetId="6">#REF!</definedName>
    <definedName name="match_sampel_icdt">#REF!</definedName>
    <definedName name="mg" localSheetId="1" hidden="1">'[28]4.9'!#REF!</definedName>
    <definedName name="mg" localSheetId="10" hidden="1">'[28]4.9'!#REF!</definedName>
    <definedName name="mg" localSheetId="11" hidden="1">'[28]4.9'!#REF!</definedName>
    <definedName name="mg" localSheetId="12" hidden="1">'[28]4.9'!#REF!</definedName>
    <definedName name="mg" localSheetId="13" hidden="1">'[28]4.9'!#REF!</definedName>
    <definedName name="mg" localSheetId="14" hidden="1">'[28]4.9'!#REF!</definedName>
    <definedName name="mg" localSheetId="16" hidden="1">'[28]4.9'!#REF!</definedName>
    <definedName name="mg" localSheetId="22" hidden="1">'[28]4.9'!#REF!</definedName>
    <definedName name="mg" localSheetId="23" hidden="1">'[28]4.9'!#REF!</definedName>
    <definedName name="mg" localSheetId="24" hidden="1">'[28]4.9'!#REF!</definedName>
    <definedName name="mg" localSheetId="27" hidden="1">'[29]4.9'!#REF!</definedName>
    <definedName name="mg" localSheetId="28" hidden="1">'[28]4.9'!#REF!</definedName>
    <definedName name="mg" localSheetId="2" hidden="1">'[28]4.9'!#REF!</definedName>
    <definedName name="mg" localSheetId="29" hidden="1">'[28]4.9'!#REF!</definedName>
    <definedName name="mg" localSheetId="3" hidden="1">'[28]4.9'!#REF!</definedName>
    <definedName name="mg" localSheetId="4" hidden="1">'[28]4.9'!#REF!</definedName>
    <definedName name="mg" localSheetId="5" hidden="1">'[28]4.9'!#REF!</definedName>
    <definedName name="mg" localSheetId="6" hidden="1">'[28]4.9'!#REF!</definedName>
    <definedName name="mg" localSheetId="7" hidden="1">'[28]4.9'!#REF!</definedName>
    <definedName name="mg" localSheetId="8" hidden="1">'[28]4.9'!#REF!</definedName>
    <definedName name="mg" localSheetId="9" hidden="1">'[28]4.9'!#REF!</definedName>
    <definedName name="mg" hidden="1">'[29]4.9'!#REF!</definedName>
    <definedName name="mkjl">#REF!</definedName>
    <definedName name="mkkkk">#REF!</definedName>
    <definedName name="mmm" localSheetId="11">#REF!</definedName>
    <definedName name="mmm" localSheetId="12">#REF!</definedName>
    <definedName name="mmm" localSheetId="14">#REF!</definedName>
    <definedName name="mmm" localSheetId="16">#REF!</definedName>
    <definedName name="mmm" localSheetId="22">#REF!</definedName>
    <definedName name="mmm" localSheetId="23">#REF!</definedName>
    <definedName name="mmm" localSheetId="24">#REF!</definedName>
    <definedName name="mmm" localSheetId="27">#REF!</definedName>
    <definedName name="mmm" localSheetId="28">#REF!</definedName>
    <definedName name="mmm" localSheetId="29">#REF!</definedName>
    <definedName name="mmm" localSheetId="4">#REF!</definedName>
    <definedName name="mmm">#REF!</definedName>
    <definedName name="mmmt" localSheetId="11">#REF!</definedName>
    <definedName name="mmmt" localSheetId="12">#REF!</definedName>
    <definedName name="mmmt" localSheetId="14">#REF!</definedName>
    <definedName name="mmmt" localSheetId="16">#REF!</definedName>
    <definedName name="mmmt" localSheetId="22">#REF!</definedName>
    <definedName name="mmmt" localSheetId="23">#REF!</definedName>
    <definedName name="mmmt" localSheetId="24">#REF!</definedName>
    <definedName name="mmmt" localSheetId="27">#REF!</definedName>
    <definedName name="mmmt" localSheetId="28">#REF!</definedName>
    <definedName name="mmmt" localSheetId="29">#REF!</definedName>
    <definedName name="mmmt" localSheetId="4">#REF!</definedName>
    <definedName name="mmmt">#REF!</definedName>
    <definedName name="mn">'[10]4.8'!#REF!</definedName>
    <definedName name="msic_complete" localSheetId="1">#REF!</definedName>
    <definedName name="msic_complete" localSheetId="11">#REF!</definedName>
    <definedName name="msic_complete" localSheetId="12">#REF!</definedName>
    <definedName name="msic_complete" localSheetId="14">#REF!</definedName>
    <definedName name="msic_complete" localSheetId="16">#REF!</definedName>
    <definedName name="msic_complete" localSheetId="22">#REF!</definedName>
    <definedName name="msic_complete" localSheetId="23">#REF!</definedName>
    <definedName name="msic_complete" localSheetId="24">#REF!</definedName>
    <definedName name="msic_complete" localSheetId="27">#REF!</definedName>
    <definedName name="msic_complete" localSheetId="28">#REF!</definedName>
    <definedName name="msic_complete" localSheetId="29">#REF!</definedName>
    <definedName name="msic_complete" localSheetId="4">#REF!</definedName>
    <definedName name="msic_complete" localSheetId="5">#REF!</definedName>
    <definedName name="msic_complete" localSheetId="6">#REF!</definedName>
    <definedName name="msic_complete">#REF!</definedName>
    <definedName name="msic_complete_new" localSheetId="1">#REF!</definedName>
    <definedName name="msic_complete_new" localSheetId="11">#REF!</definedName>
    <definedName name="msic_complete_new" localSheetId="12">#REF!</definedName>
    <definedName name="msic_complete_new" localSheetId="14">#REF!</definedName>
    <definedName name="msic_complete_new" localSheetId="16">#REF!</definedName>
    <definedName name="msic_complete_new" localSheetId="22">#REF!</definedName>
    <definedName name="msic_complete_new" localSheetId="23">#REF!</definedName>
    <definedName name="msic_complete_new" localSheetId="24">#REF!</definedName>
    <definedName name="msic_complete_new" localSheetId="27">#REF!</definedName>
    <definedName name="msic_complete_new" localSheetId="28">#REF!</definedName>
    <definedName name="msic_complete_new" localSheetId="29">#REF!</definedName>
    <definedName name="msic_complete_new" localSheetId="4">#REF!</definedName>
    <definedName name="msic_complete_new" localSheetId="5">#REF!</definedName>
    <definedName name="msic_complete_new" localSheetId="6">#REF!</definedName>
    <definedName name="msic_complete_new">#REF!</definedName>
    <definedName name="MultiplierFormula">#N/A</definedName>
    <definedName name="n" localSheetId="11">#REF!</definedName>
    <definedName name="n" localSheetId="12">#REF!</definedName>
    <definedName name="n" localSheetId="14">#REF!</definedName>
    <definedName name="n" localSheetId="16">#REF!</definedName>
    <definedName name="n" localSheetId="22">#REF!</definedName>
    <definedName name="n" localSheetId="23">#REF!</definedName>
    <definedName name="n" localSheetId="24">#REF!</definedName>
    <definedName name="n" localSheetId="27">#REF!</definedName>
    <definedName name="n" localSheetId="28">#REF!</definedName>
    <definedName name="n" localSheetId="29">#REF!</definedName>
    <definedName name="n" localSheetId="4">#REF!</definedName>
    <definedName name="n">#REF!</definedName>
    <definedName name="nama" localSheetId="1">#REF!</definedName>
    <definedName name="nama" localSheetId="11">#REF!</definedName>
    <definedName name="nama" localSheetId="12">#REF!</definedName>
    <definedName name="nama" localSheetId="14">#REF!</definedName>
    <definedName name="nama" localSheetId="16">#REF!</definedName>
    <definedName name="nama" localSheetId="22">#REF!</definedName>
    <definedName name="nama" localSheetId="23">#REF!</definedName>
    <definedName name="nama" localSheetId="24">#REF!</definedName>
    <definedName name="nama" localSheetId="27">#REF!</definedName>
    <definedName name="nama" localSheetId="28">#REF!</definedName>
    <definedName name="nama" localSheetId="29">#REF!</definedName>
    <definedName name="nama" localSheetId="4">#REF!</definedName>
    <definedName name="nama" localSheetId="5">#REF!</definedName>
    <definedName name="nama" localSheetId="6">#REF!</definedName>
    <definedName name="nama">#REF!</definedName>
    <definedName name="nbbb" localSheetId="11">#REF!</definedName>
    <definedName name="nbbb" localSheetId="12">#REF!</definedName>
    <definedName name="nbbb" localSheetId="14">#REF!</definedName>
    <definedName name="nbbb" localSheetId="16">#REF!</definedName>
    <definedName name="nbbb" localSheetId="22">#REF!</definedName>
    <definedName name="nbbb" localSheetId="23">#REF!</definedName>
    <definedName name="nbbb" localSheetId="24">#REF!</definedName>
    <definedName name="nbbb" localSheetId="27">#REF!</definedName>
    <definedName name="nbbb" localSheetId="28">#REF!</definedName>
    <definedName name="nbbb" localSheetId="29">#REF!</definedName>
    <definedName name="nbbb" localSheetId="4">#REF!</definedName>
    <definedName name="nbbb">#REF!</definedName>
    <definedName name="nbngh" localSheetId="11" hidden="1">#REF!</definedName>
    <definedName name="nbngh" localSheetId="12" hidden="1">#REF!</definedName>
    <definedName name="nbngh" localSheetId="14" hidden="1">#REF!</definedName>
    <definedName name="nbngh" localSheetId="16" hidden="1">#REF!</definedName>
    <definedName name="nbngh" localSheetId="22" hidden="1">#REF!</definedName>
    <definedName name="nbngh" localSheetId="23" hidden="1">#REF!</definedName>
    <definedName name="nbngh" localSheetId="24" hidden="1">#REF!</definedName>
    <definedName name="nbngh" localSheetId="27" hidden="1">#REF!</definedName>
    <definedName name="nbngh" localSheetId="28" hidden="1">#REF!</definedName>
    <definedName name="nbngh" localSheetId="29" hidden="1">#REF!</definedName>
    <definedName name="nbngh" localSheetId="4" hidden="1">#REF!</definedName>
    <definedName name="nbngh" hidden="1">#REF!</definedName>
    <definedName name="nbvn" localSheetId="11">#REF!</definedName>
    <definedName name="nbvn" localSheetId="12">#REF!</definedName>
    <definedName name="nbvn" localSheetId="14">#REF!</definedName>
    <definedName name="nbvn" localSheetId="16">#REF!</definedName>
    <definedName name="nbvn" localSheetId="22">#REF!</definedName>
    <definedName name="nbvn" localSheetId="23">#REF!</definedName>
    <definedName name="nbvn" localSheetId="24">#REF!</definedName>
    <definedName name="nbvn" localSheetId="27">#REF!</definedName>
    <definedName name="nbvn" localSheetId="28">#REF!</definedName>
    <definedName name="nbvn" localSheetId="29">#REF!</definedName>
    <definedName name="nbvn" localSheetId="4">#REF!</definedName>
    <definedName name="nbvn">#REF!</definedName>
    <definedName name="new16.9.jpn">'[10]4.8'!#REF!</definedName>
    <definedName name="NGDBBP" localSheetId="1">#REF!</definedName>
    <definedName name="NGDBBP" localSheetId="11">#REF!</definedName>
    <definedName name="NGDBBP" localSheetId="12">#REF!</definedName>
    <definedName name="NGDBBP" localSheetId="14">#REF!</definedName>
    <definedName name="NGDBBP" localSheetId="16">#REF!</definedName>
    <definedName name="NGDBBP" localSheetId="22">#REF!</definedName>
    <definedName name="NGDBBP" localSheetId="23">#REF!</definedName>
    <definedName name="NGDBBP" localSheetId="24">#REF!</definedName>
    <definedName name="NGDBBP" localSheetId="27">#REF!</definedName>
    <definedName name="NGDBBP" localSheetId="28">#REF!</definedName>
    <definedName name="NGDBBP" localSheetId="29">#REF!</definedName>
    <definedName name="NGDBBP" localSheetId="4">#REF!</definedName>
    <definedName name="NGDBBP" localSheetId="5">#REF!</definedName>
    <definedName name="NGDBBP" localSheetId="6">#REF!</definedName>
    <definedName name="NGDBBP">#REF!</definedName>
    <definedName name="nHk">'[10]4.8'!#REF!</definedName>
    <definedName name="niira">#REF!</definedName>
    <definedName name="njy" localSheetId="11">#REF!</definedName>
    <definedName name="njy" localSheetId="12">#REF!</definedName>
    <definedName name="njy" localSheetId="14">#REF!</definedName>
    <definedName name="njy" localSheetId="16">#REF!</definedName>
    <definedName name="njy" localSheetId="22">#REF!</definedName>
    <definedName name="njy" localSheetId="23">#REF!</definedName>
    <definedName name="njy" localSheetId="24">#REF!</definedName>
    <definedName name="njy" localSheetId="27">#REF!</definedName>
    <definedName name="njy" localSheetId="28">#REF!</definedName>
    <definedName name="njy" localSheetId="29">#REF!</definedName>
    <definedName name="njy" localSheetId="4">#REF!</definedName>
    <definedName name="njy">#REF!</definedName>
    <definedName name="nn">#REF!</definedName>
    <definedName name="nnn">#REF!</definedName>
    <definedName name="nnngf" localSheetId="11">#REF!</definedName>
    <definedName name="nnngf" localSheetId="12">#REF!</definedName>
    <definedName name="nnngf" localSheetId="14">#REF!</definedName>
    <definedName name="nnngf" localSheetId="16">#REF!</definedName>
    <definedName name="nnngf" localSheetId="22">#REF!</definedName>
    <definedName name="nnngf" localSheetId="23">#REF!</definedName>
    <definedName name="nnngf" localSheetId="24">#REF!</definedName>
    <definedName name="nnngf" localSheetId="27">#REF!</definedName>
    <definedName name="nnngf" localSheetId="28">#REF!</definedName>
    <definedName name="nnngf" localSheetId="29">#REF!</definedName>
    <definedName name="nnngf" localSheetId="4">#REF!</definedName>
    <definedName name="nnngf">#REF!</definedName>
    <definedName name="noorasiah91" localSheetId="1">#REF!</definedName>
    <definedName name="noorasiah91" localSheetId="11">#REF!</definedName>
    <definedName name="noorasiah91" localSheetId="12">#REF!</definedName>
    <definedName name="noorasiah91" localSheetId="14">#REF!</definedName>
    <definedName name="noorasiah91" localSheetId="16">#REF!</definedName>
    <definedName name="noorasiah91" localSheetId="22">#REF!</definedName>
    <definedName name="noorasiah91" localSheetId="23">#REF!</definedName>
    <definedName name="noorasiah91" localSheetId="24">#REF!</definedName>
    <definedName name="noorasiah91" localSheetId="27">#REF!</definedName>
    <definedName name="noorasiah91" localSheetId="28">#REF!</definedName>
    <definedName name="noorasiah91" localSheetId="29">#REF!</definedName>
    <definedName name="noorasiah91" localSheetId="4">#REF!</definedName>
    <definedName name="noorasiah91" localSheetId="5">#REF!</definedName>
    <definedName name="noorasiah91" localSheetId="6">#REF!</definedName>
    <definedName name="noorasiah91">#REF!</definedName>
    <definedName name="nv" localSheetId="11">#REF!</definedName>
    <definedName name="nv" localSheetId="12">#REF!</definedName>
    <definedName name="nv" localSheetId="14">#REF!</definedName>
    <definedName name="nv" localSheetId="16">#REF!</definedName>
    <definedName name="nv" localSheetId="22">#REF!</definedName>
    <definedName name="nv" localSheetId="23">#REF!</definedName>
    <definedName name="nv" localSheetId="24">#REF!</definedName>
    <definedName name="nv" localSheetId="27">#REF!</definedName>
    <definedName name="nv" localSheetId="28">#REF!</definedName>
    <definedName name="nv" localSheetId="29">#REF!</definedName>
    <definedName name="nv" localSheetId="4">#REF!</definedName>
    <definedName name="nv">#REF!</definedName>
    <definedName name="nvbnjg" localSheetId="11">#REF!</definedName>
    <definedName name="nvbnjg" localSheetId="12">#REF!</definedName>
    <definedName name="nvbnjg" localSheetId="14">#REF!</definedName>
    <definedName name="nvbnjg" localSheetId="16">#REF!</definedName>
    <definedName name="nvbnjg" localSheetId="22">#REF!</definedName>
    <definedName name="nvbnjg" localSheetId="23">#REF!</definedName>
    <definedName name="nvbnjg" localSheetId="24">#REF!</definedName>
    <definedName name="nvbnjg" localSheetId="27">#REF!</definedName>
    <definedName name="nvbnjg" localSheetId="28">#REF!</definedName>
    <definedName name="nvbnjg" localSheetId="29">#REF!</definedName>
    <definedName name="nvbnjg" localSheetId="4">#REF!</definedName>
    <definedName name="nvbnjg">#REF!</definedName>
    <definedName name="ok" localSheetId="1">#REF!</definedName>
    <definedName name="ok" localSheetId="11">#REF!</definedName>
    <definedName name="ok" localSheetId="12">#REF!</definedName>
    <definedName name="ok" localSheetId="14">#REF!</definedName>
    <definedName name="ok" localSheetId="16">#REF!</definedName>
    <definedName name="ok" localSheetId="22">#REF!</definedName>
    <definedName name="ok" localSheetId="23">#REF!</definedName>
    <definedName name="ok" localSheetId="24">#REF!</definedName>
    <definedName name="ok" localSheetId="27">#REF!</definedName>
    <definedName name="ok" localSheetId="28">#REF!</definedName>
    <definedName name="ok" localSheetId="29">#REF!</definedName>
    <definedName name="ok" localSheetId="4">#REF!</definedName>
    <definedName name="ok" localSheetId="5">#REF!</definedName>
    <definedName name="ok" localSheetId="6">#REF!</definedName>
    <definedName name="ok">#REF!</definedName>
    <definedName name="oka">#REF!</definedName>
    <definedName name="ooo" localSheetId="11">#REF!</definedName>
    <definedName name="ooo" localSheetId="12">#REF!</definedName>
    <definedName name="ooo" localSheetId="14">#REF!</definedName>
    <definedName name="ooo" localSheetId="16">#REF!</definedName>
    <definedName name="ooo" localSheetId="22">#REF!</definedName>
    <definedName name="ooo" localSheetId="23">#REF!</definedName>
    <definedName name="ooo" localSheetId="24">#REF!</definedName>
    <definedName name="ooo" localSheetId="27">#REF!</definedName>
    <definedName name="ooo" localSheetId="28">#REF!</definedName>
    <definedName name="ooo" localSheetId="29">#REF!</definedName>
    <definedName name="ooo" localSheetId="4">#REF!</definedName>
    <definedName name="ooo">#REF!</definedName>
    <definedName name="oooo" localSheetId="1">#REF!</definedName>
    <definedName name="oooo" localSheetId="11">#REF!</definedName>
    <definedName name="oooo" localSheetId="12">#REF!</definedName>
    <definedName name="oooo" localSheetId="14">#REF!</definedName>
    <definedName name="oooo" localSheetId="16">#REF!</definedName>
    <definedName name="oooo" localSheetId="22">#REF!</definedName>
    <definedName name="oooo" localSheetId="23">#REF!</definedName>
    <definedName name="oooo" localSheetId="24">#REF!</definedName>
    <definedName name="oooo" localSheetId="27">#REF!</definedName>
    <definedName name="oooo" localSheetId="28">#REF!</definedName>
    <definedName name="oooo" localSheetId="29">#REF!</definedName>
    <definedName name="oooo" localSheetId="4">#REF!</definedName>
    <definedName name="oooo" localSheetId="5">#REF!</definedName>
    <definedName name="oooo" localSheetId="6">#REF!</definedName>
    <definedName name="oooo">#REF!</definedName>
    <definedName name="ooooo" localSheetId="11">#REF!</definedName>
    <definedName name="ooooo" localSheetId="12">#REF!</definedName>
    <definedName name="ooooo" localSheetId="14">#REF!</definedName>
    <definedName name="ooooo" localSheetId="16">#REF!</definedName>
    <definedName name="ooooo" localSheetId="22">#REF!</definedName>
    <definedName name="ooooo" localSheetId="23">#REF!</definedName>
    <definedName name="ooooo" localSheetId="24">#REF!</definedName>
    <definedName name="ooooo" localSheetId="27">#REF!</definedName>
    <definedName name="ooooo" localSheetId="28">#REF!</definedName>
    <definedName name="ooooo" localSheetId="29">#REF!</definedName>
    <definedName name="ooooo" localSheetId="4">#REF!</definedName>
    <definedName name="ooooo">#REF!</definedName>
    <definedName name="oop" localSheetId="11">#REF!</definedName>
    <definedName name="oop" localSheetId="12">#REF!</definedName>
    <definedName name="oop" localSheetId="14">#REF!</definedName>
    <definedName name="oop" localSheetId="16">#REF!</definedName>
    <definedName name="oop" localSheetId="22">#REF!</definedName>
    <definedName name="oop" localSheetId="23">#REF!</definedName>
    <definedName name="oop" localSheetId="24">#REF!</definedName>
    <definedName name="oop" localSheetId="27">#REF!</definedName>
    <definedName name="oop" localSheetId="28">#REF!</definedName>
    <definedName name="oop" localSheetId="29">#REF!</definedName>
    <definedName name="oop" localSheetId="4">#REF!</definedName>
    <definedName name="oop">#REF!</definedName>
    <definedName name="p">#REF!</definedName>
    <definedName name="pendidikan" localSheetId="1">#REF!</definedName>
    <definedName name="pendidikan" localSheetId="11">#REF!</definedName>
    <definedName name="pendidikan" localSheetId="12">#REF!</definedName>
    <definedName name="pendidikan" localSheetId="14">#REF!</definedName>
    <definedName name="pendidikan" localSheetId="16">#REF!</definedName>
    <definedName name="pendidikan" localSheetId="22">#REF!</definedName>
    <definedName name="pendidikan" localSheetId="23">#REF!</definedName>
    <definedName name="pendidikan" localSheetId="24">#REF!</definedName>
    <definedName name="pendidikan" localSheetId="27">#REF!</definedName>
    <definedName name="pendidikan" localSheetId="28">#REF!</definedName>
    <definedName name="pendidikan" localSheetId="29">#REF!</definedName>
    <definedName name="pendidikan" localSheetId="4">#REF!</definedName>
    <definedName name="pendidikan" localSheetId="5">#REF!</definedName>
    <definedName name="pendidikan" localSheetId="6">#REF!</definedName>
    <definedName name="pendidikan">#REF!</definedName>
    <definedName name="Perak" localSheetId="1">#REF!</definedName>
    <definedName name="Perak" localSheetId="11">#REF!</definedName>
    <definedName name="Perak" localSheetId="12">#REF!</definedName>
    <definedName name="Perak" localSheetId="14">#REF!</definedName>
    <definedName name="Perak" localSheetId="16">#REF!</definedName>
    <definedName name="Perak" localSheetId="22">#REF!</definedName>
    <definedName name="Perak" localSheetId="23">#REF!</definedName>
    <definedName name="Perak" localSheetId="24">#REF!</definedName>
    <definedName name="Perak" localSheetId="27">#REF!</definedName>
    <definedName name="Perak" localSheetId="28">#REF!</definedName>
    <definedName name="Perak" localSheetId="29">#REF!</definedName>
    <definedName name="Perak" localSheetId="4">#REF!</definedName>
    <definedName name="Perak" localSheetId="5">#REF!</definedName>
    <definedName name="Perak" localSheetId="6">#REF!</definedName>
    <definedName name="Perak">#REF!</definedName>
    <definedName name="PERLIS" localSheetId="1">#REF!</definedName>
    <definedName name="PERLIS" localSheetId="11">#REF!</definedName>
    <definedName name="PERLIS" localSheetId="12">#REF!</definedName>
    <definedName name="PERLIS" localSheetId="14">#REF!</definedName>
    <definedName name="PERLIS" localSheetId="16">#REF!</definedName>
    <definedName name="PERLIS" localSheetId="22">#REF!</definedName>
    <definedName name="PERLIS" localSheetId="23">#REF!</definedName>
    <definedName name="PERLIS" localSheetId="24">#REF!</definedName>
    <definedName name="PERLIS" localSheetId="27">#REF!</definedName>
    <definedName name="PERLIS" localSheetId="28">#REF!</definedName>
    <definedName name="PERLIS" localSheetId="29">#REF!</definedName>
    <definedName name="PERLIS" localSheetId="4">#REF!</definedName>
    <definedName name="PERLIS" localSheetId="5">#REF!</definedName>
    <definedName name="PERLIS" localSheetId="6">#REF!</definedName>
    <definedName name="PERLIS">#REF!</definedName>
    <definedName name="PERMINTAAN_DATA" localSheetId="1">#REF!</definedName>
    <definedName name="PERMINTAAN_DATA" localSheetId="11">#REF!</definedName>
    <definedName name="PERMINTAAN_DATA" localSheetId="12">#REF!</definedName>
    <definedName name="PERMINTAAN_DATA" localSheetId="14">#REF!</definedName>
    <definedName name="PERMINTAAN_DATA" localSheetId="16">#REF!</definedName>
    <definedName name="PERMINTAAN_DATA" localSheetId="22">#REF!</definedName>
    <definedName name="PERMINTAAN_DATA" localSheetId="23">#REF!</definedName>
    <definedName name="PERMINTAAN_DATA" localSheetId="24">#REF!</definedName>
    <definedName name="PERMINTAAN_DATA" localSheetId="27">#REF!</definedName>
    <definedName name="PERMINTAAN_DATA" localSheetId="28">#REF!</definedName>
    <definedName name="PERMINTAAN_DATA" localSheetId="29">#REF!</definedName>
    <definedName name="PERMINTAAN_DATA" localSheetId="4">#REF!</definedName>
    <definedName name="PERMINTAAN_DATA" localSheetId="5">#REF!</definedName>
    <definedName name="PERMINTAAN_DATA" localSheetId="6">#REF!</definedName>
    <definedName name="PERMINTAAN_DATA">#REF!</definedName>
    <definedName name="PERMINTAAN_DATA_KP335" localSheetId="1">#REF!</definedName>
    <definedName name="PERMINTAAN_DATA_KP335" localSheetId="11">#REF!</definedName>
    <definedName name="PERMINTAAN_DATA_KP335" localSheetId="12">#REF!</definedName>
    <definedName name="PERMINTAAN_DATA_KP335" localSheetId="14">#REF!</definedName>
    <definedName name="PERMINTAAN_DATA_KP335" localSheetId="16">#REF!</definedName>
    <definedName name="PERMINTAAN_DATA_KP335" localSheetId="22">#REF!</definedName>
    <definedName name="PERMINTAAN_DATA_KP335" localSheetId="23">#REF!</definedName>
    <definedName name="PERMINTAAN_DATA_KP335" localSheetId="24">#REF!</definedName>
    <definedName name="PERMINTAAN_DATA_KP335" localSheetId="27">#REF!</definedName>
    <definedName name="PERMINTAAN_DATA_KP335" localSheetId="28">#REF!</definedName>
    <definedName name="PERMINTAAN_DATA_KP335" localSheetId="29">#REF!</definedName>
    <definedName name="PERMINTAAN_DATA_KP335" localSheetId="4">#REF!</definedName>
    <definedName name="PERMINTAAN_DATA_KP335" localSheetId="5">#REF!</definedName>
    <definedName name="PERMINTAAN_DATA_KP335" localSheetId="6">#REF!</definedName>
    <definedName name="PERMINTAAN_DATA_KP335">#REF!</definedName>
    <definedName name="pilkjk" localSheetId="1">#REF!</definedName>
    <definedName name="pilkjk" localSheetId="11">#REF!</definedName>
    <definedName name="pilkjk" localSheetId="12">#REF!</definedName>
    <definedName name="pilkjk" localSheetId="14">#REF!</definedName>
    <definedName name="pilkjk" localSheetId="16">#REF!</definedName>
    <definedName name="pilkjk" localSheetId="22">#REF!</definedName>
    <definedName name="pilkjk" localSheetId="23">#REF!</definedName>
    <definedName name="pilkjk" localSheetId="24">#REF!</definedName>
    <definedName name="pilkjk" localSheetId="27">#REF!</definedName>
    <definedName name="pilkjk" localSheetId="28">#REF!</definedName>
    <definedName name="pilkjk" localSheetId="29">#REF!</definedName>
    <definedName name="pilkjk" localSheetId="4">#REF!</definedName>
    <definedName name="pilkjk" localSheetId="5">#REF!</definedName>
    <definedName name="pilkjk" localSheetId="6">#REF!</definedName>
    <definedName name="pilkjk">#REF!</definedName>
    <definedName name="pppp" localSheetId="1" hidden="1">'[18]7.6'!#REF!</definedName>
    <definedName name="pppp" localSheetId="10" hidden="1">'[18]7.6'!#REF!</definedName>
    <definedName name="pppp" localSheetId="11" hidden="1">'[18]7.6'!#REF!</definedName>
    <definedName name="pppp" localSheetId="12" hidden="1">'[18]7.6'!#REF!</definedName>
    <definedName name="pppp" localSheetId="13" hidden="1">'[18]7.6'!#REF!</definedName>
    <definedName name="pppp" localSheetId="14" hidden="1">'[18]7.6'!#REF!</definedName>
    <definedName name="pppp" localSheetId="16" hidden="1">'[18]7.6'!#REF!</definedName>
    <definedName name="pppp" localSheetId="22" hidden="1">'[18]7.6'!#REF!</definedName>
    <definedName name="pppp" localSheetId="23" hidden="1">'[18]7.6'!#REF!</definedName>
    <definedName name="pppp" localSheetId="24" hidden="1">'[18]7.6'!#REF!</definedName>
    <definedName name="pppp" localSheetId="27" hidden="1">'[19]7.6'!#REF!</definedName>
    <definedName name="pppp" localSheetId="28" hidden="1">'[18]7.6'!#REF!</definedName>
    <definedName name="pppp" localSheetId="2" hidden="1">'[18]7.6'!#REF!</definedName>
    <definedName name="pppp" localSheetId="29" hidden="1">'[18]7.6'!#REF!</definedName>
    <definedName name="pppp" localSheetId="3" hidden="1">'[18]7.6'!#REF!</definedName>
    <definedName name="pppp" localSheetId="4" hidden="1">'[18]7.6'!#REF!</definedName>
    <definedName name="pppp" localSheetId="5" hidden="1">'[18]7.6'!#REF!</definedName>
    <definedName name="pppp" localSheetId="6" hidden="1">'[18]7.6'!#REF!</definedName>
    <definedName name="pppp" localSheetId="7" hidden="1">'[18]7.6'!#REF!</definedName>
    <definedName name="pppp" localSheetId="8" hidden="1">'[18]7.6'!#REF!</definedName>
    <definedName name="pppp" localSheetId="9" hidden="1">'[18]7.6'!#REF!</definedName>
    <definedName name="pppp" hidden="1">'[19]7.6'!#REF!</definedName>
    <definedName name="_xlnm.Print_Area" localSheetId="0">'6.5 (bpk)'!#REF!</definedName>
    <definedName name="_xlnm.Print_Area" localSheetId="1">'7.1'!$A$1:$J$85</definedName>
    <definedName name="_xlnm.Print_Area" localSheetId="10">'7.10'!$A$1:$P$30</definedName>
    <definedName name="_xlnm.Print_Area" localSheetId="11">'7.11'!$A$1:$K$98</definedName>
    <definedName name="_xlnm.Print_Area" localSheetId="12">'7.12'!$A$1:$N$82</definedName>
    <definedName name="_xlnm.Print_Area" localSheetId="13">'7.13'!$A$1:$R$92</definedName>
    <definedName name="_xlnm.Print_Area" localSheetId="14">'7.14'!$A$1:$M$84</definedName>
    <definedName name="_xlnm.Print_Area" localSheetId="15">'7.14 (2)'!$A$1:$K$84</definedName>
    <definedName name="_xlnm.Print_Area" localSheetId="16">'7.14 (3)'!$A$1:$L$84</definedName>
    <definedName name="_xlnm.Print_Area" localSheetId="17">'7.15'!$A$1:$S$87</definedName>
    <definedName name="_xlnm.Print_Area" localSheetId="18">'7.15 (2)'!$A$1:$R$87</definedName>
    <definedName name="_xlnm.Print_Area" localSheetId="19">'7.16'!$A$1:$L$86</definedName>
    <definedName name="_xlnm.Print_Area" localSheetId="20">'7.16 (2)'!$A$1:$R$85</definedName>
    <definedName name="_xlnm.Print_Area" localSheetId="21">'7.16 (3)'!$A$1:$R$86</definedName>
    <definedName name="_xlnm.Print_Area" localSheetId="22">'7.16 (4)'!$A$1:$R$86</definedName>
    <definedName name="_xlnm.Print_Area" localSheetId="23">'7.16 (5)'!$A$1:$R$86</definedName>
    <definedName name="_xlnm.Print_Area" localSheetId="24">'7.16 (6)'!$A$1:$U$86</definedName>
    <definedName name="_xlnm.Print_Area" localSheetId="25">'7.17'!$A$1:$Q$88</definedName>
    <definedName name="_xlnm.Print_Area" localSheetId="26">'7.17 (2)'!$A$1:$S$88</definedName>
    <definedName name="_xlnm.Print_Area" localSheetId="27">'7.18'!$A$1:$H$74</definedName>
    <definedName name="_xlnm.Print_Area" localSheetId="28">'7.19'!$A$1:$H$74</definedName>
    <definedName name="_xlnm.Print_Area" localSheetId="2">'7.2'!$A$1:$L$61</definedName>
    <definedName name="_xlnm.Print_Area" localSheetId="29">'7.20'!$A$1:$L$76</definedName>
    <definedName name="_xlnm.Print_Area" localSheetId="3">'7.3'!$A$1:$I$60</definedName>
    <definedName name="_xlnm.Print_Area" localSheetId="4">'7.4 '!$A$1:$I$103</definedName>
    <definedName name="_xlnm.Print_Area" localSheetId="5">'7.5'!$A$1:$J$79</definedName>
    <definedName name="_xlnm.Print_Area" localSheetId="6">'7.6'!$A$1:$J$80</definedName>
    <definedName name="_xlnm.Print_Area" localSheetId="7">'7.7'!$A$1:$K$78</definedName>
    <definedName name="_xlnm.Print_Area" localSheetId="8">'7.8'!$A$1:$H$82</definedName>
    <definedName name="_xlnm.Print_Area" localSheetId="9">'7.9'!$A$1:$I$46</definedName>
    <definedName name="ptoy">'[27]4.9'!#REF!</definedName>
    <definedName name="PUTRAJAYA">#REF!</definedName>
    <definedName name="q" localSheetId="1">#REF!</definedName>
    <definedName name="q" localSheetId="11">#REF!</definedName>
    <definedName name="q" localSheetId="12">#REF!</definedName>
    <definedName name="q" localSheetId="14">#REF!</definedName>
    <definedName name="q" localSheetId="16">#REF!</definedName>
    <definedName name="q" localSheetId="22">#REF!</definedName>
    <definedName name="q" localSheetId="23">#REF!</definedName>
    <definedName name="q" localSheetId="24">#REF!</definedName>
    <definedName name="q" localSheetId="27">#REF!</definedName>
    <definedName name="q" localSheetId="28">#REF!</definedName>
    <definedName name="q" localSheetId="29">#REF!</definedName>
    <definedName name="q" localSheetId="4">#REF!</definedName>
    <definedName name="q" localSheetId="5">#REF!</definedName>
    <definedName name="q" localSheetId="6">#REF!</definedName>
    <definedName name="q">#REF!</definedName>
    <definedName name="qaz">#REF!</definedName>
    <definedName name="qq" localSheetId="11">#REF!</definedName>
    <definedName name="qq" localSheetId="12">#REF!</definedName>
    <definedName name="qq" localSheetId="14">#REF!</definedName>
    <definedName name="qq" localSheetId="16">#REF!</definedName>
    <definedName name="qq" localSheetId="22">#REF!</definedName>
    <definedName name="qq" localSheetId="23">#REF!</definedName>
    <definedName name="qq" localSheetId="24">#REF!</definedName>
    <definedName name="qq" localSheetId="27">#REF!</definedName>
    <definedName name="qq" localSheetId="28">#REF!</definedName>
    <definedName name="qq" localSheetId="29">#REF!</definedName>
    <definedName name="qq" localSheetId="4">#REF!</definedName>
    <definedName name="qq">#REF!</definedName>
    <definedName name="qqqttt" localSheetId="11">#REF!</definedName>
    <definedName name="qqqttt" localSheetId="12">#REF!</definedName>
    <definedName name="qqqttt" localSheetId="14">#REF!</definedName>
    <definedName name="qqqttt" localSheetId="16">#REF!</definedName>
    <definedName name="qqqttt" localSheetId="22">#REF!</definedName>
    <definedName name="qqqttt" localSheetId="23">#REF!</definedName>
    <definedName name="qqqttt" localSheetId="24">#REF!</definedName>
    <definedName name="qqqttt" localSheetId="27">#REF!</definedName>
    <definedName name="qqqttt" localSheetId="28">#REF!</definedName>
    <definedName name="qqqttt" localSheetId="29">#REF!</definedName>
    <definedName name="qqqttt" localSheetId="4">#REF!</definedName>
    <definedName name="qqqttt">#REF!</definedName>
    <definedName name="qqw" localSheetId="1" hidden="1">'[25]4.8'!#REF!</definedName>
    <definedName name="qqw" localSheetId="10" hidden="1">'[25]4.8'!#REF!</definedName>
    <definedName name="qqw" localSheetId="11" hidden="1">'[25]4.8'!#REF!</definedName>
    <definedName name="qqw" localSheetId="12" hidden="1">'[25]4.8'!#REF!</definedName>
    <definedName name="qqw" localSheetId="13" hidden="1">'[25]4.8'!#REF!</definedName>
    <definedName name="qqw" localSheetId="14" hidden="1">'[25]4.8'!#REF!</definedName>
    <definedName name="qqw" localSheetId="16" hidden="1">'[25]4.8'!#REF!</definedName>
    <definedName name="qqw" localSheetId="22" hidden="1">'[25]4.8'!#REF!</definedName>
    <definedName name="qqw" localSheetId="23" hidden="1">'[25]4.8'!#REF!</definedName>
    <definedName name="qqw" localSheetId="24" hidden="1">'[25]4.8'!#REF!</definedName>
    <definedName name="qqw" localSheetId="27" hidden="1">'[26]4.8'!#REF!</definedName>
    <definedName name="qqw" localSheetId="28" hidden="1">'[25]4.8'!#REF!</definedName>
    <definedName name="qqw" localSheetId="2" hidden="1">'[25]4.8'!#REF!</definedName>
    <definedName name="qqw" localSheetId="29" hidden="1">'[25]4.8'!#REF!</definedName>
    <definedName name="qqw" localSheetId="3" hidden="1">'[25]4.8'!#REF!</definedName>
    <definedName name="qqw" localSheetId="4" hidden="1">'[25]4.8'!#REF!</definedName>
    <definedName name="qqw" localSheetId="5" hidden="1">'[25]4.8'!#REF!</definedName>
    <definedName name="qqw" localSheetId="6" hidden="1">'[25]4.8'!#REF!</definedName>
    <definedName name="qqw" localSheetId="7" hidden="1">'[25]4.8'!#REF!</definedName>
    <definedName name="qqw" localSheetId="8" hidden="1">'[25]4.8'!#REF!</definedName>
    <definedName name="qqw" localSheetId="9" hidden="1">'[25]4.8'!#REF!</definedName>
    <definedName name="qqw" hidden="1">'[26]4.8'!#REF!</definedName>
    <definedName name="qwertyuiop">'[27]4.9'!#REF!</definedName>
    <definedName name="Region" localSheetId="1">[30]Sheet2!$B$2:$B$7</definedName>
    <definedName name="Region" localSheetId="10">[30]Sheet2!$B$2:$B$7</definedName>
    <definedName name="Region" localSheetId="11">[30]Sheet2!$B$2:$B$7</definedName>
    <definedName name="Region" localSheetId="12">[30]Sheet2!$B$2:$B$7</definedName>
    <definedName name="Region" localSheetId="13">[30]Sheet2!$B$2:$B$7</definedName>
    <definedName name="Region" localSheetId="27">[31]Sheet2!$B$2:$B$7</definedName>
    <definedName name="Region" localSheetId="28">[30]Sheet2!$B$2:$B$7</definedName>
    <definedName name="Region" localSheetId="2">[30]Sheet2!$B$2:$B$7</definedName>
    <definedName name="Region" localSheetId="29">[30]Sheet2!$B$2:$B$7</definedName>
    <definedName name="Region" localSheetId="3">[30]Sheet2!$B$2:$B$7</definedName>
    <definedName name="Region" localSheetId="4">[30]Sheet2!$B$2:$B$7</definedName>
    <definedName name="Region" localSheetId="5">[30]Sheet2!$B$2:$B$7</definedName>
    <definedName name="Region" localSheetId="6">[30]Sheet2!$B$2:$B$7</definedName>
    <definedName name="Region" localSheetId="7">[30]Sheet2!$B$2:$B$7</definedName>
    <definedName name="Region" localSheetId="8">[30]Sheet2!$B$2:$B$7</definedName>
    <definedName name="Region" localSheetId="9">[30]Sheet2!$B$2:$B$7</definedName>
    <definedName name="Region">[31]Sheet2!$B$2:$B$7</definedName>
    <definedName name="Region1" localSheetId="1">[32]Sheet1!$B$2:$B$19</definedName>
    <definedName name="Region1" localSheetId="10">[32]Sheet1!$B$2:$B$19</definedName>
    <definedName name="Region1" localSheetId="11">[32]Sheet1!$B$2:$B$19</definedName>
    <definedName name="Region1" localSheetId="12">[32]Sheet1!$B$2:$B$19</definedName>
    <definedName name="Region1" localSheetId="13">[32]Sheet1!$B$2:$B$19</definedName>
    <definedName name="Region1" localSheetId="27">[33]Sheet1!$B$2:$B$19</definedName>
    <definedName name="Region1" localSheetId="28">[32]Sheet1!$B$2:$B$19</definedName>
    <definedName name="Region1" localSheetId="2">[32]Sheet1!$B$2:$B$19</definedName>
    <definedName name="Region1" localSheetId="29">[32]Sheet1!$B$2:$B$19</definedName>
    <definedName name="Region1" localSheetId="3">[32]Sheet1!$B$2:$B$19</definedName>
    <definedName name="Region1" localSheetId="4">[32]Sheet1!$B$2:$B$19</definedName>
    <definedName name="Region1" localSheetId="5">[32]Sheet1!$B$2:$B$19</definedName>
    <definedName name="Region1" localSheetId="6">[32]Sheet1!$B$2:$B$19</definedName>
    <definedName name="Region1" localSheetId="7">[32]Sheet1!$B$2:$B$19</definedName>
    <definedName name="Region1" localSheetId="8">[32]Sheet1!$B$2:$B$19</definedName>
    <definedName name="Region1" localSheetId="9">[32]Sheet1!$B$2:$B$19</definedName>
    <definedName name="Region1">[33]Sheet1!$B$2:$B$19</definedName>
    <definedName name="RGRH">#REF!</definedName>
    <definedName name="row_no" localSheetId="1">[34]ref!$B$3:$K$20</definedName>
    <definedName name="row_no" localSheetId="10">[34]ref!$B$3:$K$20</definedName>
    <definedName name="row_no" localSheetId="11">[34]ref!$B$3:$K$20</definedName>
    <definedName name="row_no" localSheetId="12">[34]ref!$B$3:$K$20</definedName>
    <definedName name="row_no" localSheetId="13">[34]ref!$B$3:$K$20</definedName>
    <definedName name="row_no" localSheetId="27">[35]ref!$B$3:$K$20</definedName>
    <definedName name="row_no" localSheetId="28">[34]ref!$B$3:$K$20</definedName>
    <definedName name="row_no" localSheetId="2">[34]ref!$B$3:$K$20</definedName>
    <definedName name="row_no" localSheetId="29">[34]ref!$B$3:$K$20</definedName>
    <definedName name="row_no" localSheetId="3">[34]ref!$B$3:$K$20</definedName>
    <definedName name="row_no" localSheetId="4">[34]ref!$B$3:$K$20</definedName>
    <definedName name="row_no" localSheetId="5">[34]ref!$B$3:$K$20</definedName>
    <definedName name="row_no" localSheetId="6">[34]ref!$B$3:$K$20</definedName>
    <definedName name="row_no" localSheetId="7">[34]ref!$B$3:$K$20</definedName>
    <definedName name="row_no" localSheetId="8">[34]ref!$B$3:$K$20</definedName>
    <definedName name="row_no" localSheetId="9">[34]ref!$B$3:$K$20</definedName>
    <definedName name="row_no">[35]ref!$B$3:$K$20</definedName>
    <definedName name="row_no_head" localSheetId="1">[34]ref!$B$3:$K$3</definedName>
    <definedName name="row_no_head" localSheetId="10">[34]ref!$B$3:$K$3</definedName>
    <definedName name="row_no_head" localSheetId="11">[34]ref!$B$3:$K$3</definedName>
    <definedName name="row_no_head" localSheetId="12">[34]ref!$B$3:$K$3</definedName>
    <definedName name="row_no_head" localSheetId="13">[34]ref!$B$3:$K$3</definedName>
    <definedName name="row_no_head" localSheetId="27">[35]ref!$B$3:$K$3</definedName>
    <definedName name="row_no_head" localSheetId="28">[34]ref!$B$3:$K$3</definedName>
    <definedName name="row_no_head" localSheetId="2">[34]ref!$B$3:$K$3</definedName>
    <definedName name="row_no_head" localSheetId="29">[34]ref!$B$3:$K$3</definedName>
    <definedName name="row_no_head" localSheetId="3">[34]ref!$B$3:$K$3</definedName>
    <definedName name="row_no_head" localSheetId="4">[34]ref!$B$3:$K$3</definedName>
    <definedName name="row_no_head" localSheetId="5">[34]ref!$B$3:$K$3</definedName>
    <definedName name="row_no_head" localSheetId="6">[34]ref!$B$3:$K$3</definedName>
    <definedName name="row_no_head" localSheetId="7">[34]ref!$B$3:$K$3</definedName>
    <definedName name="row_no_head" localSheetId="8">[34]ref!$B$3:$K$3</definedName>
    <definedName name="row_no_head" localSheetId="9">[34]ref!$B$3:$K$3</definedName>
    <definedName name="row_no_head">[35]ref!$B$3:$K$3</definedName>
    <definedName name="rrr" localSheetId="1">#REF!</definedName>
    <definedName name="rrr" localSheetId="11">#REF!</definedName>
    <definedName name="rrr" localSheetId="12">#REF!</definedName>
    <definedName name="rrr" localSheetId="14">#REF!</definedName>
    <definedName name="rrr" localSheetId="16">#REF!</definedName>
    <definedName name="rrr" localSheetId="22">#REF!</definedName>
    <definedName name="rrr" localSheetId="23">#REF!</definedName>
    <definedName name="rrr" localSheetId="24">#REF!</definedName>
    <definedName name="rrr" localSheetId="27">#REF!</definedName>
    <definedName name="rrr" localSheetId="28">#REF!</definedName>
    <definedName name="rrr" localSheetId="29">#REF!</definedName>
    <definedName name="rrr" localSheetId="4">#REF!</definedName>
    <definedName name="rrr" localSheetId="5">#REF!</definedName>
    <definedName name="rrr" localSheetId="6">#REF!</definedName>
    <definedName name="rrr">#REF!</definedName>
    <definedName name="rte" localSheetId="4" hidden="1">'[23]4.8'!#REF!</definedName>
    <definedName name="rte" hidden="1">'[23]4.8'!#REF!</definedName>
    <definedName name="s" localSheetId="1">#REF!</definedName>
    <definedName name="s" localSheetId="11">#REF!</definedName>
    <definedName name="s" localSheetId="12">#REF!</definedName>
    <definedName name="s" localSheetId="14">#REF!</definedName>
    <definedName name="s" localSheetId="16">#REF!</definedName>
    <definedName name="s" localSheetId="22">#REF!</definedName>
    <definedName name="s" localSheetId="23">#REF!</definedName>
    <definedName name="s" localSheetId="24">#REF!</definedName>
    <definedName name="s" localSheetId="27">#REF!</definedName>
    <definedName name="s" localSheetId="28">#REF!</definedName>
    <definedName name="s" localSheetId="29">#REF!</definedName>
    <definedName name="s" localSheetId="4">#REF!</definedName>
    <definedName name="s" localSheetId="5">#REF!</definedName>
    <definedName name="s" localSheetId="6">#REF!</definedName>
    <definedName name="s" localSheetId="8">#REF!</definedName>
    <definedName name="s">#REF!</definedName>
    <definedName name="sa" localSheetId="1">#REF!</definedName>
    <definedName name="sa" localSheetId="11">#REF!</definedName>
    <definedName name="sa" localSheetId="12">#REF!</definedName>
    <definedName name="sa" localSheetId="14">#REF!</definedName>
    <definedName name="sa" localSheetId="16">#REF!</definedName>
    <definedName name="sa" localSheetId="22">#REF!</definedName>
    <definedName name="sa" localSheetId="23">#REF!</definedName>
    <definedName name="sa" localSheetId="24">#REF!</definedName>
    <definedName name="sa" localSheetId="27">#REF!</definedName>
    <definedName name="sa" localSheetId="28">#REF!</definedName>
    <definedName name="sa" localSheetId="29">#REF!</definedName>
    <definedName name="sa" localSheetId="4">#REF!</definedName>
    <definedName name="sa" localSheetId="5">#REF!</definedName>
    <definedName name="sa" localSheetId="6">#REF!</definedName>
    <definedName name="sa">#REF!</definedName>
    <definedName name="saadqff" localSheetId="1">#REF!</definedName>
    <definedName name="saadqff" localSheetId="11">#REF!</definedName>
    <definedName name="saadqff" localSheetId="12">#REF!</definedName>
    <definedName name="saadqff" localSheetId="14">#REF!</definedName>
    <definedName name="saadqff" localSheetId="16">#REF!</definedName>
    <definedName name="saadqff" localSheetId="22">#REF!</definedName>
    <definedName name="saadqff" localSheetId="23">#REF!</definedName>
    <definedName name="saadqff" localSheetId="24">#REF!</definedName>
    <definedName name="saadqff" localSheetId="27">#REF!</definedName>
    <definedName name="saadqff" localSheetId="28">#REF!</definedName>
    <definedName name="saadqff" localSheetId="29">#REF!</definedName>
    <definedName name="saadqff" localSheetId="4">#REF!</definedName>
    <definedName name="saadqff" localSheetId="5">#REF!</definedName>
    <definedName name="saadqff" localSheetId="6">#REF!</definedName>
    <definedName name="saadqff">#REF!</definedName>
    <definedName name="sabah" localSheetId="1" hidden="1">'[36]5.11'!$E$15:$J$15</definedName>
    <definedName name="sabah" localSheetId="10" hidden="1">'[36]5.11'!$E$15:$J$15</definedName>
    <definedName name="sabah" localSheetId="11" hidden="1">'[36]5.11'!$E$15:$J$15</definedName>
    <definedName name="sabah" localSheetId="12" hidden="1">'[36]5.11'!$E$15:$J$15</definedName>
    <definedName name="sabah" localSheetId="13" hidden="1">'[36]5.11'!$E$15:$J$15</definedName>
    <definedName name="sabah" localSheetId="27" hidden="1">'[37]5.11'!$E$15:$J$15</definedName>
    <definedName name="sabah" localSheetId="28" hidden="1">'[36]5.11'!$E$15:$J$15</definedName>
    <definedName name="sabah" localSheetId="2" hidden="1">'[36]5.11'!$E$15:$J$15</definedName>
    <definedName name="sabah" localSheetId="29" hidden="1">'[36]5.11'!$E$15:$J$15</definedName>
    <definedName name="sabah" localSheetId="3" hidden="1">'[36]5.11'!$E$15:$J$15</definedName>
    <definedName name="sabah" localSheetId="4" hidden="1">'[36]5.11'!$E$15:$J$15</definedName>
    <definedName name="sabah" localSheetId="5" hidden="1">'[36]5.11'!$E$15:$J$15</definedName>
    <definedName name="sabah" localSheetId="6" hidden="1">'[36]5.11'!$E$15:$J$15</definedName>
    <definedName name="sabah" localSheetId="7" hidden="1">'[36]5.11'!$E$15:$J$15</definedName>
    <definedName name="sabah" localSheetId="8" hidden="1">'[36]5.11'!$E$15:$J$15</definedName>
    <definedName name="sabah" localSheetId="9" hidden="1">'[36]5.11'!$E$15:$J$15</definedName>
    <definedName name="sabah" hidden="1">'[37]5.11'!$E$15:$J$15</definedName>
    <definedName name="sama" localSheetId="1" hidden="1">'[12]4.3'!#REF!</definedName>
    <definedName name="sama" localSheetId="10" hidden="1">'[12]4.3'!#REF!</definedName>
    <definedName name="sama" localSheetId="11" hidden="1">'[12]4.3'!#REF!</definedName>
    <definedName name="sama" localSheetId="12" hidden="1">'[12]4.3'!#REF!</definedName>
    <definedName name="sama" localSheetId="13" hidden="1">'[12]4.3'!#REF!</definedName>
    <definedName name="sama" localSheetId="14" hidden="1">'[12]4.3'!#REF!</definedName>
    <definedName name="sama" localSheetId="16" hidden="1">'[12]4.3'!#REF!</definedName>
    <definedName name="sama" localSheetId="22" hidden="1">'[12]4.3'!#REF!</definedName>
    <definedName name="sama" localSheetId="23" hidden="1">'[12]4.3'!#REF!</definedName>
    <definedName name="sama" localSheetId="24" hidden="1">'[12]4.3'!#REF!</definedName>
    <definedName name="sama" localSheetId="27" hidden="1">'[13]4.3'!#REF!</definedName>
    <definedName name="sama" localSheetId="28" hidden="1">'[12]4.3'!#REF!</definedName>
    <definedName name="sama" localSheetId="2" hidden="1">'[12]4.3'!#REF!</definedName>
    <definedName name="sama" localSheetId="29" hidden="1">'[12]4.3'!#REF!</definedName>
    <definedName name="sama" localSheetId="3" hidden="1">'[12]4.3'!#REF!</definedName>
    <definedName name="sama" localSheetId="4" hidden="1">'[12]4.3'!#REF!</definedName>
    <definedName name="sama" localSheetId="5" hidden="1">'[12]4.3'!#REF!</definedName>
    <definedName name="sama" localSheetId="6" hidden="1">'[12]4.3'!#REF!</definedName>
    <definedName name="sama" localSheetId="7" hidden="1">'[12]4.3'!#REF!</definedName>
    <definedName name="sama" localSheetId="8" hidden="1">'[12]4.3'!#REF!</definedName>
    <definedName name="sama" localSheetId="9" hidden="1">'[12]4.3'!#REF!</definedName>
    <definedName name="sama" hidden="1">'[14]4.3'!#REF!</definedName>
    <definedName name="sample">#REF!</definedName>
    <definedName name="sampleee">#REF!</definedName>
    <definedName name="sasas" localSheetId="1">#REF!</definedName>
    <definedName name="sasas" localSheetId="11">#REF!</definedName>
    <definedName name="sasas" localSheetId="12">#REF!</definedName>
    <definedName name="sasas" localSheetId="14">#REF!</definedName>
    <definedName name="sasas" localSheetId="16">#REF!</definedName>
    <definedName name="sasas" localSheetId="22">#REF!</definedName>
    <definedName name="sasas" localSheetId="23">#REF!</definedName>
    <definedName name="sasas" localSheetId="24">#REF!</definedName>
    <definedName name="sasas" localSheetId="27">#REF!</definedName>
    <definedName name="sasas" localSheetId="28">#REF!</definedName>
    <definedName name="sasas" localSheetId="29">#REF!</definedName>
    <definedName name="sasas" localSheetId="4">#REF!</definedName>
    <definedName name="sasas" localSheetId="5">#REF!</definedName>
    <definedName name="sasas" localSheetId="6">#REF!</definedName>
    <definedName name="sasas">#REF!</definedName>
    <definedName name="sd">'[10]4.8'!#REF!</definedName>
    <definedName name="sda" localSheetId="4" hidden="1">'[23]4.8'!#REF!</definedName>
    <definedName name="sda" hidden="1">'[23]4.8'!#REF!</definedName>
    <definedName name="sdd">'[10]4.8'!#REF!</definedName>
    <definedName name="sdddd">#REF!</definedName>
    <definedName name="sdds">#REF!</definedName>
    <definedName name="sde">#REF!</definedName>
    <definedName name="sdfgg">#REF!</definedName>
    <definedName name="sds" localSheetId="1" hidden="1">#REF!</definedName>
    <definedName name="sds" localSheetId="11" hidden="1">#REF!</definedName>
    <definedName name="sds" localSheetId="12" hidden="1">#REF!</definedName>
    <definedName name="sds" localSheetId="14" hidden="1">#REF!</definedName>
    <definedName name="sds" localSheetId="16" hidden="1">#REF!</definedName>
    <definedName name="sds" localSheetId="22" hidden="1">#REF!</definedName>
    <definedName name="sds" localSheetId="23" hidden="1">#REF!</definedName>
    <definedName name="sds" localSheetId="24" hidden="1">#REF!</definedName>
    <definedName name="sds" localSheetId="27" hidden="1">#REF!</definedName>
    <definedName name="sds" localSheetId="28" hidden="1">#REF!</definedName>
    <definedName name="sds" localSheetId="29" hidden="1">#REF!</definedName>
    <definedName name="sds" localSheetId="4" hidden="1">#REF!</definedName>
    <definedName name="sds" localSheetId="5" hidden="1">#REF!</definedName>
    <definedName name="sds" localSheetId="6" hidden="1">#REF!</definedName>
    <definedName name="sds" hidden="1">#REF!</definedName>
    <definedName name="sefdhdrtsg" localSheetId="1">#REF!</definedName>
    <definedName name="sefdhdrtsg" localSheetId="11">#REF!</definedName>
    <definedName name="sefdhdrtsg" localSheetId="12">#REF!</definedName>
    <definedName name="sefdhdrtsg" localSheetId="14">#REF!</definedName>
    <definedName name="sefdhdrtsg" localSheetId="16">#REF!</definedName>
    <definedName name="sefdhdrtsg" localSheetId="22">#REF!</definedName>
    <definedName name="sefdhdrtsg" localSheetId="23">#REF!</definedName>
    <definedName name="sefdhdrtsg" localSheetId="24">#REF!</definedName>
    <definedName name="sefdhdrtsg" localSheetId="27">#REF!</definedName>
    <definedName name="sefdhdrtsg" localSheetId="28">#REF!</definedName>
    <definedName name="sefdhdrtsg" localSheetId="29">#REF!</definedName>
    <definedName name="sefdhdrtsg" localSheetId="4">#REF!</definedName>
    <definedName name="sefdhdrtsg" localSheetId="5">#REF!</definedName>
    <definedName name="sefdhdrtsg" localSheetId="6">#REF!</definedName>
    <definedName name="sefdhdrtsg">#REF!</definedName>
    <definedName name="sehingga18" localSheetId="11">#REF!</definedName>
    <definedName name="sehingga18" localSheetId="12">#REF!</definedName>
    <definedName name="sehingga18" localSheetId="14">#REF!</definedName>
    <definedName name="sehingga18" localSheetId="16">#REF!</definedName>
    <definedName name="sehingga18" localSheetId="22">#REF!</definedName>
    <definedName name="sehingga18" localSheetId="23">#REF!</definedName>
    <definedName name="sehingga18" localSheetId="24">#REF!</definedName>
    <definedName name="sehingga18" localSheetId="27">#REF!</definedName>
    <definedName name="sehingga18" localSheetId="28">#REF!</definedName>
    <definedName name="sehingga18" localSheetId="29">#REF!</definedName>
    <definedName name="sehingga18" localSheetId="4">#REF!</definedName>
    <definedName name="sehingga18">#REF!</definedName>
    <definedName name="sep" localSheetId="1">#REF!</definedName>
    <definedName name="sep" localSheetId="11">#REF!</definedName>
    <definedName name="sep" localSheetId="12">#REF!</definedName>
    <definedName name="sep" localSheetId="14">#REF!</definedName>
    <definedName name="sep" localSheetId="16">#REF!</definedName>
    <definedName name="sep" localSheetId="22">#REF!</definedName>
    <definedName name="sep" localSheetId="23">#REF!</definedName>
    <definedName name="sep" localSheetId="24">#REF!</definedName>
    <definedName name="sep" localSheetId="27">#REF!</definedName>
    <definedName name="sep" localSheetId="28">#REF!</definedName>
    <definedName name="sep" localSheetId="29">#REF!</definedName>
    <definedName name="sep" localSheetId="4">#REF!</definedName>
    <definedName name="sep" localSheetId="5">#REF!</definedName>
    <definedName name="sep" localSheetId="6">#REF!</definedName>
    <definedName name="sep">#REF!</definedName>
    <definedName name="sfst" localSheetId="11">#REF!</definedName>
    <definedName name="sfst" localSheetId="12">#REF!</definedName>
    <definedName name="sfst" localSheetId="14">#REF!</definedName>
    <definedName name="sfst" localSheetId="16">#REF!</definedName>
    <definedName name="sfst" localSheetId="22">#REF!</definedName>
    <definedName name="sfst" localSheetId="23">#REF!</definedName>
    <definedName name="sfst" localSheetId="24">#REF!</definedName>
    <definedName name="sfst" localSheetId="27">#REF!</definedName>
    <definedName name="sfst" localSheetId="28">#REF!</definedName>
    <definedName name="sfst" localSheetId="29">#REF!</definedName>
    <definedName name="sfst" localSheetId="4">#REF!</definedName>
    <definedName name="sfst">#REF!</definedName>
    <definedName name="sgd" localSheetId="11">#REF!</definedName>
    <definedName name="sgd" localSheetId="12">#REF!</definedName>
    <definedName name="sgd" localSheetId="14">#REF!</definedName>
    <definedName name="sgd" localSheetId="16">#REF!</definedName>
    <definedName name="sgd" localSheetId="22">#REF!</definedName>
    <definedName name="sgd" localSheetId="23">#REF!</definedName>
    <definedName name="sgd" localSheetId="24">#REF!</definedName>
    <definedName name="sgd" localSheetId="27">#REF!</definedName>
    <definedName name="sgd" localSheetId="28">#REF!</definedName>
    <definedName name="sgd" localSheetId="29">#REF!</definedName>
    <definedName name="sgd" localSheetId="4">#REF!</definedName>
    <definedName name="sgd">#REF!</definedName>
    <definedName name="ShoppingStartDate">#REF!</definedName>
    <definedName name="slgr" localSheetId="1" hidden="1">#REF!</definedName>
    <definedName name="slgr" localSheetId="11" hidden="1">#REF!</definedName>
    <definedName name="slgr" localSheetId="12" hidden="1">#REF!</definedName>
    <definedName name="slgr" localSheetId="14" hidden="1">#REF!</definedName>
    <definedName name="slgr" localSheetId="16" hidden="1">#REF!</definedName>
    <definedName name="slgr" localSheetId="22" hidden="1">#REF!</definedName>
    <definedName name="slgr" localSheetId="23" hidden="1">#REF!</definedName>
    <definedName name="slgr" localSheetId="24" hidden="1">#REF!</definedName>
    <definedName name="slgr" localSheetId="27" hidden="1">#REF!</definedName>
    <definedName name="slgr" localSheetId="28" hidden="1">#REF!</definedName>
    <definedName name="slgr" localSheetId="29" hidden="1">#REF!</definedName>
    <definedName name="slgr" localSheetId="4" hidden="1">#REF!</definedName>
    <definedName name="slgr" localSheetId="5" hidden="1">#REF!</definedName>
    <definedName name="slgr" localSheetId="6" hidden="1">#REF!</definedName>
    <definedName name="slgr" hidden="1">#REF!</definedName>
    <definedName name="SORT">#REF!</definedName>
    <definedName name="sr">#REF!</definedName>
    <definedName name="srrr" localSheetId="1">#REF!</definedName>
    <definedName name="srrr" localSheetId="11">#REF!</definedName>
    <definedName name="srrr" localSheetId="12">#REF!</definedName>
    <definedName name="srrr" localSheetId="14">#REF!</definedName>
    <definedName name="srrr" localSheetId="16">#REF!</definedName>
    <definedName name="srrr" localSheetId="22">#REF!</definedName>
    <definedName name="srrr" localSheetId="23">#REF!</definedName>
    <definedName name="srrr" localSheetId="24">#REF!</definedName>
    <definedName name="srrr" localSheetId="27">#REF!</definedName>
    <definedName name="srrr" localSheetId="28">#REF!</definedName>
    <definedName name="srrr" localSheetId="29">#REF!</definedName>
    <definedName name="srrr" localSheetId="4">#REF!</definedName>
    <definedName name="srrr" localSheetId="5">#REF!</definedName>
    <definedName name="srrr" localSheetId="6">#REF!</definedName>
    <definedName name="srrr">#REF!</definedName>
    <definedName name="ss" localSheetId="4" hidden="1">'[38]4.9'!#REF!</definedName>
    <definedName name="ss" hidden="1">'[38]4.9'!#REF!</definedName>
    <definedName name="sss" localSheetId="1">#REF!</definedName>
    <definedName name="sss" localSheetId="11">#REF!</definedName>
    <definedName name="sss" localSheetId="12">#REF!</definedName>
    <definedName name="sss" localSheetId="14">#REF!</definedName>
    <definedName name="sss" localSheetId="16">#REF!</definedName>
    <definedName name="sss" localSheetId="22">#REF!</definedName>
    <definedName name="sss" localSheetId="23">#REF!</definedName>
    <definedName name="sss" localSheetId="24">#REF!</definedName>
    <definedName name="sss" localSheetId="27">#REF!</definedName>
    <definedName name="sss" localSheetId="28">#REF!</definedName>
    <definedName name="sss" localSheetId="29">#REF!</definedName>
    <definedName name="sss" localSheetId="4">#REF!</definedName>
    <definedName name="sss" localSheetId="5">#REF!</definedName>
    <definedName name="sss" localSheetId="6">#REF!</definedName>
    <definedName name="sss">#REF!</definedName>
    <definedName name="ssssw" localSheetId="1" hidden="1">'[12]4.9'!#REF!</definedName>
    <definedName name="ssssw" localSheetId="10" hidden="1">'[12]4.9'!#REF!</definedName>
    <definedName name="ssssw" localSheetId="11" hidden="1">'[12]4.9'!#REF!</definedName>
    <definedName name="ssssw" localSheetId="12" hidden="1">'[12]4.9'!#REF!</definedName>
    <definedName name="ssssw" localSheetId="13" hidden="1">'[12]4.9'!#REF!</definedName>
    <definedName name="ssssw" localSheetId="14" hidden="1">'[12]4.9'!#REF!</definedName>
    <definedName name="ssssw" localSheetId="16" hidden="1">'[12]4.9'!#REF!</definedName>
    <definedName name="ssssw" localSheetId="22" hidden="1">'[12]4.9'!#REF!</definedName>
    <definedName name="ssssw" localSheetId="23" hidden="1">'[12]4.9'!#REF!</definedName>
    <definedName name="ssssw" localSheetId="24" hidden="1">'[12]4.9'!#REF!</definedName>
    <definedName name="ssssw" localSheetId="27" hidden="1">'[13]4.9'!#REF!</definedName>
    <definedName name="ssssw" localSheetId="28" hidden="1">'[12]4.9'!#REF!</definedName>
    <definedName name="ssssw" localSheetId="2" hidden="1">'[12]4.9'!#REF!</definedName>
    <definedName name="ssssw" localSheetId="29" hidden="1">'[12]4.9'!#REF!</definedName>
    <definedName name="ssssw" localSheetId="3" hidden="1">'[12]4.9'!#REF!</definedName>
    <definedName name="ssssw" localSheetId="4" hidden="1">'[12]4.9'!#REF!</definedName>
    <definedName name="ssssw" localSheetId="5" hidden="1">'[12]4.9'!#REF!</definedName>
    <definedName name="ssssw" localSheetId="6" hidden="1">'[12]4.9'!#REF!</definedName>
    <definedName name="ssssw" localSheetId="7" hidden="1">'[12]4.9'!#REF!</definedName>
    <definedName name="ssssw" localSheetId="8" hidden="1">'[12]4.9'!#REF!</definedName>
    <definedName name="ssssw" localSheetId="9" hidden="1">'[12]4.9'!#REF!</definedName>
    <definedName name="ssssw" hidden="1">'[14]4.9'!#REF!</definedName>
    <definedName name="state" localSheetId="1">[34]ref!$B$23:$C$38</definedName>
    <definedName name="state" localSheetId="10">[34]ref!$B$23:$C$38</definedName>
    <definedName name="state" localSheetId="11">[34]ref!$B$23:$C$38</definedName>
    <definedName name="state" localSheetId="12">[34]ref!$B$23:$C$38</definedName>
    <definedName name="state" localSheetId="13">[34]ref!$B$23:$C$38</definedName>
    <definedName name="state" localSheetId="27">[35]ref!$B$23:$C$38</definedName>
    <definedName name="state" localSheetId="28">[34]ref!$B$23:$C$38</definedName>
    <definedName name="state" localSheetId="2">[34]ref!$B$23:$C$38</definedName>
    <definedName name="state" localSheetId="29">[34]ref!$B$23:$C$38</definedName>
    <definedName name="state" localSheetId="3">[34]ref!$B$23:$C$38</definedName>
    <definedName name="state" localSheetId="4">[34]ref!$B$23:$C$38</definedName>
    <definedName name="state" localSheetId="5">[34]ref!$B$23:$C$38</definedName>
    <definedName name="state" localSheetId="6">[34]ref!$B$23:$C$38</definedName>
    <definedName name="state" localSheetId="7">[34]ref!$B$23:$C$38</definedName>
    <definedName name="state" localSheetId="8">[34]ref!$B$23:$C$38</definedName>
    <definedName name="state" localSheetId="9">[34]ref!$B$23:$C$38</definedName>
    <definedName name="state">[35]ref!$B$23:$C$38</definedName>
    <definedName name="sz">#REF!</definedName>
    <definedName name="t" localSheetId="1" hidden="1">#REF!</definedName>
    <definedName name="t" localSheetId="11" hidden="1">#REF!</definedName>
    <definedName name="t" localSheetId="12" hidden="1">#REF!</definedName>
    <definedName name="t" localSheetId="14" hidden="1">#REF!</definedName>
    <definedName name="t" localSheetId="16" hidden="1">#REF!</definedName>
    <definedName name="t" localSheetId="22" hidden="1">#REF!</definedName>
    <definedName name="t" localSheetId="23" hidden="1">#REF!</definedName>
    <definedName name="t" localSheetId="24" hidden="1">#REF!</definedName>
    <definedName name="t" localSheetId="27" hidden="1">#REF!</definedName>
    <definedName name="t" localSheetId="28" hidden="1">#REF!</definedName>
    <definedName name="t" localSheetId="29" hidden="1">#REF!</definedName>
    <definedName name="t" localSheetId="4" hidden="1">#REF!</definedName>
    <definedName name="t" localSheetId="5" hidden="1">#REF!</definedName>
    <definedName name="t" localSheetId="6" hidden="1">#REF!</definedName>
    <definedName name="t" hidden="1">#REF!</definedName>
    <definedName name="table">#REF!</definedName>
    <definedName name="table_no" localSheetId="1">[34]ref!$B$23:$E$38</definedName>
    <definedName name="table_no" localSheetId="10">[34]ref!$B$23:$E$38</definedName>
    <definedName name="table_no" localSheetId="11">[34]ref!$B$23:$E$38</definedName>
    <definedName name="table_no" localSheetId="12">[34]ref!$B$23:$E$38</definedName>
    <definedName name="table_no" localSheetId="13">[34]ref!$B$23:$E$38</definedName>
    <definedName name="table_no" localSheetId="27">[35]ref!$B$23:$E$38</definedName>
    <definedName name="table_no" localSheetId="28">[34]ref!$B$23:$E$38</definedName>
    <definedName name="table_no" localSheetId="2">[34]ref!$B$23:$E$38</definedName>
    <definedName name="table_no" localSheetId="29">[34]ref!$B$23:$E$38</definedName>
    <definedName name="table_no" localSheetId="3">[34]ref!$B$23:$E$38</definedName>
    <definedName name="table_no" localSheetId="4">[34]ref!$B$23:$E$38</definedName>
    <definedName name="table_no" localSheetId="5">[34]ref!$B$23:$E$38</definedName>
    <definedName name="table_no" localSheetId="6">[34]ref!$B$23:$E$38</definedName>
    <definedName name="table_no" localSheetId="7">[34]ref!$B$23:$E$38</definedName>
    <definedName name="table_no" localSheetId="8">[34]ref!$B$23:$E$38</definedName>
    <definedName name="table_no" localSheetId="9">[34]ref!$B$23:$E$38</definedName>
    <definedName name="table_no">[35]ref!$B$23:$E$38</definedName>
    <definedName name="table1">#REF!</definedName>
    <definedName name="table2">#REF!</definedName>
    <definedName name="te" localSheetId="1" hidden="1">'[12]4.9'!#REF!</definedName>
    <definedName name="te" localSheetId="10" hidden="1">'[12]4.9'!#REF!</definedName>
    <definedName name="te" localSheetId="11" hidden="1">'[12]4.9'!#REF!</definedName>
    <definedName name="te" localSheetId="12" hidden="1">'[12]4.9'!#REF!</definedName>
    <definedName name="te" localSheetId="13" hidden="1">'[12]4.9'!#REF!</definedName>
    <definedName name="te" localSheetId="14" hidden="1">'[12]4.9'!#REF!</definedName>
    <definedName name="te" localSheetId="16" hidden="1">'[12]4.9'!#REF!</definedName>
    <definedName name="te" localSheetId="22" hidden="1">'[12]4.9'!#REF!</definedName>
    <definedName name="te" localSheetId="23" hidden="1">'[12]4.9'!#REF!</definedName>
    <definedName name="te" localSheetId="24" hidden="1">'[12]4.9'!#REF!</definedName>
    <definedName name="te" localSheetId="27" hidden="1">'[13]4.9'!#REF!</definedName>
    <definedName name="te" localSheetId="28" hidden="1">'[12]4.9'!#REF!</definedName>
    <definedName name="te" localSheetId="2" hidden="1">'[12]4.9'!#REF!</definedName>
    <definedName name="te" localSheetId="29" hidden="1">'[12]4.9'!#REF!</definedName>
    <definedName name="te" localSheetId="3" hidden="1">'[12]4.9'!#REF!</definedName>
    <definedName name="te" localSheetId="4" hidden="1">'[12]4.9'!#REF!</definedName>
    <definedName name="te" localSheetId="5" hidden="1">'[12]4.9'!#REF!</definedName>
    <definedName name="te" localSheetId="6" hidden="1">'[12]4.9'!#REF!</definedName>
    <definedName name="te" localSheetId="7" hidden="1">'[12]4.9'!#REF!</definedName>
    <definedName name="te" localSheetId="8" hidden="1">'[12]4.9'!#REF!</definedName>
    <definedName name="te" localSheetId="9" hidden="1">'[12]4.9'!#REF!</definedName>
    <definedName name="te" hidden="1">'[14]4.9'!#REF!</definedName>
    <definedName name="Ter_a" localSheetId="1" hidden="1">'[12]4.9'!#REF!</definedName>
    <definedName name="Ter_a" localSheetId="10" hidden="1">'[12]4.9'!#REF!</definedName>
    <definedName name="Ter_a" localSheetId="11" hidden="1">'[12]4.9'!#REF!</definedName>
    <definedName name="Ter_a" localSheetId="12" hidden="1">'[12]4.9'!#REF!</definedName>
    <definedName name="Ter_a" localSheetId="13" hidden="1">'[12]4.9'!#REF!</definedName>
    <definedName name="Ter_a" localSheetId="14" hidden="1">'[12]4.9'!#REF!</definedName>
    <definedName name="Ter_a" localSheetId="16" hidden="1">'[12]4.9'!#REF!</definedName>
    <definedName name="Ter_a" localSheetId="22" hidden="1">'[12]4.9'!#REF!</definedName>
    <definedName name="Ter_a" localSheetId="23" hidden="1">'[12]4.9'!#REF!</definedName>
    <definedName name="Ter_a" localSheetId="24" hidden="1">'[12]4.9'!#REF!</definedName>
    <definedName name="Ter_a" localSheetId="27" hidden="1">'[13]4.9'!#REF!</definedName>
    <definedName name="Ter_a" localSheetId="28" hidden="1">'[12]4.9'!#REF!</definedName>
    <definedName name="Ter_a" localSheetId="2" hidden="1">'[12]4.9'!#REF!</definedName>
    <definedName name="Ter_a" localSheetId="29" hidden="1">'[12]4.9'!#REF!</definedName>
    <definedName name="Ter_a" localSheetId="3" hidden="1">'[12]4.9'!#REF!</definedName>
    <definedName name="Ter_a" localSheetId="4" hidden="1">'[12]4.9'!#REF!</definedName>
    <definedName name="Ter_a" localSheetId="5" hidden="1">'[12]4.9'!#REF!</definedName>
    <definedName name="Ter_a" localSheetId="6" hidden="1">'[12]4.9'!#REF!</definedName>
    <definedName name="Ter_a" localSheetId="7" hidden="1">'[12]4.9'!#REF!</definedName>
    <definedName name="Ter_a" localSheetId="8" hidden="1">'[12]4.9'!#REF!</definedName>
    <definedName name="Ter_a" localSheetId="9" hidden="1">'[12]4.9'!#REF!</definedName>
    <definedName name="Ter_a" hidden="1">'[14]4.9'!#REF!</definedName>
    <definedName name="tes" localSheetId="1" hidden="1">'[12]4.9'!#REF!</definedName>
    <definedName name="tes" localSheetId="10" hidden="1">'[12]4.9'!#REF!</definedName>
    <definedName name="tes" localSheetId="11" hidden="1">'[12]4.9'!#REF!</definedName>
    <definedName name="tes" localSheetId="12" hidden="1">'[12]4.9'!#REF!</definedName>
    <definedName name="tes" localSheetId="13" hidden="1">'[12]4.9'!#REF!</definedName>
    <definedName name="tes" localSheetId="14" hidden="1">'[12]4.9'!#REF!</definedName>
    <definedName name="tes" localSheetId="16" hidden="1">'[12]4.9'!#REF!</definedName>
    <definedName name="tes" localSheetId="22" hidden="1">'[12]4.9'!#REF!</definedName>
    <definedName name="tes" localSheetId="23" hidden="1">'[12]4.9'!#REF!</definedName>
    <definedName name="tes" localSheetId="24" hidden="1">'[12]4.9'!#REF!</definedName>
    <definedName name="tes" localSheetId="27" hidden="1">'[13]4.9'!#REF!</definedName>
    <definedName name="tes" localSheetId="28" hidden="1">'[12]4.9'!#REF!</definedName>
    <definedName name="tes" localSheetId="2" hidden="1">'[12]4.9'!#REF!</definedName>
    <definedName name="tes" localSheetId="29" hidden="1">'[12]4.9'!#REF!</definedName>
    <definedName name="tes" localSheetId="3" hidden="1">'[12]4.9'!#REF!</definedName>
    <definedName name="tes" localSheetId="4" hidden="1">'[12]4.9'!#REF!</definedName>
    <definedName name="tes" localSheetId="5" hidden="1">'[12]4.9'!#REF!</definedName>
    <definedName name="tes" localSheetId="6" hidden="1">'[12]4.9'!#REF!</definedName>
    <definedName name="tes" localSheetId="7" hidden="1">'[12]4.9'!#REF!</definedName>
    <definedName name="tes" localSheetId="8" hidden="1">'[12]4.9'!#REF!</definedName>
    <definedName name="tes" localSheetId="9" hidden="1">'[12]4.9'!#REF!</definedName>
    <definedName name="tes" hidden="1">'[14]4.9'!#REF!</definedName>
    <definedName name="test" localSheetId="1" hidden="1">#REF!</definedName>
    <definedName name="test" localSheetId="11" hidden="1">#REF!</definedName>
    <definedName name="test" localSheetId="12" hidden="1">#REF!</definedName>
    <definedName name="test" localSheetId="14" hidden="1">#REF!</definedName>
    <definedName name="test" localSheetId="16" hidden="1">#REF!</definedName>
    <definedName name="test" localSheetId="22" hidden="1">#REF!</definedName>
    <definedName name="test" localSheetId="23" hidden="1">#REF!</definedName>
    <definedName name="test" localSheetId="24" hidden="1">#REF!</definedName>
    <definedName name="test" localSheetId="27" hidden="1">#REF!</definedName>
    <definedName name="test" localSheetId="28" hidden="1">#REF!</definedName>
    <definedName name="test" localSheetId="29" hidden="1">#REF!</definedName>
    <definedName name="test" localSheetId="4" hidden="1">#REF!</definedName>
    <definedName name="test" localSheetId="5" hidden="1">#REF!</definedName>
    <definedName name="test" localSheetId="6" hidden="1">#REF!</definedName>
    <definedName name="test" hidden="1">#REF!</definedName>
    <definedName name="test3333333" localSheetId="1" hidden="1">#REF!</definedName>
    <definedName name="test3333333" localSheetId="11" hidden="1">#REF!</definedName>
    <definedName name="test3333333" localSheetId="12" hidden="1">#REF!</definedName>
    <definedName name="test3333333" localSheetId="14" hidden="1">#REF!</definedName>
    <definedName name="test3333333" localSheetId="16" hidden="1">#REF!</definedName>
    <definedName name="test3333333" localSheetId="22" hidden="1">#REF!</definedName>
    <definedName name="test3333333" localSheetId="23" hidden="1">#REF!</definedName>
    <definedName name="test3333333" localSheetId="24" hidden="1">#REF!</definedName>
    <definedName name="test3333333" localSheetId="27" hidden="1">#REF!</definedName>
    <definedName name="test3333333" localSheetId="28" hidden="1">#REF!</definedName>
    <definedName name="test3333333" localSheetId="29" hidden="1">#REF!</definedName>
    <definedName name="test3333333" localSheetId="4" hidden="1">#REF!</definedName>
    <definedName name="test3333333" localSheetId="5" hidden="1">#REF!</definedName>
    <definedName name="test3333333" localSheetId="6" hidden="1">#REF!</definedName>
    <definedName name="test3333333" hidden="1">#REF!</definedName>
    <definedName name="tos">#REF!</definedName>
    <definedName name="tt" localSheetId="11">#REF!</definedName>
    <definedName name="tt" localSheetId="12">#REF!</definedName>
    <definedName name="tt" localSheetId="14">#REF!</definedName>
    <definedName name="tt" localSheetId="16">#REF!</definedName>
    <definedName name="tt" localSheetId="22">#REF!</definedName>
    <definedName name="tt" localSheetId="23">#REF!</definedName>
    <definedName name="tt" localSheetId="24">#REF!</definedName>
    <definedName name="tt" localSheetId="27">#REF!</definedName>
    <definedName name="tt" localSheetId="28">#REF!</definedName>
    <definedName name="tt" localSheetId="29">#REF!</definedName>
    <definedName name="tt" localSheetId="4">#REF!</definedName>
    <definedName name="tt">#REF!</definedName>
    <definedName name="tttt" localSheetId="1" hidden="1">'[12]4.9'!#REF!</definedName>
    <definedName name="tttt" localSheetId="10" hidden="1">'[12]4.9'!#REF!</definedName>
    <definedName name="tttt" localSheetId="11" hidden="1">'[12]4.9'!#REF!</definedName>
    <definedName name="tttt" localSheetId="12" hidden="1">'[12]4.9'!#REF!</definedName>
    <definedName name="tttt" localSheetId="13" hidden="1">'[12]4.9'!#REF!</definedName>
    <definedName name="tttt" localSheetId="14" hidden="1">'[12]4.9'!#REF!</definedName>
    <definedName name="tttt" localSheetId="16" hidden="1">'[12]4.9'!#REF!</definedName>
    <definedName name="tttt" localSheetId="22" hidden="1">'[12]4.9'!#REF!</definedName>
    <definedName name="tttt" localSheetId="23" hidden="1">'[12]4.9'!#REF!</definedName>
    <definedName name="tttt" localSheetId="24" hidden="1">'[12]4.9'!#REF!</definedName>
    <definedName name="tttt" localSheetId="27" hidden="1">'[13]4.9'!#REF!</definedName>
    <definedName name="tttt" localSheetId="28" hidden="1">'[12]4.9'!#REF!</definedName>
    <definedName name="tttt" localSheetId="2" hidden="1">'[12]4.9'!#REF!</definedName>
    <definedName name="tttt" localSheetId="29" hidden="1">'[12]4.9'!#REF!</definedName>
    <definedName name="tttt" localSheetId="3" hidden="1">'[12]4.9'!#REF!</definedName>
    <definedName name="tttt" localSheetId="4" hidden="1">'[12]4.9'!#REF!</definedName>
    <definedName name="tttt" localSheetId="5" hidden="1">'[12]4.9'!#REF!</definedName>
    <definedName name="tttt" localSheetId="6" hidden="1">'[12]4.9'!#REF!</definedName>
    <definedName name="tttt" localSheetId="7" hidden="1">'[12]4.9'!#REF!</definedName>
    <definedName name="tttt" localSheetId="8" hidden="1">'[12]4.9'!#REF!</definedName>
    <definedName name="tttt" localSheetId="9" hidden="1">'[12]4.9'!#REF!</definedName>
    <definedName name="tttt" hidden="1">'[14]4.9'!#REF!</definedName>
    <definedName name="tttww" localSheetId="11">#REF!</definedName>
    <definedName name="tttww" localSheetId="12">#REF!</definedName>
    <definedName name="tttww" localSheetId="14">#REF!</definedName>
    <definedName name="tttww" localSheetId="16">#REF!</definedName>
    <definedName name="tttww" localSheetId="22">#REF!</definedName>
    <definedName name="tttww" localSheetId="23">#REF!</definedName>
    <definedName name="tttww" localSheetId="24">#REF!</definedName>
    <definedName name="tttww" localSheetId="27">#REF!</definedName>
    <definedName name="tttww" localSheetId="28">#REF!</definedName>
    <definedName name="tttww" localSheetId="29">#REF!</definedName>
    <definedName name="tttww" localSheetId="4">#REF!</definedName>
    <definedName name="tttww">#REF!</definedName>
    <definedName name="ty">#REF!</definedName>
    <definedName name="tytyt">#REF!</definedName>
    <definedName name="u" localSheetId="1">#REF!</definedName>
    <definedName name="u" localSheetId="11">#REF!</definedName>
    <definedName name="u" localSheetId="12">#REF!</definedName>
    <definedName name="u" localSheetId="14">#REF!</definedName>
    <definedName name="u" localSheetId="16">#REF!</definedName>
    <definedName name="u" localSheetId="22">#REF!</definedName>
    <definedName name="u" localSheetId="23">#REF!</definedName>
    <definedName name="u" localSheetId="24">#REF!</definedName>
    <definedName name="u" localSheetId="27">#REF!</definedName>
    <definedName name="u" localSheetId="28">#REF!</definedName>
    <definedName name="u" localSheetId="29">#REF!</definedName>
    <definedName name="u" localSheetId="4">#REF!</definedName>
    <definedName name="u" localSheetId="5">#REF!</definedName>
    <definedName name="u" localSheetId="6">#REF!</definedName>
    <definedName name="u">#REF!</definedName>
    <definedName name="umum" localSheetId="1">#REF!</definedName>
    <definedName name="umum" localSheetId="11">#REF!</definedName>
    <definedName name="umum" localSheetId="12">#REF!</definedName>
    <definedName name="umum" localSheetId="14">#REF!</definedName>
    <definedName name="umum" localSheetId="16">#REF!</definedName>
    <definedName name="umum" localSheetId="22">#REF!</definedName>
    <definedName name="umum" localSheetId="23">#REF!</definedName>
    <definedName name="umum" localSheetId="24">#REF!</definedName>
    <definedName name="umum" localSheetId="27">#REF!</definedName>
    <definedName name="umum" localSheetId="28">#REF!</definedName>
    <definedName name="umum" localSheetId="29">#REF!</definedName>
    <definedName name="umum" localSheetId="4">#REF!</definedName>
    <definedName name="umum" localSheetId="5">#REF!</definedName>
    <definedName name="umum" localSheetId="6">#REF!</definedName>
    <definedName name="umum">#REF!</definedName>
    <definedName name="uuu" localSheetId="11" hidden="1">#REF!</definedName>
    <definedName name="uuu" localSheetId="12" hidden="1">#REF!</definedName>
    <definedName name="uuu" localSheetId="14" hidden="1">#REF!</definedName>
    <definedName name="uuu" localSheetId="16" hidden="1">#REF!</definedName>
    <definedName name="uuu" localSheetId="22" hidden="1">#REF!</definedName>
    <definedName name="uuu" localSheetId="23" hidden="1">#REF!</definedName>
    <definedName name="uuu" localSheetId="24" hidden="1">#REF!</definedName>
    <definedName name="uuu" localSheetId="27" hidden="1">#REF!</definedName>
    <definedName name="uuu" localSheetId="28" hidden="1">#REF!</definedName>
    <definedName name="uuu" localSheetId="29" hidden="1">#REF!</definedName>
    <definedName name="uuu" localSheetId="4" hidden="1">#REF!</definedName>
    <definedName name="uuu" hidden="1">#REF!</definedName>
    <definedName name="uuuuu" localSheetId="1">#REF!</definedName>
    <definedName name="uuuuu" localSheetId="11">#REF!</definedName>
    <definedName name="uuuuu" localSheetId="12">#REF!</definedName>
    <definedName name="uuuuu" localSheetId="14">#REF!</definedName>
    <definedName name="uuuuu" localSheetId="16">#REF!</definedName>
    <definedName name="uuuuu" localSheetId="22">#REF!</definedName>
    <definedName name="uuuuu" localSheetId="23">#REF!</definedName>
    <definedName name="uuuuu" localSheetId="24">#REF!</definedName>
    <definedName name="uuuuu" localSheetId="27">#REF!</definedName>
    <definedName name="uuuuu" localSheetId="28">#REF!</definedName>
    <definedName name="uuuuu" localSheetId="29">#REF!</definedName>
    <definedName name="uuuuu" localSheetId="4">#REF!</definedName>
    <definedName name="uuuuu" localSheetId="5">#REF!</definedName>
    <definedName name="uuuuu" localSheetId="6">#REF!</definedName>
    <definedName name="uuuuu">#REF!</definedName>
    <definedName name="v" localSheetId="1" hidden="1">'[12]4.3'!#REF!</definedName>
    <definedName name="v" localSheetId="10" hidden="1">'[12]4.3'!#REF!</definedName>
    <definedName name="v" localSheetId="11" hidden="1">'[12]4.3'!#REF!</definedName>
    <definedName name="v" localSheetId="12" hidden="1">'[12]4.3'!#REF!</definedName>
    <definedName name="v" localSheetId="13" hidden="1">'[12]4.3'!#REF!</definedName>
    <definedName name="v" localSheetId="14" hidden="1">'[12]4.3'!#REF!</definedName>
    <definedName name="v" localSheetId="16" hidden="1">'[12]4.3'!#REF!</definedName>
    <definedName name="v" localSheetId="22" hidden="1">'[12]4.3'!#REF!</definedName>
    <definedName name="v" localSheetId="23" hidden="1">'[12]4.3'!#REF!</definedName>
    <definedName name="v" localSheetId="24" hidden="1">'[12]4.3'!#REF!</definedName>
    <definedName name="v" localSheetId="27" hidden="1">'[13]4.3'!#REF!</definedName>
    <definedName name="v" localSheetId="28" hidden="1">'[12]4.3'!#REF!</definedName>
    <definedName name="v" localSheetId="2" hidden="1">'[12]4.3'!#REF!</definedName>
    <definedName name="v" localSheetId="29" hidden="1">'[12]4.3'!#REF!</definedName>
    <definedName name="v" localSheetId="3" hidden="1">'[12]4.3'!#REF!</definedName>
    <definedName name="v" localSheetId="4" hidden="1">'[12]4.3'!#REF!</definedName>
    <definedName name="v" localSheetId="5" hidden="1">'[12]4.3'!#REF!</definedName>
    <definedName name="v" localSheetId="6" hidden="1">'[12]4.3'!#REF!</definedName>
    <definedName name="v" localSheetId="7" hidden="1">'[12]4.3'!#REF!</definedName>
    <definedName name="v" localSheetId="8" hidden="1">'[12]4.3'!#REF!</definedName>
    <definedName name="v" localSheetId="9" hidden="1">'[12]4.3'!#REF!</definedName>
    <definedName name="v" hidden="1">'[14]4.3'!#REF!</definedName>
    <definedName name="vbcbvc" localSheetId="11">#REF!</definedName>
    <definedName name="vbcbvc" localSheetId="12">#REF!</definedName>
    <definedName name="vbcbvc" localSheetId="14">#REF!</definedName>
    <definedName name="vbcbvc" localSheetId="16">#REF!</definedName>
    <definedName name="vbcbvc" localSheetId="22">#REF!</definedName>
    <definedName name="vbcbvc" localSheetId="23">#REF!</definedName>
    <definedName name="vbcbvc" localSheetId="24">#REF!</definedName>
    <definedName name="vbcbvc" localSheetId="27">#REF!</definedName>
    <definedName name="vbcbvc" localSheetId="28">#REF!</definedName>
    <definedName name="vbcbvc" localSheetId="29">#REF!</definedName>
    <definedName name="vbcbvc" localSheetId="4">#REF!</definedName>
    <definedName name="vbcbvc">#REF!</definedName>
    <definedName name="vbv" localSheetId="11">#REF!</definedName>
    <definedName name="vbv" localSheetId="12">#REF!</definedName>
    <definedName name="vbv" localSheetId="14">#REF!</definedName>
    <definedName name="vbv" localSheetId="16">#REF!</definedName>
    <definedName name="vbv" localSheetId="22">#REF!</definedName>
    <definedName name="vbv" localSheetId="23">#REF!</definedName>
    <definedName name="vbv" localSheetId="24">#REF!</definedName>
    <definedName name="vbv" localSheetId="27">#REF!</definedName>
    <definedName name="vbv" localSheetId="28">#REF!</definedName>
    <definedName name="vbv" localSheetId="29">#REF!</definedName>
    <definedName name="vbv" localSheetId="4">#REF!</definedName>
    <definedName name="vbv">#REF!</definedName>
    <definedName name="vcb" localSheetId="11">#REF!</definedName>
    <definedName name="vcb" localSheetId="12">#REF!</definedName>
    <definedName name="vcb" localSheetId="14">#REF!</definedName>
    <definedName name="vcb" localSheetId="16">#REF!</definedName>
    <definedName name="vcb" localSheetId="22">#REF!</definedName>
    <definedName name="vcb" localSheetId="23">#REF!</definedName>
    <definedName name="vcb" localSheetId="24">#REF!</definedName>
    <definedName name="vcb" localSheetId="27">#REF!</definedName>
    <definedName name="vcb" localSheetId="28">#REF!</definedName>
    <definedName name="vcb" localSheetId="29">#REF!</definedName>
    <definedName name="vcb" localSheetId="4">#REF!</definedName>
    <definedName name="vcb">#REF!</definedName>
    <definedName name="vcc" localSheetId="11">#REF!</definedName>
    <definedName name="vcc" localSheetId="12">#REF!</definedName>
    <definedName name="vcc" localSheetId="14">#REF!</definedName>
    <definedName name="vcc" localSheetId="16">#REF!</definedName>
    <definedName name="vcc" localSheetId="22">#REF!</definedName>
    <definedName name="vcc" localSheetId="23">#REF!</definedName>
    <definedName name="vcc" localSheetId="24">#REF!</definedName>
    <definedName name="vcc" localSheetId="27">#REF!</definedName>
    <definedName name="vcc" localSheetId="28">#REF!</definedName>
    <definedName name="vcc" localSheetId="29">#REF!</definedName>
    <definedName name="vcc" localSheetId="4">#REF!</definedName>
    <definedName name="vcc">#REF!</definedName>
    <definedName name="vcvc" localSheetId="11">#REF!</definedName>
    <definedName name="vcvc" localSheetId="12">#REF!</definedName>
    <definedName name="vcvc" localSheetId="14">#REF!</definedName>
    <definedName name="vcvc" localSheetId="16">#REF!</definedName>
    <definedName name="vcvc" localSheetId="22">#REF!</definedName>
    <definedName name="vcvc" localSheetId="23">#REF!</definedName>
    <definedName name="vcvc" localSheetId="24">#REF!</definedName>
    <definedName name="vcvc" localSheetId="27">#REF!</definedName>
    <definedName name="vcvc" localSheetId="28">#REF!</definedName>
    <definedName name="vcvc" localSheetId="29">#REF!</definedName>
    <definedName name="vcvc" localSheetId="4">#REF!</definedName>
    <definedName name="vcvc">#REF!</definedName>
    <definedName name="vcx" localSheetId="11">#REF!</definedName>
    <definedName name="vcx" localSheetId="12">#REF!</definedName>
    <definedName name="vcx" localSheetId="14">#REF!</definedName>
    <definedName name="vcx" localSheetId="16">#REF!</definedName>
    <definedName name="vcx" localSheetId="22">#REF!</definedName>
    <definedName name="vcx" localSheetId="23">#REF!</definedName>
    <definedName name="vcx" localSheetId="24">#REF!</definedName>
    <definedName name="vcx" localSheetId="27">#REF!</definedName>
    <definedName name="vcx" localSheetId="28">#REF!</definedName>
    <definedName name="vcx" localSheetId="29">#REF!</definedName>
    <definedName name="vcx" localSheetId="4">#REF!</definedName>
    <definedName name="vcx">#REF!</definedName>
    <definedName name="vdfvd" localSheetId="11" hidden="1">#REF!</definedName>
    <definedName name="vdfvd" localSheetId="12" hidden="1">#REF!</definedName>
    <definedName name="vdfvd" localSheetId="14" hidden="1">#REF!</definedName>
    <definedName name="vdfvd" localSheetId="16" hidden="1">#REF!</definedName>
    <definedName name="vdfvd" localSheetId="22" hidden="1">#REF!</definedName>
    <definedName name="vdfvd" localSheetId="23" hidden="1">#REF!</definedName>
    <definedName name="vdfvd" localSheetId="24" hidden="1">#REF!</definedName>
    <definedName name="vdfvd" localSheetId="27" hidden="1">#REF!</definedName>
    <definedName name="vdfvd" localSheetId="28" hidden="1">#REF!</definedName>
    <definedName name="vdfvd" localSheetId="29" hidden="1">#REF!</definedName>
    <definedName name="vdfvd" localSheetId="4" hidden="1">#REF!</definedName>
    <definedName name="vdfvd" hidden="1">#REF!</definedName>
    <definedName name="vzvz">#REF!</definedName>
    <definedName name="w" localSheetId="1">#REF!</definedName>
    <definedName name="w" localSheetId="11">#REF!</definedName>
    <definedName name="w" localSheetId="12">#REF!</definedName>
    <definedName name="w" localSheetId="14">#REF!</definedName>
    <definedName name="w" localSheetId="16">#REF!</definedName>
    <definedName name="w" localSheetId="22">#REF!</definedName>
    <definedName name="w" localSheetId="23">#REF!</definedName>
    <definedName name="w" localSheetId="24">#REF!</definedName>
    <definedName name="w" localSheetId="27">#REF!</definedName>
    <definedName name="w" localSheetId="28">#REF!</definedName>
    <definedName name="w" localSheetId="29">#REF!</definedName>
    <definedName name="w" localSheetId="4">#REF!</definedName>
    <definedName name="w" localSheetId="5">#REF!</definedName>
    <definedName name="w" localSheetId="6">#REF!</definedName>
    <definedName name="w">#REF!</definedName>
    <definedName name="wawa">#REF!</definedName>
    <definedName name="WD">#REF!</definedName>
    <definedName name="WeekDishes">#REF!</definedName>
    <definedName name="WeekIngredients">#REF!</definedName>
    <definedName name="WeekIngredients_temp">#REF!</definedName>
    <definedName name="WeekIngredients_tempCriteria">#REF!</definedName>
    <definedName name="WeekIngredientsCriteria">#REF!</definedName>
    <definedName name="WeekPlan">#REF!</definedName>
    <definedName name="WeekPlanCriteria">#REF!</definedName>
    <definedName name="wwvvv" localSheetId="11">#REF!</definedName>
    <definedName name="wwvvv" localSheetId="12">#REF!</definedName>
    <definedName name="wwvvv" localSheetId="14">#REF!</definedName>
    <definedName name="wwvvv" localSheetId="16">#REF!</definedName>
    <definedName name="wwvvv" localSheetId="22">#REF!</definedName>
    <definedName name="wwvvv" localSheetId="23">#REF!</definedName>
    <definedName name="wwvvv" localSheetId="24">#REF!</definedName>
    <definedName name="wwvvv" localSheetId="27">#REF!</definedName>
    <definedName name="wwvvv" localSheetId="28">#REF!</definedName>
    <definedName name="wwvvv" localSheetId="29">#REF!</definedName>
    <definedName name="wwvvv" localSheetId="4">#REF!</definedName>
    <definedName name="wwvvv">#REF!</definedName>
    <definedName name="wwwq" localSheetId="11">#REF!</definedName>
    <definedName name="wwwq" localSheetId="12">#REF!</definedName>
    <definedName name="wwwq" localSheetId="14">#REF!</definedName>
    <definedName name="wwwq" localSheetId="16">#REF!</definedName>
    <definedName name="wwwq" localSheetId="22">#REF!</definedName>
    <definedName name="wwwq" localSheetId="23">#REF!</definedName>
    <definedName name="wwwq" localSheetId="24">#REF!</definedName>
    <definedName name="wwwq" localSheetId="27">#REF!</definedName>
    <definedName name="wwwq" localSheetId="28">#REF!</definedName>
    <definedName name="wwwq" localSheetId="29">#REF!</definedName>
    <definedName name="wwwq" localSheetId="4">#REF!</definedName>
    <definedName name="wwwq">#REF!</definedName>
    <definedName name="x" localSheetId="1">#REF!</definedName>
    <definedName name="x" localSheetId="11">#REF!</definedName>
    <definedName name="x" localSheetId="12">#REF!</definedName>
    <definedName name="x" localSheetId="14">#REF!</definedName>
    <definedName name="x" localSheetId="16">#REF!</definedName>
    <definedName name="x" localSheetId="22">#REF!</definedName>
    <definedName name="x" localSheetId="23">#REF!</definedName>
    <definedName name="x" localSheetId="24">#REF!</definedName>
    <definedName name="x" localSheetId="27">#REF!</definedName>
    <definedName name="x" localSheetId="28">#REF!</definedName>
    <definedName name="x" localSheetId="29">#REF!</definedName>
    <definedName name="x" localSheetId="4">#REF!</definedName>
    <definedName name="x" localSheetId="5">#REF!</definedName>
    <definedName name="x" localSheetId="6">#REF!</definedName>
    <definedName name="x">#REF!</definedName>
    <definedName name="xcz" localSheetId="11">#REF!</definedName>
    <definedName name="xcz" localSheetId="12">#REF!</definedName>
    <definedName name="xcz" localSheetId="14">#REF!</definedName>
    <definedName name="xcz" localSheetId="16">#REF!</definedName>
    <definedName name="xcz" localSheetId="22">#REF!</definedName>
    <definedName name="xcz" localSheetId="23">#REF!</definedName>
    <definedName name="xcz" localSheetId="24">#REF!</definedName>
    <definedName name="xcz" localSheetId="27">#REF!</definedName>
    <definedName name="xcz" localSheetId="28">#REF!</definedName>
    <definedName name="xcz" localSheetId="29">#REF!</definedName>
    <definedName name="xcz" localSheetId="4">#REF!</definedName>
    <definedName name="xcz">#REF!</definedName>
    <definedName name="xxx" localSheetId="11">#REF!</definedName>
    <definedName name="xxx" localSheetId="12">#REF!</definedName>
    <definedName name="xxx" localSheetId="14">#REF!</definedName>
    <definedName name="xxx" localSheetId="16">#REF!</definedName>
    <definedName name="xxx" localSheetId="22">#REF!</definedName>
    <definedName name="xxx" localSheetId="23">#REF!</definedName>
    <definedName name="xxx" localSheetId="24">#REF!</definedName>
    <definedName name="xxx" localSheetId="27">#REF!</definedName>
    <definedName name="xxx" localSheetId="28">#REF!</definedName>
    <definedName name="xxx" localSheetId="29">#REF!</definedName>
    <definedName name="xxx" localSheetId="4">#REF!</definedName>
    <definedName name="xxx">#REF!</definedName>
    <definedName name="xxxa" localSheetId="11" hidden="1">#REF!</definedName>
    <definedName name="xxxa" localSheetId="12" hidden="1">#REF!</definedName>
    <definedName name="xxxa" localSheetId="14" hidden="1">#REF!</definedName>
    <definedName name="xxxa" localSheetId="16" hidden="1">#REF!</definedName>
    <definedName name="xxxa" localSheetId="22" hidden="1">#REF!</definedName>
    <definedName name="xxxa" localSheetId="23" hidden="1">#REF!</definedName>
    <definedName name="xxxa" localSheetId="24" hidden="1">#REF!</definedName>
    <definedName name="xxxa" localSheetId="27" hidden="1">#REF!</definedName>
    <definedName name="xxxa" localSheetId="28" hidden="1">#REF!</definedName>
    <definedName name="xxxa" localSheetId="29" hidden="1">#REF!</definedName>
    <definedName name="xxxa" localSheetId="4" hidden="1">#REF!</definedName>
    <definedName name="xxxa" hidden="1">#REF!</definedName>
    <definedName name="xzcx" localSheetId="11" hidden="1">#REF!</definedName>
    <definedName name="xzcx" localSheetId="12" hidden="1">#REF!</definedName>
    <definedName name="xzcx" localSheetId="14" hidden="1">#REF!</definedName>
    <definedName name="xzcx" localSheetId="16" hidden="1">#REF!</definedName>
    <definedName name="xzcx" localSheetId="22" hidden="1">#REF!</definedName>
    <definedName name="xzcx" localSheetId="23" hidden="1">#REF!</definedName>
    <definedName name="xzcx" localSheetId="24" hidden="1">#REF!</definedName>
    <definedName name="xzcx" localSheetId="27" hidden="1">#REF!</definedName>
    <definedName name="xzcx" localSheetId="28" hidden="1">#REF!</definedName>
    <definedName name="xzcx" localSheetId="29" hidden="1">#REF!</definedName>
    <definedName name="xzcx" localSheetId="4" hidden="1">#REF!</definedName>
    <definedName name="xzcx" hidden="1">#REF!</definedName>
    <definedName name="y" localSheetId="1">#REF!</definedName>
    <definedName name="y" localSheetId="11">#REF!</definedName>
    <definedName name="y" localSheetId="12">#REF!</definedName>
    <definedName name="y" localSheetId="14">#REF!</definedName>
    <definedName name="y" localSheetId="16">#REF!</definedName>
    <definedName name="y" localSheetId="22">#REF!</definedName>
    <definedName name="y" localSheetId="23">#REF!</definedName>
    <definedName name="y" localSheetId="24">#REF!</definedName>
    <definedName name="y" localSheetId="27">#REF!</definedName>
    <definedName name="y" localSheetId="28">#REF!</definedName>
    <definedName name="y" localSheetId="29">#REF!</definedName>
    <definedName name="y" localSheetId="4">#REF!</definedName>
    <definedName name="y" localSheetId="5">#REF!</definedName>
    <definedName name="y" localSheetId="6">#REF!</definedName>
    <definedName name="y">#REF!</definedName>
    <definedName name="ya" localSheetId="1">#REF!</definedName>
    <definedName name="ya" localSheetId="11">#REF!</definedName>
    <definedName name="ya" localSheetId="12">#REF!</definedName>
    <definedName name="ya" localSheetId="14">#REF!</definedName>
    <definedName name="ya" localSheetId="16">#REF!</definedName>
    <definedName name="ya" localSheetId="22">#REF!</definedName>
    <definedName name="ya" localSheetId="23">#REF!</definedName>
    <definedName name="ya" localSheetId="24">#REF!</definedName>
    <definedName name="ya" localSheetId="27">#REF!</definedName>
    <definedName name="ya" localSheetId="28">#REF!</definedName>
    <definedName name="ya" localSheetId="29">#REF!</definedName>
    <definedName name="ya" localSheetId="4">#REF!</definedName>
    <definedName name="ya" localSheetId="5">#REF!</definedName>
    <definedName name="ya" localSheetId="6">#REF!</definedName>
    <definedName name="ya">#REF!</definedName>
    <definedName name="yaa" localSheetId="1">#REF!</definedName>
    <definedName name="yaa" localSheetId="11">#REF!</definedName>
    <definedName name="yaa" localSheetId="12">#REF!</definedName>
    <definedName name="yaa" localSheetId="14">#REF!</definedName>
    <definedName name="yaa" localSheetId="16">#REF!</definedName>
    <definedName name="yaa" localSheetId="22">#REF!</definedName>
    <definedName name="yaa" localSheetId="23">#REF!</definedName>
    <definedName name="yaa" localSheetId="24">#REF!</definedName>
    <definedName name="yaa" localSheetId="27">#REF!</definedName>
    <definedName name="yaa" localSheetId="28">#REF!</definedName>
    <definedName name="yaa" localSheetId="29">#REF!</definedName>
    <definedName name="yaa" localSheetId="4">#REF!</definedName>
    <definedName name="yaa" localSheetId="5">#REF!</definedName>
    <definedName name="yaa" localSheetId="6">#REF!</definedName>
    <definedName name="yaa">#REF!</definedName>
    <definedName name="yaaa" localSheetId="1">#REF!</definedName>
    <definedName name="yaaa" localSheetId="11">#REF!</definedName>
    <definedName name="yaaa" localSheetId="12">#REF!</definedName>
    <definedName name="yaaa" localSheetId="14">#REF!</definedName>
    <definedName name="yaaa" localSheetId="16">#REF!</definedName>
    <definedName name="yaaa" localSheetId="22">#REF!</definedName>
    <definedName name="yaaa" localSheetId="23">#REF!</definedName>
    <definedName name="yaaa" localSheetId="24">#REF!</definedName>
    <definedName name="yaaa" localSheetId="27">#REF!</definedName>
    <definedName name="yaaa" localSheetId="28">#REF!</definedName>
    <definedName name="yaaa" localSheetId="29">#REF!</definedName>
    <definedName name="yaaa" localSheetId="4">#REF!</definedName>
    <definedName name="yaaa" localSheetId="5">#REF!</definedName>
    <definedName name="yaaa" localSheetId="6">#REF!</definedName>
    <definedName name="yaaa">#REF!</definedName>
    <definedName name="yi" localSheetId="1">#REF!</definedName>
    <definedName name="yi" localSheetId="11">#REF!</definedName>
    <definedName name="yi" localSheetId="12">#REF!</definedName>
    <definedName name="yi" localSheetId="14">#REF!</definedName>
    <definedName name="yi" localSheetId="16">#REF!</definedName>
    <definedName name="yi" localSheetId="22">#REF!</definedName>
    <definedName name="yi" localSheetId="23">#REF!</definedName>
    <definedName name="yi" localSheetId="24">#REF!</definedName>
    <definedName name="yi" localSheetId="27">#REF!</definedName>
    <definedName name="yi" localSheetId="28">#REF!</definedName>
    <definedName name="yi" localSheetId="29">#REF!</definedName>
    <definedName name="yi" localSheetId="4">#REF!</definedName>
    <definedName name="yi" localSheetId="5">#REF!</definedName>
    <definedName name="yi" localSheetId="6">#REF!</definedName>
    <definedName name="yi">#REF!</definedName>
    <definedName name="yyy" localSheetId="11">#REF!</definedName>
    <definedName name="yyy" localSheetId="12">#REF!</definedName>
    <definedName name="yyy" localSheetId="14">#REF!</definedName>
    <definedName name="yyy" localSheetId="16">#REF!</definedName>
    <definedName name="yyy" localSheetId="22">#REF!</definedName>
    <definedName name="yyy" localSheetId="23">#REF!</definedName>
    <definedName name="yyy" localSheetId="24">#REF!</definedName>
    <definedName name="yyy" localSheetId="27">#REF!</definedName>
    <definedName name="yyy" localSheetId="28">#REF!</definedName>
    <definedName name="yyy" localSheetId="29">#REF!</definedName>
    <definedName name="yyy" localSheetId="4">#REF!</definedName>
    <definedName name="yyy">#REF!</definedName>
    <definedName name="Z" localSheetId="1">#REF!</definedName>
    <definedName name="Z" localSheetId="11">#REF!</definedName>
    <definedName name="Z" localSheetId="12">#REF!</definedName>
    <definedName name="Z" localSheetId="14">#REF!</definedName>
    <definedName name="Z" localSheetId="16">#REF!</definedName>
    <definedName name="Z" localSheetId="22">#REF!</definedName>
    <definedName name="Z" localSheetId="23">#REF!</definedName>
    <definedName name="Z" localSheetId="24">#REF!</definedName>
    <definedName name="Z" localSheetId="27">#REF!</definedName>
    <definedName name="Z" localSheetId="28">#REF!</definedName>
    <definedName name="Z" localSheetId="29">#REF!</definedName>
    <definedName name="Z" localSheetId="4">#REF!</definedName>
    <definedName name="Z" localSheetId="5">#REF!</definedName>
    <definedName name="Z" localSheetId="6">#REF!</definedName>
    <definedName name="Z">#REF!</definedName>
  </definedNames>
  <calcPr calcId="191029"/>
</workbook>
</file>

<file path=xl/calcChain.xml><?xml version="1.0" encoding="utf-8"?>
<calcChain xmlns="http://schemas.openxmlformats.org/spreadsheetml/2006/main">
  <c r="E67" i="124" l="1"/>
  <c r="E66" i="124"/>
  <c r="E65" i="124"/>
  <c r="E63" i="124"/>
  <c r="E62" i="124"/>
  <c r="E61" i="124"/>
  <c r="E59" i="124"/>
  <c r="E58" i="124"/>
  <c r="E57" i="124"/>
  <c r="E55" i="124"/>
  <c r="E54" i="124"/>
  <c r="E53" i="124"/>
  <c r="E51" i="124"/>
  <c r="E50" i="124"/>
  <c r="E49" i="124"/>
  <c r="E47" i="124"/>
  <c r="E46" i="124"/>
  <c r="E45" i="124"/>
  <c r="E43" i="124"/>
  <c r="E42" i="124"/>
  <c r="E41" i="124"/>
  <c r="E39" i="124"/>
  <c r="E38" i="124"/>
  <c r="E37" i="124"/>
  <c r="E35" i="124"/>
  <c r="E34" i="124"/>
  <c r="E33" i="124"/>
  <c r="E31" i="124"/>
  <c r="E30" i="124"/>
  <c r="E29" i="124"/>
  <c r="E27" i="124"/>
  <c r="E26" i="124"/>
  <c r="E25" i="124"/>
  <c r="E23" i="124"/>
  <c r="E22" i="124"/>
  <c r="E21" i="124"/>
  <c r="E19" i="124"/>
  <c r="E18" i="124"/>
  <c r="E17" i="124"/>
  <c r="G15" i="124"/>
  <c r="F15" i="124"/>
  <c r="E15" i="124"/>
  <c r="G14" i="124"/>
  <c r="F14" i="124"/>
  <c r="E14" i="124"/>
  <c r="G13" i="124"/>
  <c r="F13" i="124"/>
  <c r="E13" i="124"/>
  <c r="Q20" i="121"/>
  <c r="P20" i="121"/>
  <c r="O20" i="121"/>
  <c r="N20" i="121"/>
  <c r="M20" i="121"/>
  <c r="L20" i="121"/>
  <c r="J20" i="121"/>
  <c r="I20" i="121"/>
  <c r="H20" i="121"/>
  <c r="G20" i="121"/>
  <c r="F20" i="121"/>
  <c r="E20" i="121"/>
  <c r="Q19" i="121"/>
  <c r="P19" i="121"/>
  <c r="O19" i="121"/>
  <c r="N19" i="121"/>
  <c r="M19" i="121"/>
  <c r="L19" i="121"/>
  <c r="J19" i="121"/>
  <c r="I19" i="121"/>
  <c r="H19" i="121"/>
  <c r="G19" i="121"/>
  <c r="F19" i="121"/>
  <c r="E19" i="121"/>
  <c r="Q18" i="121"/>
  <c r="P18" i="121"/>
  <c r="O18" i="121"/>
  <c r="N18" i="121"/>
  <c r="M18" i="121"/>
  <c r="L18" i="121"/>
  <c r="J18" i="121"/>
  <c r="I18" i="121"/>
  <c r="H18" i="121"/>
  <c r="G18" i="121"/>
  <c r="F18" i="121"/>
  <c r="E18" i="121"/>
  <c r="E84" i="120"/>
  <c r="E83" i="120"/>
  <c r="E82" i="120"/>
  <c r="E80" i="120"/>
  <c r="E79" i="120"/>
  <c r="E78" i="120"/>
  <c r="E76" i="120"/>
  <c r="E75" i="120"/>
  <c r="E74" i="120"/>
  <c r="E72" i="120"/>
  <c r="E71" i="120"/>
  <c r="E70" i="120"/>
  <c r="E68" i="120"/>
  <c r="E67" i="120"/>
  <c r="E66" i="120"/>
  <c r="E64" i="120"/>
  <c r="E63" i="120"/>
  <c r="E62" i="120"/>
  <c r="E60" i="120"/>
  <c r="E59" i="120"/>
  <c r="E58" i="120"/>
  <c r="E56" i="120"/>
  <c r="E55" i="120"/>
  <c r="E54" i="120"/>
  <c r="E52" i="120"/>
  <c r="E51" i="120"/>
  <c r="E50" i="120"/>
  <c r="E48" i="120"/>
  <c r="E47" i="120"/>
  <c r="E46" i="120"/>
  <c r="E44" i="120"/>
  <c r="E43" i="120"/>
  <c r="E42" i="120"/>
  <c r="E40" i="120"/>
  <c r="E39" i="120"/>
  <c r="E38" i="120"/>
  <c r="E36" i="120"/>
  <c r="E35" i="120"/>
  <c r="E34" i="120"/>
  <c r="E32" i="120"/>
  <c r="E31" i="120"/>
  <c r="E30" i="120"/>
  <c r="E28" i="120"/>
  <c r="E27" i="120"/>
  <c r="E26" i="120"/>
  <c r="E24" i="120"/>
  <c r="E23" i="120"/>
  <c r="E22" i="120"/>
  <c r="P20" i="120"/>
  <c r="O20" i="120"/>
  <c r="N20" i="120"/>
  <c r="M20" i="120"/>
  <c r="L20" i="120"/>
  <c r="K20" i="120"/>
  <c r="J20" i="120"/>
  <c r="I20" i="120"/>
  <c r="H20" i="120"/>
  <c r="G20" i="120"/>
  <c r="F20" i="120"/>
  <c r="E20" i="120"/>
  <c r="P19" i="120"/>
  <c r="O19" i="120"/>
  <c r="N19" i="120"/>
  <c r="M19" i="120"/>
  <c r="L19" i="120"/>
  <c r="K19" i="120"/>
  <c r="J19" i="120"/>
  <c r="I19" i="120"/>
  <c r="H19" i="120"/>
  <c r="G19" i="120"/>
  <c r="F19" i="120"/>
  <c r="E19" i="120"/>
  <c r="P18" i="120"/>
  <c r="O18" i="120"/>
  <c r="N18" i="120"/>
  <c r="M18" i="120"/>
  <c r="L18" i="120"/>
  <c r="K18" i="120"/>
  <c r="J18" i="120"/>
  <c r="I18" i="120"/>
  <c r="H18" i="120"/>
  <c r="G18" i="120"/>
  <c r="F18" i="120"/>
  <c r="E18" i="120"/>
  <c r="T19" i="119"/>
  <c r="R19" i="119"/>
  <c r="P19" i="119"/>
  <c r="N19" i="119"/>
  <c r="L19" i="119"/>
  <c r="J19" i="119"/>
  <c r="I19" i="119"/>
  <c r="H19" i="119"/>
  <c r="G19" i="119"/>
  <c r="F19" i="119"/>
  <c r="T18" i="119"/>
  <c r="R18" i="119"/>
  <c r="P18" i="119"/>
  <c r="N18" i="119"/>
  <c r="L18" i="119"/>
  <c r="J18" i="119"/>
  <c r="I18" i="119"/>
  <c r="H18" i="119"/>
  <c r="G18" i="119"/>
  <c r="F18" i="119"/>
  <c r="T17" i="119"/>
  <c r="R17" i="119"/>
  <c r="P17" i="119"/>
  <c r="N17" i="119"/>
  <c r="L17" i="119"/>
  <c r="J17" i="119"/>
  <c r="I17" i="119"/>
  <c r="H17" i="119"/>
  <c r="G17" i="119"/>
  <c r="F17" i="119"/>
  <c r="Q19" i="118"/>
  <c r="P19" i="118"/>
  <c r="O19" i="118"/>
  <c r="N19" i="118"/>
  <c r="M19" i="118"/>
  <c r="J19" i="118"/>
  <c r="I19" i="118"/>
  <c r="H19" i="118"/>
  <c r="G19" i="118"/>
  <c r="F19" i="118"/>
  <c r="E19" i="118"/>
  <c r="Q18" i="118"/>
  <c r="P18" i="118"/>
  <c r="O18" i="118"/>
  <c r="N18" i="118"/>
  <c r="M18" i="118"/>
  <c r="J18" i="118"/>
  <c r="I18" i="118"/>
  <c r="H18" i="118"/>
  <c r="G18" i="118"/>
  <c r="F18" i="118"/>
  <c r="E18" i="118"/>
  <c r="Q17" i="118"/>
  <c r="P17" i="118"/>
  <c r="O17" i="118"/>
  <c r="N17" i="118"/>
  <c r="M17" i="118"/>
  <c r="J17" i="118"/>
  <c r="I17" i="118"/>
  <c r="H17" i="118"/>
  <c r="G17" i="118"/>
  <c r="F17" i="118"/>
  <c r="E17" i="118"/>
  <c r="Q19" i="117"/>
  <c r="P19" i="117"/>
  <c r="O19" i="117"/>
  <c r="M19" i="117"/>
  <c r="L19" i="117"/>
  <c r="K19" i="117"/>
  <c r="J19" i="117"/>
  <c r="I19" i="117"/>
  <c r="H19" i="117"/>
  <c r="G19" i="117"/>
  <c r="F19" i="117"/>
  <c r="E19" i="117"/>
  <c r="Q18" i="117"/>
  <c r="P18" i="117"/>
  <c r="O18" i="117"/>
  <c r="M18" i="117"/>
  <c r="L18" i="117"/>
  <c r="K18" i="117"/>
  <c r="J18" i="117"/>
  <c r="I18" i="117"/>
  <c r="H18" i="117"/>
  <c r="G18" i="117"/>
  <c r="F18" i="117"/>
  <c r="E18" i="117"/>
  <c r="Q17" i="117"/>
  <c r="P17" i="117"/>
  <c r="O17" i="117"/>
  <c r="M17" i="117"/>
  <c r="L17" i="117"/>
  <c r="K17" i="117"/>
  <c r="J17" i="117"/>
  <c r="I17" i="117"/>
  <c r="H17" i="117"/>
  <c r="G17" i="117"/>
  <c r="F17" i="117"/>
  <c r="E17" i="117"/>
  <c r="Q19" i="116"/>
  <c r="O19" i="116"/>
  <c r="N19" i="116"/>
  <c r="M19" i="116"/>
  <c r="L19" i="116"/>
  <c r="K19" i="116"/>
  <c r="J19" i="116"/>
  <c r="H19" i="116"/>
  <c r="G19" i="116"/>
  <c r="F19" i="116"/>
  <c r="E19" i="116"/>
  <c r="Q18" i="116"/>
  <c r="O18" i="116"/>
  <c r="N18" i="116"/>
  <c r="M18" i="116"/>
  <c r="L18" i="116"/>
  <c r="K18" i="116"/>
  <c r="J18" i="116"/>
  <c r="H18" i="116"/>
  <c r="G18" i="116"/>
  <c r="F18" i="116"/>
  <c r="E18" i="116"/>
  <c r="Q17" i="116"/>
  <c r="O17" i="116"/>
  <c r="N17" i="116"/>
  <c r="M17" i="116"/>
  <c r="L17" i="116"/>
  <c r="K17" i="116"/>
  <c r="J17" i="116"/>
  <c r="I17" i="116"/>
  <c r="H17" i="116"/>
  <c r="G17" i="116"/>
  <c r="F17" i="116"/>
  <c r="E17" i="116"/>
  <c r="Q17" i="115"/>
  <c r="O17" i="115"/>
  <c r="M17" i="115"/>
  <c r="K17" i="115"/>
  <c r="I17" i="115"/>
  <c r="G17" i="115"/>
  <c r="F17" i="115"/>
  <c r="E17" i="115"/>
  <c r="Q16" i="115"/>
  <c r="O16" i="115"/>
  <c r="M16" i="115"/>
  <c r="K16" i="115"/>
  <c r="I16" i="115"/>
  <c r="G16" i="115"/>
  <c r="F16" i="115"/>
  <c r="E16" i="115"/>
  <c r="Q15" i="115"/>
  <c r="O15" i="115"/>
  <c r="M15" i="115"/>
  <c r="K15" i="115"/>
  <c r="I15" i="115"/>
  <c r="G15" i="115"/>
  <c r="F15" i="115"/>
  <c r="E15" i="115"/>
  <c r="E82" i="114"/>
  <c r="E81" i="114"/>
  <c r="E80" i="114"/>
  <c r="E78" i="114"/>
  <c r="E77" i="114"/>
  <c r="E76" i="114"/>
  <c r="E74" i="114"/>
  <c r="E73" i="114"/>
  <c r="E72" i="114"/>
  <c r="E70" i="114"/>
  <c r="E69" i="114"/>
  <c r="E68" i="114"/>
  <c r="E66" i="114"/>
  <c r="E65" i="114"/>
  <c r="E64" i="114"/>
  <c r="E62" i="114"/>
  <c r="E61" i="114"/>
  <c r="E60" i="114"/>
  <c r="E58" i="114"/>
  <c r="E57" i="114"/>
  <c r="E56" i="114"/>
  <c r="E54" i="114"/>
  <c r="E53" i="114"/>
  <c r="E52" i="114"/>
  <c r="E50" i="114"/>
  <c r="E49" i="114"/>
  <c r="E48" i="114"/>
  <c r="E46" i="114"/>
  <c r="E45" i="114"/>
  <c r="E44" i="114"/>
  <c r="E42" i="114"/>
  <c r="E41" i="114"/>
  <c r="E40" i="114"/>
  <c r="E38" i="114"/>
  <c r="E37" i="114"/>
  <c r="E36" i="114"/>
  <c r="E34" i="114"/>
  <c r="E33" i="114"/>
  <c r="E32" i="114"/>
  <c r="E30" i="114"/>
  <c r="E29" i="114"/>
  <c r="E28" i="114"/>
  <c r="E26" i="114"/>
  <c r="E25" i="114"/>
  <c r="E24" i="114"/>
  <c r="E22" i="114"/>
  <c r="E21" i="114"/>
  <c r="E20" i="114"/>
  <c r="K18" i="114"/>
  <c r="J18" i="114"/>
  <c r="I18" i="114"/>
  <c r="H18" i="114"/>
  <c r="G18" i="114"/>
  <c r="F18" i="114"/>
  <c r="E18" i="114"/>
  <c r="K17" i="114"/>
  <c r="J17" i="114"/>
  <c r="I17" i="114"/>
  <c r="H17" i="114"/>
  <c r="G17" i="114"/>
  <c r="F17" i="114"/>
  <c r="E17" i="114"/>
  <c r="K16" i="114"/>
  <c r="J16" i="114"/>
  <c r="I16" i="114"/>
  <c r="H16" i="114"/>
  <c r="G16" i="114"/>
  <c r="F16" i="114"/>
  <c r="E16" i="114"/>
  <c r="Q72" i="113"/>
  <c r="O72" i="113"/>
  <c r="G72" i="113"/>
  <c r="E72" i="113"/>
  <c r="Q71" i="113"/>
  <c r="O71" i="113"/>
  <c r="M71" i="113"/>
  <c r="K71" i="113"/>
  <c r="I71" i="113"/>
  <c r="G71" i="113"/>
  <c r="E71" i="113"/>
  <c r="Q70" i="113"/>
  <c r="O70" i="113"/>
  <c r="M70" i="113"/>
  <c r="I70" i="113"/>
  <c r="G70" i="113"/>
  <c r="E70" i="113"/>
  <c r="Q68" i="113"/>
  <c r="O68" i="113"/>
  <c r="M68" i="113"/>
  <c r="I68" i="113"/>
  <c r="G68" i="113"/>
  <c r="E68" i="113"/>
  <c r="Q67" i="113"/>
  <c r="O67" i="113"/>
  <c r="I67" i="113"/>
  <c r="G67" i="113"/>
  <c r="E67" i="113"/>
  <c r="E67" i="112" s="1"/>
  <c r="Q66" i="113"/>
  <c r="O66" i="113"/>
  <c r="I66" i="113"/>
  <c r="G66" i="113"/>
  <c r="E66" i="113"/>
  <c r="Q64" i="113"/>
  <c r="O64" i="113"/>
  <c r="M64" i="113"/>
  <c r="I64" i="113"/>
  <c r="G64" i="113"/>
  <c r="E64" i="113"/>
  <c r="Q63" i="113"/>
  <c r="O63" i="113"/>
  <c r="M63" i="113"/>
  <c r="K63" i="113"/>
  <c r="I63" i="113"/>
  <c r="G63" i="113"/>
  <c r="E63" i="113"/>
  <c r="Q62" i="113"/>
  <c r="O62" i="113"/>
  <c r="M62" i="113"/>
  <c r="I62" i="113"/>
  <c r="G62" i="113"/>
  <c r="E62" i="113"/>
  <c r="Q60" i="113"/>
  <c r="O60" i="113"/>
  <c r="M60" i="113"/>
  <c r="I60" i="113"/>
  <c r="G60" i="113"/>
  <c r="E60" i="113"/>
  <c r="Q59" i="113"/>
  <c r="O59" i="113"/>
  <c r="M59" i="113"/>
  <c r="G59" i="113"/>
  <c r="E59" i="113"/>
  <c r="Q58" i="113"/>
  <c r="O58" i="113"/>
  <c r="M58" i="113"/>
  <c r="I58" i="113"/>
  <c r="G58" i="113"/>
  <c r="E58" i="113"/>
  <c r="Q56" i="113"/>
  <c r="O56" i="113"/>
  <c r="M56" i="113"/>
  <c r="K56" i="113"/>
  <c r="I56" i="113"/>
  <c r="G56" i="113"/>
  <c r="E56" i="113"/>
  <c r="Q55" i="113"/>
  <c r="O55" i="113"/>
  <c r="M55" i="113"/>
  <c r="I55" i="113"/>
  <c r="G55" i="113"/>
  <c r="E55" i="113"/>
  <c r="Q54" i="113"/>
  <c r="O54" i="113"/>
  <c r="M54" i="113"/>
  <c r="I54" i="113"/>
  <c r="G54" i="113"/>
  <c r="E54" i="113"/>
  <c r="Q48" i="113"/>
  <c r="O48" i="113"/>
  <c r="M48" i="113"/>
  <c r="K48" i="113"/>
  <c r="I48" i="113"/>
  <c r="G48" i="113"/>
  <c r="E48" i="113"/>
  <c r="Q47" i="113"/>
  <c r="O47" i="113"/>
  <c r="I47" i="113"/>
  <c r="G47" i="113"/>
  <c r="Q46" i="113"/>
  <c r="O46" i="113"/>
  <c r="M46" i="113"/>
  <c r="K46" i="113"/>
  <c r="K18" i="113" s="1"/>
  <c r="G46" i="113"/>
  <c r="E46" i="113"/>
  <c r="Q44" i="113"/>
  <c r="O44" i="113"/>
  <c r="M44" i="113"/>
  <c r="G44" i="113"/>
  <c r="E44" i="113"/>
  <c r="Q43" i="113"/>
  <c r="O43" i="113"/>
  <c r="M43" i="113"/>
  <c r="G43" i="113"/>
  <c r="E43" i="113"/>
  <c r="Q42" i="113"/>
  <c r="Q18" i="113" s="1"/>
  <c r="O42" i="113"/>
  <c r="I42" i="113"/>
  <c r="G42" i="113"/>
  <c r="E42" i="113"/>
  <c r="O40" i="113"/>
  <c r="M40" i="113"/>
  <c r="K40" i="113"/>
  <c r="G40" i="113"/>
  <c r="Q39" i="113"/>
  <c r="O39" i="113"/>
  <c r="I39" i="113"/>
  <c r="G39" i="113"/>
  <c r="O38" i="113"/>
  <c r="K38" i="113"/>
  <c r="I38" i="113"/>
  <c r="G38" i="113"/>
  <c r="E38" i="113"/>
  <c r="Q36" i="113"/>
  <c r="O36" i="113"/>
  <c r="M36" i="113"/>
  <c r="I36" i="113"/>
  <c r="G36" i="113"/>
  <c r="E36" i="113"/>
  <c r="Q35" i="113"/>
  <c r="O35" i="113"/>
  <c r="M35" i="113"/>
  <c r="K35" i="113"/>
  <c r="I35" i="113"/>
  <c r="G35" i="113"/>
  <c r="E35" i="113"/>
  <c r="Q34" i="113"/>
  <c r="O34" i="113"/>
  <c r="M34" i="113"/>
  <c r="K34" i="113"/>
  <c r="I34" i="113"/>
  <c r="G34" i="113"/>
  <c r="E34" i="112" s="1"/>
  <c r="E34" i="113"/>
  <c r="O32" i="113"/>
  <c r="M32" i="113"/>
  <c r="I32" i="113"/>
  <c r="I20" i="113" s="1"/>
  <c r="G32" i="113"/>
  <c r="E32" i="113"/>
  <c r="Q31" i="113"/>
  <c r="O31" i="113"/>
  <c r="M31" i="113"/>
  <c r="I31" i="113"/>
  <c r="G31" i="113"/>
  <c r="E31" i="113"/>
  <c r="Q30" i="113"/>
  <c r="O30" i="113"/>
  <c r="M30" i="113"/>
  <c r="M18" i="113" s="1"/>
  <c r="G30" i="113"/>
  <c r="E30" i="113"/>
  <c r="Q28" i="113"/>
  <c r="O28" i="113"/>
  <c r="K28" i="113"/>
  <c r="K20" i="113" s="1"/>
  <c r="I28" i="113"/>
  <c r="G28" i="113"/>
  <c r="E28" i="113"/>
  <c r="Q27" i="113"/>
  <c r="Q19" i="113" s="1"/>
  <c r="O27" i="113"/>
  <c r="I27" i="113"/>
  <c r="G27" i="113"/>
  <c r="E27" i="113"/>
  <c r="E19" i="113" s="1"/>
  <c r="Q26" i="113"/>
  <c r="O26" i="113"/>
  <c r="I26" i="113"/>
  <c r="I18" i="113" s="1"/>
  <c r="G26" i="113"/>
  <c r="G18" i="113" s="1"/>
  <c r="E26" i="113"/>
  <c r="Q24" i="113"/>
  <c r="O24" i="113"/>
  <c r="O20" i="113" s="1"/>
  <c r="M24" i="113"/>
  <c r="M20" i="113" s="1"/>
  <c r="K24" i="113"/>
  <c r="I24" i="113"/>
  <c r="G24" i="113"/>
  <c r="E24" i="113"/>
  <c r="Q23" i="113"/>
  <c r="O23" i="113"/>
  <c r="M23" i="113"/>
  <c r="M19" i="113" s="1"/>
  <c r="I23" i="113"/>
  <c r="G23" i="113"/>
  <c r="E23" i="113"/>
  <c r="Q22" i="113"/>
  <c r="O22" i="113"/>
  <c r="O18" i="113" s="1"/>
  <c r="M22" i="113"/>
  <c r="I22" i="113"/>
  <c r="G22" i="113"/>
  <c r="E22" i="113"/>
  <c r="E18" i="113" s="1"/>
  <c r="Q20" i="113"/>
  <c r="E84" i="112"/>
  <c r="E83" i="112"/>
  <c r="E82" i="112"/>
  <c r="E80" i="112"/>
  <c r="E79" i="112"/>
  <c r="E78" i="112"/>
  <c r="E76" i="112"/>
  <c r="E75" i="112"/>
  <c r="E74" i="112"/>
  <c r="Q72" i="112"/>
  <c r="O72" i="112"/>
  <c r="M72" i="112"/>
  <c r="K72" i="112"/>
  <c r="I72" i="112"/>
  <c r="G72" i="112"/>
  <c r="Q71" i="112"/>
  <c r="O71" i="112"/>
  <c r="M71" i="112"/>
  <c r="K71" i="112"/>
  <c r="I71" i="112"/>
  <c r="G71" i="112"/>
  <c r="Q70" i="112"/>
  <c r="O70" i="112"/>
  <c r="M70" i="112"/>
  <c r="K70" i="112"/>
  <c r="I70" i="112"/>
  <c r="G70" i="112"/>
  <c r="Q68" i="112"/>
  <c r="O68" i="112"/>
  <c r="M68" i="112"/>
  <c r="K68" i="112"/>
  <c r="I68" i="112"/>
  <c r="G68" i="112"/>
  <c r="Q67" i="112"/>
  <c r="O67" i="112"/>
  <c r="K67" i="112"/>
  <c r="I67" i="112"/>
  <c r="G67" i="112"/>
  <c r="Q66" i="112"/>
  <c r="O66" i="112"/>
  <c r="K66" i="112"/>
  <c r="I66" i="112"/>
  <c r="G66" i="112"/>
  <c r="Q64" i="112"/>
  <c r="O64" i="112"/>
  <c r="M64" i="112"/>
  <c r="K64" i="112"/>
  <c r="I64" i="112"/>
  <c r="G64" i="112"/>
  <c r="E64" i="112" s="1"/>
  <c r="Q63" i="112"/>
  <c r="O63" i="112"/>
  <c r="M63" i="112"/>
  <c r="K63" i="112"/>
  <c r="I63" i="112"/>
  <c r="G63" i="112"/>
  <c r="Q62" i="112"/>
  <c r="O62" i="112"/>
  <c r="K62" i="112"/>
  <c r="I62" i="112"/>
  <c r="G62" i="112"/>
  <c r="Q60" i="112"/>
  <c r="O60" i="112"/>
  <c r="M60" i="112"/>
  <c r="K60" i="112"/>
  <c r="I60" i="112"/>
  <c r="G60" i="112"/>
  <c r="Q59" i="112"/>
  <c r="O59" i="112"/>
  <c r="K59" i="112"/>
  <c r="I59" i="112"/>
  <c r="G59" i="112"/>
  <c r="Q58" i="112"/>
  <c r="O58" i="112"/>
  <c r="K58" i="112"/>
  <c r="I58" i="112"/>
  <c r="G58" i="112"/>
  <c r="Q56" i="112"/>
  <c r="O56" i="112"/>
  <c r="M56" i="112"/>
  <c r="K56" i="112"/>
  <c r="I56" i="112"/>
  <c r="I20" i="112" s="1"/>
  <c r="G56" i="112"/>
  <c r="Q55" i="112"/>
  <c r="O55" i="112"/>
  <c r="M55" i="112"/>
  <c r="K55" i="112"/>
  <c r="I55" i="112"/>
  <c r="G55" i="112"/>
  <c r="Q54" i="112"/>
  <c r="O54" i="112"/>
  <c r="M54" i="112"/>
  <c r="K54" i="112"/>
  <c r="I54" i="112"/>
  <c r="G54" i="112"/>
  <c r="E52" i="112"/>
  <c r="E51" i="112"/>
  <c r="E50" i="112"/>
  <c r="Q48" i="112"/>
  <c r="O48" i="112"/>
  <c r="M48" i="112"/>
  <c r="K48" i="112"/>
  <c r="I48" i="112"/>
  <c r="G48" i="112"/>
  <c r="Q47" i="112"/>
  <c r="O47" i="112"/>
  <c r="M47" i="112"/>
  <c r="K47" i="112"/>
  <c r="I47" i="112"/>
  <c r="G47" i="112"/>
  <c r="Q46" i="112"/>
  <c r="O46" i="112"/>
  <c r="M46" i="112"/>
  <c r="K46" i="112"/>
  <c r="I46" i="112"/>
  <c r="E46" i="112" s="1"/>
  <c r="G46" i="112"/>
  <c r="Q44" i="112"/>
  <c r="K44" i="112"/>
  <c r="I44" i="112"/>
  <c r="G44" i="112"/>
  <c r="Q43" i="112"/>
  <c r="O43" i="112"/>
  <c r="M43" i="112"/>
  <c r="I43" i="112"/>
  <c r="G43" i="112"/>
  <c r="Q42" i="112"/>
  <c r="O42" i="112"/>
  <c r="M42" i="112"/>
  <c r="K42" i="112"/>
  <c r="I42" i="112"/>
  <c r="G42" i="112"/>
  <c r="Q40" i="112"/>
  <c r="O40" i="112"/>
  <c r="K40" i="112"/>
  <c r="G40" i="112"/>
  <c r="Q39" i="112"/>
  <c r="O39" i="112"/>
  <c r="G39" i="112"/>
  <c r="E39" i="112" s="1"/>
  <c r="Q38" i="112"/>
  <c r="I38" i="112"/>
  <c r="G38" i="112"/>
  <c r="G36" i="112"/>
  <c r="G35" i="112"/>
  <c r="G34" i="112"/>
  <c r="Q32" i="112"/>
  <c r="O32" i="112"/>
  <c r="M32" i="112"/>
  <c r="K32" i="112"/>
  <c r="I32" i="112"/>
  <c r="G32" i="112"/>
  <c r="Q31" i="112"/>
  <c r="O31" i="112"/>
  <c r="M31" i="112"/>
  <c r="K31" i="112"/>
  <c r="I31" i="112"/>
  <c r="G31" i="112"/>
  <c r="Q30" i="112"/>
  <c r="Q18" i="112" s="1"/>
  <c r="O30" i="112"/>
  <c r="K30" i="112"/>
  <c r="I30" i="112"/>
  <c r="G30" i="112"/>
  <c r="Q28" i="112"/>
  <c r="Q20" i="112" s="1"/>
  <c r="O28" i="112"/>
  <c r="M28" i="112"/>
  <c r="K28" i="112"/>
  <c r="I28" i="112"/>
  <c r="G28" i="112"/>
  <c r="Q27" i="112"/>
  <c r="O27" i="112"/>
  <c r="M27" i="112"/>
  <c r="M19" i="112" s="1"/>
  <c r="K27" i="112"/>
  <c r="I27" i="112"/>
  <c r="G27" i="112"/>
  <c r="Q26" i="112"/>
  <c r="O26" i="112"/>
  <c r="K26" i="112"/>
  <c r="I26" i="112"/>
  <c r="G26" i="112"/>
  <c r="Q24" i="112"/>
  <c r="O24" i="112"/>
  <c r="M24" i="112"/>
  <c r="K24" i="112"/>
  <c r="I24" i="112"/>
  <c r="G24" i="112"/>
  <c r="Q23" i="112"/>
  <c r="Q19" i="112" s="1"/>
  <c r="O23" i="112"/>
  <c r="O19" i="112" s="1"/>
  <c r="K23" i="112"/>
  <c r="I23" i="112"/>
  <c r="G23" i="112"/>
  <c r="Q22" i="112"/>
  <c r="O22" i="112"/>
  <c r="M22" i="112"/>
  <c r="M18" i="112" s="1"/>
  <c r="K22" i="112"/>
  <c r="I22" i="112"/>
  <c r="I18" i="112" s="1"/>
  <c r="G22" i="112"/>
  <c r="Q21" i="108"/>
  <c r="O21" i="108"/>
  <c r="Q20" i="108"/>
  <c r="O20" i="108"/>
  <c r="Q19" i="108"/>
  <c r="O19" i="108"/>
  <c r="E79" i="107"/>
  <c r="E78" i="107"/>
  <c r="E77" i="107"/>
  <c r="E75" i="107"/>
  <c r="E74" i="107"/>
  <c r="E73" i="107"/>
  <c r="E71" i="107"/>
  <c r="E70" i="107"/>
  <c r="E69" i="107"/>
  <c r="E67" i="107"/>
  <c r="E66" i="107"/>
  <c r="E65" i="107"/>
  <c r="E63" i="107"/>
  <c r="E62" i="107"/>
  <c r="E61" i="107"/>
  <c r="E59" i="107"/>
  <c r="E58" i="107"/>
  <c r="E57" i="107"/>
  <c r="E55" i="107"/>
  <c r="E54" i="107"/>
  <c r="E53" i="107"/>
  <c r="E51" i="107"/>
  <c r="E50" i="107"/>
  <c r="E49" i="107"/>
  <c r="E47" i="107"/>
  <c r="E46" i="107"/>
  <c r="E45" i="107"/>
  <c r="E43" i="107"/>
  <c r="E42" i="107"/>
  <c r="E41" i="107"/>
  <c r="E39" i="107"/>
  <c r="E38" i="107"/>
  <c r="E37" i="107"/>
  <c r="E35" i="107"/>
  <c r="E34" i="107"/>
  <c r="E33" i="107"/>
  <c r="E31" i="107"/>
  <c r="E30" i="107"/>
  <c r="E29" i="107"/>
  <c r="E27" i="107"/>
  <c r="E26" i="107"/>
  <c r="E25" i="107"/>
  <c r="E23" i="107"/>
  <c r="E22" i="107"/>
  <c r="E21" i="107"/>
  <c r="E19" i="107"/>
  <c r="E18" i="107"/>
  <c r="E17" i="107"/>
  <c r="M15" i="107"/>
  <c r="L15" i="107"/>
  <c r="K15" i="107"/>
  <c r="J15" i="107"/>
  <c r="I15" i="107"/>
  <c r="H15" i="107"/>
  <c r="G15" i="107"/>
  <c r="E15" i="107"/>
  <c r="M14" i="107"/>
  <c r="L14" i="107"/>
  <c r="K14" i="107"/>
  <c r="J14" i="107"/>
  <c r="I14" i="107"/>
  <c r="H14" i="107"/>
  <c r="G14" i="107"/>
  <c r="E14" i="107"/>
  <c r="M13" i="107"/>
  <c r="L13" i="107"/>
  <c r="K13" i="107"/>
  <c r="J13" i="107"/>
  <c r="I13" i="107"/>
  <c r="H13" i="107"/>
  <c r="G13" i="107"/>
  <c r="E13" i="107"/>
  <c r="E80" i="106"/>
  <c r="E79" i="106"/>
  <c r="E78" i="106"/>
  <c r="E76" i="106"/>
  <c r="E75" i="106"/>
  <c r="E74" i="106"/>
  <c r="E72" i="106"/>
  <c r="E71" i="106"/>
  <c r="E70" i="106"/>
  <c r="E68" i="106"/>
  <c r="E67" i="106"/>
  <c r="E66" i="106"/>
  <c r="E64" i="106"/>
  <c r="E63" i="106"/>
  <c r="E62" i="106"/>
  <c r="E60" i="106"/>
  <c r="E59" i="106"/>
  <c r="E58" i="106"/>
  <c r="E56" i="106"/>
  <c r="E55" i="106"/>
  <c r="E54" i="106"/>
  <c r="E52" i="106"/>
  <c r="E51" i="106"/>
  <c r="E50" i="106"/>
  <c r="E48" i="106"/>
  <c r="E47" i="106"/>
  <c r="E46" i="106"/>
  <c r="E44" i="106"/>
  <c r="E43" i="106"/>
  <c r="E42" i="106"/>
  <c r="E40" i="106"/>
  <c r="E39" i="106"/>
  <c r="E38" i="106"/>
  <c r="E36" i="106"/>
  <c r="E35" i="106"/>
  <c r="E34" i="106"/>
  <c r="E32" i="106"/>
  <c r="E31" i="106"/>
  <c r="E30" i="106"/>
  <c r="E28" i="106"/>
  <c r="E27" i="106"/>
  <c r="E26" i="106"/>
  <c r="E24" i="106"/>
  <c r="E23" i="106"/>
  <c r="E22" i="106"/>
  <c r="E20" i="106"/>
  <c r="E19" i="106"/>
  <c r="E18" i="106"/>
  <c r="J16" i="106"/>
  <c r="I16" i="106"/>
  <c r="H16" i="106"/>
  <c r="G16" i="106"/>
  <c r="F16" i="106"/>
  <c r="E16" i="106"/>
  <c r="J15" i="106"/>
  <c r="I15" i="106"/>
  <c r="H15" i="106"/>
  <c r="G15" i="106"/>
  <c r="F15" i="106"/>
  <c r="E15" i="106"/>
  <c r="J14" i="106"/>
  <c r="I14" i="106"/>
  <c r="H14" i="106"/>
  <c r="G14" i="106"/>
  <c r="F14" i="106"/>
  <c r="E14" i="106"/>
  <c r="I28" i="105"/>
  <c r="I27" i="105"/>
  <c r="I26" i="105"/>
  <c r="I25" i="105"/>
  <c r="I24" i="105"/>
  <c r="I23" i="105"/>
  <c r="I22" i="105"/>
  <c r="I21" i="105"/>
  <c r="I20" i="105"/>
  <c r="I19" i="105"/>
  <c r="I18" i="105"/>
  <c r="I17" i="105"/>
  <c r="I16" i="105"/>
  <c r="I15" i="105"/>
  <c r="I14" i="105"/>
  <c r="I13" i="105"/>
  <c r="O12" i="105"/>
  <c r="N12" i="105"/>
  <c r="M12" i="105"/>
  <c r="L12" i="105"/>
  <c r="K12" i="105"/>
  <c r="J12" i="105"/>
  <c r="I12" i="105"/>
  <c r="H12" i="105"/>
  <c r="G12" i="105"/>
  <c r="F12" i="105"/>
  <c r="E12" i="105"/>
  <c r="D12" i="105"/>
  <c r="E79" i="103"/>
  <c r="E78" i="103"/>
  <c r="E77" i="103"/>
  <c r="E75" i="103"/>
  <c r="E74" i="103"/>
  <c r="E73" i="103"/>
  <c r="E71" i="103"/>
  <c r="E70" i="103"/>
  <c r="E69" i="103"/>
  <c r="E67" i="103"/>
  <c r="E66" i="103"/>
  <c r="E65" i="103"/>
  <c r="E63" i="103"/>
  <c r="E62" i="103"/>
  <c r="E61" i="103"/>
  <c r="E59" i="103"/>
  <c r="E58" i="103"/>
  <c r="E57" i="103"/>
  <c r="E55" i="103"/>
  <c r="E54" i="103"/>
  <c r="E53" i="103"/>
  <c r="E51" i="103"/>
  <c r="E50" i="103"/>
  <c r="E49" i="103"/>
  <c r="E47" i="103"/>
  <c r="E46" i="103"/>
  <c r="E45" i="103"/>
  <c r="E43" i="103"/>
  <c r="E42" i="103"/>
  <c r="E41" i="103"/>
  <c r="E39" i="103"/>
  <c r="E38" i="103"/>
  <c r="E37" i="103"/>
  <c r="E35" i="103"/>
  <c r="E34" i="103"/>
  <c r="E33" i="103"/>
  <c r="E31" i="103"/>
  <c r="E30" i="103"/>
  <c r="E29" i="103"/>
  <c r="E27" i="103"/>
  <c r="E26" i="103"/>
  <c r="E25" i="103"/>
  <c r="E23" i="103"/>
  <c r="E22" i="103"/>
  <c r="E21" i="103"/>
  <c r="E19" i="103"/>
  <c r="E18" i="103"/>
  <c r="E17" i="103"/>
  <c r="G15" i="103"/>
  <c r="F15" i="103"/>
  <c r="E15" i="103"/>
  <c r="G14" i="103"/>
  <c r="F14" i="103"/>
  <c r="E14" i="103"/>
  <c r="G13" i="103"/>
  <c r="F13" i="103"/>
  <c r="E13" i="103"/>
  <c r="E71" i="102"/>
  <c r="E70" i="102"/>
  <c r="E69" i="102"/>
  <c r="E67" i="102"/>
  <c r="E66" i="102"/>
  <c r="E65" i="102"/>
  <c r="E63" i="102"/>
  <c r="E62" i="102"/>
  <c r="E61" i="102"/>
  <c r="E59" i="102"/>
  <c r="E58" i="102"/>
  <c r="E57" i="102"/>
  <c r="E55" i="102"/>
  <c r="E54" i="102"/>
  <c r="E53" i="102"/>
  <c r="E51" i="102"/>
  <c r="E50" i="102"/>
  <c r="E49" i="102"/>
  <c r="E47" i="102"/>
  <c r="E46" i="102"/>
  <c r="E45" i="102"/>
  <c r="E43" i="102"/>
  <c r="E42" i="102"/>
  <c r="E41" i="102"/>
  <c r="E39" i="102"/>
  <c r="E38" i="102"/>
  <c r="E37" i="102"/>
  <c r="E35" i="102"/>
  <c r="E34" i="102"/>
  <c r="E33" i="102"/>
  <c r="E31" i="102"/>
  <c r="E30" i="102"/>
  <c r="E29" i="102"/>
  <c r="E27" i="102"/>
  <c r="E26" i="102"/>
  <c r="E14" i="102" s="1"/>
  <c r="E25" i="102"/>
  <c r="E23" i="102"/>
  <c r="E22" i="102"/>
  <c r="E21" i="102"/>
  <c r="E19" i="102"/>
  <c r="E18" i="102"/>
  <c r="E17" i="102"/>
  <c r="J15" i="102"/>
  <c r="I15" i="102"/>
  <c r="H15" i="102"/>
  <c r="G15" i="102"/>
  <c r="F15" i="102"/>
  <c r="E15" i="102"/>
  <c r="J14" i="102"/>
  <c r="I14" i="102"/>
  <c r="H14" i="102"/>
  <c r="G14" i="102"/>
  <c r="F14" i="102"/>
  <c r="J13" i="102"/>
  <c r="I13" i="102"/>
  <c r="H13" i="102"/>
  <c r="G13" i="102"/>
  <c r="F13" i="102"/>
  <c r="E13" i="102"/>
  <c r="E69" i="101"/>
  <c r="E68" i="101"/>
  <c r="E67" i="101"/>
  <c r="E65" i="101"/>
  <c r="E64" i="101"/>
  <c r="E63" i="101"/>
  <c r="E61" i="101"/>
  <c r="E60" i="101"/>
  <c r="E59" i="101"/>
  <c r="E57" i="101"/>
  <c r="E56" i="101"/>
  <c r="E55" i="101"/>
  <c r="E53" i="101"/>
  <c r="E52" i="101"/>
  <c r="E51" i="101"/>
  <c r="E49" i="101"/>
  <c r="E48" i="101"/>
  <c r="E47" i="101"/>
  <c r="E45" i="101"/>
  <c r="E44" i="101"/>
  <c r="E43" i="101"/>
  <c r="E41" i="101"/>
  <c r="E40" i="101"/>
  <c r="E39" i="101"/>
  <c r="E37" i="101"/>
  <c r="E36" i="101"/>
  <c r="E35" i="101"/>
  <c r="E33" i="101"/>
  <c r="E32" i="101"/>
  <c r="E31" i="101"/>
  <c r="E29" i="101"/>
  <c r="E28" i="101"/>
  <c r="E27" i="101"/>
  <c r="E25" i="101"/>
  <c r="E24" i="101"/>
  <c r="E23" i="101"/>
  <c r="E21" i="101"/>
  <c r="E20" i="101"/>
  <c r="E19" i="101"/>
  <c r="E17" i="101"/>
  <c r="E16" i="101"/>
  <c r="E15" i="101"/>
  <c r="I13" i="101"/>
  <c r="H13" i="101"/>
  <c r="G13" i="101"/>
  <c r="F13" i="101"/>
  <c r="E13" i="101"/>
  <c r="I12" i="101"/>
  <c r="H12" i="101"/>
  <c r="G12" i="101"/>
  <c r="F12" i="101"/>
  <c r="E12" i="101"/>
  <c r="I11" i="101"/>
  <c r="H11" i="101"/>
  <c r="G11" i="101"/>
  <c r="F11" i="101"/>
  <c r="E11" i="101"/>
  <c r="G66" i="100"/>
  <c r="E66" i="100"/>
  <c r="G54" i="100"/>
  <c r="E54" i="100"/>
  <c r="G50" i="100"/>
  <c r="E50" i="100"/>
  <c r="E42" i="100"/>
  <c r="E38" i="100"/>
  <c r="G34" i="100"/>
  <c r="E34" i="100"/>
  <c r="G30" i="100"/>
  <c r="E30" i="100"/>
  <c r="E26" i="100"/>
  <c r="G22" i="100"/>
  <c r="E22" i="100"/>
  <c r="E18" i="100"/>
  <c r="I16" i="100"/>
  <c r="G16" i="100"/>
  <c r="E16" i="100"/>
  <c r="I15" i="100"/>
  <c r="G15" i="100"/>
  <c r="E15" i="100"/>
  <c r="I14" i="100"/>
  <c r="G14" i="100"/>
  <c r="E14" i="100"/>
  <c r="E100" i="99"/>
  <c r="E99" i="99"/>
  <c r="E98" i="99"/>
  <c r="E96" i="99"/>
  <c r="E95" i="99"/>
  <c r="E94" i="99"/>
  <c r="E92" i="99"/>
  <c r="E91" i="99"/>
  <c r="E90" i="99"/>
  <c r="E88" i="99"/>
  <c r="E86" i="99"/>
  <c r="E68" i="99"/>
  <c r="E67" i="99"/>
  <c r="E66" i="99"/>
  <c r="E64" i="99"/>
  <c r="E63" i="99"/>
  <c r="E62" i="99"/>
  <c r="E60" i="99"/>
  <c r="E59" i="99"/>
  <c r="E58" i="99"/>
  <c r="E56" i="99"/>
  <c r="E55" i="99"/>
  <c r="E54" i="99"/>
  <c r="E52" i="99"/>
  <c r="E51" i="99"/>
  <c r="E50" i="99"/>
  <c r="E48" i="99"/>
  <c r="E47" i="99"/>
  <c r="E46" i="99"/>
  <c r="E44" i="99"/>
  <c r="E43" i="99"/>
  <c r="E42" i="99"/>
  <c r="E40" i="99"/>
  <c r="E39" i="99"/>
  <c r="E38" i="99"/>
  <c r="E36" i="99"/>
  <c r="E35" i="99"/>
  <c r="E34" i="99"/>
  <c r="E32" i="99"/>
  <c r="E31" i="99"/>
  <c r="E30" i="99"/>
  <c r="E28" i="99"/>
  <c r="E27" i="99"/>
  <c r="E26" i="99"/>
  <c r="E24" i="99"/>
  <c r="E23" i="99"/>
  <c r="E22" i="99"/>
  <c r="E20" i="99"/>
  <c r="E19" i="99"/>
  <c r="E18" i="99"/>
  <c r="H16" i="99"/>
  <c r="G16" i="99"/>
  <c r="F16" i="99"/>
  <c r="E16" i="99"/>
  <c r="H15" i="99"/>
  <c r="G15" i="99"/>
  <c r="F15" i="99"/>
  <c r="E15" i="99"/>
  <c r="H14" i="99"/>
  <c r="G14" i="99"/>
  <c r="F14" i="99"/>
  <c r="E14" i="99"/>
  <c r="E53" i="98"/>
  <c r="E52" i="98"/>
  <c r="E51" i="98"/>
  <c r="E49" i="98"/>
  <c r="E48" i="98"/>
  <c r="E47" i="98"/>
  <c r="E45" i="98"/>
  <c r="E44" i="98"/>
  <c r="E43" i="98"/>
  <c r="E41" i="98"/>
  <c r="E40" i="98"/>
  <c r="E39" i="98"/>
  <c r="E37" i="98"/>
  <c r="E36" i="98"/>
  <c r="E35" i="98"/>
  <c r="E33" i="98"/>
  <c r="E32" i="98"/>
  <c r="E31" i="98"/>
  <c r="E29" i="98"/>
  <c r="E17" i="98" s="1"/>
  <c r="E28" i="98"/>
  <c r="E16" i="98" s="1"/>
  <c r="E27" i="98"/>
  <c r="E25" i="98"/>
  <c r="E24" i="98"/>
  <c r="E23" i="98"/>
  <c r="E15" i="98" s="1"/>
  <c r="E21" i="98"/>
  <c r="E20" i="98"/>
  <c r="E19" i="98"/>
  <c r="F17" i="98"/>
  <c r="F16" i="98"/>
  <c r="H15" i="98"/>
  <c r="G15" i="98"/>
  <c r="F15" i="98"/>
  <c r="E53" i="97"/>
  <c r="E52" i="97"/>
  <c r="E51" i="97"/>
  <c r="E49" i="97"/>
  <c r="E48" i="97"/>
  <c r="E47" i="97"/>
  <c r="E45" i="97"/>
  <c r="E44" i="97"/>
  <c r="E43" i="97"/>
  <c r="E41" i="97"/>
  <c r="E40" i="97"/>
  <c r="E39" i="97"/>
  <c r="E37" i="97"/>
  <c r="E36" i="97"/>
  <c r="E35" i="97"/>
  <c r="E33" i="97"/>
  <c r="E17" i="97" s="1"/>
  <c r="E32" i="97"/>
  <c r="E31" i="97"/>
  <c r="E29" i="97"/>
  <c r="E28" i="97"/>
  <c r="E16" i="97" s="1"/>
  <c r="E27" i="97"/>
  <c r="E25" i="97"/>
  <c r="E24" i="97"/>
  <c r="E23" i="97"/>
  <c r="E15" i="97" s="1"/>
  <c r="E21" i="97"/>
  <c r="E20" i="97"/>
  <c r="E19" i="97"/>
  <c r="K17" i="97"/>
  <c r="I17" i="97"/>
  <c r="G17" i="97"/>
  <c r="K16" i="97"/>
  <c r="I16" i="97"/>
  <c r="G16" i="97"/>
  <c r="K15" i="97"/>
  <c r="I15" i="97"/>
  <c r="G15" i="97"/>
  <c r="K20" i="112" l="1"/>
  <c r="I19" i="112"/>
  <c r="M20" i="112"/>
  <c r="E58" i="112"/>
  <c r="E62" i="112"/>
  <c r="G20" i="113"/>
  <c r="K19" i="112"/>
  <c r="O20" i="112"/>
  <c r="E23" i="112"/>
  <c r="E26" i="112"/>
  <c r="E36" i="112"/>
  <c r="E63" i="112"/>
  <c r="E72" i="112"/>
  <c r="E56" i="112"/>
  <c r="G19" i="113"/>
  <c r="O18" i="112"/>
  <c r="I19" i="113"/>
  <c r="E20" i="113"/>
  <c r="O19" i="113"/>
  <c r="E42" i="112"/>
  <c r="K19" i="113"/>
  <c r="E31" i="112"/>
  <c r="E48" i="112"/>
  <c r="E30" i="112"/>
  <c r="E70" i="112"/>
  <c r="E22" i="112"/>
  <c r="E28" i="112"/>
  <c r="E35" i="112"/>
  <c r="E43" i="112"/>
  <c r="E54" i="112"/>
  <c r="E60" i="112"/>
  <c r="E66" i="112"/>
  <c r="E24" i="112"/>
  <c r="E38" i="112"/>
  <c r="E55" i="112"/>
  <c r="E68" i="112"/>
  <c r="E71" i="112"/>
  <c r="E27" i="112"/>
  <c r="E32" i="112"/>
  <c r="E40" i="112"/>
  <c r="E59" i="112"/>
  <c r="K18" i="112"/>
  <c r="E44" i="112"/>
  <c r="G19" i="112"/>
  <c r="E19" i="112" s="1"/>
  <c r="E47" i="112"/>
  <c r="G18" i="112"/>
  <c r="E18" i="112" s="1"/>
  <c r="G20" i="112"/>
  <c r="E20" i="112" s="1"/>
  <c r="E22" i="40" l="1"/>
  <c r="G22" i="40"/>
  <c r="I22" i="40"/>
  <c r="K22" i="40"/>
  <c r="M22" i="40"/>
  <c r="O22" i="40"/>
  <c r="Q22" i="40"/>
  <c r="S22" i="40"/>
  <c r="U22" i="40"/>
  <c r="V22" i="40"/>
</calcChain>
</file>

<file path=xl/sharedStrings.xml><?xml version="1.0" encoding="utf-8"?>
<sst xmlns="http://schemas.openxmlformats.org/spreadsheetml/2006/main" count="3600" uniqueCount="646">
  <si>
    <t xml:space="preserve">      KESELAMATAN AWAM</t>
  </si>
  <si>
    <t xml:space="preserve">      PUBLIC SAFETY</t>
  </si>
  <si>
    <t xml:space="preserve"> </t>
  </si>
  <si>
    <t>Negeri</t>
  </si>
  <si>
    <t>Jumlah</t>
  </si>
  <si>
    <t>State</t>
  </si>
  <si>
    <t>Johor</t>
  </si>
  <si>
    <t>Kedah</t>
  </si>
  <si>
    <t>Kelantan</t>
  </si>
  <si>
    <t>Melaka</t>
  </si>
  <si>
    <t>Negeri Sembilan</t>
  </si>
  <si>
    <t>Pahang</t>
  </si>
  <si>
    <t>Perak</t>
  </si>
  <si>
    <t>Perlis</t>
  </si>
  <si>
    <t>Pulau Pinang</t>
  </si>
  <si>
    <t>Sabah</t>
  </si>
  <si>
    <t>Sarawak</t>
  </si>
  <si>
    <t>Selangor</t>
  </si>
  <si>
    <t>Terengganu</t>
  </si>
  <si>
    <t>Total</t>
  </si>
  <si>
    <t>W.P. Kuala Lumpur</t>
  </si>
  <si>
    <t>jalan raya</t>
  </si>
  <si>
    <t>Others</t>
  </si>
  <si>
    <t>Lain-lain</t>
  </si>
  <si>
    <t>Pedestrian</t>
  </si>
  <si>
    <t>Pejalan kaki</t>
  </si>
  <si>
    <t>Bicycle</t>
  </si>
  <si>
    <t>Basikal</t>
  </si>
  <si>
    <t>Van</t>
  </si>
  <si>
    <t>Motosikal</t>
  </si>
  <si>
    <t>Motorcar</t>
  </si>
  <si>
    <t>Motokar</t>
  </si>
  <si>
    <t>Bus</t>
  </si>
  <si>
    <t>Bas</t>
  </si>
  <si>
    <t>Jenis kenderaan</t>
  </si>
  <si>
    <t>Passengers</t>
  </si>
  <si>
    <t xml:space="preserve">Penumpang </t>
  </si>
  <si>
    <t>Pillion riders</t>
  </si>
  <si>
    <t>motosikal</t>
  </si>
  <si>
    <t xml:space="preserve">Pembonceng </t>
  </si>
  <si>
    <t>Motorcyclists</t>
  </si>
  <si>
    <t xml:space="preserve">Penunggang </t>
  </si>
  <si>
    <t>Lorry drivers</t>
  </si>
  <si>
    <t>Pemandu lori</t>
  </si>
  <si>
    <t>Motorcar drivers</t>
  </si>
  <si>
    <t>Pemandu motokar</t>
  </si>
  <si>
    <t xml:space="preserve">Cyclists  </t>
  </si>
  <si>
    <t>basikal</t>
  </si>
  <si>
    <t>Pedestrians</t>
  </si>
  <si>
    <t xml:space="preserve">  Total </t>
  </si>
  <si>
    <t xml:space="preserve">  Jumlah</t>
  </si>
  <si>
    <t xml:space="preserve">Pengguna  </t>
  </si>
  <si>
    <t xml:space="preserve"> Kecederaan</t>
  </si>
  <si>
    <t xml:space="preserve"> Mati</t>
  </si>
  <si>
    <t xml:space="preserve"> W.P. Putrajaya</t>
  </si>
  <si>
    <t xml:space="preserve"> W.P. Labuan</t>
  </si>
  <si>
    <t xml:space="preserve"> W.P. Kuala Lumpur</t>
  </si>
  <si>
    <t>Deaths</t>
  </si>
  <si>
    <t>amount</t>
  </si>
  <si>
    <t>Estimated</t>
  </si>
  <si>
    <t>loss</t>
  </si>
  <si>
    <t>diselamatkan</t>
  </si>
  <si>
    <t>Number of</t>
  </si>
  <si>
    <t>yang dapat</t>
  </si>
  <si>
    <t>kerugian</t>
  </si>
  <si>
    <t>kecederaan</t>
  </si>
  <si>
    <t>kebakaran</t>
  </si>
  <si>
    <t>Taksiran</t>
  </si>
  <si>
    <t>Bilangan</t>
  </si>
  <si>
    <t>Petrol</t>
  </si>
  <si>
    <t>kimia</t>
  </si>
  <si>
    <t>lain</t>
  </si>
  <si>
    <t>Lain-</t>
  </si>
  <si>
    <t>Kenderaan</t>
  </si>
  <si>
    <t>Bangunan</t>
  </si>
  <si>
    <t>Arson</t>
  </si>
  <si>
    <t>Electricity</t>
  </si>
  <si>
    <t>W.P. Putrajaya</t>
  </si>
  <si>
    <t>W.P. Labuan</t>
  </si>
  <si>
    <t>arson</t>
  </si>
  <si>
    <t>reaction</t>
  </si>
  <si>
    <t>kerosene</t>
  </si>
  <si>
    <t>Mosquito</t>
  </si>
  <si>
    <t>crackers/</t>
  </si>
  <si>
    <t>Chemical</t>
  </si>
  <si>
    <t>of fire</t>
  </si>
  <si>
    <t>diketahui</t>
  </si>
  <si>
    <t>minyak</t>
  </si>
  <si>
    <t>api</t>
  </si>
  <si>
    <t>Sparks</t>
  </si>
  <si>
    <t>Cigarette</t>
  </si>
  <si>
    <t xml:space="preserve">  Total</t>
  </si>
  <si>
    <t>tidak</t>
  </si>
  <si>
    <t>balas</t>
  </si>
  <si>
    <t>dengan</t>
  </si>
  <si>
    <t>dibakar</t>
  </si>
  <si>
    <t>spontan</t>
  </si>
  <si>
    <t>gas/</t>
  </si>
  <si>
    <t>nyamuk/</t>
  </si>
  <si>
    <t>rokok</t>
  </si>
  <si>
    <t>Punca</t>
  </si>
  <si>
    <t>Tindak</t>
  </si>
  <si>
    <t>Dibakar</t>
  </si>
  <si>
    <t>Sengaja</t>
  </si>
  <si>
    <t>Reaksi</t>
  </si>
  <si>
    <t>Dapur</t>
  </si>
  <si>
    <t>Ubat</t>
  </si>
  <si>
    <t>Mercun/</t>
  </si>
  <si>
    <t>Percikan</t>
  </si>
  <si>
    <t>Puntung</t>
  </si>
  <si>
    <t>Elektrik</t>
  </si>
  <si>
    <t>Housing</t>
  </si>
  <si>
    <t>belah</t>
  </si>
  <si>
    <t>membeli</t>
  </si>
  <si>
    <t>Makmal</t>
  </si>
  <si>
    <t>Gudang</t>
  </si>
  <si>
    <t>Setinggan</t>
  </si>
  <si>
    <t>Rumah</t>
  </si>
  <si>
    <t>Restoran</t>
  </si>
  <si>
    <t>Pejabat</t>
  </si>
  <si>
    <t>Pusat</t>
  </si>
  <si>
    <t>Hotel</t>
  </si>
  <si>
    <t>Stor</t>
  </si>
  <si>
    <t>Kilang</t>
  </si>
  <si>
    <t xml:space="preserve"> Kedai</t>
  </si>
  <si>
    <t xml:space="preserve">   Electricity</t>
  </si>
  <si>
    <t xml:space="preserve">   Elektrik</t>
  </si>
  <si>
    <t>Robbery</t>
  </si>
  <si>
    <t>Murder</t>
  </si>
  <si>
    <t>Rogol</t>
  </si>
  <si>
    <t>Bunuh</t>
  </si>
  <si>
    <t>Other</t>
  </si>
  <si>
    <t>Vehicles theft</t>
  </si>
  <si>
    <t>Kecurian kenderaan</t>
  </si>
  <si>
    <t>Road users</t>
  </si>
  <si>
    <t>Mencederakan</t>
  </si>
  <si>
    <t>joss-stick</t>
  </si>
  <si>
    <t xml:space="preserve"> Injuries</t>
  </si>
  <si>
    <t xml:space="preserve">             Punca : Polis DiRaja Malaysia</t>
  </si>
  <si>
    <t xml:space="preserve">             Source: Royal Malaysia Police</t>
  </si>
  <si>
    <t>Jadual  6.5:  Bilangan kematian dan kecederaan dalam kemalangan jalan raya yang dilaporkan mengikut pengguna jalan raya,</t>
  </si>
  <si>
    <t xml:space="preserve">  Johor</t>
  </si>
  <si>
    <t xml:space="preserve">  Kedah</t>
  </si>
  <si>
    <t xml:space="preserve">  Kelantan</t>
  </si>
  <si>
    <t xml:space="preserve">  Melaka</t>
  </si>
  <si>
    <t xml:space="preserve">  Negeri Sembilan</t>
  </si>
  <si>
    <t xml:space="preserve">  Pahang</t>
  </si>
  <si>
    <t xml:space="preserve">  Perak</t>
  </si>
  <si>
    <t xml:space="preserve">  Perlis</t>
  </si>
  <si>
    <t xml:space="preserve">  Pulau Pinang</t>
  </si>
  <si>
    <t xml:space="preserve">                       Malaysia, 2006−2010</t>
  </si>
  <si>
    <r>
      <t>Table    6.5:  Number of deaths and injuries in road accidents reported by type of road user, Malaysia, 2006</t>
    </r>
    <r>
      <rPr>
        <sz val="10"/>
        <rFont val="Calibri"/>
        <family val="2"/>
      </rPr>
      <t>−</t>
    </r>
    <r>
      <rPr>
        <i/>
        <sz val="10"/>
        <rFont val="Calibri"/>
        <family val="2"/>
      </rPr>
      <t>2010</t>
    </r>
  </si>
  <si>
    <t>Pemandu bas</t>
  </si>
  <si>
    <t>Bus drivers</t>
  </si>
  <si>
    <t>r</t>
  </si>
  <si>
    <t>Lain-lain pemandu</t>
  </si>
  <si>
    <t>Other drivers</t>
  </si>
  <si>
    <t>Gas stove/</t>
  </si>
  <si>
    <t>+</t>
  </si>
  <si>
    <t xml:space="preserve">Gas </t>
  </si>
  <si>
    <t>stove/</t>
  </si>
  <si>
    <t>Type of vehicle</t>
  </si>
  <si>
    <t>butts</t>
  </si>
  <si>
    <t>Sumber: Jabatan Bomba dan Penyelamat Malaysia</t>
  </si>
  <si>
    <t>Death</t>
  </si>
  <si>
    <t>saved</t>
  </si>
  <si>
    <t>Shopping</t>
  </si>
  <si>
    <t>Restaurant</t>
  </si>
  <si>
    <t>Office</t>
  </si>
  <si>
    <t>centre</t>
  </si>
  <si>
    <t>Shop</t>
  </si>
  <si>
    <t>Factory</t>
  </si>
  <si>
    <t>Warehouse</t>
  </si>
  <si>
    <t>Laboratory</t>
  </si>
  <si>
    <t>Squatter</t>
  </si>
  <si>
    <t>Kitchen</t>
  </si>
  <si>
    <t>Workshop</t>
  </si>
  <si>
    <t xml:space="preserve">  Selangor</t>
  </si>
  <si>
    <t xml:space="preserve">  Terengganu</t>
  </si>
  <si>
    <t xml:space="preserve">  W.P. Kuala Lumpur</t>
  </si>
  <si>
    <t>Number</t>
  </si>
  <si>
    <t>Mesin</t>
  </si>
  <si>
    <t>Machinery</t>
  </si>
  <si>
    <t>Spontaneous</t>
  </si>
  <si>
    <t>Fire</t>
  </si>
  <si>
    <t>Lelaki</t>
  </si>
  <si>
    <t>Perempuan</t>
  </si>
  <si>
    <t>Male</t>
  </si>
  <si>
    <t>Female</t>
  </si>
  <si>
    <t>Motorcycle</t>
  </si>
  <si>
    <t xml:space="preserve">  Sabah</t>
  </si>
  <si>
    <t xml:space="preserve">  Sarawak</t>
  </si>
  <si>
    <t xml:space="preserve">  W.P. Labuan</t>
  </si>
  <si>
    <t xml:space="preserve">  W.P. Putrajaya</t>
  </si>
  <si>
    <t>Vehicle</t>
  </si>
  <si>
    <t>equipment</t>
  </si>
  <si>
    <t>Incendiary</t>
  </si>
  <si>
    <t>niat jahat</t>
  </si>
  <si>
    <t>bunga api</t>
  </si>
  <si>
    <t>Building</t>
  </si>
  <si>
    <t xml:space="preserve"> Store</t>
  </si>
  <si>
    <t>firework</t>
  </si>
  <si>
    <t>butt</t>
  </si>
  <si>
    <t>Unknown</t>
  </si>
  <si>
    <t xml:space="preserve">   Sumber: Jabatan Bomba dan Penyelamat Malaysia</t>
  </si>
  <si>
    <t>balai</t>
  </si>
  <si>
    <t>panggilan</t>
  </si>
  <si>
    <t>bomba</t>
  </si>
  <si>
    <t>palsu</t>
  </si>
  <si>
    <t xml:space="preserve">false </t>
  </si>
  <si>
    <t>unit</t>
  </si>
  <si>
    <t>kediaman</t>
  </si>
  <si>
    <t>Sumber: Agensi Antidadah Kebangsaan</t>
  </si>
  <si>
    <t>Source: National Anti-Drugs Agency</t>
  </si>
  <si>
    <t>Opiate</t>
  </si>
  <si>
    <t>Psychotropic Pill</t>
  </si>
  <si>
    <t>&lt; 13</t>
  </si>
  <si>
    <t>40+</t>
  </si>
  <si>
    <t>Bengkel</t>
  </si>
  <si>
    <t>Livestock</t>
  </si>
  <si>
    <t>ternakan</t>
  </si>
  <si>
    <t xml:space="preserve">ladang </t>
  </si>
  <si>
    <t xml:space="preserve">Premis </t>
  </si>
  <si>
    <t>tanah</t>
  </si>
  <si>
    <t>Pacuan 4 roda</t>
  </si>
  <si>
    <t>4 wheel drive</t>
  </si>
  <si>
    <t>Sumber: Jabatan Bomba dan Penyelamat, Malaysia</t>
  </si>
  <si>
    <t xml:space="preserve"> Source: Investigation and Enforcement of the Traffic Department, Royal Malaysia Police</t>
  </si>
  <si>
    <t>Fasiliti AADK</t>
  </si>
  <si>
    <t>AADK daerah</t>
  </si>
  <si>
    <t>Pusat Integrasi Klien (PIK)</t>
  </si>
  <si>
    <t>Jenis kesalahan</t>
  </si>
  <si>
    <t>Includes Mitragyna, Depressen, Dissoaciative, Hallucinogens, Inhalan and others</t>
  </si>
  <si>
    <t>Perkara</t>
  </si>
  <si>
    <t>Items</t>
  </si>
  <si>
    <t>Kematian</t>
  </si>
  <si>
    <t>Kecederaan dan Kematian</t>
  </si>
  <si>
    <t>Injury and Death</t>
  </si>
  <si>
    <t>Sumber: Jabatan Siasatan dan Penguatkuasan Trafik, Polis Diraja Malaysia</t>
  </si>
  <si>
    <t>Type of fault</t>
  </si>
  <si>
    <t>Jadual 7.1</t>
  </si>
  <si>
    <t>Table 7.1</t>
  </si>
  <si>
    <t>Jadual 7.2</t>
  </si>
  <si>
    <t>Table 7.2</t>
  </si>
  <si>
    <t>Jadual 7.3</t>
  </si>
  <si>
    <t>Table 7.3</t>
  </si>
  <si>
    <t>Jadual 7.4</t>
  </si>
  <si>
    <t>Table 7.4</t>
  </si>
  <si>
    <t>Jadual 7.5</t>
  </si>
  <si>
    <t>Table 7.5</t>
  </si>
  <si>
    <t>Jadual 7.6</t>
  </si>
  <si>
    <t>Table 7.6</t>
  </si>
  <si>
    <t>Jadual 7.7</t>
  </si>
  <si>
    <t>Table 7.7</t>
  </si>
  <si>
    <t>Jadual 7.8</t>
  </si>
  <si>
    <t>Table 7.8</t>
  </si>
  <si>
    <t>Jadual 7.9</t>
  </si>
  <si>
    <t>Table 7.9</t>
  </si>
  <si>
    <t>Jadual 7.10</t>
  </si>
  <si>
    <t>Table 7.10</t>
  </si>
  <si>
    <t>Table 7.11</t>
  </si>
  <si>
    <t>Jadual 7.11</t>
  </si>
  <si>
    <t>Jadual 7.12</t>
  </si>
  <si>
    <t>Table 7.12</t>
  </si>
  <si>
    <t>Jadual 7.13</t>
  </si>
  <si>
    <t>Table 7.13</t>
  </si>
  <si>
    <t>Jadual 7.14</t>
  </si>
  <si>
    <t>Table 7.14</t>
  </si>
  <si>
    <t>Jadual 7.15</t>
  </si>
  <si>
    <t>Table 7.15</t>
  </si>
  <si>
    <t>Jadual 7.16</t>
  </si>
  <si>
    <t>Table 7.16</t>
  </si>
  <si>
    <t>farms premise</t>
  </si>
  <si>
    <t xml:space="preserve">Total </t>
  </si>
  <si>
    <t xml:space="preserve">Motorcar </t>
  </si>
  <si>
    <t>Lori</t>
  </si>
  <si>
    <t xml:space="preserve">Lorry </t>
  </si>
  <si>
    <t>Other faults</t>
  </si>
  <si>
    <t xml:space="preserve">: Bilangan fasiliti Agensi Antidadah Kebangsaan (AADK) dan penagih dadah yang </t>
  </si>
  <si>
    <t xml:space="preserve">: Number of National Anti-Drugs Agency (NADA) facilities and drug addicts detected by </t>
  </si>
  <si>
    <t>NADA facilities</t>
  </si>
  <si>
    <t>Unit antidadah sempadan</t>
  </si>
  <si>
    <t>Anti-drugs border unit</t>
  </si>
  <si>
    <t>Source: Fire and Rescue Department of Malaysia</t>
  </si>
  <si>
    <t>substance</t>
  </si>
  <si>
    <t>source</t>
  </si>
  <si>
    <t xml:space="preserve">: Bilangan kematian dan kecederaan yang dilaporkan mengikut jenis kenderaan dan </t>
  </si>
  <si>
    <t>institution</t>
  </si>
  <si>
    <t>Sumber: Polis Diraja Malaysia</t>
  </si>
  <si>
    <t>Source: Royal Malaysia Police</t>
  </si>
  <si>
    <t>Mancis api</t>
  </si>
  <si>
    <t>Matches</t>
  </si>
  <si>
    <t xml:space="preserve">  Refers to instant death at the place of occurrence</t>
  </si>
  <si>
    <t>niat baik</t>
  </si>
  <si>
    <t>with good</t>
  </si>
  <si>
    <t xml:space="preserve"> intention</t>
  </si>
  <si>
    <t>Injury</t>
  </si>
  <si>
    <t>Dewan</t>
  </si>
  <si>
    <t>Orang</t>
  </si>
  <si>
    <t>Ramai</t>
  </si>
  <si>
    <t>Town Hall</t>
  </si>
  <si>
    <t>Panggung</t>
  </si>
  <si>
    <t xml:space="preserve">Rumah </t>
  </si>
  <si>
    <t>bar hiburan</t>
  </si>
  <si>
    <t>teres</t>
  </si>
  <si>
    <t>flat</t>
  </si>
  <si>
    <t>Cinema</t>
  </si>
  <si>
    <t>Flat</t>
  </si>
  <si>
    <t>kondominium</t>
  </si>
  <si>
    <t>entertainment</t>
  </si>
  <si>
    <t>house</t>
  </si>
  <si>
    <t>Apartment/</t>
  </si>
  <si>
    <t>bar</t>
  </si>
  <si>
    <t>Condominium</t>
  </si>
  <si>
    <t>Masjid/</t>
  </si>
  <si>
    <t>Tokong</t>
  </si>
  <si>
    <t>Kuil</t>
  </si>
  <si>
    <t>Gereja</t>
  </si>
  <si>
    <t xml:space="preserve">Institusi </t>
  </si>
  <si>
    <t>Institusi</t>
  </si>
  <si>
    <t>panjang/</t>
  </si>
  <si>
    <t>surau</t>
  </si>
  <si>
    <t>Chinese</t>
  </si>
  <si>
    <t>Hindu</t>
  </si>
  <si>
    <t>Church</t>
  </si>
  <si>
    <t xml:space="preserve">pengajian </t>
  </si>
  <si>
    <t>pengajian</t>
  </si>
  <si>
    <t>tradisional</t>
  </si>
  <si>
    <t>Mosque/</t>
  </si>
  <si>
    <t>temple</t>
  </si>
  <si>
    <t>tinggi awam</t>
  </si>
  <si>
    <t>tinggi swasta</t>
  </si>
  <si>
    <t>Long house/</t>
  </si>
  <si>
    <t>Public higher</t>
  </si>
  <si>
    <t>Private higher</t>
  </si>
  <si>
    <t>Traditional</t>
  </si>
  <si>
    <t>education</t>
  </si>
  <si>
    <t>&amp; Isinya</t>
  </si>
  <si>
    <t>&amp; Volume</t>
  </si>
  <si>
    <t>Alat</t>
  </si>
  <si>
    <t>Perkakas</t>
  </si>
  <si>
    <t>Bahan</t>
  </si>
  <si>
    <t>Lorry/ van</t>
  </si>
  <si>
    <t>Gas</t>
  </si>
  <si>
    <t>Kapal</t>
  </si>
  <si>
    <t>Terbang</t>
  </si>
  <si>
    <t>Aeroplane</t>
  </si>
  <si>
    <t>Helikopter</t>
  </si>
  <si>
    <t>Helicopter</t>
  </si>
  <si>
    <t>Laut</t>
  </si>
  <si>
    <t>Ship</t>
  </si>
  <si>
    <t>Feri</t>
  </si>
  <si>
    <t>Ferry</t>
  </si>
  <si>
    <t>Bot</t>
  </si>
  <si>
    <t>Boat</t>
  </si>
  <si>
    <t>Kebun/</t>
  </si>
  <si>
    <t>Ladang</t>
  </si>
  <si>
    <t>Farm/</t>
  </si>
  <si>
    <t>Estate</t>
  </si>
  <si>
    <t>Hutan</t>
  </si>
  <si>
    <t>Jungle</t>
  </si>
  <si>
    <t>Belukar/</t>
  </si>
  <si>
    <t>Lalang</t>
  </si>
  <si>
    <t>bush</t>
  </si>
  <si>
    <t>Sampah</t>
  </si>
  <si>
    <t>Garbage</t>
  </si>
  <si>
    <t>Gerai</t>
  </si>
  <si>
    <t>Stall</t>
  </si>
  <si>
    <t xml:space="preserve"> Ibu Pejabat Polis Daerah</t>
  </si>
  <si>
    <t>District Police</t>
  </si>
  <si>
    <t>Headquarter</t>
  </si>
  <si>
    <t>Police Station</t>
  </si>
  <si>
    <t>Pondok Polis</t>
  </si>
  <si>
    <t>Police Hut</t>
  </si>
  <si>
    <t xml:space="preserve">     Includes W.P. Labuan</t>
  </si>
  <si>
    <t xml:space="preserve">    Includes W.P. Putrajaya</t>
  </si>
  <si>
    <t>rendah</t>
  </si>
  <si>
    <t>kerajaan</t>
  </si>
  <si>
    <t>Government</t>
  </si>
  <si>
    <t>primary</t>
  </si>
  <si>
    <t>school</t>
  </si>
  <si>
    <t>swasta</t>
  </si>
  <si>
    <t>Private</t>
  </si>
  <si>
    <t>menengah</t>
  </si>
  <si>
    <t>secondary</t>
  </si>
  <si>
    <t>Pra sekolah/</t>
  </si>
  <si>
    <t>tadika</t>
  </si>
  <si>
    <t>Pre-school/</t>
  </si>
  <si>
    <t>kindergarten</t>
  </si>
  <si>
    <t>Asrama</t>
  </si>
  <si>
    <t>sekolah</t>
  </si>
  <si>
    <t>School</t>
  </si>
  <si>
    <t>hostel</t>
  </si>
  <si>
    <t>pekerja</t>
  </si>
  <si>
    <t>Worker</t>
  </si>
  <si>
    <t>Hospital/</t>
  </si>
  <si>
    <t>klinik</t>
  </si>
  <si>
    <t>awam</t>
  </si>
  <si>
    <t>hospital/</t>
  </si>
  <si>
    <t>clinic</t>
  </si>
  <si>
    <t>hotel</t>
  </si>
  <si>
    <t>premise/</t>
  </si>
  <si>
    <t>Budget</t>
  </si>
  <si>
    <t>budget</t>
  </si>
  <si>
    <t>Premis/</t>
  </si>
  <si>
    <t>Asrama/</t>
  </si>
  <si>
    <t>rumah</t>
  </si>
  <si>
    <t>tumpangan</t>
  </si>
  <si>
    <t>Hostel/</t>
  </si>
  <si>
    <t>guest house</t>
  </si>
  <si>
    <t>kedai</t>
  </si>
  <si>
    <t>Bilangan pejabat parol daerah</t>
  </si>
  <si>
    <t>Bilangan Orang DiParol</t>
  </si>
  <si>
    <t>Number of parole district office</t>
  </si>
  <si>
    <t>Number of parolee</t>
  </si>
  <si>
    <t>Sumber: Jabatan Penjara Malaysia</t>
  </si>
  <si>
    <t>Bumiputera</t>
  </si>
  <si>
    <t>Cina</t>
  </si>
  <si>
    <t>India</t>
  </si>
  <si>
    <t>Indians</t>
  </si>
  <si>
    <t>Total citizens</t>
  </si>
  <si>
    <t>Bukan</t>
  </si>
  <si>
    <t>Non-</t>
  </si>
  <si>
    <t>citizens</t>
  </si>
  <si>
    <t>Jadual 7.17</t>
  </si>
  <si>
    <t>Table 7.17</t>
  </si>
  <si>
    <t>Jadual 7.18</t>
  </si>
  <si>
    <t>Table 7.18</t>
  </si>
  <si>
    <t>Jadual 7.19</t>
  </si>
  <si>
    <t>Table 7.19</t>
  </si>
  <si>
    <t>Jadual 7.20</t>
  </si>
  <si>
    <t>Table 7.20</t>
  </si>
  <si>
    <t>-</t>
  </si>
  <si>
    <t xml:space="preserve">Kecederaan </t>
  </si>
  <si>
    <t>parah</t>
  </si>
  <si>
    <t>ringan</t>
  </si>
  <si>
    <t>Severe injury</t>
  </si>
  <si>
    <t>Light injury</t>
  </si>
  <si>
    <t>Following closely</t>
  </si>
  <si>
    <t>Tahfiz</t>
  </si>
  <si>
    <t>Teksi</t>
  </si>
  <si>
    <t>Taxi</t>
  </si>
  <si>
    <t>Includes Gang robbery with firearms, Gang robbery without firearms, Robbery with firearms and Robbery without firearms</t>
  </si>
  <si>
    <t>Kereta</t>
  </si>
  <si>
    <t>NADA's district office</t>
  </si>
  <si>
    <t>PUSPEN (Perintah Mahkamah)</t>
  </si>
  <si>
    <t>PUSPEN (Court Orders)</t>
  </si>
  <si>
    <t>PUSPEN (Sukarela)</t>
  </si>
  <si>
    <t>PUSPEN(Voluntary)</t>
  </si>
  <si>
    <t>PUSPEN (Vokasional)</t>
  </si>
  <si>
    <t>PUSPEN(Vocational)</t>
  </si>
  <si>
    <t>Pusat Khidmat AADK</t>
  </si>
  <si>
    <t>NADA Service Centre</t>
  </si>
  <si>
    <t>Rumah Komuniti</t>
  </si>
  <si>
    <t>Community House</t>
  </si>
  <si>
    <t>Client Integration Centre (CIC)</t>
  </si>
  <si>
    <t>Amphetamine-Type Stimulants (ATS)</t>
  </si>
  <si>
    <t xml:space="preserve">Data bilangan penagih dadah mengikut jenis penagihan dadah tidak semestinya menyamai jumlah penagih dadah </t>
  </si>
  <si>
    <t>Data on the number of drug addcts by type of drug addiction are not necessarily equal to the number of drug addicts as reported</t>
  </si>
  <si>
    <t>Kemalangan</t>
  </si>
  <si>
    <t>Tahun</t>
  </si>
  <si>
    <t>Year</t>
  </si>
  <si>
    <t>Road accident</t>
  </si>
  <si>
    <t xml:space="preserve">MALAYSIA </t>
  </si>
  <si>
    <t>Sumber: Jabatan Siasatan dan Penguatkuasaan Trafik,</t>
  </si>
  <si>
    <t>Polis Diraja Malaysia</t>
  </si>
  <si>
    <t>Source: Investigation and Enforcement of the Traffic Department</t>
  </si>
  <si>
    <t>Royal Malaysia Police</t>
  </si>
  <si>
    <t>: Bilangan kemalangan jalan raya, kecederaan dan kematian yang dilaporkan mengikut</t>
  </si>
  <si>
    <t>negeri, Malaysia, 2022-2024</t>
  </si>
  <si>
    <t>: Number of road accidents, injuries and deaths reported by state, Malaysia, 2022-2024</t>
  </si>
  <si>
    <t xml:space="preserve">: Bilangan kematian dan kecederaan yang dilaporkan mengikut jenis kenderaan, Malaysia, </t>
  </si>
  <si>
    <t xml:space="preserve">  2022-2024</t>
  </si>
  <si>
    <t>: Number of deaths and injuries reported by type of vehicle, Malaysia, 2022-2024</t>
  </si>
  <si>
    <t/>
  </si>
  <si>
    <t>Kecederaan</t>
  </si>
  <si>
    <t>Lorry</t>
  </si>
  <si>
    <r>
      <t>Lain-lain</t>
    </r>
    <r>
      <rPr>
        <b/>
        <vertAlign val="superscript"/>
        <sz val="10"/>
        <rFont val="Century Gothic"/>
        <family val="2"/>
      </rPr>
      <t>a</t>
    </r>
  </si>
  <si>
    <r>
      <rPr>
        <b/>
        <sz val="9"/>
        <color indexed="8"/>
        <rFont val="Century Gothic"/>
        <family val="2"/>
      </rPr>
      <t>Nota/</t>
    </r>
    <r>
      <rPr>
        <i/>
        <sz val="9"/>
        <color indexed="8"/>
        <rFont val="Century Gothic"/>
        <family val="2"/>
      </rPr>
      <t>Note</t>
    </r>
    <r>
      <rPr>
        <b/>
        <sz val="9"/>
        <rFont val="Century Gothic"/>
        <family val="2"/>
      </rPr>
      <t>:</t>
    </r>
  </si>
  <si>
    <r>
      <rPr>
        <b/>
        <vertAlign val="superscript"/>
        <sz val="9"/>
        <rFont val="Century Gothic"/>
        <family val="2"/>
      </rPr>
      <t xml:space="preserve">a </t>
    </r>
    <r>
      <rPr>
        <b/>
        <sz val="9"/>
        <rFont val="Century Gothic"/>
        <family val="2"/>
      </rPr>
      <t xml:space="preserve">Termasuk kereta lembu, kenderaan tugas khas, beca dan kereta sewa </t>
    </r>
  </si>
  <si>
    <t xml:space="preserve">  Includes bullock cart, special duty vehicle, trishaw and rent car </t>
  </si>
  <si>
    <t xml:space="preserve">  pengguna jalan raya, Malaysia, 2022-2024</t>
  </si>
  <si>
    <t>: Number of deaths and injuries reported by type of vehicle and road user, Malaysia, 2022-2024</t>
  </si>
  <si>
    <r>
      <rPr>
        <b/>
        <sz val="10"/>
        <rFont val="Century Gothic"/>
        <family val="2"/>
      </rPr>
      <t>Lain-lain</t>
    </r>
    <r>
      <rPr>
        <b/>
        <vertAlign val="superscript"/>
        <sz val="10"/>
        <rFont val="Century Gothic"/>
        <family val="2"/>
      </rPr>
      <t>a</t>
    </r>
  </si>
  <si>
    <t>Jadual 9.4</t>
  </si>
  <si>
    <t>: Bilangan kemalangan jalan raya yang dilaporkan mengikut jenis kesalahan, Malaysia, 2022-2024</t>
  </si>
  <si>
    <t>Table 9.4</t>
  </si>
  <si>
    <t>: Number of  road accidents reported by type of faults, Malaysia, 2022-2024</t>
  </si>
  <si>
    <t>Cuai keluar/ masuk kenderaan</t>
  </si>
  <si>
    <t>Careless exit/ entry of vehicle</t>
  </si>
  <si>
    <t xml:space="preserve">Isyarat tidak sempurna </t>
  </si>
  <si>
    <t>Signal unperfect</t>
  </si>
  <si>
    <t>Melebihi muatan (barang)</t>
  </si>
  <si>
    <t>Overload (goods)</t>
  </si>
  <si>
    <t>Melebihi muatan (penumpang)</t>
  </si>
  <si>
    <t>Overload (passengers)</t>
  </si>
  <si>
    <t>Meletak kenderaan tidak betul</t>
  </si>
  <si>
    <t>Improper parking</t>
  </si>
  <si>
    <t xml:space="preserve">Memandu secara cuai </t>
  </si>
  <si>
    <t>Memandu secara bahaya</t>
  </si>
  <si>
    <t>Driving dangerously</t>
  </si>
  <si>
    <t>Membelok secara bahaya/ salah</t>
  </si>
  <si>
    <t>Turning dangerously/ wrongly</t>
  </si>
  <si>
    <t>Memotong secara bahaya/ salah</t>
  </si>
  <si>
    <t>Crossing dangerously/ wrongly</t>
  </si>
  <si>
    <t>Mengekor terlalu rapat</t>
  </si>
  <si>
    <t>Memandu terlampau laju</t>
  </si>
  <si>
    <t>Driving too fast</t>
  </si>
  <si>
    <t xml:space="preserve">Tidak mengikut lampu isyarat </t>
  </si>
  <si>
    <t>Not following traffic lights</t>
  </si>
  <si>
    <t>Cuai keluar/ masuk simpang</t>
  </si>
  <si>
    <t>Careless exit/ entry the intersection</t>
  </si>
  <si>
    <t>: Bilangan kemalangan jalan raya yang dilaporkan mengikut jenis kesalahan, Malaysia, 2022-2024 (samb.)</t>
  </si>
  <si>
    <t>: Number of  road accidents reported by type of faults, Malaysia, 2022-2024 (cont'd)</t>
  </si>
  <si>
    <t>Dadah</t>
  </si>
  <si>
    <t>Drug</t>
  </si>
  <si>
    <t>Mabuk</t>
  </si>
  <si>
    <t>Drunk</t>
  </si>
  <si>
    <t>Kesalahan lain</t>
  </si>
  <si>
    <t>Tidak bersalah</t>
  </si>
  <si>
    <t>Not guilty</t>
  </si>
  <si>
    <t>: Bilangan Ibu Pejabat Polis Daerah, Balai Polis dan Pondok Polis mengikut negeri, Malaysia, 2022-2024</t>
  </si>
  <si>
    <t>: Number of District Police Headquarters, Police Stations and Police Huts by state, Malaysia, 2022-2024</t>
  </si>
  <si>
    <t xml:space="preserve">
Balai Polis</t>
  </si>
  <si>
    <r>
      <rPr>
        <sz val="10"/>
        <rFont val="Century Gothic"/>
        <family val="2"/>
      </rPr>
      <t>Sabah</t>
    </r>
    <r>
      <rPr>
        <vertAlign val="superscript"/>
        <sz val="10"/>
        <rFont val="Century Gothic"/>
        <family val="2"/>
      </rPr>
      <t>a</t>
    </r>
  </si>
  <si>
    <r>
      <rPr>
        <sz val="10"/>
        <rFont val="Century Gothic"/>
        <family val="2"/>
      </rPr>
      <t>W.P. Kuala Lumpur</t>
    </r>
    <r>
      <rPr>
        <vertAlign val="superscript"/>
        <sz val="10"/>
        <rFont val="Century Gothic"/>
        <family val="2"/>
      </rPr>
      <t>b</t>
    </r>
  </si>
  <si>
    <r>
      <t xml:space="preserve">Nota/ </t>
    </r>
    <r>
      <rPr>
        <i/>
        <sz val="9"/>
        <color theme="1"/>
        <rFont val="Century Gothic"/>
        <family val="2"/>
      </rPr>
      <t>Notes:</t>
    </r>
  </si>
  <si>
    <r>
      <rPr>
        <b/>
        <vertAlign val="superscript"/>
        <sz val="9"/>
        <rFont val="Century Gothic"/>
        <family val="2"/>
      </rPr>
      <t>a</t>
    </r>
    <r>
      <rPr>
        <b/>
        <sz val="9"/>
        <rFont val="Century Gothic"/>
        <family val="2"/>
      </rPr>
      <t xml:space="preserve"> Termasuk W.P. Labuan</t>
    </r>
  </si>
  <si>
    <r>
      <rPr>
        <b/>
        <vertAlign val="superscript"/>
        <sz val="9"/>
        <rFont val="Century Gothic"/>
        <family val="2"/>
      </rPr>
      <t xml:space="preserve">b </t>
    </r>
    <r>
      <rPr>
        <b/>
        <sz val="9"/>
        <rFont val="Century Gothic"/>
        <family val="2"/>
      </rPr>
      <t>Termasuk W.P. Putrajaya</t>
    </r>
  </si>
  <si>
    <t>: Jenayah kekerasan mengikut jenis jenayah dan negeri, Malaysia, 2022-2024</t>
  </si>
  <si>
    <t xml:space="preserve">: Assault crime by type of crime and state, Malaysia, 2022-2024
                  </t>
  </si>
  <si>
    <r>
      <rPr>
        <b/>
        <sz val="10"/>
        <color theme="1"/>
        <rFont val="Century Gothic"/>
        <family val="2"/>
      </rPr>
      <t xml:space="preserve">    Samun</t>
    </r>
    <r>
      <rPr>
        <b/>
        <vertAlign val="superscript"/>
        <sz val="10"/>
        <color theme="1"/>
        <rFont val="Century Gothic"/>
        <family val="2"/>
      </rPr>
      <t>a</t>
    </r>
  </si>
  <si>
    <t>Raped</t>
  </si>
  <si>
    <t>MALAYSIA</t>
  </si>
  <si>
    <r>
      <rPr>
        <sz val="10"/>
        <rFont val="Century Gothic"/>
        <family val="2"/>
      </rPr>
      <t>Sabah</t>
    </r>
    <r>
      <rPr>
        <vertAlign val="superscript"/>
        <sz val="10"/>
        <rFont val="Century Gothic"/>
        <family val="2"/>
      </rPr>
      <t>b</t>
    </r>
  </si>
  <si>
    <r>
      <rPr>
        <sz val="10"/>
        <rFont val="Century Gothic"/>
        <family val="2"/>
      </rPr>
      <t>W.P. Kuala Lumpur</t>
    </r>
    <r>
      <rPr>
        <vertAlign val="superscript"/>
        <sz val="10"/>
        <rFont val="Century Gothic"/>
        <family val="2"/>
      </rPr>
      <t>c</t>
    </r>
  </si>
  <si>
    <r>
      <rPr>
        <b/>
        <vertAlign val="superscript"/>
        <sz val="9"/>
        <color theme="1"/>
        <rFont val="Century Gothic"/>
        <family val="2"/>
      </rPr>
      <t>a</t>
    </r>
    <r>
      <rPr>
        <b/>
        <sz val="9"/>
        <color theme="1"/>
        <rFont val="Century Gothic"/>
        <family val="2"/>
      </rPr>
      <t xml:space="preserve"> Termasuk samun berkawan bersenjata api, samun berkawan tidak bersenjata api, samun bersenjata api dan samun</t>
    </r>
  </si>
  <si>
    <t xml:space="preserve">tidak bersenjata api </t>
  </si>
  <si>
    <r>
      <rPr>
        <b/>
        <vertAlign val="superscript"/>
        <sz val="9"/>
        <color theme="1"/>
        <rFont val="Century Gothic"/>
        <family val="2"/>
      </rPr>
      <t>b</t>
    </r>
    <r>
      <rPr>
        <b/>
        <sz val="9"/>
        <color theme="1"/>
        <rFont val="Century Gothic"/>
        <family val="2"/>
      </rPr>
      <t xml:space="preserve"> Termasuk W.P. Labuan</t>
    </r>
  </si>
  <si>
    <r>
      <rPr>
        <b/>
        <vertAlign val="superscript"/>
        <sz val="9"/>
        <color theme="1"/>
        <rFont val="Century Gothic"/>
        <family val="2"/>
      </rPr>
      <t xml:space="preserve">c </t>
    </r>
    <r>
      <rPr>
        <b/>
        <sz val="9"/>
        <color theme="1"/>
        <rFont val="Century Gothic"/>
        <family val="2"/>
      </rPr>
      <t>Termasuk W.P. Putrajaya</t>
    </r>
  </si>
  <si>
    <t>: Jenayah harta benda mengikut jenis jenayah dan negeri, Malaysia, 2022-2024</t>
  </si>
  <si>
    <t>: Property crime by type of crime and state, Malaysia, 2022-2024</t>
  </si>
  <si>
    <t xml:space="preserve">Pecah rumah dan curi           </t>
  </si>
  <si>
    <t>Kecurian lain</t>
  </si>
  <si>
    <t>House break-in and theft</t>
  </si>
  <si>
    <t>Other thefts</t>
  </si>
  <si>
    <t>Lori/ van</t>
  </si>
  <si>
    <t>Motosikal/ skuter</t>
  </si>
  <si>
    <t>Motorcycle/ scooter</t>
  </si>
  <si>
    <r>
      <rPr>
        <b/>
        <vertAlign val="superscript"/>
        <sz val="9"/>
        <color theme="1"/>
        <rFont val="Century Gothic"/>
        <family val="2"/>
      </rPr>
      <t>a</t>
    </r>
    <r>
      <rPr>
        <b/>
        <sz val="9"/>
        <color theme="1"/>
        <rFont val="Century Gothic"/>
        <family val="2"/>
      </rPr>
      <t xml:space="preserve"> Termasuk W.P. Labuan</t>
    </r>
  </si>
  <si>
    <r>
      <rPr>
        <b/>
        <vertAlign val="superscript"/>
        <sz val="9"/>
        <color theme="1"/>
        <rFont val="Century Gothic"/>
        <family val="2"/>
      </rPr>
      <t xml:space="preserve">b </t>
    </r>
    <r>
      <rPr>
        <b/>
        <sz val="9"/>
        <color theme="1"/>
        <rFont val="Century Gothic"/>
        <family val="2"/>
      </rPr>
      <t>Termasuk W.P. Putrajaya</t>
    </r>
  </si>
  <si>
    <t>: Bilangan kanak-kanak yang terlibat dengan jenayah mengikut negeri dan jantina, Malaysia, 2022-2024</t>
  </si>
  <si>
    <t>: Number of children involved in crime by state and sex, Malaysia, 2022-2024</t>
  </si>
  <si>
    <t xml:space="preserve">Year </t>
  </si>
  <si>
    <t>Sumber: Jabatan Kebajikan Masyarakat</t>
  </si>
  <si>
    <t>Source: Department of Social Welfare</t>
  </si>
  <si>
    <t xml:space="preserve">  dikesan mengikut jenis perkhidmatan, Malaysia, 2022-2024</t>
  </si>
  <si>
    <t xml:space="preserve">  type of services, Malaysia, 2022-2024</t>
  </si>
  <si>
    <t>PUSPEN Dwifungsi (Perintah Mahkamah &amp; Sukarela)</t>
  </si>
  <si>
    <t>PUSPEN (Court Orders &amp; Voluntary)</t>
  </si>
  <si>
    <t>Sumber: Agensi Antidadah Kebangsaan (AADK)</t>
  </si>
  <si>
    <t xml:space="preserve"> Source: National Anti-Drugs Agency (NADA)</t>
  </si>
  <si>
    <t>: Bilangan penagih dadah mengikut jantina dan negeri, Malaysia, 2022-2024</t>
  </si>
  <si>
    <t>: Number of drug addicts by sex and state, Malaysia, 2022-2024</t>
  </si>
  <si>
    <r>
      <rPr>
        <b/>
        <sz val="10"/>
        <rFont val="Century Gothic"/>
        <family val="2"/>
      </rPr>
      <t xml:space="preserve">Negeri
</t>
    </r>
    <r>
      <rPr>
        <i/>
        <sz val="10"/>
        <rFont val="Century Gothic"/>
        <family val="2"/>
      </rPr>
      <t>State</t>
    </r>
  </si>
  <si>
    <t>: Bilangan penagih dadah mengikut jenis penagihan dadah dan negeri, Malaysia, 2022-2024</t>
  </si>
  <si>
    <t>: Number of drug addicts by type of drug addiction and state, Malaysia, 2022-2024</t>
  </si>
  <si>
    <t xml:space="preserve">Negeri
</t>
  </si>
  <si>
    <r>
      <t xml:space="preserve">Jenis dadah/ </t>
    </r>
    <r>
      <rPr>
        <i/>
        <sz val="10"/>
        <rFont val="Century Gothic"/>
        <family val="2"/>
      </rPr>
      <t>Type of drug</t>
    </r>
  </si>
  <si>
    <r>
      <t>Opiat</t>
    </r>
    <r>
      <rPr>
        <b/>
        <vertAlign val="superscript"/>
        <sz val="10"/>
        <rFont val="Century Gothic"/>
        <family val="2"/>
      </rPr>
      <t xml:space="preserve">a </t>
    </r>
  </si>
  <si>
    <r>
      <t>Stimulan Jenis Amfetamine</t>
    </r>
    <r>
      <rPr>
        <b/>
        <vertAlign val="superscript"/>
        <sz val="10"/>
        <rFont val="Century Gothic"/>
        <family val="2"/>
      </rPr>
      <t>b</t>
    </r>
  </si>
  <si>
    <r>
      <t>Ganja</t>
    </r>
    <r>
      <rPr>
        <b/>
        <vertAlign val="superscript"/>
        <sz val="10"/>
        <rFont val="Century Gothic"/>
        <family val="2"/>
      </rPr>
      <t>c</t>
    </r>
  </si>
  <si>
    <r>
      <t>Pil Psikotropik</t>
    </r>
    <r>
      <rPr>
        <b/>
        <vertAlign val="superscript"/>
        <sz val="10"/>
        <rFont val="Century Gothic"/>
        <family val="2"/>
      </rPr>
      <t>d</t>
    </r>
  </si>
  <si>
    <r>
      <t>Lain-lain</t>
    </r>
    <r>
      <rPr>
        <b/>
        <vertAlign val="superscript"/>
        <sz val="10"/>
        <rFont val="Century Gothic"/>
        <family val="2"/>
      </rPr>
      <t>e</t>
    </r>
  </si>
  <si>
    <t>Cannabis</t>
  </si>
  <si>
    <r>
      <t xml:space="preserve">Nota/ </t>
    </r>
    <r>
      <rPr>
        <i/>
        <sz val="10"/>
        <color theme="1"/>
        <rFont val="Century Gothic"/>
        <family val="2"/>
      </rPr>
      <t>Notes:</t>
    </r>
  </si>
  <si>
    <r>
      <t xml:space="preserve">a Stimulan jenis amfetamin </t>
    </r>
    <r>
      <rPr>
        <sz val="10"/>
        <rFont val="Century Gothic"/>
        <family val="2"/>
      </rPr>
      <t xml:space="preserve">/ </t>
    </r>
    <r>
      <rPr>
        <i/>
        <sz val="10"/>
        <rFont val="Century Gothic"/>
        <family val="2"/>
      </rPr>
      <t>Amphetamine-type stimulants</t>
    </r>
    <r>
      <rPr>
        <sz val="10"/>
        <rFont val="Century Gothic"/>
        <family val="2"/>
      </rPr>
      <t xml:space="preserve"> (</t>
    </r>
    <r>
      <rPr>
        <i/>
        <sz val="10"/>
        <rFont val="Century Gothic"/>
        <family val="2"/>
      </rPr>
      <t>ATS</t>
    </r>
    <r>
      <rPr>
        <sz val="10"/>
        <rFont val="Century Gothic"/>
        <family val="2"/>
      </rPr>
      <t xml:space="preserve">): </t>
    </r>
  </si>
  <si>
    <r>
      <t xml:space="preserve">i) Metamfetamina kristal </t>
    </r>
    <r>
      <rPr>
        <sz val="10"/>
        <rFont val="Century Gothic"/>
        <family val="2"/>
      </rPr>
      <t xml:space="preserve">/ </t>
    </r>
    <r>
      <rPr>
        <i/>
        <sz val="10"/>
        <rFont val="Century Gothic"/>
        <family val="2"/>
      </rPr>
      <t>Methamphetamine Crystalline: Syabu, Ice &amp; Batu</t>
    </r>
  </si>
  <si>
    <r>
      <t xml:space="preserve">ii) </t>
    </r>
    <r>
      <rPr>
        <b/>
        <i/>
        <sz val="10"/>
        <rFont val="Century Gothic"/>
        <family val="2"/>
      </rPr>
      <t xml:space="preserve">Metamfetamina pil </t>
    </r>
    <r>
      <rPr>
        <i/>
        <sz val="10"/>
        <rFont val="Century Gothic"/>
        <family val="2"/>
      </rPr>
      <t>/ Methamphetamine tablet</t>
    </r>
    <r>
      <rPr>
        <sz val="10"/>
        <rFont val="Century Gothic"/>
        <family val="2"/>
      </rPr>
      <t>: Pil Kuda, Pil YABA, Pil YAMA dan Pil Bom</t>
    </r>
  </si>
  <si>
    <r>
      <t xml:space="preserve">iii) Ekstasi </t>
    </r>
    <r>
      <rPr>
        <sz val="10"/>
        <rFont val="Century Gothic"/>
        <family val="2"/>
      </rPr>
      <t xml:space="preserve">/ </t>
    </r>
    <r>
      <rPr>
        <i/>
        <sz val="10"/>
        <rFont val="Century Gothic"/>
        <family val="2"/>
      </rPr>
      <t>Ecstacy</t>
    </r>
  </si>
  <si>
    <r>
      <t xml:space="preserve">iv) Amfetamine </t>
    </r>
    <r>
      <rPr>
        <sz val="10"/>
        <rFont val="Century Gothic"/>
        <family val="2"/>
      </rPr>
      <t xml:space="preserve">/ </t>
    </r>
    <r>
      <rPr>
        <i/>
        <sz val="10"/>
        <rFont val="Century Gothic"/>
        <family val="2"/>
      </rPr>
      <t>Amphetamine</t>
    </r>
  </si>
  <si>
    <r>
      <rPr>
        <b/>
        <i/>
        <sz val="10"/>
        <rFont val="Century Gothic"/>
        <family val="2"/>
      </rPr>
      <t>b Opiat</t>
    </r>
    <r>
      <rPr>
        <i/>
        <sz val="10"/>
        <rFont val="Century Gothic"/>
        <family val="2"/>
      </rPr>
      <t xml:space="preserve"> / Opiate:</t>
    </r>
    <r>
      <rPr>
        <sz val="10"/>
        <rFont val="Century Gothic"/>
        <family val="2"/>
      </rPr>
      <t xml:space="preserve"> Candu, Heroin, Morfin dan Kodein </t>
    </r>
  </si>
  <si>
    <r>
      <t xml:space="preserve">c Ganja / </t>
    </r>
    <r>
      <rPr>
        <i/>
        <sz val="10"/>
        <rFont val="Century Gothic"/>
        <family val="2"/>
      </rPr>
      <t>Cannabis</t>
    </r>
    <r>
      <rPr>
        <b/>
        <sz val="10"/>
        <rFont val="Century Gothic"/>
        <family val="2"/>
      </rPr>
      <t xml:space="preserve"> : </t>
    </r>
    <r>
      <rPr>
        <sz val="10"/>
        <rFont val="Century Gothic"/>
        <family val="2"/>
      </rPr>
      <t>Ganja, Hashish dan Marijuana</t>
    </r>
  </si>
  <si>
    <r>
      <rPr>
        <b/>
        <i/>
        <sz val="10"/>
        <rFont val="Century Gothic"/>
        <family val="2"/>
      </rPr>
      <t>d Pil Psikotropik</t>
    </r>
    <r>
      <rPr>
        <i/>
        <sz val="10"/>
        <rFont val="Century Gothic"/>
        <family val="2"/>
      </rPr>
      <t xml:space="preserve"> / </t>
    </r>
    <r>
      <rPr>
        <sz val="10"/>
        <rFont val="Century Gothic"/>
        <family val="2"/>
      </rPr>
      <t>Psychotropic Pill : Benzodiazepine, Eramin 5, APO 5 dan Dormicum</t>
    </r>
  </si>
  <si>
    <r>
      <t xml:space="preserve">e Lain-lain / </t>
    </r>
    <r>
      <rPr>
        <i/>
        <sz val="10"/>
        <rFont val="Century Gothic"/>
        <family val="2"/>
      </rPr>
      <t>Others</t>
    </r>
    <r>
      <rPr>
        <b/>
        <sz val="10"/>
        <rFont val="Century Gothic"/>
        <family val="2"/>
      </rPr>
      <t xml:space="preserve"> : </t>
    </r>
    <r>
      <rPr>
        <sz val="10"/>
        <rFont val="Century Gothic"/>
        <family val="2"/>
      </rPr>
      <t>Ketum, Kokain, Ketamin, Depressen, Dissoaciative, Hallucinogen, Inhalan dan lain-lain</t>
    </r>
  </si>
  <si>
    <t>seperti yang dilaporkan pada jadual 9.23. Ini kerana terdapat penagih yang menggunakan lebih daripada satu jenis dadah.</t>
  </si>
  <si>
    <t>in table 9.23. This is because drug addicts are poly drug users.</t>
  </si>
  <si>
    <t>: Bilangan penagih dadah mengikut kumpulan umur dan negeri, Malaysia, 2022-2024</t>
  </si>
  <si>
    <t>: Number of drug addicts by age group and state, Malaysia, 2022-2024</t>
  </si>
  <si>
    <r>
      <rPr>
        <b/>
        <sz val="10"/>
        <rFont val="Century Gothic"/>
        <family val="2"/>
      </rPr>
      <t>Kumpulan umur (Tahun)/</t>
    </r>
    <r>
      <rPr>
        <sz val="10"/>
        <rFont val="Century Gothic"/>
        <family val="2"/>
      </rPr>
      <t xml:space="preserve"> </t>
    </r>
    <r>
      <rPr>
        <i/>
        <sz val="10"/>
        <rFont val="Century Gothic"/>
        <family val="2"/>
      </rPr>
      <t>Age group (Age)</t>
    </r>
  </si>
  <si>
    <t>13−15</t>
  </si>
  <si>
    <t>16−19</t>
  </si>
  <si>
    <t>20−24</t>
  </si>
  <si>
    <t>25−29</t>
  </si>
  <si>
    <t>30−34</t>
  </si>
  <si>
    <t>35−39</t>
  </si>
  <si>
    <t>: Statistik kebakaran mengikut negeri, Malaysia, 2022-2024</t>
  </si>
  <si>
    <t>: Statistics on fire breakouts by state, Malaysia, 2022-2024</t>
  </si>
  <si>
    <r>
      <rPr>
        <b/>
        <sz val="10"/>
        <rFont val="Century Gothic"/>
        <family val="2"/>
      </rPr>
      <t>kematian</t>
    </r>
    <r>
      <rPr>
        <b/>
        <vertAlign val="superscript"/>
        <sz val="10"/>
        <rFont val="Century Gothic"/>
        <family val="2"/>
      </rPr>
      <t>a</t>
    </r>
  </si>
  <si>
    <t>(RM juta)</t>
  </si>
  <si>
    <t>deaths</t>
  </si>
  <si>
    <t>injuries</t>
  </si>
  <si>
    <t>breakouts</t>
  </si>
  <si>
    <t>stations</t>
  </si>
  <si>
    <t>alarms</t>
  </si>
  <si>
    <t>(RM million)</t>
  </si>
  <si>
    <r>
      <t xml:space="preserve">Nota/ </t>
    </r>
    <r>
      <rPr>
        <i/>
        <sz val="9"/>
        <color theme="1"/>
        <rFont val="Century Gothic"/>
        <family val="2"/>
      </rPr>
      <t>Note:</t>
    </r>
  </si>
  <si>
    <r>
      <rPr>
        <b/>
        <vertAlign val="superscript"/>
        <sz val="8"/>
        <rFont val="Century Gothic"/>
        <family val="2"/>
      </rPr>
      <t xml:space="preserve">a </t>
    </r>
    <r>
      <rPr>
        <b/>
        <sz val="8"/>
        <rFont val="Century Gothic"/>
        <family val="2"/>
      </rPr>
      <t>Merujuk kepada kematian serta-merta di tempat kejadian</t>
    </r>
  </si>
  <si>
    <t>: Bilangan kebakaran mengikut jenis dan negeri, Malaysia, 2022-2024</t>
  </si>
  <si>
    <t>: Number of fire breakouts by type and state, Malaysia, 2022-2024</t>
  </si>
  <si>
    <t>: Bilangan kebakaran mengikut jenis dan negeri, Malaysia, 2022-2024 (samb.)</t>
  </si>
  <si>
    <t>: Number of fire breakouts by type and state, Malaysia, 2022-2024 (cont'd)</t>
  </si>
  <si>
    <t>weed/</t>
  </si>
  <si>
    <t>: Bilangan kebakaran mengikut punca kebakaran dan negeri, Malaysia, 2022-2024</t>
  </si>
  <si>
    <t>: Number of fire breakouts by cause and state, Malaysia, 2022-2024</t>
  </si>
  <si>
    <t>lilin/ colok</t>
  </si>
  <si>
    <t>coil/ candle/</t>
  </si>
  <si>
    <t>: Bilangan kebakaran mengikut punca kebakaran dan negeri, Malaysia, 2022-2024 (samb.)</t>
  </si>
  <si>
    <t>: Number of fire breakouts by cause and state, Malaysia, 2022-2024 (cont'd)</t>
  </si>
  <si>
    <t>: Bilangan kebakaran bangunan mengikut jenis dan negeri, Malaysia, 2022-2024</t>
  </si>
  <si>
    <t>: Number of fire breakouts in building by type and state, Malaysia, 2022-2024</t>
  </si>
  <si>
    <t xml:space="preserve">  </t>
  </si>
  <si>
    <t>: Bilangan kebakaran bangunan mengikut jenis dan negeri, Malaysia, 2022-2024 (samb.)</t>
  </si>
  <si>
    <t>: Number of fire breakouts in building by type and state, Malaysia, 2022-2024 (cont'd)</t>
  </si>
  <si>
    <t>Kelab/ PUB</t>
  </si>
  <si>
    <t>wayang</t>
  </si>
  <si>
    <t>Club/ PUB</t>
  </si>
  <si>
    <t>terrace</t>
  </si>
  <si>
    <t>Sekolah</t>
  </si>
  <si>
    <t>: Bilangan kebakaran bangunan mengikut punca kebakaran dan negeri, Malaysia, 2022-2024</t>
  </si>
  <si>
    <t>: Number of fire breakouts in building by cause and state, Malaysia, 2022-2024</t>
  </si>
  <si>
    <t>2-</t>
  </si>
  <si>
    <t>: Bilangan kebakaran bangunan mengikut punca kebakaran dan negeri, Malaysia, 2022-2024 (samb.)</t>
  </si>
  <si>
    <t>: Number of fire breakouts in building by cause and state, Malaysia, 2022-2024 (cont'd)</t>
  </si>
  <si>
    <t>n.a</t>
  </si>
  <si>
    <t>Source: Malaysian Prison Department</t>
  </si>
  <si>
    <t xml:space="preserve">: Bilangan pejabat parol daerah dan Orang DiParol mengikut jantina dan negeri, Malaysia, 2022-2024 </t>
  </si>
  <si>
    <t xml:space="preserve">: Number of parole district offices and parolees by sex and state, Malaysia, 2022-2024 </t>
  </si>
  <si>
    <t>: Bilangan banduan sabitan mengikut negeri dan jantina, Malaysia, 2022-2024</t>
  </si>
  <si>
    <t>: Number of convicted prisoners by state and sex, Malaysia, 2022-2024</t>
  </si>
  <si>
    <r>
      <t>Sabah</t>
    </r>
    <r>
      <rPr>
        <vertAlign val="superscript"/>
        <sz val="10"/>
        <color theme="1"/>
        <rFont val="Century Gothic"/>
        <family val="2"/>
      </rPr>
      <t>a</t>
    </r>
  </si>
  <si>
    <t>: Bilangan banduan sabitan mengikut negeri dan kumpulan etnik, Malaysia, 2022-2024</t>
  </si>
  <si>
    <t>: Number of convicted prisoners by state and ethnic group, Malaysia, 2022-2024</t>
  </si>
  <si>
    <r>
      <rPr>
        <b/>
        <sz val="10"/>
        <rFont val="Century Gothic"/>
        <family val="2"/>
      </rPr>
      <t>Warganegara</t>
    </r>
    <r>
      <rPr>
        <sz val="10"/>
        <rFont val="Century Gothic"/>
        <family val="2"/>
      </rPr>
      <t xml:space="preserve">/ </t>
    </r>
    <r>
      <rPr>
        <i/>
        <sz val="10"/>
        <rFont val="Century Gothic"/>
        <family val="2"/>
      </rPr>
      <t>Citizens</t>
    </r>
  </si>
  <si>
    <t>Years</t>
  </si>
  <si>
    <t>warganegara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</si>
</sst>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0">
    <numFmt numFmtId="43" formatCode="_-* #,##0.00_-;\-* #,##0.00_-;_-* &quot;-&quot;??_-;_-@_-"/>
    <numFmt numFmtId="164" formatCode="_(* #,##0.00_);_(* \(#,##0.00\);_(* &quot;-&quot;??_);_(@_)"/>
    <numFmt numFmtId="165" formatCode="General_)"/>
    <numFmt numFmtId="166" formatCode="#,##0.00;[Red]#,##0.00"/>
    <numFmt numFmtId="167" formatCode="#,##0;[Red]#,##0"/>
    <numFmt numFmtId="168" formatCode="#,##0.0_);\(#,##0.0\)"/>
    <numFmt numFmtId="169" formatCode="_(* #,##0_);_(* \(#,##0\);_(* &quot;-&quot;??_);_(@_)"/>
    <numFmt numFmtId="170" formatCode="#,##0.0"/>
    <numFmt numFmtId="171" formatCode="0_);\(0\)"/>
    <numFmt numFmtId="172" formatCode="_-* #,##0_-;\-* #,##0_-;_-* &quot;-&quot;??_-;_-@_-"/>
  </numFmts>
  <fonts count="69">
    <font>
      <sz val="8"/>
      <name val="Helv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u/>
      <sz val="8"/>
      <color indexed="12"/>
      <name val="Helv"/>
    </font>
    <font>
      <sz val="8"/>
      <name val="Helv"/>
    </font>
    <font>
      <sz val="7"/>
      <name val="Helv"/>
    </font>
    <font>
      <u/>
      <sz val="7"/>
      <color indexed="12"/>
      <name val="Helv"/>
    </font>
    <font>
      <sz val="10"/>
      <name val="Arial"/>
      <family val="2"/>
    </font>
    <font>
      <sz val="10"/>
      <name val="Calibri"/>
      <family val="2"/>
    </font>
    <font>
      <i/>
      <sz val="10"/>
      <name val="Calibri"/>
      <family val="2"/>
    </font>
    <font>
      <u/>
      <sz val="9"/>
      <color indexed="12"/>
      <name val="Helv"/>
    </font>
    <font>
      <sz val="9"/>
      <name val="Calibri"/>
      <family val="2"/>
      <scheme val="minor"/>
    </font>
    <font>
      <b/>
      <sz val="9"/>
      <name val="Calibri"/>
      <family val="2"/>
      <scheme val="minor"/>
    </font>
    <font>
      <i/>
      <sz val="9"/>
      <name val="Calibri"/>
      <family val="2"/>
      <scheme val="minor"/>
    </font>
    <font>
      <sz val="10"/>
      <name val="Calibri"/>
      <family val="2"/>
      <scheme val="minor"/>
    </font>
    <font>
      <b/>
      <sz val="10"/>
      <name val="Calibri"/>
      <family val="2"/>
      <scheme val="minor"/>
    </font>
    <font>
      <i/>
      <sz val="10"/>
      <name val="Calibri"/>
      <family val="2"/>
      <scheme val="minor"/>
    </font>
    <font>
      <vertAlign val="superscript"/>
      <sz val="10"/>
      <name val="Calibri"/>
      <family val="2"/>
      <scheme val="minor"/>
    </font>
    <font>
      <b/>
      <sz val="11"/>
      <name val="Arial"/>
      <family val="2"/>
    </font>
    <font>
      <i/>
      <sz val="11"/>
      <name val="Arial"/>
      <family val="2"/>
    </font>
    <font>
      <b/>
      <sz val="10"/>
      <name val="Century Gothic"/>
      <family val="2"/>
    </font>
    <font>
      <sz val="8"/>
      <name val="Helv"/>
      <charset val="134"/>
    </font>
    <font>
      <sz val="10"/>
      <name val="Century Gothic"/>
      <family val="2"/>
    </font>
    <font>
      <sz val="12"/>
      <color theme="1"/>
      <name val="Calibri"/>
      <family val="2"/>
      <scheme val="minor"/>
    </font>
    <font>
      <sz val="7"/>
      <name val="Helv"/>
      <charset val="134"/>
    </font>
    <font>
      <sz val="11"/>
      <color theme="1"/>
      <name val="Calibri"/>
      <charset val="134"/>
      <scheme val="minor"/>
    </font>
    <font>
      <i/>
      <sz val="10"/>
      <color theme="1"/>
      <name val="Century Gothic"/>
      <family val="2"/>
    </font>
    <font>
      <i/>
      <sz val="10"/>
      <name val="Century Gothic"/>
      <family val="2"/>
    </font>
    <font>
      <b/>
      <sz val="10"/>
      <color theme="1"/>
      <name val="Century Gothic"/>
      <family val="2"/>
    </font>
    <font>
      <sz val="10"/>
      <color theme="3" tint="0.39994506668294322"/>
      <name val="Century Gothic"/>
      <family val="2"/>
    </font>
    <font>
      <sz val="10"/>
      <color theme="1"/>
      <name val="Century Gothic"/>
      <family val="2"/>
    </font>
    <font>
      <sz val="9"/>
      <name val="Century Gothic"/>
      <family val="2"/>
    </font>
    <font>
      <b/>
      <sz val="9"/>
      <name val="Century Gothic"/>
      <family val="2"/>
    </font>
    <font>
      <sz val="9"/>
      <color theme="1"/>
      <name val="Century Gothic"/>
      <family val="2"/>
    </font>
    <font>
      <i/>
      <sz val="9"/>
      <color theme="1"/>
      <name val="Century Gothic"/>
      <family val="2"/>
    </font>
    <font>
      <i/>
      <sz val="9"/>
      <name val="Century Gothic"/>
      <family val="2"/>
    </font>
    <font>
      <sz val="11"/>
      <color theme="1"/>
      <name val="Century Gothic"/>
      <family val="2"/>
    </font>
    <font>
      <b/>
      <sz val="11"/>
      <color theme="1"/>
      <name val="Century Gothic"/>
      <family val="2"/>
    </font>
    <font>
      <i/>
      <sz val="11"/>
      <color theme="1"/>
      <name val="Century Gothic"/>
      <family val="2"/>
    </font>
    <font>
      <sz val="11"/>
      <name val="Century Gothic"/>
      <family val="2"/>
    </font>
    <font>
      <b/>
      <sz val="11"/>
      <name val="Century Gothic"/>
      <family val="2"/>
    </font>
    <font>
      <i/>
      <sz val="11"/>
      <name val="Century Gothic"/>
      <family val="2"/>
    </font>
    <font>
      <b/>
      <vertAlign val="superscript"/>
      <sz val="10"/>
      <name val="Century Gothic"/>
      <family val="2"/>
    </font>
    <font>
      <b/>
      <sz val="9"/>
      <color indexed="8"/>
      <name val="Century Gothic"/>
      <family val="2"/>
    </font>
    <font>
      <i/>
      <sz val="9"/>
      <color indexed="8"/>
      <name val="Century Gothic"/>
      <family val="2"/>
    </font>
    <font>
      <b/>
      <vertAlign val="superscript"/>
      <sz val="9"/>
      <name val="Century Gothic"/>
      <family val="2"/>
    </font>
    <font>
      <sz val="10"/>
      <color rgb="FFFF0000"/>
      <name val="Century Gothic"/>
      <family val="2"/>
    </font>
    <font>
      <b/>
      <vertAlign val="superscript"/>
      <sz val="11"/>
      <name val="Century Gothic"/>
      <family val="2"/>
    </font>
    <font>
      <vertAlign val="superscript"/>
      <sz val="10"/>
      <name val="Century Gothic"/>
      <family val="2"/>
    </font>
    <font>
      <sz val="11"/>
      <color rgb="FF000000"/>
      <name val="Calibri"/>
      <family val="2"/>
    </font>
    <font>
      <b/>
      <sz val="9"/>
      <color theme="1"/>
      <name val="Century Gothic"/>
      <family val="2"/>
    </font>
    <font>
      <b/>
      <vertAlign val="superscript"/>
      <sz val="10"/>
      <color theme="1"/>
      <name val="Century Gothic"/>
      <family val="2"/>
    </font>
    <font>
      <b/>
      <sz val="10"/>
      <color theme="3" tint="0.39994506668294322"/>
      <name val="Century Gothic"/>
      <family val="2"/>
    </font>
    <font>
      <b/>
      <vertAlign val="superscript"/>
      <sz val="9"/>
      <color theme="1"/>
      <name val="Century Gothic"/>
      <family val="2"/>
    </font>
    <font>
      <i/>
      <sz val="10"/>
      <color rgb="FFFF0000"/>
      <name val="Century Gothic"/>
      <family val="2"/>
    </font>
    <font>
      <sz val="10"/>
      <color theme="8"/>
      <name val="Century Gothic"/>
      <family val="2"/>
    </font>
    <font>
      <b/>
      <sz val="10"/>
      <color theme="8"/>
      <name val="Century Gothic"/>
      <family val="2"/>
    </font>
    <font>
      <u/>
      <sz val="10"/>
      <name val="Century Gothic"/>
      <family val="2"/>
    </font>
    <font>
      <b/>
      <i/>
      <sz val="10"/>
      <name val="Century Gothic"/>
      <family val="2"/>
    </font>
    <font>
      <sz val="10"/>
      <color theme="1"/>
      <name val="Calibri"/>
      <family val="2"/>
      <scheme val="minor"/>
    </font>
    <font>
      <sz val="8"/>
      <name val="Century Gothic"/>
      <family val="2"/>
    </font>
    <font>
      <b/>
      <sz val="8"/>
      <name val="Century Gothic"/>
      <family val="2"/>
    </font>
    <font>
      <i/>
      <sz val="8"/>
      <name val="Century Gothic"/>
      <family val="2"/>
    </font>
    <font>
      <b/>
      <vertAlign val="superscript"/>
      <sz val="8"/>
      <name val="Century Gothic"/>
      <family val="2"/>
    </font>
    <font>
      <b/>
      <i/>
      <sz val="8"/>
      <name val="Century Gothic"/>
      <family val="2"/>
    </font>
    <font>
      <vertAlign val="superscript"/>
      <sz val="10"/>
      <color theme="1"/>
      <name val="Century Gothic"/>
      <family val="2"/>
    </font>
  </fonts>
  <fills count="7">
    <fill>
      <patternFill patternType="none"/>
    </fill>
    <fill>
      <patternFill patternType="gray125"/>
    </fill>
    <fill>
      <patternFill patternType="solid">
        <fgColor indexed="65"/>
        <bgColor indexed="8"/>
      </patternFill>
    </fill>
    <fill>
      <patternFill patternType="solid">
        <fgColor rgb="FFFFFF00"/>
        <bgColor indexed="8"/>
      </patternFill>
    </fill>
    <fill>
      <patternFill patternType="solid">
        <fgColor theme="0"/>
        <bgColor indexed="64"/>
      </patternFill>
    </fill>
    <fill>
      <patternFill patternType="solid">
        <fgColor theme="0"/>
        <bgColor indexed="8"/>
      </patternFill>
    </fill>
    <fill>
      <patternFill patternType="solid">
        <fgColor theme="0"/>
        <bgColor theme="0"/>
      </patternFill>
    </fill>
  </fills>
  <borders count="2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8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8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8"/>
      </bottom>
      <diagonal/>
    </border>
    <border>
      <left style="thin">
        <color indexed="64"/>
      </left>
      <right/>
      <top/>
      <bottom style="thin">
        <color indexed="8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8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8"/>
      </bottom>
      <diagonal/>
    </border>
    <border>
      <left/>
      <right/>
      <top/>
      <bottom style="medium">
        <color indexed="64"/>
      </bottom>
      <diagonal/>
    </border>
    <border>
      <left/>
      <right/>
      <top style="double">
        <color indexed="64"/>
      </top>
      <bottom/>
      <diagonal/>
    </border>
    <border>
      <left/>
      <right/>
      <top/>
      <bottom style="thin">
        <color auto="1"/>
      </bottom>
      <diagonal/>
    </border>
    <border>
      <left/>
      <right/>
      <top style="medium">
        <color auto="1"/>
      </top>
      <bottom/>
      <diagonal/>
    </border>
    <border>
      <left/>
      <right/>
      <top/>
      <bottom style="double">
        <color auto="1"/>
      </bottom>
      <diagonal/>
    </border>
  </borders>
  <cellStyleXfs count="34">
    <xf numFmtId="165" fontId="0" fillId="0" borderId="0"/>
    <xf numFmtId="164" fontId="10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6" fillId="0" borderId="0" applyNumberFormat="0" applyFill="0" applyBorder="0" applyAlignment="0" applyProtection="0">
      <alignment vertical="top"/>
      <protection locked="0"/>
    </xf>
    <xf numFmtId="0" fontId="9" fillId="0" borderId="0" applyNumberFormat="0" applyFill="0" applyBorder="0" applyAlignment="0" applyProtection="0">
      <alignment vertical="top"/>
      <protection locked="0"/>
    </xf>
    <xf numFmtId="0" fontId="13" fillId="0" borderId="0" applyNumberFormat="0" applyFill="0" applyBorder="0" applyAlignment="0" applyProtection="0">
      <alignment vertical="top"/>
      <protection locked="0"/>
    </xf>
    <xf numFmtId="0" fontId="9" fillId="0" borderId="0" applyNumberFormat="0" applyFill="0" applyBorder="0" applyAlignment="0" applyProtection="0">
      <alignment vertical="top"/>
      <protection locked="0"/>
    </xf>
    <xf numFmtId="37" fontId="7" fillId="0" borderId="0"/>
    <xf numFmtId="165" fontId="8" fillId="0" borderId="0"/>
    <xf numFmtId="0" fontId="8" fillId="0" borderId="0"/>
    <xf numFmtId="0" fontId="8" fillId="0" borderId="0"/>
    <xf numFmtId="0" fontId="4" fillId="0" borderId="0"/>
    <xf numFmtId="37" fontId="24" fillId="0" borderId="0"/>
    <xf numFmtId="165" fontId="24" fillId="0" borderId="0"/>
    <xf numFmtId="0" fontId="3" fillId="0" borderId="0"/>
    <xf numFmtId="0" fontId="26" fillId="0" borderId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165" fontId="27" fillId="0" borderId="0"/>
    <xf numFmtId="0" fontId="28" fillId="0" borderId="0"/>
    <xf numFmtId="0" fontId="2" fillId="0" borderId="0"/>
    <xf numFmtId="0" fontId="27" fillId="0" borderId="0"/>
    <xf numFmtId="0" fontId="1" fillId="0" borderId="0"/>
    <xf numFmtId="0" fontId="5" fillId="0" borderId="0"/>
    <xf numFmtId="0" fontId="1" fillId="0" borderId="0"/>
    <xf numFmtId="0" fontId="52" fillId="0" borderId="0"/>
    <xf numFmtId="0" fontId="1" fillId="0" borderId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0" borderId="0"/>
    <xf numFmtId="0" fontId="27" fillId="0" borderId="0"/>
    <xf numFmtId="0" fontId="1" fillId="0" borderId="0"/>
    <xf numFmtId="164" fontId="1" fillId="0" borderId="0" applyFont="0" applyFill="0" applyBorder="0" applyAlignment="0" applyProtection="0"/>
  </cellStyleXfs>
  <cellXfs count="865">
    <xf numFmtId="165" fontId="0" fillId="0" borderId="0" xfId="0"/>
    <xf numFmtId="165" fontId="14" fillId="0" borderId="0" xfId="8" applyFont="1"/>
    <xf numFmtId="165" fontId="15" fillId="0" borderId="0" xfId="8" applyFont="1" applyAlignment="1">
      <alignment horizontal="left"/>
    </xf>
    <xf numFmtId="165" fontId="16" fillId="0" borderId="0" xfId="8" applyFont="1" applyAlignment="1">
      <alignment horizontal="left"/>
    </xf>
    <xf numFmtId="37" fontId="14" fillId="0" borderId="0" xfId="8" applyNumberFormat="1" applyFont="1" applyProtection="1"/>
    <xf numFmtId="37" fontId="15" fillId="0" borderId="0" xfId="7" applyFont="1" applyAlignment="1">
      <alignment horizontal="left"/>
    </xf>
    <xf numFmtId="37" fontId="16" fillId="0" borderId="0" xfId="7" applyFont="1" applyAlignment="1">
      <alignment horizontal="left"/>
    </xf>
    <xf numFmtId="165" fontId="17" fillId="0" borderId="0" xfId="8" applyFont="1"/>
    <xf numFmtId="165" fontId="18" fillId="0" borderId="0" xfId="4" applyNumberFormat="1" applyFont="1" applyAlignment="1" applyProtection="1">
      <alignment horizontal="left"/>
    </xf>
    <xf numFmtId="165" fontId="18" fillId="0" borderId="0" xfId="4" applyNumberFormat="1" applyFont="1" applyAlignment="1" applyProtection="1"/>
    <xf numFmtId="165" fontId="18" fillId="0" borderId="0" xfId="8" applyFont="1" applyAlignment="1">
      <alignment horizontal="left"/>
    </xf>
    <xf numFmtId="165" fontId="18" fillId="0" borderId="0" xfId="4" applyNumberFormat="1" applyFont="1" applyAlignment="1" applyProtection="1">
      <alignment horizontal="right"/>
    </xf>
    <xf numFmtId="165" fontId="19" fillId="0" borderId="0" xfId="8" applyFont="1" applyAlignment="1">
      <alignment horizontal="left"/>
    </xf>
    <xf numFmtId="165" fontId="19" fillId="0" borderId="0" xfId="4" applyNumberFormat="1" applyFont="1" applyAlignment="1" applyProtection="1">
      <alignment horizontal="right"/>
    </xf>
    <xf numFmtId="165" fontId="18" fillId="0" borderId="0" xfId="8" applyFont="1" applyAlignment="1"/>
    <xf numFmtId="165" fontId="17" fillId="2" borderId="1" xfId="8" applyFont="1" applyFill="1" applyBorder="1"/>
    <xf numFmtId="165" fontId="17" fillId="2" borderId="2" xfId="8" applyFont="1" applyFill="1" applyBorder="1"/>
    <xf numFmtId="165" fontId="17" fillId="2" borderId="3" xfId="8" applyFont="1" applyFill="1" applyBorder="1"/>
    <xf numFmtId="165" fontId="17" fillId="2" borderId="4" xfId="8" applyFont="1" applyFill="1" applyBorder="1"/>
    <xf numFmtId="165" fontId="17" fillId="2" borderId="5" xfId="8" applyFont="1" applyFill="1" applyBorder="1"/>
    <xf numFmtId="165" fontId="17" fillId="2" borderId="0" xfId="8" applyFont="1" applyFill="1" applyBorder="1"/>
    <xf numFmtId="165" fontId="17" fillId="2" borderId="6" xfId="8" applyFont="1" applyFill="1" applyBorder="1"/>
    <xf numFmtId="165" fontId="18" fillId="2" borderId="0" xfId="8" applyFont="1" applyFill="1" applyBorder="1" applyAlignment="1">
      <alignment horizontal="left"/>
    </xf>
    <xf numFmtId="165" fontId="18" fillId="2" borderId="0" xfId="8" applyFont="1" applyFill="1" applyBorder="1"/>
    <xf numFmtId="165" fontId="18" fillId="2" borderId="7" xfId="8" applyFont="1" applyFill="1" applyBorder="1" applyAlignment="1">
      <alignment horizontal="left"/>
    </xf>
    <xf numFmtId="165" fontId="17" fillId="2" borderId="8" xfId="8" applyFont="1" applyFill="1" applyBorder="1"/>
    <xf numFmtId="165" fontId="17" fillId="2" borderId="7" xfId="8" applyFont="1" applyFill="1" applyBorder="1"/>
    <xf numFmtId="165" fontId="18" fillId="2" borderId="6" xfId="8" applyFont="1" applyFill="1" applyBorder="1" applyAlignment="1">
      <alignment horizontal="left"/>
    </xf>
    <xf numFmtId="165" fontId="19" fillId="2" borderId="0" xfId="8" applyFont="1" applyFill="1" applyBorder="1" applyAlignment="1">
      <alignment horizontal="left"/>
    </xf>
    <xf numFmtId="165" fontId="19" fillId="2" borderId="0" xfId="8" applyFont="1" applyFill="1" applyBorder="1"/>
    <xf numFmtId="165" fontId="19" fillId="2" borderId="6" xfId="8" applyFont="1" applyFill="1" applyBorder="1" applyAlignment="1">
      <alignment horizontal="left"/>
    </xf>
    <xf numFmtId="165" fontId="17" fillId="2" borderId="9" xfId="8" applyFont="1" applyFill="1" applyBorder="1"/>
    <xf numFmtId="165" fontId="18" fillId="2" borderId="8" xfId="8" applyFont="1" applyFill="1" applyBorder="1" applyAlignment="1">
      <alignment horizontal="left"/>
    </xf>
    <xf numFmtId="165" fontId="18" fillId="2" borderId="10" xfId="8" applyFont="1" applyFill="1" applyBorder="1" applyAlignment="1">
      <alignment horizontal="left"/>
    </xf>
    <xf numFmtId="165" fontId="18" fillId="2" borderId="5" xfId="8" applyFont="1" applyFill="1" applyBorder="1"/>
    <xf numFmtId="165" fontId="17" fillId="0" borderId="0" xfId="8" applyFont="1" applyBorder="1"/>
    <xf numFmtId="165" fontId="19" fillId="2" borderId="5" xfId="8" applyFont="1" applyFill="1" applyBorder="1"/>
    <xf numFmtId="165" fontId="19" fillId="2" borderId="6" xfId="8" applyFont="1" applyFill="1" applyBorder="1"/>
    <xf numFmtId="37" fontId="17" fillId="0" borderId="0" xfId="8" applyNumberFormat="1" applyFont="1" applyBorder="1" applyProtection="1"/>
    <xf numFmtId="165" fontId="18" fillId="0" borderId="0" xfId="8" applyFont="1"/>
    <xf numFmtId="37" fontId="18" fillId="0" borderId="0" xfId="8" applyNumberFormat="1" applyFont="1" applyProtection="1"/>
    <xf numFmtId="165" fontId="17" fillId="2" borderId="11" xfId="8" applyFont="1" applyFill="1" applyBorder="1"/>
    <xf numFmtId="165" fontId="17" fillId="2" borderId="12" xfId="8" applyFont="1" applyFill="1" applyBorder="1"/>
    <xf numFmtId="165" fontId="17" fillId="2" borderId="13" xfId="8" applyFont="1" applyFill="1" applyBorder="1"/>
    <xf numFmtId="37" fontId="17" fillId="0" borderId="12" xfId="8" applyNumberFormat="1" applyFont="1" applyBorder="1" applyProtection="1"/>
    <xf numFmtId="165" fontId="17" fillId="0" borderId="12" xfId="8" applyFont="1" applyBorder="1"/>
    <xf numFmtId="37" fontId="17" fillId="0" borderId="14" xfId="8" applyNumberFormat="1" applyFont="1" applyBorder="1" applyProtection="1"/>
    <xf numFmtId="37" fontId="17" fillId="0" borderId="0" xfId="8" applyNumberFormat="1" applyFont="1" applyProtection="1"/>
    <xf numFmtId="165" fontId="18" fillId="2" borderId="0" xfId="8" applyFont="1" applyFill="1" applyBorder="1" applyAlignment="1">
      <alignment horizontal="right"/>
    </xf>
    <xf numFmtId="165" fontId="18" fillId="2" borderId="4" xfId="8" applyFont="1" applyFill="1" applyBorder="1" applyAlignment="1">
      <alignment horizontal="right"/>
    </xf>
    <xf numFmtId="165" fontId="19" fillId="2" borderId="0" xfId="8" applyFont="1" applyFill="1" applyBorder="1" applyAlignment="1">
      <alignment horizontal="right"/>
    </xf>
    <xf numFmtId="165" fontId="18" fillId="2" borderId="7" xfId="8" applyFont="1" applyFill="1" applyBorder="1" applyAlignment="1">
      <alignment horizontal="right"/>
    </xf>
    <xf numFmtId="165" fontId="17" fillId="2" borderId="0" xfId="8" applyFont="1" applyFill="1" applyBorder="1" applyAlignment="1">
      <alignment horizontal="right"/>
    </xf>
    <xf numFmtId="165" fontId="19" fillId="2" borderId="7" xfId="8" applyFont="1" applyFill="1" applyBorder="1" applyAlignment="1">
      <alignment horizontal="right"/>
    </xf>
    <xf numFmtId="165" fontId="17" fillId="2" borderId="8" xfId="8" applyFont="1" applyFill="1" applyBorder="1" applyAlignment="1">
      <alignment horizontal="right"/>
    </xf>
    <xf numFmtId="165" fontId="17" fillId="2" borderId="15" xfId="8" applyFont="1" applyFill="1" applyBorder="1" applyAlignment="1">
      <alignment horizontal="right"/>
    </xf>
    <xf numFmtId="165" fontId="18" fillId="0" borderId="0" xfId="8" applyFont="1" applyBorder="1" applyAlignment="1">
      <alignment horizontal="right"/>
    </xf>
    <xf numFmtId="165" fontId="18" fillId="0" borderId="7" xfId="8" applyFont="1" applyBorder="1" applyAlignment="1">
      <alignment horizontal="right"/>
    </xf>
    <xf numFmtId="37" fontId="18" fillId="0" borderId="0" xfId="8" applyNumberFormat="1" applyFont="1" applyBorder="1" applyAlignment="1" applyProtection="1">
      <alignment horizontal="right"/>
    </xf>
    <xf numFmtId="37" fontId="18" fillId="0" borderId="7" xfId="8" applyNumberFormat="1" applyFont="1" applyBorder="1" applyAlignment="1" applyProtection="1">
      <alignment horizontal="right"/>
    </xf>
    <xf numFmtId="165" fontId="17" fillId="0" borderId="0" xfId="8" applyFont="1" applyBorder="1" applyAlignment="1">
      <alignment horizontal="right"/>
    </xf>
    <xf numFmtId="165" fontId="17" fillId="0" borderId="7" xfId="8" applyFont="1" applyBorder="1" applyAlignment="1">
      <alignment horizontal="right"/>
    </xf>
    <xf numFmtId="37" fontId="17" fillId="0" borderId="0" xfId="8" applyNumberFormat="1" applyFont="1" applyBorder="1" applyAlignment="1" applyProtection="1">
      <alignment horizontal="right"/>
    </xf>
    <xf numFmtId="3" fontId="17" fillId="0" borderId="0" xfId="8" applyNumberFormat="1" applyFont="1" applyBorder="1" applyAlignment="1" applyProtection="1">
      <alignment horizontal="right"/>
    </xf>
    <xf numFmtId="3" fontId="17" fillId="0" borderId="0" xfId="8" applyNumberFormat="1" applyFont="1" applyAlignment="1">
      <alignment horizontal="right"/>
    </xf>
    <xf numFmtId="37" fontId="17" fillId="0" borderId="7" xfId="8" applyNumberFormat="1" applyFont="1" applyBorder="1" applyAlignment="1" applyProtection="1">
      <alignment horizontal="right"/>
    </xf>
    <xf numFmtId="165" fontId="18" fillId="3" borderId="0" xfId="8" applyFont="1" applyFill="1" applyBorder="1" applyAlignment="1">
      <alignment horizontal="left"/>
    </xf>
    <xf numFmtId="37" fontId="20" fillId="0" borderId="0" xfId="8" applyNumberFormat="1" applyFont="1" applyBorder="1" applyAlignment="1" applyProtection="1">
      <alignment horizontal="left"/>
    </xf>
    <xf numFmtId="165" fontId="19" fillId="3" borderId="0" xfId="8" applyFont="1" applyFill="1" applyBorder="1" applyAlignment="1">
      <alignment horizontal="left"/>
    </xf>
    <xf numFmtId="165" fontId="21" fillId="0" borderId="0" xfId="3" applyNumberFormat="1" applyFont="1" applyAlignment="1" applyProtection="1">
      <alignment horizontal="right"/>
    </xf>
    <xf numFmtId="165" fontId="22" fillId="0" borderId="0" xfId="3" applyNumberFormat="1" applyFont="1" applyAlignment="1" applyProtection="1">
      <alignment horizontal="right"/>
    </xf>
    <xf numFmtId="165" fontId="25" fillId="4" borderId="0" xfId="19" applyFont="1" applyFill="1"/>
    <xf numFmtId="3" fontId="23" fillId="4" borderId="0" xfId="19" applyNumberFormat="1" applyFont="1" applyFill="1" applyAlignment="1">
      <alignment horizontal="right"/>
    </xf>
    <xf numFmtId="0" fontId="25" fillId="4" borderId="0" xfId="23" applyFont="1" applyFill="1" applyAlignment="1">
      <alignment horizontal="left" vertical="center" indent="1"/>
    </xf>
    <xf numFmtId="0" fontId="25" fillId="4" borderId="0" xfId="23" applyFont="1" applyFill="1" applyAlignment="1">
      <alignment vertical="center"/>
    </xf>
    <xf numFmtId="0" fontId="32" fillId="4" borderId="0" xfId="23" applyFont="1" applyFill="1" applyAlignment="1">
      <alignment horizontal="left" vertical="center" indent="1"/>
    </xf>
    <xf numFmtId="0" fontId="32" fillId="4" borderId="0" xfId="23" applyFont="1" applyFill="1" applyAlignment="1">
      <alignment vertical="center"/>
    </xf>
    <xf numFmtId="165" fontId="25" fillId="4" borderId="0" xfId="18" applyNumberFormat="1" applyFont="1" applyFill="1" applyAlignment="1">
      <alignment horizontal="left" vertical="center" indent="1"/>
    </xf>
    <xf numFmtId="165" fontId="25" fillId="4" borderId="0" xfId="18" applyNumberFormat="1" applyFont="1" applyFill="1" applyAlignment="1">
      <alignment vertical="center"/>
    </xf>
    <xf numFmtId="165" fontId="35" fillId="4" borderId="0" xfId="18" applyNumberFormat="1" applyFont="1" applyFill="1" applyAlignment="1">
      <alignment horizontal="right"/>
    </xf>
    <xf numFmtId="165" fontId="38" fillId="4" borderId="0" xfId="18" applyNumberFormat="1" applyFont="1" applyFill="1" applyAlignment="1">
      <alignment horizontal="right"/>
    </xf>
    <xf numFmtId="0" fontId="39" fillId="4" borderId="0" xfId="20" applyFont="1" applyFill="1"/>
    <xf numFmtId="0" fontId="39" fillId="4" borderId="0" xfId="20" applyFont="1" applyFill="1" applyAlignment="1">
      <alignment horizontal="center"/>
    </xf>
    <xf numFmtId="0" fontId="39" fillId="4" borderId="0" xfId="20" applyFont="1" applyFill="1" applyAlignment="1">
      <alignment horizontal="right"/>
    </xf>
    <xf numFmtId="3" fontId="39" fillId="4" borderId="0" xfId="20" applyNumberFormat="1" applyFont="1" applyFill="1"/>
    <xf numFmtId="0" fontId="40" fillId="4" borderId="0" xfId="20" applyFont="1" applyFill="1" applyAlignment="1">
      <alignment horizontal="right"/>
    </xf>
    <xf numFmtId="0" fontId="40" fillId="4" borderId="0" xfId="20" applyFont="1" applyFill="1"/>
    <xf numFmtId="0" fontId="40" fillId="4" borderId="0" xfId="20" applyFont="1" applyFill="1" applyAlignment="1">
      <alignment horizontal="center"/>
    </xf>
    <xf numFmtId="3" fontId="40" fillId="4" borderId="0" xfId="20" applyNumberFormat="1" applyFont="1" applyFill="1"/>
    <xf numFmtId="0" fontId="40" fillId="4" borderId="0" xfId="20" applyFont="1" applyFill="1" applyAlignment="1">
      <alignment horizontal="left" indent="1"/>
    </xf>
    <xf numFmtId="0" fontId="41" fillId="4" borderId="0" xfId="20" applyFont="1" applyFill="1" applyAlignment="1">
      <alignment horizontal="right"/>
    </xf>
    <xf numFmtId="0" fontId="41" fillId="4" borderId="0" xfId="20" applyFont="1" applyFill="1"/>
    <xf numFmtId="0" fontId="41" fillId="4" borderId="0" xfId="20" applyFont="1" applyFill="1" applyAlignment="1">
      <alignment horizontal="center"/>
    </xf>
    <xf numFmtId="0" fontId="29" fillId="4" borderId="20" xfId="20" applyFont="1" applyFill="1" applyBorder="1"/>
    <xf numFmtId="0" fontId="29" fillId="4" borderId="20" xfId="20" applyFont="1" applyFill="1" applyBorder="1" applyAlignment="1">
      <alignment horizontal="center"/>
    </xf>
    <xf numFmtId="0" fontId="29" fillId="4" borderId="20" xfId="20" applyFont="1" applyFill="1" applyBorder="1" applyAlignment="1">
      <alignment horizontal="right"/>
    </xf>
    <xf numFmtId="0" fontId="29" fillId="4" borderId="0" xfId="20" applyFont="1" applyFill="1"/>
    <xf numFmtId="3" fontId="33" fillId="4" borderId="0" xfId="20" applyNumberFormat="1" applyFont="1" applyFill="1"/>
    <xf numFmtId="0" fontId="33" fillId="4" borderId="0" xfId="20" applyFont="1" applyFill="1"/>
    <xf numFmtId="0" fontId="23" fillId="4" borderId="0" xfId="20" applyFont="1" applyFill="1" applyAlignment="1">
      <alignment wrapText="1"/>
    </xf>
    <xf numFmtId="0" fontId="30" fillId="4" borderId="0" xfId="20" applyFont="1" applyFill="1" applyAlignment="1">
      <alignment vertical="center" wrapText="1"/>
    </xf>
    <xf numFmtId="0" fontId="23" fillId="4" borderId="0" xfId="20" applyFont="1" applyFill="1" applyAlignment="1">
      <alignment vertical="center" wrapText="1"/>
    </xf>
    <xf numFmtId="0" fontId="30" fillId="4" borderId="0" xfId="20" applyFont="1" applyFill="1" applyAlignment="1">
      <alignment wrapText="1"/>
    </xf>
    <xf numFmtId="0" fontId="23" fillId="4" borderId="0" xfId="20" applyFont="1" applyFill="1" applyAlignment="1">
      <alignment horizontal="right" wrapText="1"/>
    </xf>
    <xf numFmtId="0" fontId="23" fillId="4" borderId="0" xfId="20" applyFont="1" applyFill="1" applyAlignment="1">
      <alignment horizontal="center" wrapText="1"/>
    </xf>
    <xf numFmtId="0" fontId="33" fillId="4" borderId="0" xfId="20" applyFont="1" applyFill="1" applyAlignment="1">
      <alignment wrapText="1"/>
    </xf>
    <xf numFmtId="0" fontId="23" fillId="4" borderId="0" xfId="20" applyFont="1" applyFill="1" applyAlignment="1">
      <alignment horizontal="right" vertical="top" wrapText="1"/>
    </xf>
    <xf numFmtId="0" fontId="29" fillId="4" borderId="18" xfId="20" applyFont="1" applyFill="1" applyBorder="1" applyAlignment="1">
      <alignment horizontal="right" wrapText="1"/>
    </xf>
    <xf numFmtId="0" fontId="29" fillId="4" borderId="18" xfId="20" applyFont="1" applyFill="1" applyBorder="1" applyAlignment="1">
      <alignment horizontal="right" vertical="top"/>
    </xf>
    <xf numFmtId="0" fontId="23" fillId="4" borderId="0" xfId="20" applyFont="1" applyFill="1" applyAlignment="1">
      <alignment horizontal="center" vertical="top" wrapText="1"/>
    </xf>
    <xf numFmtId="0" fontId="30" fillId="4" borderId="0" xfId="20" applyFont="1" applyFill="1"/>
    <xf numFmtId="0" fontId="30" fillId="4" borderId="0" xfId="20" applyFont="1" applyFill="1" applyAlignment="1">
      <alignment horizontal="center" wrapText="1"/>
    </xf>
    <xf numFmtId="0" fontId="30" fillId="4" borderId="0" xfId="20" applyFont="1" applyFill="1" applyAlignment="1">
      <alignment horizontal="right" wrapText="1"/>
    </xf>
    <xf numFmtId="0" fontId="31" fillId="4" borderId="0" xfId="20" applyFont="1" applyFill="1" applyAlignment="1">
      <alignment horizontal="right" wrapText="1"/>
    </xf>
    <xf numFmtId="0" fontId="30" fillId="4" borderId="18" xfId="20" applyFont="1" applyFill="1" applyBorder="1" applyAlignment="1">
      <alignment vertical="top" wrapText="1"/>
    </xf>
    <xf numFmtId="0" fontId="30" fillId="4" borderId="18" xfId="20" applyFont="1" applyFill="1" applyBorder="1" applyAlignment="1">
      <alignment vertical="center" wrapText="1"/>
    </xf>
    <xf numFmtId="0" fontId="30" fillId="4" borderId="18" xfId="20" applyFont="1" applyFill="1" applyBorder="1" applyAlignment="1">
      <alignment horizontal="center" vertical="top" wrapText="1"/>
    </xf>
    <xf numFmtId="0" fontId="29" fillId="4" borderId="18" xfId="20" applyFont="1" applyFill="1" applyBorder="1" applyAlignment="1">
      <alignment horizontal="right" vertical="top" wrapText="1"/>
    </xf>
    <xf numFmtId="0" fontId="33" fillId="4" borderId="0" xfId="20" applyFont="1" applyFill="1" applyAlignment="1">
      <alignment vertical="top"/>
    </xf>
    <xf numFmtId="3" fontId="33" fillId="4" borderId="0" xfId="20" applyNumberFormat="1" applyFont="1" applyFill="1" applyAlignment="1">
      <alignment vertical="top"/>
    </xf>
    <xf numFmtId="0" fontId="23" fillId="4" borderId="0" xfId="20" applyFont="1" applyFill="1" applyAlignment="1">
      <alignment vertical="center"/>
    </xf>
    <xf numFmtId="0" fontId="23" fillId="4" borderId="0" xfId="20" applyFont="1" applyFill="1" applyAlignment="1">
      <alignment horizontal="center" vertical="center"/>
    </xf>
    <xf numFmtId="3" fontId="23" fillId="4" borderId="0" xfId="20" applyNumberFormat="1" applyFont="1" applyFill="1" applyAlignment="1">
      <alignment horizontal="right" vertical="center"/>
    </xf>
    <xf numFmtId="0" fontId="31" fillId="4" borderId="0" xfId="20" applyFont="1" applyFill="1" applyAlignment="1">
      <alignment vertical="center"/>
    </xf>
    <xf numFmtId="0" fontId="25" fillId="4" borderId="0" xfId="20" applyFont="1" applyFill="1"/>
    <xf numFmtId="3" fontId="25" fillId="4" borderId="0" xfId="20" applyNumberFormat="1" applyFont="1" applyFill="1" applyAlignment="1">
      <alignment horizontal="right" vertical="center"/>
    </xf>
    <xf numFmtId="0" fontId="29" fillId="4" borderId="0" xfId="20" applyFont="1" applyFill="1" applyAlignment="1">
      <alignment vertical="center"/>
    </xf>
    <xf numFmtId="0" fontId="25" fillId="4" borderId="0" xfId="20" applyFont="1" applyFill="1" applyAlignment="1">
      <alignment horizontal="center" vertical="center"/>
    </xf>
    <xf numFmtId="0" fontId="25" fillId="4" borderId="0" xfId="20" applyFont="1" applyFill="1" applyAlignment="1">
      <alignment horizontal="left" indent="1"/>
    </xf>
    <xf numFmtId="0" fontId="33" fillId="4" borderId="0" xfId="20" applyFont="1" applyFill="1" applyAlignment="1">
      <alignment horizontal="left" vertical="center" indent="1"/>
    </xf>
    <xf numFmtId="0" fontId="33" fillId="4" borderId="0" xfId="20" applyFont="1" applyFill="1" applyAlignment="1">
      <alignment vertical="center"/>
    </xf>
    <xf numFmtId="0" fontId="33" fillId="4" borderId="0" xfId="20" applyFont="1" applyFill="1" applyAlignment="1">
      <alignment horizontal="left" vertical="center" wrapText="1" indent="1"/>
    </xf>
    <xf numFmtId="0" fontId="33" fillId="4" borderId="0" xfId="20" applyFont="1" applyFill="1" applyAlignment="1">
      <alignment vertical="center" wrapText="1"/>
    </xf>
    <xf numFmtId="0" fontId="25" fillId="4" borderId="0" xfId="24" applyFont="1" applyFill="1" applyAlignment="1">
      <alignment horizontal="left" vertical="center" indent="1"/>
    </xf>
    <xf numFmtId="0" fontId="25" fillId="4" borderId="0" xfId="24" applyFont="1" applyFill="1" applyAlignment="1">
      <alignment vertical="center"/>
    </xf>
    <xf numFmtId="0" fontId="25" fillId="4" borderId="0" xfId="20" applyFont="1" applyFill="1" applyAlignment="1">
      <alignment horizontal="right"/>
    </xf>
    <xf numFmtId="0" fontId="33" fillId="4" borderId="0" xfId="20" applyFont="1" applyFill="1" applyAlignment="1">
      <alignment horizontal="left" vertical="center"/>
    </xf>
    <xf numFmtId="0" fontId="25" fillId="4" borderId="16" xfId="20" applyFont="1" applyFill="1" applyBorder="1" applyAlignment="1">
      <alignment horizontal="left" vertical="center"/>
    </xf>
    <xf numFmtId="0" fontId="25" fillId="4" borderId="16" xfId="20" applyFont="1" applyFill="1" applyBorder="1" applyAlignment="1">
      <alignment horizontal="left" indent="1"/>
    </xf>
    <xf numFmtId="0" fontId="25" fillId="4" borderId="16" xfId="20" applyFont="1" applyFill="1" applyBorder="1" applyAlignment="1">
      <alignment horizontal="center" vertical="center"/>
    </xf>
    <xf numFmtId="0" fontId="25" fillId="4" borderId="16" xfId="20" applyFont="1" applyFill="1" applyBorder="1" applyAlignment="1">
      <alignment horizontal="right"/>
    </xf>
    <xf numFmtId="0" fontId="34" fillId="4" borderId="0" xfId="20" applyFont="1" applyFill="1" applyAlignment="1">
      <alignment horizontal="left" vertical="center"/>
    </xf>
    <xf numFmtId="0" fontId="34" fillId="4" borderId="0" xfId="20" applyFont="1" applyFill="1" applyAlignment="1">
      <alignment horizontal="left" indent="1"/>
    </xf>
    <xf numFmtId="0" fontId="34" fillId="4" borderId="0" xfId="20" applyFont="1" applyFill="1" applyAlignment="1">
      <alignment horizontal="center" vertical="center"/>
    </xf>
    <xf numFmtId="0" fontId="34" fillId="4" borderId="0" xfId="20" applyFont="1" applyFill="1" applyAlignment="1">
      <alignment horizontal="right"/>
    </xf>
    <xf numFmtId="0" fontId="36" fillId="4" borderId="0" xfId="20" applyFont="1" applyFill="1"/>
    <xf numFmtId="3" fontId="36" fillId="4" borderId="0" xfId="20" applyNumberFormat="1" applyFont="1" applyFill="1"/>
    <xf numFmtId="0" fontId="36" fillId="4" borderId="0" xfId="20" applyFont="1" applyFill="1" applyAlignment="1">
      <alignment horizontal="center"/>
    </xf>
    <xf numFmtId="0" fontId="36" fillId="4" borderId="0" xfId="20" applyFont="1" applyFill="1" applyAlignment="1">
      <alignment horizontal="right"/>
    </xf>
    <xf numFmtId="0" fontId="37" fillId="4" borderId="0" xfId="20" applyFont="1" applyFill="1" applyAlignment="1">
      <alignment horizontal="right"/>
    </xf>
    <xf numFmtId="0" fontId="33" fillId="4" borderId="0" xfId="20" applyFont="1" applyFill="1" applyAlignment="1">
      <alignment horizontal="center"/>
    </xf>
    <xf numFmtId="0" fontId="33" fillId="4" borderId="0" xfId="20" applyFont="1" applyFill="1" applyAlignment="1">
      <alignment horizontal="right"/>
    </xf>
    <xf numFmtId="37" fontId="42" fillId="4" borderId="0" xfId="12" applyFont="1" applyFill="1"/>
    <xf numFmtId="37" fontId="42" fillId="4" borderId="0" xfId="12" applyFont="1" applyFill="1" applyAlignment="1">
      <alignment horizontal="center"/>
    </xf>
    <xf numFmtId="37" fontId="43" fillId="4" borderId="0" xfId="12" applyFont="1" applyFill="1" applyAlignment="1">
      <alignment horizontal="right"/>
    </xf>
    <xf numFmtId="37" fontId="43" fillId="4" borderId="0" xfId="12" applyFont="1" applyFill="1" applyAlignment="1">
      <alignment horizontal="left"/>
    </xf>
    <xf numFmtId="37" fontId="43" fillId="4" borderId="0" xfId="12" applyFont="1" applyFill="1" applyAlignment="1">
      <alignment horizontal="center"/>
    </xf>
    <xf numFmtId="37" fontId="44" fillId="4" borderId="0" xfId="12" applyFont="1" applyFill="1" applyAlignment="1">
      <alignment horizontal="right" vertical="top"/>
    </xf>
    <xf numFmtId="37" fontId="44" fillId="4" borderId="0" xfId="12" applyFont="1" applyFill="1" applyAlignment="1">
      <alignment horizontal="left" vertical="top"/>
    </xf>
    <xf numFmtId="37" fontId="44" fillId="4" borderId="0" xfId="12" applyFont="1" applyFill="1" applyAlignment="1">
      <alignment horizontal="center" vertical="top"/>
    </xf>
    <xf numFmtId="37" fontId="42" fillId="4" borderId="0" xfId="12" quotePrefix="1" applyFont="1" applyFill="1"/>
    <xf numFmtId="37" fontId="25" fillId="4" borderId="17" xfId="12" applyFont="1" applyFill="1" applyBorder="1"/>
    <xf numFmtId="37" fontId="25" fillId="4" borderId="17" xfId="12" applyFont="1" applyFill="1" applyBorder="1" applyAlignment="1">
      <alignment horizontal="center"/>
    </xf>
    <xf numFmtId="37" fontId="25" fillId="5" borderId="17" xfId="12" applyFont="1" applyFill="1" applyBorder="1"/>
    <xf numFmtId="37" fontId="25" fillId="4" borderId="0" xfId="12" applyFont="1" applyFill="1"/>
    <xf numFmtId="37" fontId="23" fillId="4" borderId="0" xfId="12" applyFont="1" applyFill="1"/>
    <xf numFmtId="37" fontId="23" fillId="4" borderId="0" xfId="12" applyFont="1" applyFill="1" applyAlignment="1">
      <alignment horizontal="center"/>
    </xf>
    <xf numFmtId="37" fontId="23" fillId="4" borderId="0" xfId="12" applyFont="1" applyFill="1" applyAlignment="1">
      <alignment horizontal="right"/>
    </xf>
    <xf numFmtId="165" fontId="23" fillId="4" borderId="0" xfId="19" applyFont="1" applyFill="1" applyAlignment="1">
      <alignment horizontal="right"/>
    </xf>
    <xf numFmtId="37" fontId="23" fillId="5" borderId="0" xfId="12" applyFont="1" applyFill="1" applyAlignment="1">
      <alignment horizontal="right"/>
    </xf>
    <xf numFmtId="37" fontId="23" fillId="5" borderId="0" xfId="12" applyFont="1" applyFill="1"/>
    <xf numFmtId="37" fontId="25" fillId="5" borderId="0" xfId="12" applyFont="1" applyFill="1" applyAlignment="1">
      <alignment horizontal="left"/>
    </xf>
    <xf numFmtId="37" fontId="30" fillId="5" borderId="0" xfId="12" applyFont="1" applyFill="1"/>
    <xf numFmtId="37" fontId="30" fillId="5" borderId="0" xfId="12" applyFont="1" applyFill="1" applyAlignment="1">
      <alignment horizontal="center"/>
    </xf>
    <xf numFmtId="37" fontId="30" fillId="4" borderId="0" xfId="12" applyFont="1" applyFill="1" applyAlignment="1">
      <alignment horizontal="right"/>
    </xf>
    <xf numFmtId="165" fontId="30" fillId="4" borderId="0" xfId="19" applyFont="1" applyFill="1" applyAlignment="1">
      <alignment horizontal="right" vertical="top"/>
    </xf>
    <xf numFmtId="37" fontId="30" fillId="5" borderId="0" xfId="12" applyFont="1" applyFill="1" applyAlignment="1">
      <alignment horizontal="right"/>
    </xf>
    <xf numFmtId="37" fontId="25" fillId="5" borderId="18" xfId="12" applyFont="1" applyFill="1" applyBorder="1"/>
    <xf numFmtId="37" fontId="25" fillId="5" borderId="18" xfId="12" applyFont="1" applyFill="1" applyBorder="1" applyAlignment="1">
      <alignment horizontal="center"/>
    </xf>
    <xf numFmtId="37" fontId="25" fillId="4" borderId="18" xfId="12" applyFont="1" applyFill="1" applyBorder="1"/>
    <xf numFmtId="37" fontId="25" fillId="5" borderId="0" xfId="12" applyFont="1" applyFill="1"/>
    <xf numFmtId="37" fontId="25" fillId="5" borderId="0" xfId="12" applyFont="1" applyFill="1" applyAlignment="1">
      <alignment horizontal="center"/>
    </xf>
    <xf numFmtId="37" fontId="23" fillId="5" borderId="0" xfId="12" applyFont="1" applyFill="1" applyAlignment="1">
      <alignment horizontal="left"/>
    </xf>
    <xf numFmtId="3" fontId="31" fillId="4" borderId="0" xfId="12" applyNumberFormat="1" applyFont="1" applyFill="1" applyAlignment="1">
      <alignment horizontal="right"/>
    </xf>
    <xf numFmtId="37" fontId="30" fillId="5" borderId="0" xfId="12" applyFont="1" applyFill="1" applyAlignment="1">
      <alignment horizontal="left"/>
    </xf>
    <xf numFmtId="3" fontId="25" fillId="4" borderId="0" xfId="12" applyNumberFormat="1" applyFont="1" applyFill="1" applyAlignment="1">
      <alignment horizontal="right"/>
    </xf>
    <xf numFmtId="37" fontId="23" fillId="4" borderId="0" xfId="12" applyFont="1" applyFill="1" applyAlignment="1">
      <alignment horizontal="left"/>
    </xf>
    <xf numFmtId="3" fontId="25" fillId="4" borderId="0" xfId="12" applyNumberFormat="1" applyFont="1" applyFill="1"/>
    <xf numFmtId="37" fontId="30" fillId="4" borderId="0" xfId="12" applyFont="1" applyFill="1" applyAlignment="1">
      <alignment horizontal="left"/>
    </xf>
    <xf numFmtId="37" fontId="30" fillId="4" borderId="0" xfId="12" applyFont="1" applyFill="1" applyAlignment="1">
      <alignment horizontal="left" vertical="top"/>
    </xf>
    <xf numFmtId="3" fontId="25" fillId="4" borderId="0" xfId="12" quotePrefix="1" applyNumberFormat="1" applyFont="1" applyFill="1" applyAlignment="1">
      <alignment horizontal="right"/>
    </xf>
    <xf numFmtId="3" fontId="30" fillId="4" borderId="0" xfId="12" applyNumberFormat="1" applyFont="1" applyFill="1" applyAlignment="1">
      <alignment horizontal="right"/>
    </xf>
    <xf numFmtId="171" fontId="30" fillId="4" borderId="0" xfId="12" applyNumberFormat="1" applyFont="1" applyFill="1" applyAlignment="1">
      <alignment horizontal="center"/>
    </xf>
    <xf numFmtId="37" fontId="25" fillId="4" borderId="0" xfId="12" applyFont="1" applyFill="1" applyAlignment="1">
      <alignment horizontal="right"/>
    </xf>
    <xf numFmtId="37" fontId="25" fillId="4" borderId="16" xfId="12" applyFont="1" applyFill="1" applyBorder="1"/>
    <xf numFmtId="37" fontId="25" fillId="4" borderId="16" xfId="12" applyFont="1" applyFill="1" applyBorder="1" applyAlignment="1">
      <alignment horizontal="center"/>
    </xf>
    <xf numFmtId="37" fontId="25" fillId="4" borderId="16" xfId="12" applyFont="1" applyFill="1" applyBorder="1" applyAlignment="1">
      <alignment horizontal="right"/>
    </xf>
    <xf numFmtId="37" fontId="34" fillId="4" borderId="0" xfId="12" applyFont="1" applyFill="1"/>
    <xf numFmtId="37" fontId="34" fillId="4" borderId="0" xfId="12" applyFont="1" applyFill="1" applyAlignment="1">
      <alignment horizontal="center"/>
    </xf>
    <xf numFmtId="37" fontId="35" fillId="4" borderId="0" xfId="12" applyFont="1" applyFill="1"/>
    <xf numFmtId="165" fontId="35" fillId="4" borderId="0" xfId="13" applyFont="1" applyFill="1" applyAlignment="1">
      <alignment horizontal="left"/>
    </xf>
    <xf numFmtId="165" fontId="35" fillId="4" borderId="0" xfId="13" applyFont="1" applyFill="1" applyAlignment="1">
      <alignment horizontal="right"/>
    </xf>
    <xf numFmtId="165" fontId="38" fillId="4" borderId="0" xfId="13" applyFont="1" applyFill="1" applyAlignment="1">
      <alignment horizontal="left"/>
    </xf>
    <xf numFmtId="165" fontId="38" fillId="4" borderId="0" xfId="13" applyFont="1" applyFill="1" applyAlignment="1">
      <alignment horizontal="right" vertical="top"/>
    </xf>
    <xf numFmtId="165" fontId="44" fillId="4" borderId="0" xfId="19" applyFont="1" applyFill="1" applyAlignment="1">
      <alignment horizontal="left"/>
    </xf>
    <xf numFmtId="0" fontId="46" fillId="0" borderId="0" xfId="25" applyFont="1"/>
    <xf numFmtId="165" fontId="34" fillId="0" borderId="0" xfId="19" applyFont="1"/>
    <xf numFmtId="165" fontId="34" fillId="0" borderId="0" xfId="19" applyFont="1" applyAlignment="1">
      <alignment horizontal="center"/>
    </xf>
    <xf numFmtId="165" fontId="42" fillId="4" borderId="0" xfId="19" applyFont="1" applyFill="1"/>
    <xf numFmtId="0" fontId="39" fillId="4" borderId="0" xfId="20" applyFont="1" applyFill="1" applyAlignment="1">
      <alignment vertical="center"/>
    </xf>
    <xf numFmtId="37" fontId="35" fillId="0" borderId="0" xfId="12" applyFont="1" applyBorder="1" applyAlignment="1">
      <alignment vertical="center"/>
    </xf>
    <xf numFmtId="165" fontId="34" fillId="0" borderId="0" xfId="19" applyFont="1" applyAlignment="1">
      <alignment vertical="center"/>
    </xf>
    <xf numFmtId="165" fontId="34" fillId="0" borderId="0" xfId="19" applyFont="1" applyAlignment="1">
      <alignment horizontal="center" vertical="center"/>
    </xf>
    <xf numFmtId="165" fontId="42" fillId="4" borderId="0" xfId="19" applyFont="1" applyFill="1" applyAlignment="1">
      <alignment vertical="top"/>
    </xf>
    <xf numFmtId="37" fontId="38" fillId="0" borderId="0" xfId="12" applyFont="1" applyAlignment="1">
      <alignment vertical="top"/>
    </xf>
    <xf numFmtId="165" fontId="34" fillId="0" borderId="0" xfId="19" applyFont="1" applyAlignment="1">
      <alignment vertical="top"/>
    </xf>
    <xf numFmtId="165" fontId="34" fillId="0" borderId="0" xfId="19" applyFont="1" applyAlignment="1">
      <alignment horizontal="center" vertical="top"/>
    </xf>
    <xf numFmtId="0" fontId="39" fillId="4" borderId="0" xfId="20" applyFont="1" applyFill="1" applyAlignment="1">
      <alignment vertical="top"/>
    </xf>
    <xf numFmtId="165" fontId="42" fillId="4" borderId="0" xfId="19" applyFont="1" applyFill="1" applyAlignment="1">
      <alignment horizontal="center"/>
    </xf>
    <xf numFmtId="165" fontId="43" fillId="4" borderId="0" xfId="13" applyFont="1" applyFill="1" applyAlignment="1">
      <alignment horizontal="right"/>
    </xf>
    <xf numFmtId="165" fontId="43" fillId="4" borderId="0" xfId="19" applyFont="1" applyFill="1" applyAlignment="1">
      <alignment horizontal="left"/>
    </xf>
    <xf numFmtId="165" fontId="43" fillId="4" borderId="0" xfId="19" applyFont="1" applyFill="1" applyAlignment="1">
      <alignment horizontal="center"/>
    </xf>
    <xf numFmtId="165" fontId="42" fillId="4" borderId="0" xfId="13" applyFont="1" applyFill="1"/>
    <xf numFmtId="165" fontId="44" fillId="4" borderId="0" xfId="19" applyFont="1" applyFill="1" applyAlignment="1">
      <alignment horizontal="right" vertical="top"/>
    </xf>
    <xf numFmtId="165" fontId="44" fillId="4" borderId="0" xfId="19" applyFont="1" applyFill="1" applyAlignment="1">
      <alignment horizontal="center"/>
    </xf>
    <xf numFmtId="165" fontId="25" fillId="4" borderId="17" xfId="19" applyFont="1" applyFill="1" applyBorder="1"/>
    <xf numFmtId="165" fontId="25" fillId="4" borderId="17" xfId="19" applyFont="1" applyFill="1" applyBorder="1" applyAlignment="1">
      <alignment horizontal="center"/>
    </xf>
    <xf numFmtId="165" fontId="23" fillId="4" borderId="0" xfId="19" applyFont="1" applyFill="1" applyAlignment="1">
      <alignment horizontal="left"/>
    </xf>
    <xf numFmtId="165" fontId="30" fillId="4" borderId="0" xfId="19" applyFont="1" applyFill="1" applyAlignment="1">
      <alignment horizontal="left" vertical="top"/>
    </xf>
    <xf numFmtId="37" fontId="30" fillId="4" borderId="0" xfId="12" applyFont="1" applyFill="1" applyAlignment="1">
      <alignment horizontal="center"/>
    </xf>
    <xf numFmtId="165" fontId="25" fillId="4" borderId="0" xfId="19" applyFont="1" applyFill="1" applyAlignment="1">
      <alignment horizontal="center"/>
    </xf>
    <xf numFmtId="165" fontId="25" fillId="4" borderId="8" xfId="19" applyFont="1" applyFill="1" applyBorder="1"/>
    <xf numFmtId="165" fontId="23" fillId="4" borderId="8" xfId="19" applyFont="1" applyFill="1" applyBorder="1" applyAlignment="1">
      <alignment horizontal="left"/>
    </xf>
    <xf numFmtId="165" fontId="23" fillId="4" borderId="18" xfId="19" applyFont="1" applyFill="1" applyBorder="1" applyAlignment="1">
      <alignment horizontal="left"/>
    </xf>
    <xf numFmtId="165" fontId="23" fillId="4" borderId="18" xfId="19" applyFont="1" applyFill="1" applyBorder="1" applyAlignment="1">
      <alignment horizontal="center"/>
    </xf>
    <xf numFmtId="165" fontId="25" fillId="4" borderId="18" xfId="19" applyFont="1" applyFill="1" applyBorder="1" applyAlignment="1">
      <alignment horizontal="right"/>
    </xf>
    <xf numFmtId="165" fontId="25" fillId="4" borderId="8" xfId="19" applyFont="1" applyFill="1" applyBorder="1" applyAlignment="1">
      <alignment horizontal="right"/>
    </xf>
    <xf numFmtId="165" fontId="25" fillId="5" borderId="0" xfId="19" applyFont="1" applyFill="1"/>
    <xf numFmtId="165" fontId="25" fillId="5" borderId="0" xfId="19" applyFont="1" applyFill="1" applyAlignment="1">
      <alignment horizontal="center"/>
    </xf>
    <xf numFmtId="165" fontId="23" fillId="5" borderId="0" xfId="19" applyFont="1" applyFill="1" applyAlignment="1">
      <alignment horizontal="left"/>
    </xf>
    <xf numFmtId="37" fontId="23" fillId="4" borderId="0" xfId="19" applyNumberFormat="1" applyFont="1" applyFill="1" applyAlignment="1">
      <alignment horizontal="right"/>
    </xf>
    <xf numFmtId="165" fontId="30" fillId="5" borderId="0" xfId="19" applyFont="1" applyFill="1" applyAlignment="1">
      <alignment horizontal="left" vertical="top"/>
    </xf>
    <xf numFmtId="165" fontId="30" fillId="5" borderId="0" xfId="19" applyFont="1" applyFill="1"/>
    <xf numFmtId="165" fontId="25" fillId="4" borderId="0" xfId="19" applyFont="1" applyFill="1" applyAlignment="1">
      <alignment horizontal="right"/>
    </xf>
    <xf numFmtId="3" fontId="25" fillId="4" borderId="0" xfId="19" quotePrefix="1" applyNumberFormat="1" applyFont="1" applyFill="1" applyAlignment="1">
      <alignment horizontal="right"/>
    </xf>
    <xf numFmtId="37" fontId="25" fillId="4" borderId="0" xfId="19" applyNumberFormat="1" applyFont="1" applyFill="1" applyAlignment="1">
      <alignment horizontal="right"/>
    </xf>
    <xf numFmtId="165" fontId="30" fillId="4" borderId="0" xfId="19" applyFont="1" applyFill="1" applyAlignment="1">
      <alignment horizontal="left"/>
    </xf>
    <xf numFmtId="3" fontId="25" fillId="4" borderId="0" xfId="19" applyNumberFormat="1" applyFont="1" applyFill="1" applyAlignment="1">
      <alignment horizontal="right"/>
    </xf>
    <xf numFmtId="37" fontId="25" fillId="4" borderId="0" xfId="19" applyNumberFormat="1" applyFont="1" applyFill="1"/>
    <xf numFmtId="37" fontId="49" fillId="4" borderId="0" xfId="19" applyNumberFormat="1" applyFont="1" applyFill="1"/>
    <xf numFmtId="165" fontId="25" fillId="5" borderId="16" xfId="19" applyFont="1" applyFill="1" applyBorder="1"/>
    <xf numFmtId="165" fontId="25" fillId="5" borderId="16" xfId="19" applyFont="1" applyFill="1" applyBorder="1" applyAlignment="1">
      <alignment horizontal="center"/>
    </xf>
    <xf numFmtId="37" fontId="25" fillId="4" borderId="16" xfId="19" applyNumberFormat="1" applyFont="1" applyFill="1" applyBorder="1"/>
    <xf numFmtId="165" fontId="34" fillId="4" borderId="0" xfId="19" applyFont="1" applyFill="1"/>
    <xf numFmtId="165" fontId="34" fillId="4" borderId="0" xfId="19" applyFont="1" applyFill="1" applyAlignment="1">
      <alignment horizontal="center"/>
    </xf>
    <xf numFmtId="37" fontId="34" fillId="4" borderId="0" xfId="19" applyNumberFormat="1" applyFont="1" applyFill="1"/>
    <xf numFmtId="165" fontId="21" fillId="0" borderId="0" xfId="19" applyFont="1" applyAlignment="1"/>
    <xf numFmtId="165" fontId="22" fillId="0" borderId="0" xfId="19" applyFont="1" applyAlignment="1"/>
    <xf numFmtId="37" fontId="42" fillId="4" borderId="0" xfId="12" applyFont="1" applyFill="1" applyAlignment="1">
      <alignment horizontal="right"/>
    </xf>
    <xf numFmtId="37" fontId="25" fillId="4" borderId="17" xfId="12" applyFont="1" applyFill="1" applyBorder="1" applyAlignment="1">
      <alignment horizontal="right"/>
    </xf>
    <xf numFmtId="37" fontId="30" fillId="5" borderId="0" xfId="12" applyFont="1" applyFill="1" applyAlignment="1">
      <alignment vertical="top"/>
    </xf>
    <xf numFmtId="37" fontId="23" fillId="5" borderId="0" xfId="12" applyFont="1" applyFill="1" applyAlignment="1">
      <alignment vertical="top"/>
    </xf>
    <xf numFmtId="37" fontId="30" fillId="5" borderId="0" xfId="12" applyFont="1" applyFill="1" applyAlignment="1">
      <alignment horizontal="center" vertical="top"/>
    </xf>
    <xf numFmtId="37" fontId="30" fillId="4" borderId="0" xfId="12" applyFont="1" applyFill="1" applyAlignment="1">
      <alignment horizontal="right" vertical="top"/>
    </xf>
    <xf numFmtId="37" fontId="25" fillId="4" borderId="18" xfId="12" applyFont="1" applyFill="1" applyBorder="1" applyAlignment="1">
      <alignment horizontal="right"/>
    </xf>
    <xf numFmtId="3" fontId="31" fillId="4" borderId="0" xfId="12" applyNumberFormat="1" applyFont="1" applyFill="1"/>
    <xf numFmtId="168" fontId="42" fillId="4" borderId="0" xfId="12" applyNumberFormat="1" applyFont="1" applyFill="1"/>
    <xf numFmtId="171" fontId="23" fillId="4" borderId="16" xfId="12" applyNumberFormat="1" applyFont="1" applyFill="1" applyBorder="1" applyAlignment="1">
      <alignment horizontal="center"/>
    </xf>
    <xf numFmtId="165" fontId="38" fillId="4" borderId="0" xfId="13" applyFont="1" applyFill="1" applyAlignment="1">
      <alignment horizontal="right"/>
    </xf>
    <xf numFmtId="37" fontId="50" fillId="4" borderId="0" xfId="12" applyFont="1" applyFill="1"/>
    <xf numFmtId="37" fontId="43" fillId="4" borderId="0" xfId="12" applyFont="1" applyFill="1"/>
    <xf numFmtId="37" fontId="44" fillId="4" borderId="0" xfId="12" applyFont="1" applyFill="1" applyAlignment="1">
      <alignment vertical="top"/>
    </xf>
    <xf numFmtId="0" fontId="43" fillId="4" borderId="0" xfId="20" applyFont="1" applyFill="1" applyAlignment="1">
      <alignment horizontal="right"/>
    </xf>
    <xf numFmtId="0" fontId="43" fillId="4" borderId="0" xfId="20" applyFont="1" applyFill="1" applyAlignment="1">
      <alignment vertical="center"/>
    </xf>
    <xf numFmtId="0" fontId="44" fillId="4" borderId="0" xfId="20" applyFont="1" applyFill="1" applyAlignment="1">
      <alignment horizontal="right"/>
    </xf>
    <xf numFmtId="0" fontId="44" fillId="4" borderId="0" xfId="20" applyFont="1" applyFill="1" applyAlignment="1">
      <alignment vertical="center"/>
    </xf>
    <xf numFmtId="0" fontId="44" fillId="4" borderId="0" xfId="20" applyFont="1" applyFill="1" applyAlignment="1">
      <alignment horizontal="left" vertical="center" indent="1"/>
    </xf>
    <xf numFmtId="0" fontId="33" fillId="4" borderId="20" xfId="20" applyFont="1" applyFill="1" applyBorder="1"/>
    <xf numFmtId="0" fontId="30" fillId="4" borderId="20" xfId="20" applyFont="1" applyFill="1" applyBorder="1" applyAlignment="1">
      <alignment horizontal="right" vertical="top"/>
    </xf>
    <xf numFmtId="0" fontId="33" fillId="4" borderId="20" xfId="20" applyFont="1" applyFill="1" applyBorder="1" applyAlignment="1">
      <alignment horizontal="right"/>
    </xf>
    <xf numFmtId="0" fontId="31" fillId="4" borderId="0" xfId="20" applyFont="1" applyFill="1" applyAlignment="1">
      <alignment horizontal="left"/>
    </xf>
    <xf numFmtId="0" fontId="31" fillId="4" borderId="0" xfId="20" applyFont="1" applyFill="1" applyAlignment="1">
      <alignment horizontal="right"/>
    </xf>
    <xf numFmtId="0" fontId="33" fillId="4" borderId="0" xfId="20" applyFont="1" applyFill="1" applyAlignment="1">
      <alignment horizontal="left"/>
    </xf>
    <xf numFmtId="0" fontId="31" fillId="4" borderId="0" xfId="20" applyFont="1" applyFill="1" applyAlignment="1">
      <alignment horizontal="left" vertical="top"/>
    </xf>
    <xf numFmtId="0" fontId="29" fillId="4" borderId="0" xfId="20" applyFont="1" applyFill="1" applyAlignment="1">
      <alignment horizontal="left" vertical="top"/>
    </xf>
    <xf numFmtId="0" fontId="29" fillId="4" borderId="0" xfId="20" applyFont="1" applyFill="1" applyAlignment="1">
      <alignment horizontal="center" vertical="top"/>
    </xf>
    <xf numFmtId="0" fontId="29" fillId="4" borderId="0" xfId="20" applyFont="1" applyFill="1" applyAlignment="1">
      <alignment horizontal="right" vertical="top" wrapText="1"/>
    </xf>
    <xf numFmtId="0" fontId="31" fillId="4" borderId="0" xfId="20" applyFont="1" applyFill="1" applyAlignment="1">
      <alignment horizontal="right" vertical="top"/>
    </xf>
    <xf numFmtId="0" fontId="31" fillId="4" borderId="0" xfId="20" applyFont="1" applyFill="1" applyAlignment="1">
      <alignment horizontal="right" vertical="top" wrapText="1"/>
    </xf>
    <xf numFmtId="0" fontId="29" fillId="4" borderId="18" xfId="20" applyFont="1" applyFill="1" applyBorder="1" applyAlignment="1">
      <alignment horizontal="left" vertical="top"/>
    </xf>
    <xf numFmtId="0" fontId="29" fillId="4" borderId="18" xfId="20" applyFont="1" applyFill="1" applyBorder="1" applyAlignment="1">
      <alignment horizontal="center" vertical="top"/>
    </xf>
    <xf numFmtId="0" fontId="31" fillId="4" borderId="18" xfId="20" applyFont="1" applyFill="1" applyBorder="1" applyAlignment="1">
      <alignment horizontal="right" vertical="top" wrapText="1"/>
    </xf>
    <xf numFmtId="0" fontId="31" fillId="4" borderId="0" xfId="20" applyFont="1" applyFill="1" applyAlignment="1">
      <alignment horizontal="left" vertical="center"/>
    </xf>
    <xf numFmtId="0" fontId="31" fillId="4" borderId="0" xfId="20" applyFont="1" applyFill="1" applyAlignment="1">
      <alignment horizontal="center" vertical="center"/>
    </xf>
    <xf numFmtId="0" fontId="31" fillId="4" borderId="0" xfId="20" applyFont="1" applyFill="1" applyAlignment="1">
      <alignment horizontal="right" vertical="center" wrapText="1"/>
    </xf>
    <xf numFmtId="0" fontId="31" fillId="4" borderId="0" xfId="20" applyFont="1" applyFill="1" applyAlignment="1">
      <alignment horizontal="right" vertical="center"/>
    </xf>
    <xf numFmtId="3" fontId="31" fillId="4" borderId="0" xfId="20" applyNumberFormat="1" applyFont="1" applyFill="1" applyAlignment="1">
      <alignment horizontal="right" wrapText="1"/>
    </xf>
    <xf numFmtId="172" fontId="31" fillId="4" borderId="0" xfId="20" applyNumberFormat="1" applyFont="1" applyFill="1" applyAlignment="1">
      <alignment horizontal="right"/>
    </xf>
    <xf numFmtId="3" fontId="33" fillId="4" borderId="0" xfId="20" applyNumberFormat="1" applyFont="1" applyFill="1" applyAlignment="1">
      <alignment horizontal="right"/>
    </xf>
    <xf numFmtId="0" fontId="32" fillId="4" borderId="0" xfId="23" applyFont="1" applyFill="1" applyAlignment="1">
      <alignment horizontal="left" vertical="center"/>
    </xf>
    <xf numFmtId="3" fontId="33" fillId="0" borderId="0" xfId="20" applyNumberFormat="1" applyFont="1" applyFill="1" applyAlignment="1">
      <alignment horizontal="right"/>
    </xf>
    <xf numFmtId="165" fontId="25" fillId="4" borderId="0" xfId="18" applyNumberFormat="1" applyFont="1" applyFill="1" applyAlignment="1">
      <alignment horizontal="left" vertical="center"/>
    </xf>
    <xf numFmtId="43" fontId="33" fillId="4" borderId="0" xfId="20" applyNumberFormat="1" applyFont="1" applyFill="1" applyAlignment="1">
      <alignment horizontal="right"/>
    </xf>
    <xf numFmtId="0" fontId="33" fillId="4" borderId="0" xfId="20" applyFont="1" applyFill="1" applyAlignment="1">
      <alignment horizontal="left" vertical="center" wrapText="1"/>
    </xf>
    <xf numFmtId="0" fontId="25" fillId="4" borderId="0" xfId="24" applyFont="1" applyFill="1" applyAlignment="1">
      <alignment horizontal="left" vertical="center"/>
    </xf>
    <xf numFmtId="0" fontId="33" fillId="4" borderId="16" xfId="20" applyFont="1" applyFill="1" applyBorder="1"/>
    <xf numFmtId="0" fontId="33" fillId="4" borderId="16" xfId="20" applyFont="1" applyFill="1" applyBorder="1" applyAlignment="1">
      <alignment horizontal="center"/>
    </xf>
    <xf numFmtId="0" fontId="33" fillId="4" borderId="16" xfId="20" applyFont="1" applyFill="1" applyBorder="1" applyAlignment="1">
      <alignment horizontal="right"/>
    </xf>
    <xf numFmtId="0" fontId="38" fillId="4" borderId="0" xfId="26" applyFont="1" applyFill="1" applyAlignment="1">
      <alignment vertical="top"/>
    </xf>
    <xf numFmtId="0" fontId="35" fillId="4" borderId="0" xfId="26" applyFont="1" applyFill="1" applyAlignment="1">
      <alignment horizontal="right"/>
    </xf>
    <xf numFmtId="0" fontId="53" fillId="4" borderId="0" xfId="20" applyFont="1" applyFill="1"/>
    <xf numFmtId="0" fontId="35" fillId="4" borderId="0" xfId="20" applyFont="1" applyFill="1" applyAlignment="1">
      <alignment horizontal="right"/>
    </xf>
    <xf numFmtId="0" fontId="38" fillId="4" borderId="0" xfId="20" applyFont="1" applyFill="1" applyAlignment="1">
      <alignment horizontal="right"/>
    </xf>
    <xf numFmtId="0" fontId="35" fillId="4" borderId="0" xfId="20" applyFont="1" applyFill="1" applyAlignment="1">
      <alignment horizontal="left" vertical="center"/>
    </xf>
    <xf numFmtId="0" fontId="53" fillId="4" borderId="0" xfId="20" applyFont="1" applyFill="1" applyAlignment="1">
      <alignment horizontal="right" vertical="center"/>
    </xf>
    <xf numFmtId="0" fontId="38" fillId="4" borderId="0" xfId="20" applyFont="1" applyFill="1" applyAlignment="1">
      <alignment horizontal="left" vertical="center"/>
    </xf>
    <xf numFmtId="0" fontId="48" fillId="4" borderId="0" xfId="20" applyFont="1" applyFill="1" applyAlignment="1">
      <alignment horizontal="left" vertical="center"/>
    </xf>
    <xf numFmtId="0" fontId="33" fillId="4" borderId="0" xfId="20" applyFont="1" applyFill="1" applyAlignment="1">
      <alignment horizontal="left" indent="1"/>
    </xf>
    <xf numFmtId="0" fontId="31" fillId="4" borderId="0" xfId="20" applyFont="1" applyFill="1" applyAlignment="1">
      <alignment horizontal="right" indent="1"/>
    </xf>
    <xf numFmtId="0" fontId="33" fillId="4" borderId="0" xfId="20" applyFont="1" applyFill="1" applyAlignment="1">
      <alignment horizontal="right" indent="1"/>
    </xf>
    <xf numFmtId="0" fontId="33" fillId="4" borderId="0" xfId="20" applyFont="1" applyFill="1" applyAlignment="1">
      <alignment horizontal="right" indent="2"/>
    </xf>
    <xf numFmtId="0" fontId="43" fillId="4" borderId="0" xfId="20" applyFont="1" applyFill="1" applyAlignment="1">
      <alignment vertical="top"/>
    </xf>
    <xf numFmtId="0" fontId="40" fillId="4" borderId="0" xfId="20" applyFont="1" applyFill="1" applyAlignment="1">
      <alignment horizontal="right" indent="1"/>
    </xf>
    <xf numFmtId="0" fontId="42" fillId="4" borderId="0" xfId="20" applyFont="1" applyFill="1"/>
    <xf numFmtId="0" fontId="44" fillId="4" borderId="0" xfId="20" applyFont="1" applyFill="1" applyAlignment="1">
      <alignment horizontal="right" vertical="center"/>
    </xf>
    <xf numFmtId="0" fontId="33" fillId="4" borderId="20" xfId="20" applyFont="1" applyFill="1" applyBorder="1" applyAlignment="1">
      <alignment horizontal="center"/>
    </xf>
    <xf numFmtId="0" fontId="31" fillId="4" borderId="20" xfId="20" applyFont="1" applyFill="1" applyBorder="1" applyAlignment="1">
      <alignment horizontal="right" indent="1"/>
    </xf>
    <xf numFmtId="0" fontId="30" fillId="4" borderId="20" xfId="20" applyFont="1" applyFill="1" applyBorder="1"/>
    <xf numFmtId="0" fontId="30" fillId="4" borderId="20" xfId="20" applyFont="1" applyFill="1" applyBorder="1" applyAlignment="1">
      <alignment vertical="top"/>
    </xf>
    <xf numFmtId="0" fontId="30" fillId="4" borderId="0" xfId="20" applyFont="1" applyFill="1" applyAlignment="1">
      <alignment horizontal="left"/>
    </xf>
    <xf numFmtId="0" fontId="23" fillId="4" borderId="0" xfId="20" applyFont="1" applyFill="1" applyAlignment="1">
      <alignment horizontal="left"/>
    </xf>
    <xf numFmtId="0" fontId="30" fillId="4" borderId="0" xfId="20" applyFont="1" applyFill="1" applyAlignment="1">
      <alignment horizontal="left" wrapText="1"/>
    </xf>
    <xf numFmtId="0" fontId="23" fillId="4" borderId="0" xfId="20" applyFont="1" applyFill="1" applyAlignment="1">
      <alignment horizontal="center"/>
    </xf>
    <xf numFmtId="49" fontId="31" fillId="4" borderId="0" xfId="20" applyNumberFormat="1" applyFont="1" applyFill="1" applyAlignment="1">
      <alignment horizontal="right"/>
    </xf>
    <xf numFmtId="49" fontId="31" fillId="4" borderId="0" xfId="20" applyNumberFormat="1" applyFont="1" applyFill="1" applyAlignment="1">
      <alignment horizontal="right" wrapText="1"/>
    </xf>
    <xf numFmtId="0" fontId="31" fillId="4" borderId="0" xfId="20" applyFont="1" applyFill="1"/>
    <xf numFmtId="0" fontId="30" fillId="4" borderId="18" xfId="20" applyFont="1" applyFill="1" applyBorder="1" applyAlignment="1">
      <alignment horizontal="left" vertical="top"/>
    </xf>
    <xf numFmtId="0" fontId="30" fillId="4" borderId="18" xfId="20" applyFont="1" applyFill="1" applyBorder="1" applyAlignment="1">
      <alignment horizontal="left" vertical="top" wrapText="1"/>
    </xf>
    <xf numFmtId="0" fontId="30" fillId="4" borderId="18" xfId="20" applyFont="1" applyFill="1" applyBorder="1" applyAlignment="1">
      <alignment horizontal="center" vertical="top"/>
    </xf>
    <xf numFmtId="49" fontId="29" fillId="4" borderId="18" xfId="20" applyNumberFormat="1" applyFont="1" applyFill="1" applyBorder="1" applyAlignment="1">
      <alignment horizontal="right" vertical="top"/>
    </xf>
    <xf numFmtId="49" fontId="29" fillId="4" borderId="18" xfId="20" applyNumberFormat="1" applyFont="1" applyFill="1" applyBorder="1" applyAlignment="1">
      <alignment horizontal="right" vertical="top" wrapText="1"/>
    </xf>
    <xf numFmtId="0" fontId="31" fillId="4" borderId="0" xfId="20" applyFont="1" applyFill="1" applyAlignment="1">
      <alignment vertical="top"/>
    </xf>
    <xf numFmtId="0" fontId="55" fillId="4" borderId="0" xfId="20" applyFont="1" applyFill="1"/>
    <xf numFmtId="0" fontId="55" fillId="4" borderId="0" xfId="23" applyFont="1" applyFill="1" applyAlignment="1">
      <alignment vertical="center"/>
    </xf>
    <xf numFmtId="3" fontId="55" fillId="4" borderId="0" xfId="20" applyNumberFormat="1" applyFont="1" applyFill="1" applyAlignment="1">
      <alignment horizontal="right" vertical="center" indent="1"/>
    </xf>
    <xf numFmtId="0" fontId="31" fillId="4" borderId="0" xfId="23" applyFont="1" applyFill="1" applyAlignment="1">
      <alignment vertical="center"/>
    </xf>
    <xf numFmtId="3" fontId="31" fillId="4" borderId="0" xfId="20" applyNumberFormat="1" applyFont="1" applyFill="1" applyAlignment="1">
      <alignment horizontal="right" vertical="center"/>
    </xf>
    <xf numFmtId="3" fontId="33" fillId="4" borderId="0" xfId="20" applyNumberFormat="1" applyFont="1" applyFill="1" applyAlignment="1">
      <alignment horizontal="right" vertical="center"/>
    </xf>
    <xf numFmtId="0" fontId="32" fillId="4" borderId="0" xfId="20" applyFont="1" applyFill="1"/>
    <xf numFmtId="3" fontId="32" fillId="4" borderId="0" xfId="20" applyNumberFormat="1" applyFont="1" applyFill="1"/>
    <xf numFmtId="0" fontId="25" fillId="4" borderId="0" xfId="27" applyFont="1" applyFill="1" applyAlignment="1">
      <alignment vertical="center" wrapText="1"/>
    </xf>
    <xf numFmtId="0" fontId="25" fillId="4" borderId="0" xfId="27" applyFont="1" applyFill="1" applyAlignment="1">
      <alignment horizontal="left" vertical="center" wrapText="1" indent="1"/>
    </xf>
    <xf numFmtId="3" fontId="33" fillId="4" borderId="0" xfId="20" quotePrefix="1" applyNumberFormat="1" applyFont="1" applyFill="1" applyAlignment="1">
      <alignment horizontal="right" vertical="center"/>
    </xf>
    <xf numFmtId="0" fontId="25" fillId="4" borderId="0" xfId="20" applyFont="1" applyFill="1" applyAlignment="1">
      <alignment vertical="center"/>
    </xf>
    <xf numFmtId="0" fontId="25" fillId="4" borderId="0" xfId="20" applyFont="1" applyFill="1" applyAlignment="1">
      <alignment horizontal="left" vertical="center" indent="1"/>
    </xf>
    <xf numFmtId="0" fontId="33" fillId="4" borderId="16" xfId="20" applyFont="1" applyFill="1" applyBorder="1" applyAlignment="1">
      <alignment horizontal="left" indent="1"/>
    </xf>
    <xf numFmtId="0" fontId="35" fillId="4" borderId="19" xfId="26" applyFont="1" applyFill="1" applyBorder="1" applyAlignment="1">
      <alignment horizontal="right"/>
    </xf>
    <xf numFmtId="0" fontId="38" fillId="4" borderId="0" xfId="20" applyFont="1" applyFill="1" applyAlignment="1">
      <alignment horizontal="right" vertical="top"/>
    </xf>
    <xf numFmtId="0" fontId="53" fillId="4" borderId="0" xfId="20" applyFont="1" applyFill="1" applyAlignment="1">
      <alignment horizontal="left" indent="1"/>
    </xf>
    <xf numFmtId="0" fontId="53" fillId="4" borderId="0" xfId="20" applyFont="1" applyFill="1" applyAlignment="1">
      <alignment horizontal="center"/>
    </xf>
    <xf numFmtId="0" fontId="53" fillId="4" borderId="0" xfId="20" applyFont="1" applyFill="1" applyAlignment="1">
      <alignment horizontal="left" vertical="top" indent="1"/>
    </xf>
    <xf numFmtId="0" fontId="37" fillId="4" borderId="0" xfId="20" applyFont="1" applyFill="1" applyAlignment="1">
      <alignment horizontal="left" vertical="top"/>
    </xf>
    <xf numFmtId="0" fontId="37" fillId="4" borderId="0" xfId="20" applyFont="1" applyFill="1" applyAlignment="1">
      <alignment horizontal="center" vertical="top"/>
    </xf>
    <xf numFmtId="0" fontId="36" fillId="4" borderId="0" xfId="20" applyFont="1" applyFill="1" applyAlignment="1">
      <alignment horizontal="right" indent="2"/>
    </xf>
    <xf numFmtId="0" fontId="36" fillId="4" borderId="0" xfId="20" applyFont="1" applyFill="1" applyAlignment="1">
      <alignment horizontal="right" indent="1"/>
    </xf>
    <xf numFmtId="0" fontId="37" fillId="4" borderId="0" xfId="20" applyFont="1" applyFill="1" applyAlignment="1">
      <alignment horizontal="left" vertical="top" indent="1"/>
    </xf>
    <xf numFmtId="0" fontId="53" fillId="4" borderId="0" xfId="20" applyFont="1" applyFill="1" applyAlignment="1">
      <alignment horizontal="left" vertical="center"/>
    </xf>
    <xf numFmtId="0" fontId="36" fillId="4" borderId="0" xfId="20" applyFont="1" applyFill="1" applyAlignment="1">
      <alignment horizontal="left" vertical="center"/>
    </xf>
    <xf numFmtId="0" fontId="36" fillId="4" borderId="0" xfId="20" applyFont="1" applyFill="1" applyAlignment="1">
      <alignment horizontal="center" vertical="center"/>
    </xf>
    <xf numFmtId="0" fontId="37" fillId="4" borderId="0" xfId="20" applyFont="1" applyFill="1" applyAlignment="1">
      <alignment horizontal="left" vertical="center"/>
    </xf>
    <xf numFmtId="0" fontId="56" fillId="4" borderId="0" xfId="20" applyFont="1" applyFill="1" applyAlignment="1">
      <alignment horizontal="left" vertical="center"/>
    </xf>
    <xf numFmtId="0" fontId="43" fillId="4" borderId="0" xfId="20" applyFont="1" applyFill="1"/>
    <xf numFmtId="0" fontId="42" fillId="4" borderId="0" xfId="20" applyFont="1" applyFill="1" applyAlignment="1">
      <alignment horizontal="center"/>
    </xf>
    <xf numFmtId="0" fontId="42" fillId="4" borderId="0" xfId="20" applyFont="1" applyFill="1" applyAlignment="1">
      <alignment horizontal="right"/>
    </xf>
    <xf numFmtId="0" fontId="43" fillId="4" borderId="0" xfId="20" applyFont="1" applyFill="1" applyAlignment="1">
      <alignment wrapText="1"/>
    </xf>
    <xf numFmtId="0" fontId="42" fillId="4" borderId="0" xfId="20" applyFont="1" applyFill="1" applyAlignment="1">
      <alignment vertical="top"/>
    </xf>
    <xf numFmtId="0" fontId="44" fillId="4" borderId="0" xfId="20" applyFont="1" applyFill="1" applyAlignment="1">
      <alignment horizontal="right" vertical="top"/>
    </xf>
    <xf numFmtId="0" fontId="44" fillId="4" borderId="0" xfId="20" applyFont="1" applyFill="1"/>
    <xf numFmtId="0" fontId="44" fillId="4" borderId="0" xfId="20" applyFont="1" applyFill="1" applyAlignment="1">
      <alignment vertical="top"/>
    </xf>
    <xf numFmtId="0" fontId="43" fillId="4" borderId="0" xfId="20" applyFont="1" applyFill="1" applyAlignment="1">
      <alignment vertical="top" wrapText="1"/>
    </xf>
    <xf numFmtId="0" fontId="57" fillId="4" borderId="20" xfId="20" applyFont="1" applyFill="1" applyBorder="1" applyAlignment="1">
      <alignment horizontal="left"/>
    </xf>
    <xf numFmtId="0" fontId="58" fillId="4" borderId="0" xfId="20" applyFont="1" applyFill="1"/>
    <xf numFmtId="0" fontId="31" fillId="4" borderId="0" xfId="20" applyFont="1" applyFill="1" applyAlignment="1">
      <alignment horizontal="center"/>
    </xf>
    <xf numFmtId="0" fontId="59" fillId="4" borderId="0" xfId="20" applyFont="1" applyFill="1" applyAlignment="1">
      <alignment vertical="top"/>
    </xf>
    <xf numFmtId="0" fontId="30" fillId="4" borderId="0" xfId="20" applyFont="1" applyFill="1" applyBorder="1" applyAlignment="1">
      <alignment horizontal="left" vertical="top"/>
    </xf>
    <xf numFmtId="0" fontId="29" fillId="4" borderId="0" xfId="20" applyFont="1" applyFill="1" applyAlignment="1">
      <alignment horizontal="right" vertical="top"/>
    </xf>
    <xf numFmtId="0" fontId="29" fillId="4" borderId="0" xfId="20" applyFont="1" applyFill="1" applyAlignment="1">
      <alignment horizontal="center" vertical="top" wrapText="1"/>
    </xf>
    <xf numFmtId="0" fontId="59" fillId="4" borderId="0" xfId="20" applyFont="1" applyFill="1"/>
    <xf numFmtId="0" fontId="31" fillId="4" borderId="0" xfId="20" applyFont="1" applyFill="1" applyAlignment="1">
      <alignment wrapText="1"/>
    </xf>
    <xf numFmtId="3" fontId="31" fillId="4" borderId="0" xfId="20" applyNumberFormat="1" applyFont="1" applyFill="1"/>
    <xf numFmtId="0" fontId="59" fillId="4" borderId="18" xfId="20" applyFont="1" applyFill="1" applyBorder="1" applyAlignment="1">
      <alignment vertical="top"/>
    </xf>
    <xf numFmtId="0" fontId="29" fillId="4" borderId="18" xfId="20" applyFont="1" applyFill="1" applyBorder="1" applyAlignment="1">
      <alignment vertical="top"/>
    </xf>
    <xf numFmtId="3" fontId="31" fillId="4" borderId="0" xfId="20" applyNumberFormat="1" applyFont="1" applyFill="1" applyAlignment="1">
      <alignment vertical="top"/>
    </xf>
    <xf numFmtId="0" fontId="29" fillId="4" borderId="0" xfId="20" applyFont="1" applyFill="1" applyAlignment="1">
      <alignment vertical="top"/>
    </xf>
    <xf numFmtId="0" fontId="33" fillId="4" borderId="0" xfId="20" applyFont="1" applyFill="1" applyAlignment="1">
      <alignment horizontal="right" vertical="top" wrapText="1"/>
    </xf>
    <xf numFmtId="3" fontId="25" fillId="4" borderId="0" xfId="28" applyNumberFormat="1" applyFont="1" applyFill="1" applyBorder="1" applyAlignment="1">
      <alignment horizontal="right" vertical="top"/>
    </xf>
    <xf numFmtId="3" fontId="25" fillId="4" borderId="0" xfId="20" applyNumberFormat="1" applyFont="1" applyFill="1" applyAlignment="1">
      <alignment horizontal="right"/>
    </xf>
    <xf numFmtId="3" fontId="55" fillId="4" borderId="0" xfId="20" applyNumberFormat="1" applyFont="1" applyFill="1"/>
    <xf numFmtId="3" fontId="25" fillId="4" borderId="0" xfId="20" quotePrefix="1" applyNumberFormat="1" applyFont="1" applyFill="1" applyAlignment="1">
      <alignment horizontal="right"/>
    </xf>
    <xf numFmtId="0" fontId="31" fillId="4" borderId="16" xfId="20" applyFont="1" applyFill="1" applyBorder="1" applyAlignment="1">
      <alignment horizontal="right"/>
    </xf>
    <xf numFmtId="0" fontId="33" fillId="4" borderId="16" xfId="20" applyFont="1" applyFill="1" applyBorder="1" applyAlignment="1">
      <alignment horizontal="right" indent="1"/>
    </xf>
    <xf numFmtId="0" fontId="33" fillId="4" borderId="16" xfId="20" applyFont="1" applyFill="1" applyBorder="1" applyAlignment="1">
      <alignment horizontal="right" indent="2"/>
    </xf>
    <xf numFmtId="0" fontId="53" fillId="4" borderId="0" xfId="20" applyFont="1" applyFill="1" applyAlignment="1">
      <alignment horizontal="right"/>
    </xf>
    <xf numFmtId="0" fontId="36" fillId="4" borderId="0" xfId="20" applyFont="1" applyFill="1" applyAlignment="1">
      <alignment horizontal="left" indent="1"/>
    </xf>
    <xf numFmtId="0" fontId="39" fillId="4" borderId="0" xfId="15" applyFont="1" applyFill="1"/>
    <xf numFmtId="0" fontId="39" fillId="4" borderId="0" xfId="15" applyFont="1" applyFill="1" applyAlignment="1">
      <alignment horizontal="right"/>
    </xf>
    <xf numFmtId="0" fontId="40" fillId="4" borderId="0" xfId="15" applyFont="1" applyFill="1" applyAlignment="1">
      <alignment horizontal="right"/>
    </xf>
    <xf numFmtId="0" fontId="40" fillId="4" borderId="0" xfId="15" applyFont="1" applyFill="1"/>
    <xf numFmtId="0" fontId="41" fillId="4" borderId="0" xfId="15" applyFont="1" applyFill="1"/>
    <xf numFmtId="0" fontId="41" fillId="4" borderId="0" xfId="15" applyFont="1" applyFill="1" applyAlignment="1">
      <alignment horizontal="right"/>
    </xf>
    <xf numFmtId="0" fontId="44" fillId="4" borderId="17" xfId="15" applyFont="1" applyFill="1" applyBorder="1" applyAlignment="1">
      <alignment vertical="center" wrapText="1"/>
    </xf>
    <xf numFmtId="0" fontId="30" fillId="4" borderId="0" xfId="15" applyFont="1" applyFill="1" applyAlignment="1">
      <alignment vertical="center" wrapText="1"/>
    </xf>
    <xf numFmtId="0" fontId="23" fillId="4" borderId="0" xfId="15" applyFont="1" applyFill="1" applyAlignment="1">
      <alignment vertical="center" wrapText="1"/>
    </xf>
    <xf numFmtId="0" fontId="23" fillId="4" borderId="0" xfId="15" applyFont="1" applyFill="1" applyAlignment="1">
      <alignment horizontal="center" vertical="center" wrapText="1"/>
    </xf>
    <xf numFmtId="0" fontId="23" fillId="4" borderId="0" xfId="15" applyFont="1" applyFill="1" applyAlignment="1">
      <alignment horizontal="right" vertical="center" wrapText="1"/>
    </xf>
    <xf numFmtId="0" fontId="44" fillId="4" borderId="0" xfId="15" applyFont="1" applyFill="1" applyAlignment="1">
      <alignment vertical="center" wrapText="1"/>
    </xf>
    <xf numFmtId="0" fontId="30" fillId="4" borderId="0" xfId="15" applyFont="1" applyFill="1" applyAlignment="1">
      <alignment horizontal="center" vertical="center" wrapText="1"/>
    </xf>
    <xf numFmtId="0" fontId="30" fillId="4" borderId="0" xfId="15" applyFont="1" applyFill="1" applyAlignment="1">
      <alignment horizontal="right" vertical="center" wrapText="1"/>
    </xf>
    <xf numFmtId="0" fontId="41" fillId="4" borderId="0" xfId="15" applyFont="1" applyFill="1" applyAlignment="1">
      <alignment vertical="top"/>
    </xf>
    <xf numFmtId="0" fontId="44" fillId="4" borderId="18" xfId="15" applyFont="1" applyFill="1" applyBorder="1" applyAlignment="1">
      <alignment vertical="center" wrapText="1"/>
    </xf>
    <xf numFmtId="0" fontId="40" fillId="4" borderId="0" xfId="15" applyFont="1" applyFill="1" applyAlignment="1">
      <alignment horizontal="center"/>
    </xf>
    <xf numFmtId="0" fontId="31" fillId="4" borderId="0" xfId="15" applyFont="1" applyFill="1" applyAlignment="1">
      <alignment vertical="center"/>
    </xf>
    <xf numFmtId="0" fontId="23" fillId="4" borderId="0" xfId="12" applyNumberFormat="1" applyFont="1" applyFill="1" applyAlignment="1">
      <alignment horizontal="center"/>
    </xf>
    <xf numFmtId="3" fontId="23" fillId="4" borderId="0" xfId="16" applyNumberFormat="1" applyFont="1" applyFill="1" applyBorder="1"/>
    <xf numFmtId="0" fontId="31" fillId="4" borderId="0" xfId="15" applyFont="1" applyFill="1" applyAlignment="1">
      <alignment horizontal="center"/>
    </xf>
    <xf numFmtId="1" fontId="25" fillId="4" borderId="0" xfId="29" applyNumberFormat="1" applyFont="1" applyFill="1" applyAlignment="1">
      <alignment horizontal="center" vertical="center"/>
    </xf>
    <xf numFmtId="3" fontId="33" fillId="4" borderId="0" xfId="15" applyNumberFormat="1" applyFont="1" applyFill="1" applyAlignment="1">
      <alignment horizontal="right"/>
    </xf>
    <xf numFmtId="0" fontId="33" fillId="4" borderId="0" xfId="15" applyFont="1" applyFill="1"/>
    <xf numFmtId="0" fontId="25" fillId="4" borderId="0" xfId="12" applyNumberFormat="1" applyFont="1" applyFill="1" applyAlignment="1">
      <alignment horizontal="center"/>
    </xf>
    <xf numFmtId="1" fontId="25" fillId="4" borderId="0" xfId="29" applyNumberFormat="1" applyFont="1" applyFill="1" applyBorder="1" applyAlignment="1">
      <alignment horizontal="center" vertical="center"/>
    </xf>
    <xf numFmtId="0" fontId="39" fillId="4" borderId="16" xfId="15" applyFont="1" applyFill="1" applyBorder="1"/>
    <xf numFmtId="3" fontId="40" fillId="4" borderId="16" xfId="15" applyNumberFormat="1" applyFont="1" applyFill="1" applyBorder="1" applyAlignment="1">
      <alignment horizontal="right"/>
    </xf>
    <xf numFmtId="3" fontId="39" fillId="4" borderId="16" xfId="15" applyNumberFormat="1" applyFont="1" applyFill="1" applyBorder="1" applyAlignment="1">
      <alignment horizontal="right"/>
    </xf>
    <xf numFmtId="0" fontId="37" fillId="4" borderId="0" xfId="15" applyFont="1" applyFill="1"/>
    <xf numFmtId="0" fontId="37" fillId="4" borderId="0" xfId="15" applyFont="1" applyFill="1" applyAlignment="1">
      <alignment horizontal="right"/>
    </xf>
    <xf numFmtId="0" fontId="53" fillId="4" borderId="0" xfId="15" applyFont="1" applyFill="1" applyAlignment="1">
      <alignment horizontal="right"/>
    </xf>
    <xf numFmtId="0" fontId="37" fillId="4" borderId="0" xfId="15" applyFont="1" applyFill="1" applyAlignment="1">
      <alignment horizontal="right" vertical="top"/>
    </xf>
    <xf numFmtId="165" fontId="43" fillId="4" borderId="0" xfId="19" applyFont="1" applyFill="1" applyAlignment="1">
      <alignment horizontal="right"/>
    </xf>
    <xf numFmtId="165" fontId="42" fillId="4" borderId="0" xfId="19" applyFont="1" applyFill="1" applyAlignment="1">
      <alignment horizontal="right"/>
    </xf>
    <xf numFmtId="165" fontId="43" fillId="4" borderId="0" xfId="19" applyFont="1" applyFill="1"/>
    <xf numFmtId="165" fontId="44" fillId="4" borderId="0" xfId="19" applyFont="1" applyFill="1" applyAlignment="1">
      <alignment horizontal="right"/>
    </xf>
    <xf numFmtId="165" fontId="44" fillId="4" borderId="0" xfId="19" applyFont="1" applyFill="1"/>
    <xf numFmtId="165" fontId="25" fillId="4" borderId="17" xfId="19" applyFont="1" applyFill="1" applyBorder="1" applyAlignment="1">
      <alignment horizontal="left"/>
    </xf>
    <xf numFmtId="165" fontId="25" fillId="4" borderId="17" xfId="19" applyFont="1" applyFill="1" applyBorder="1" applyAlignment="1">
      <alignment horizontal="right"/>
    </xf>
    <xf numFmtId="165" fontId="23" fillId="4" borderId="0" xfId="19" applyFont="1" applyFill="1"/>
    <xf numFmtId="165" fontId="30" fillId="4" borderId="0" xfId="19" applyFont="1" applyFill="1"/>
    <xf numFmtId="165" fontId="25" fillId="4" borderId="18" xfId="19" applyFont="1" applyFill="1" applyBorder="1"/>
    <xf numFmtId="165" fontId="30" fillId="4" borderId="2" xfId="19" applyFont="1" applyFill="1" applyBorder="1"/>
    <xf numFmtId="165" fontId="30" fillId="4" borderId="0" xfId="19" applyFont="1" applyFill="1" applyAlignment="1">
      <alignment vertical="top"/>
    </xf>
    <xf numFmtId="165" fontId="23" fillId="4" borderId="0" xfId="19" applyFont="1" applyFill="1" applyAlignment="1">
      <alignment horizontal="left" indent="1"/>
    </xf>
    <xf numFmtId="165" fontId="30" fillId="4" borderId="0" xfId="19" applyFont="1" applyFill="1" applyAlignment="1">
      <alignment horizontal="left" vertical="top" indent="1"/>
    </xf>
    <xf numFmtId="165" fontId="30" fillId="4" borderId="0" xfId="19" applyFont="1" applyFill="1" applyAlignment="1">
      <alignment horizontal="left" indent="1"/>
    </xf>
    <xf numFmtId="165" fontId="25" fillId="4" borderId="0" xfId="19" applyFont="1" applyFill="1" applyAlignment="1">
      <alignment horizontal="left" indent="1"/>
    </xf>
    <xf numFmtId="165" fontId="60" fillId="4" borderId="0" xfId="19" applyFont="1" applyFill="1"/>
    <xf numFmtId="165" fontId="25" fillId="4" borderId="16" xfId="19" applyFont="1" applyFill="1" applyBorder="1"/>
    <xf numFmtId="165" fontId="35" fillId="4" borderId="0" xfId="19" applyFont="1" applyFill="1"/>
    <xf numFmtId="165" fontId="38" fillId="4" borderId="0" xfId="19" applyFont="1" applyFill="1" applyAlignment="1">
      <alignment horizontal="right" vertical="top"/>
    </xf>
    <xf numFmtId="165" fontId="45" fillId="4" borderId="0" xfId="19" applyFont="1" applyFill="1" applyAlignment="1">
      <alignment horizontal="right"/>
    </xf>
    <xf numFmtId="0" fontId="25" fillId="4" borderId="0" xfId="12" applyNumberFormat="1" applyFont="1" applyFill="1"/>
    <xf numFmtId="0" fontId="25" fillId="4" borderId="0" xfId="12" applyNumberFormat="1" applyFont="1" applyFill="1" applyAlignment="1">
      <alignment horizontal="right" vertical="center"/>
    </xf>
    <xf numFmtId="0" fontId="42" fillId="4" borderId="0" xfId="12" applyNumberFormat="1" applyFont="1" applyFill="1"/>
    <xf numFmtId="0" fontId="43" fillId="4" borderId="0" xfId="12" applyNumberFormat="1" applyFont="1" applyFill="1" applyAlignment="1">
      <alignment horizontal="right" vertical="top"/>
    </xf>
    <xf numFmtId="0" fontId="43" fillId="4" borderId="0" xfId="12" applyNumberFormat="1" applyFont="1" applyFill="1" applyAlignment="1">
      <alignment horizontal="left" vertical="top"/>
    </xf>
    <xf numFmtId="0" fontId="42" fillId="4" borderId="0" xfId="12" applyNumberFormat="1" applyFont="1" applyFill="1" applyAlignment="1">
      <alignment horizontal="right" vertical="center"/>
    </xf>
    <xf numFmtId="0" fontId="44" fillId="4" borderId="0" xfId="12" applyNumberFormat="1" applyFont="1" applyFill="1" applyAlignment="1">
      <alignment horizontal="right"/>
    </xf>
    <xf numFmtId="0" fontId="44" fillId="4" borderId="0" xfId="12" applyNumberFormat="1" applyFont="1" applyFill="1" applyAlignment="1">
      <alignment horizontal="left"/>
    </xf>
    <xf numFmtId="0" fontId="44" fillId="4" borderId="0" xfId="12" applyNumberFormat="1" applyFont="1" applyFill="1"/>
    <xf numFmtId="0" fontId="25" fillId="4" borderId="20" xfId="12" applyNumberFormat="1" applyFont="1" applyFill="1" applyBorder="1"/>
    <xf numFmtId="0" fontId="25" fillId="4" borderId="20" xfId="12" applyNumberFormat="1" applyFont="1" applyFill="1" applyBorder="1" applyAlignment="1">
      <alignment horizontal="right" vertical="center"/>
    </xf>
    <xf numFmtId="0" fontId="23" fillId="4" borderId="0" xfId="12" applyNumberFormat="1" applyFont="1" applyFill="1" applyAlignment="1">
      <alignment horizontal="left" vertical="center" wrapText="1" indent="1"/>
    </xf>
    <xf numFmtId="165" fontId="23" fillId="4" borderId="0" xfId="19" applyFont="1" applyFill="1" applyAlignment="1">
      <alignment horizontal="center" vertical="center" wrapText="1"/>
    </xf>
    <xf numFmtId="0" fontId="25" fillId="4" borderId="0" xfId="12" applyNumberFormat="1" applyFont="1" applyFill="1" applyAlignment="1">
      <alignment vertical="center"/>
    </xf>
    <xf numFmtId="0" fontId="23" fillId="4" borderId="0" xfId="12" applyNumberFormat="1" applyFont="1" applyFill="1" applyAlignment="1">
      <alignment horizontal="left" wrapText="1"/>
    </xf>
    <xf numFmtId="165" fontId="23" fillId="4" borderId="0" xfId="22" applyNumberFormat="1" applyFont="1" applyFill="1" applyAlignment="1">
      <alignment horizontal="right" wrapText="1"/>
    </xf>
    <xf numFmtId="0" fontId="23" fillId="4" borderId="0" xfId="12" applyNumberFormat="1" applyFont="1" applyFill="1" applyAlignment="1">
      <alignment horizontal="right" wrapText="1"/>
    </xf>
    <xf numFmtId="0" fontId="25" fillId="4" borderId="18" xfId="12" applyNumberFormat="1" applyFont="1" applyFill="1" applyBorder="1" applyAlignment="1">
      <alignment vertical="top"/>
    </xf>
    <xf numFmtId="0" fontId="23" fillId="4" borderId="18" xfId="12" applyNumberFormat="1" applyFont="1" applyFill="1" applyBorder="1" applyAlignment="1">
      <alignment horizontal="left" vertical="top" wrapText="1"/>
    </xf>
    <xf numFmtId="165" fontId="30" fillId="4" borderId="18" xfId="22" applyNumberFormat="1" applyFont="1" applyFill="1" applyBorder="1" applyAlignment="1">
      <alignment horizontal="right" vertical="top" wrapText="1"/>
    </xf>
    <xf numFmtId="0" fontId="30" fillId="4" borderId="18" xfId="12" applyNumberFormat="1" applyFont="1" applyFill="1" applyBorder="1" applyAlignment="1">
      <alignment horizontal="right" vertical="top" wrapText="1"/>
    </xf>
    <xf numFmtId="0" fontId="25" fillId="4" borderId="0" xfId="12" applyNumberFormat="1" applyFont="1" applyFill="1" applyAlignment="1">
      <alignment vertical="top"/>
    </xf>
    <xf numFmtId="0" fontId="23" fillId="4" borderId="0" xfId="12" applyNumberFormat="1" applyFont="1" applyFill="1" applyAlignment="1">
      <alignment vertical="center" wrapText="1"/>
    </xf>
    <xf numFmtId="0" fontId="25" fillId="4" borderId="0" xfId="12" applyNumberFormat="1" applyFont="1" applyFill="1" applyAlignment="1">
      <alignment horizontal="right" vertical="center" indent="1"/>
    </xf>
    <xf numFmtId="0" fontId="23" fillId="4" borderId="0" xfId="12" applyNumberFormat="1" applyFont="1" applyFill="1" applyAlignment="1">
      <alignment horizontal="right" vertical="center" wrapText="1" indent="1"/>
    </xf>
    <xf numFmtId="0" fontId="23" fillId="4" borderId="0" xfId="20" applyFont="1" applyFill="1" applyAlignment="1">
      <alignment horizontal="left" vertical="center"/>
    </xf>
    <xf numFmtId="0" fontId="23" fillId="4" borderId="0" xfId="20" applyFont="1" applyFill="1" applyAlignment="1">
      <alignment horizontal="left" vertical="center" indent="1"/>
    </xf>
    <xf numFmtId="3" fontId="23" fillId="4" borderId="0" xfId="28" applyNumberFormat="1" applyFont="1" applyFill="1" applyAlignment="1">
      <alignment horizontal="right" vertical="center"/>
    </xf>
    <xf numFmtId="3" fontId="23" fillId="4" borderId="0" xfId="12" applyNumberFormat="1" applyFont="1" applyFill="1" applyAlignment="1">
      <alignment horizontal="right" vertical="center"/>
    </xf>
    <xf numFmtId="0" fontId="25" fillId="4" borderId="0" xfId="20" applyFont="1" applyFill="1" applyAlignment="1">
      <alignment horizontal="left" vertical="center"/>
    </xf>
    <xf numFmtId="3" fontId="25" fillId="4" borderId="0" xfId="28" applyNumberFormat="1" applyFont="1" applyFill="1" applyAlignment="1">
      <alignment horizontal="right" vertical="center"/>
    </xf>
    <xf numFmtId="169" fontId="25" fillId="4" borderId="0" xfId="28" applyNumberFormat="1" applyFont="1" applyFill="1" applyAlignment="1">
      <alignment horizontal="right" vertical="center" wrapText="1"/>
    </xf>
    <xf numFmtId="3" fontId="25" fillId="4" borderId="0" xfId="28" applyNumberFormat="1" applyFont="1" applyFill="1" applyAlignment="1">
      <alignment horizontal="right" vertical="center" wrapText="1"/>
    </xf>
    <xf numFmtId="0" fontId="25" fillId="4" borderId="16" xfId="12" applyNumberFormat="1" applyFont="1" applyFill="1" applyBorder="1"/>
    <xf numFmtId="0" fontId="25" fillId="4" borderId="16" xfId="20" applyFont="1" applyFill="1" applyBorder="1" applyAlignment="1">
      <alignment horizontal="left" vertical="center" indent="1"/>
    </xf>
    <xf numFmtId="3" fontId="25" fillId="4" borderId="16" xfId="28" applyNumberFormat="1" applyFont="1" applyFill="1" applyBorder="1" applyAlignment="1">
      <alignment horizontal="right" vertical="center"/>
    </xf>
    <xf numFmtId="169" fontId="25" fillId="4" borderId="16" xfId="28" applyNumberFormat="1" applyFont="1" applyFill="1" applyBorder="1" applyAlignment="1">
      <alignment horizontal="right" vertical="center" wrapText="1"/>
    </xf>
    <xf numFmtId="3" fontId="25" fillId="4" borderId="16" xfId="28" applyNumberFormat="1" applyFont="1" applyFill="1" applyBorder="1" applyAlignment="1">
      <alignment horizontal="right" vertical="center" wrapText="1"/>
    </xf>
    <xf numFmtId="0" fontId="34" fillId="4" borderId="0" xfId="12" applyNumberFormat="1" applyFont="1" applyFill="1"/>
    <xf numFmtId="165" fontId="35" fillId="4" borderId="0" xfId="19" applyFont="1" applyFill="1" applyAlignment="1">
      <alignment horizontal="right"/>
    </xf>
    <xf numFmtId="0" fontId="34" fillId="4" borderId="0" xfId="12" applyNumberFormat="1" applyFont="1" applyFill="1" applyAlignment="1">
      <alignment horizontal="right" vertical="center"/>
    </xf>
    <xf numFmtId="0" fontId="43" fillId="4" borderId="0" xfId="12" applyNumberFormat="1" applyFont="1" applyFill="1" applyAlignment="1">
      <alignment horizontal="center" vertical="top"/>
    </xf>
    <xf numFmtId="0" fontId="42" fillId="4" borderId="0" xfId="12" applyNumberFormat="1" applyFont="1" applyFill="1" applyAlignment="1">
      <alignment vertical="top"/>
    </xf>
    <xf numFmtId="0" fontId="44" fillId="4" borderId="0" xfId="12" applyNumberFormat="1" applyFont="1" applyFill="1" applyAlignment="1">
      <alignment horizontal="right" vertical="top"/>
    </xf>
    <xf numFmtId="0" fontId="44" fillId="4" borderId="0" xfId="12" applyNumberFormat="1" applyFont="1" applyFill="1" applyAlignment="1">
      <alignment horizontal="left" vertical="top"/>
    </xf>
    <xf numFmtId="0" fontId="42" fillId="4" borderId="0" xfId="12" applyNumberFormat="1" applyFont="1" applyFill="1" applyAlignment="1">
      <alignment horizontal="center" vertical="top"/>
    </xf>
    <xf numFmtId="0" fontId="44" fillId="4" borderId="0" xfId="12" applyNumberFormat="1" applyFont="1" applyFill="1" applyAlignment="1">
      <alignment vertical="top"/>
    </xf>
    <xf numFmtId="0" fontId="25" fillId="4" borderId="20" xfId="12" applyNumberFormat="1" applyFont="1" applyFill="1" applyBorder="1" applyAlignment="1">
      <alignment horizontal="center"/>
    </xf>
    <xf numFmtId="0" fontId="23" fillId="4" borderId="17" xfId="12" applyNumberFormat="1" applyFont="1" applyFill="1" applyBorder="1" applyAlignment="1">
      <alignment vertical="center" wrapText="1"/>
    </xf>
    <xf numFmtId="165" fontId="23" fillId="4" borderId="0" xfId="22" applyNumberFormat="1" applyFont="1" applyFill="1" applyAlignment="1">
      <alignment horizontal="center" vertical="center" wrapText="1"/>
    </xf>
    <xf numFmtId="0" fontId="23" fillId="4" borderId="0" xfId="12" applyNumberFormat="1" applyFont="1" applyFill="1"/>
    <xf numFmtId="0" fontId="30" fillId="4" borderId="0" xfId="12" applyNumberFormat="1" applyFont="1" applyFill="1" applyAlignment="1">
      <alignment vertical="top"/>
    </xf>
    <xf numFmtId="0" fontId="30" fillId="4" borderId="0" xfId="12" applyNumberFormat="1" applyFont="1" applyFill="1" applyAlignment="1">
      <alignment horizontal="center" vertical="top"/>
    </xf>
    <xf numFmtId="165" fontId="30" fillId="4" borderId="0" xfId="22" applyNumberFormat="1" applyFont="1" applyFill="1" applyAlignment="1">
      <alignment horizontal="right" vertical="top" wrapText="1"/>
    </xf>
    <xf numFmtId="165" fontId="23" fillId="4" borderId="0" xfId="22" applyNumberFormat="1" applyFont="1" applyFill="1" applyAlignment="1">
      <alignment horizontal="center" wrapText="1"/>
    </xf>
    <xf numFmtId="0" fontId="30" fillId="4" borderId="0" xfId="12" applyNumberFormat="1" applyFont="1" applyFill="1" applyAlignment="1">
      <alignment horizontal="right" vertical="top" wrapText="1"/>
    </xf>
    <xf numFmtId="0" fontId="23" fillId="4" borderId="18" xfId="12" applyNumberFormat="1" applyFont="1" applyFill="1" applyBorder="1" applyAlignment="1">
      <alignment vertical="center" wrapText="1"/>
    </xf>
    <xf numFmtId="165" fontId="23" fillId="4" borderId="18" xfId="22" applyNumberFormat="1" applyFont="1" applyFill="1" applyBorder="1" applyAlignment="1">
      <alignment horizontal="center" vertical="top" wrapText="1"/>
    </xf>
    <xf numFmtId="0" fontId="25" fillId="4" borderId="2" xfId="12" applyNumberFormat="1" applyFont="1" applyFill="1" applyBorder="1" applyAlignment="1">
      <alignment vertical="center"/>
    </xf>
    <xf numFmtId="0" fontId="23" fillId="4" borderId="2" xfId="12" applyNumberFormat="1" applyFont="1" applyFill="1" applyBorder="1" applyAlignment="1">
      <alignment vertical="center" wrapText="1"/>
    </xf>
    <xf numFmtId="0" fontId="23" fillId="4" borderId="2" xfId="12" applyNumberFormat="1" applyFont="1" applyFill="1" applyBorder="1" applyAlignment="1">
      <alignment horizontal="center" vertical="center" wrapText="1"/>
    </xf>
    <xf numFmtId="0" fontId="25" fillId="4" borderId="2" xfId="12" applyNumberFormat="1" applyFont="1" applyFill="1" applyBorder="1" applyAlignment="1">
      <alignment horizontal="right" vertical="center"/>
    </xf>
    <xf numFmtId="0" fontId="23" fillId="4" borderId="0" xfId="30" applyFont="1" applyFill="1" applyAlignment="1">
      <alignment horizontal="left" vertical="center"/>
    </xf>
    <xf numFmtId="0" fontId="23" fillId="4" borderId="0" xfId="30" applyFont="1" applyFill="1" applyAlignment="1">
      <alignment horizontal="left" vertical="center" indent="1"/>
    </xf>
    <xf numFmtId="3" fontId="23" fillId="4" borderId="0" xfId="29" applyNumberFormat="1" applyFont="1" applyFill="1" applyBorder="1" applyAlignment="1">
      <alignment horizontal="right" vertical="center"/>
    </xf>
    <xf numFmtId="3" fontId="23" fillId="4" borderId="0" xfId="29" applyNumberFormat="1" applyFont="1" applyFill="1" applyAlignment="1">
      <alignment horizontal="right" vertical="center"/>
    </xf>
    <xf numFmtId="3" fontId="25" fillId="4" borderId="0" xfId="12" applyNumberFormat="1" applyFont="1" applyFill="1" applyAlignment="1">
      <alignment vertical="center"/>
    </xf>
    <xf numFmtId="3" fontId="25" fillId="4" borderId="0" xfId="12" applyNumberFormat="1" applyFont="1" applyFill="1" applyAlignment="1">
      <alignment horizontal="right" vertical="center"/>
    </xf>
    <xf numFmtId="0" fontId="25" fillId="4" borderId="0" xfId="30" applyFont="1" applyFill="1" applyAlignment="1">
      <alignment horizontal="left" vertical="center"/>
    </xf>
    <xf numFmtId="0" fontId="25" fillId="4" borderId="16" xfId="12" applyNumberFormat="1" applyFont="1" applyFill="1" applyBorder="1" applyAlignment="1">
      <alignment horizontal="left"/>
    </xf>
    <xf numFmtId="0" fontId="25" fillId="4" borderId="16" xfId="12" applyNumberFormat="1" applyFont="1" applyFill="1" applyBorder="1" applyAlignment="1">
      <alignment horizontal="left" indent="1"/>
    </xf>
    <xf numFmtId="165" fontId="23" fillId="4" borderId="16" xfId="19" applyFont="1" applyFill="1" applyBorder="1" applyAlignment="1">
      <alignment horizontal="center"/>
    </xf>
    <xf numFmtId="0" fontId="25" fillId="4" borderId="0" xfId="12" applyNumberFormat="1" applyFont="1" applyFill="1" applyAlignment="1">
      <alignment horizontal="left" indent="1"/>
    </xf>
    <xf numFmtId="165" fontId="30" fillId="4" borderId="0" xfId="19" applyFont="1" applyFill="1" applyAlignment="1">
      <alignment horizontal="center" vertical="top"/>
    </xf>
    <xf numFmtId="0" fontId="31" fillId="4" borderId="0" xfId="30" applyFont="1" applyFill="1"/>
    <xf numFmtId="0" fontId="45" fillId="4" borderId="0" xfId="12" applyNumberFormat="1" applyFont="1" applyFill="1" applyAlignment="1">
      <alignment horizontal="right"/>
    </xf>
    <xf numFmtId="0" fontId="23" fillId="4" borderId="0" xfId="12" applyNumberFormat="1" applyFont="1" applyFill="1" applyAlignment="1">
      <alignment horizontal="left"/>
    </xf>
    <xf numFmtId="0" fontId="23" fillId="4" borderId="0" xfId="12" applyNumberFormat="1" applyFont="1" applyFill="1" applyAlignment="1">
      <alignment horizontal="left" indent="1"/>
    </xf>
    <xf numFmtId="165" fontId="61" fillId="4" borderId="0" xfId="19" applyFont="1" applyFill="1"/>
    <xf numFmtId="0" fontId="23" fillId="4" borderId="0" xfId="12" applyNumberFormat="1" applyFont="1" applyFill="1" applyAlignment="1">
      <alignment horizontal="left" vertical="top" indent="2"/>
    </xf>
    <xf numFmtId="0" fontId="30" fillId="4" borderId="0" xfId="12" applyNumberFormat="1" applyFont="1" applyFill="1" applyAlignment="1">
      <alignment horizontal="left" vertical="top" indent="1"/>
    </xf>
    <xf numFmtId="0" fontId="23" fillId="4" borderId="0" xfId="12" applyNumberFormat="1" applyFont="1" applyFill="1" applyAlignment="1">
      <alignment horizontal="left" indent="2"/>
    </xf>
    <xf numFmtId="0" fontId="30" fillId="4" borderId="0" xfId="12" applyNumberFormat="1" applyFont="1" applyFill="1"/>
    <xf numFmtId="0" fontId="30" fillId="4" borderId="0" xfId="12" applyNumberFormat="1" applyFont="1" applyFill="1" applyAlignment="1">
      <alignment horizontal="left" vertical="top"/>
    </xf>
    <xf numFmtId="0" fontId="30" fillId="4" borderId="0" xfId="12" applyNumberFormat="1" applyFont="1" applyFill="1" applyAlignment="1">
      <alignment horizontal="center"/>
    </xf>
    <xf numFmtId="0" fontId="23" fillId="4" borderId="0" xfId="12" applyNumberFormat="1" applyFont="1" applyFill="1" applyAlignment="1">
      <alignment horizontal="left" vertical="top"/>
    </xf>
    <xf numFmtId="0" fontId="23" fillId="4" borderId="0" xfId="12" applyNumberFormat="1" applyFont="1" applyFill="1" applyAlignment="1">
      <alignment horizontal="left" vertical="top" indent="1"/>
    </xf>
    <xf numFmtId="0" fontId="30" fillId="4" borderId="0" xfId="12" applyNumberFormat="1" applyFont="1" applyFill="1" applyAlignment="1">
      <alignment horizontal="left"/>
    </xf>
    <xf numFmtId="0" fontId="30" fillId="4" borderId="0" xfId="12" applyNumberFormat="1" applyFont="1" applyFill="1" applyAlignment="1">
      <alignment horizontal="left" indent="1"/>
    </xf>
    <xf numFmtId="0" fontId="42" fillId="4" borderId="0" xfId="12" applyNumberFormat="1" applyFont="1" applyFill="1" applyAlignment="1">
      <alignment horizontal="center"/>
    </xf>
    <xf numFmtId="0" fontId="23" fillId="4" borderId="0" xfId="12" applyNumberFormat="1" applyFont="1" applyFill="1" applyAlignment="1">
      <alignment horizontal="left" vertical="top" wrapText="1"/>
    </xf>
    <xf numFmtId="165" fontId="30" fillId="4" borderId="0" xfId="22" applyNumberFormat="1" applyFont="1" applyFill="1" applyAlignment="1">
      <alignment horizontal="center" vertical="top" wrapText="1"/>
    </xf>
    <xf numFmtId="0" fontId="23" fillId="4" borderId="0" xfId="12" applyNumberFormat="1" applyFont="1" applyFill="1" applyAlignment="1">
      <alignment horizontal="right" vertical="center" wrapText="1"/>
    </xf>
    <xf numFmtId="165" fontId="23" fillId="4" borderId="0" xfId="22" applyNumberFormat="1" applyFont="1" applyFill="1" applyAlignment="1">
      <alignment horizontal="right" vertical="center" wrapText="1"/>
    </xf>
    <xf numFmtId="0" fontId="23" fillId="4" borderId="18" xfId="12" applyNumberFormat="1" applyFont="1" applyFill="1" applyBorder="1" applyAlignment="1">
      <alignment vertical="center"/>
    </xf>
    <xf numFmtId="0" fontId="23" fillId="4" borderId="0" xfId="12" applyNumberFormat="1" applyFont="1" applyFill="1" applyAlignment="1">
      <alignment horizontal="center" vertical="center" wrapText="1"/>
    </xf>
    <xf numFmtId="3" fontId="23" fillId="4" borderId="0" xfId="12" quotePrefix="1" applyNumberFormat="1" applyFont="1" applyFill="1" applyAlignment="1">
      <alignment horizontal="right" vertical="center"/>
    </xf>
    <xf numFmtId="170" fontId="25" fillId="4" borderId="0" xfId="12" applyNumberFormat="1" applyFont="1" applyFill="1" applyAlignment="1">
      <alignment vertical="top"/>
    </xf>
    <xf numFmtId="3" fontId="25" fillId="4" borderId="0" xfId="12" quotePrefix="1" applyNumberFormat="1" applyFont="1" applyFill="1" applyAlignment="1">
      <alignment horizontal="right" vertical="center"/>
    </xf>
    <xf numFmtId="0" fontId="25" fillId="4" borderId="0" xfId="30" applyFont="1" applyFill="1" applyAlignment="1">
      <alignment horizontal="left" vertical="center" indent="1"/>
    </xf>
    <xf numFmtId="0" fontId="25" fillId="4" borderId="16" xfId="12" applyNumberFormat="1" applyFont="1" applyFill="1" applyBorder="1" applyAlignment="1">
      <alignment horizontal="center"/>
    </xf>
    <xf numFmtId="0" fontId="42" fillId="4" borderId="0" xfId="31" applyFont="1" applyFill="1"/>
    <xf numFmtId="0" fontId="42" fillId="4" borderId="0" xfId="31" applyFont="1" applyFill="1" applyAlignment="1">
      <alignment horizontal="center"/>
    </xf>
    <xf numFmtId="0" fontId="43" fillId="4" borderId="0" xfId="31" applyFont="1" applyFill="1" applyAlignment="1">
      <alignment horizontal="right"/>
    </xf>
    <xf numFmtId="0" fontId="43" fillId="4" borderId="0" xfId="31" applyFont="1" applyFill="1" applyAlignment="1">
      <alignment horizontal="left"/>
    </xf>
    <xf numFmtId="0" fontId="43" fillId="4" borderId="0" xfId="31" applyFont="1" applyFill="1" applyAlignment="1">
      <alignment horizontal="center"/>
    </xf>
    <xf numFmtId="0" fontId="44" fillId="4" borderId="0" xfId="31" applyFont="1" applyFill="1" applyAlignment="1">
      <alignment horizontal="right"/>
    </xf>
    <xf numFmtId="0" fontId="44" fillId="4" borderId="0" xfId="31" applyFont="1" applyFill="1" applyAlignment="1">
      <alignment horizontal="left" vertical="top"/>
    </xf>
    <xf numFmtId="0" fontId="44" fillId="4" borderId="0" xfId="31" applyFont="1" applyFill="1" applyAlignment="1">
      <alignment horizontal="center" vertical="top"/>
    </xf>
    <xf numFmtId="0" fontId="25" fillId="4" borderId="17" xfId="31" applyFont="1" applyFill="1" applyBorder="1"/>
    <xf numFmtId="0" fontId="25" fillId="5" borderId="17" xfId="31" applyFont="1" applyFill="1" applyBorder="1"/>
    <xf numFmtId="0" fontId="25" fillId="5" borderId="17" xfId="31" applyFont="1" applyFill="1" applyBorder="1" applyAlignment="1">
      <alignment horizontal="center"/>
    </xf>
    <xf numFmtId="0" fontId="25" fillId="4" borderId="0" xfId="31" applyFont="1" applyFill="1"/>
    <xf numFmtId="0" fontId="25" fillId="5" borderId="0" xfId="31" applyFont="1" applyFill="1"/>
    <xf numFmtId="0" fontId="23" fillId="5" borderId="0" xfId="31" applyFont="1" applyFill="1" applyAlignment="1">
      <alignment horizontal="left"/>
    </xf>
    <xf numFmtId="0" fontId="23" fillId="5" borderId="0" xfId="31" applyFont="1" applyFill="1" applyAlignment="1">
      <alignment horizontal="center"/>
    </xf>
    <xf numFmtId="0" fontId="23" fillId="5" borderId="0" xfId="31" applyFont="1" applyFill="1" applyAlignment="1">
      <alignment horizontal="right"/>
    </xf>
    <xf numFmtId="0" fontId="25" fillId="4" borderId="0" xfId="13" applyNumberFormat="1" applyFont="1" applyFill="1"/>
    <xf numFmtId="0" fontId="30" fillId="5" borderId="0" xfId="31" applyFont="1" applyFill="1" applyAlignment="1">
      <alignment horizontal="left"/>
    </xf>
    <xf numFmtId="0" fontId="30" fillId="5" borderId="0" xfId="31" applyFont="1" applyFill="1" applyAlignment="1">
      <alignment horizontal="center"/>
    </xf>
    <xf numFmtId="0" fontId="25" fillId="4" borderId="0" xfId="31" applyFont="1" applyFill="1" applyAlignment="1">
      <alignment horizontal="left"/>
    </xf>
    <xf numFmtId="0" fontId="30" fillId="5" borderId="0" xfId="31" applyFont="1" applyFill="1" applyAlignment="1">
      <alignment horizontal="right"/>
    </xf>
    <xf numFmtId="166" fontId="25" fillId="4" borderId="0" xfId="31" applyNumberFormat="1" applyFont="1" applyFill="1"/>
    <xf numFmtId="0" fontId="25" fillId="5" borderId="18" xfId="31" applyFont="1" applyFill="1" applyBorder="1"/>
    <xf numFmtId="0" fontId="30" fillId="5" borderId="18" xfId="31" applyFont="1" applyFill="1" applyBorder="1"/>
    <xf numFmtId="0" fontId="25" fillId="5" borderId="18" xfId="31" applyFont="1" applyFill="1" applyBorder="1" applyAlignment="1">
      <alignment horizontal="center"/>
    </xf>
    <xf numFmtId="0" fontId="25" fillId="4" borderId="18" xfId="31" applyFont="1" applyFill="1" applyBorder="1"/>
    <xf numFmtId="0" fontId="25" fillId="4" borderId="0" xfId="31" applyFont="1" applyFill="1" applyAlignment="1">
      <alignment horizontal="center"/>
    </xf>
    <xf numFmtId="166" fontId="23" fillId="4" borderId="0" xfId="31" applyNumberFormat="1" applyFont="1" applyFill="1" applyAlignment="1">
      <alignment horizontal="right"/>
    </xf>
    <xf numFmtId="165" fontId="23" fillId="5" borderId="0" xfId="13" applyFont="1" applyFill="1" applyAlignment="1">
      <alignment horizontal="left"/>
    </xf>
    <xf numFmtId="0" fontId="23" fillId="4" borderId="0" xfId="31" applyFont="1" applyFill="1"/>
    <xf numFmtId="3" fontId="23" fillId="4" borderId="0" xfId="31" applyNumberFormat="1" applyFont="1" applyFill="1"/>
    <xf numFmtId="170" fontId="23" fillId="4" borderId="0" xfId="31" applyNumberFormat="1" applyFont="1" applyFill="1"/>
    <xf numFmtId="3" fontId="25" fillId="4" borderId="0" xfId="31" applyNumberFormat="1" applyFont="1" applyFill="1"/>
    <xf numFmtId="170" fontId="25" fillId="4" borderId="0" xfId="31" applyNumberFormat="1" applyFont="1" applyFill="1"/>
    <xf numFmtId="3" fontId="62" fillId="4" borderId="0" xfId="20" applyNumberFormat="1" applyFont="1" applyFill="1" applyAlignment="1">
      <alignment horizontal="right" vertical="center"/>
    </xf>
    <xf numFmtId="0" fontId="25" fillId="4" borderId="0" xfId="13" applyNumberFormat="1" applyFont="1" applyFill="1" applyAlignment="1">
      <alignment horizontal="right"/>
    </xf>
    <xf numFmtId="3" fontId="25" fillId="4" borderId="0" xfId="13" applyNumberFormat="1" applyFont="1" applyFill="1" applyAlignment="1">
      <alignment horizontal="right"/>
    </xf>
    <xf numFmtId="4" fontId="25" fillId="4" borderId="0" xfId="31" applyNumberFormat="1" applyFont="1" applyFill="1"/>
    <xf numFmtId="0" fontId="25" fillId="4" borderId="0" xfId="20" quotePrefix="1" applyFont="1" applyFill="1" applyAlignment="1">
      <alignment horizontal="right"/>
    </xf>
    <xf numFmtId="0" fontId="25" fillId="4" borderId="0" xfId="13" quotePrefix="1" applyNumberFormat="1" applyFont="1" applyFill="1" applyAlignment="1">
      <alignment horizontal="right"/>
    </xf>
    <xf numFmtId="0" fontId="25" fillId="4" borderId="0" xfId="31" quotePrefix="1" applyFont="1" applyFill="1" applyAlignment="1">
      <alignment horizontal="right"/>
    </xf>
    <xf numFmtId="0" fontId="25" fillId="4" borderId="0" xfId="31" applyFont="1" applyFill="1" applyAlignment="1">
      <alignment horizontal="right"/>
    </xf>
    <xf numFmtId="0" fontId="25" fillId="4" borderId="0" xfId="31" quotePrefix="1" applyFont="1" applyFill="1"/>
    <xf numFmtId="4" fontId="25" fillId="4" borderId="0" xfId="31" applyNumberFormat="1" applyFont="1" applyFill="1" applyAlignment="1">
      <alignment horizontal="right"/>
    </xf>
    <xf numFmtId="0" fontId="42" fillId="4" borderId="16" xfId="31" applyFont="1" applyFill="1" applyBorder="1"/>
    <xf numFmtId="0" fontId="43" fillId="4" borderId="16" xfId="31" applyFont="1" applyFill="1" applyBorder="1"/>
    <xf numFmtId="0" fontId="43" fillId="4" borderId="16" xfId="31" applyFont="1" applyFill="1" applyBorder="1" applyAlignment="1">
      <alignment horizontal="center"/>
    </xf>
    <xf numFmtId="0" fontId="63" fillId="4" borderId="0" xfId="31" applyFont="1" applyFill="1"/>
    <xf numFmtId="0" fontId="63" fillId="4" borderId="0" xfId="31" applyFont="1" applyFill="1" applyAlignment="1">
      <alignment horizontal="center"/>
    </xf>
    <xf numFmtId="0" fontId="64" fillId="4" borderId="0" xfId="31" applyFont="1" applyFill="1" applyAlignment="1">
      <alignment horizontal="left"/>
    </xf>
    <xf numFmtId="0" fontId="64" fillId="4" borderId="0" xfId="31" applyFont="1" applyFill="1" applyAlignment="1">
      <alignment horizontal="right"/>
    </xf>
    <xf numFmtId="0" fontId="64" fillId="4" borderId="0" xfId="31" applyFont="1" applyFill="1"/>
    <xf numFmtId="0" fontId="64" fillId="4" borderId="0" xfId="31" applyFont="1" applyFill="1" applyAlignment="1">
      <alignment horizontal="center"/>
    </xf>
    <xf numFmtId="0" fontId="65" fillId="4" borderId="0" xfId="31" applyFont="1" applyFill="1" applyAlignment="1">
      <alignment horizontal="left"/>
    </xf>
    <xf numFmtId="0" fontId="65" fillId="4" borderId="0" xfId="31" applyFont="1" applyFill="1" applyAlignment="1">
      <alignment horizontal="right" vertical="top"/>
    </xf>
    <xf numFmtId="0" fontId="67" fillId="4" borderId="0" xfId="31" applyFont="1" applyFill="1" applyAlignment="1">
      <alignment horizontal="left"/>
    </xf>
    <xf numFmtId="0" fontId="65" fillId="4" borderId="0" xfId="31" applyFont="1" applyFill="1" applyAlignment="1">
      <alignment horizontal="left" vertical="top"/>
    </xf>
    <xf numFmtId="0" fontId="42" fillId="5" borderId="0" xfId="31" applyFont="1" applyFill="1"/>
    <xf numFmtId="165" fontId="43" fillId="4" borderId="0" xfId="13" applyFont="1" applyFill="1" applyAlignment="1">
      <alignment horizontal="left"/>
    </xf>
    <xf numFmtId="165" fontId="43" fillId="4" borderId="0" xfId="13" applyFont="1" applyFill="1" applyAlignment="1">
      <alignment horizontal="center"/>
    </xf>
    <xf numFmtId="165" fontId="44" fillId="4" borderId="0" xfId="13" applyFont="1" applyFill="1" applyAlignment="1">
      <alignment horizontal="right"/>
    </xf>
    <xf numFmtId="165" fontId="44" fillId="4" borderId="0" xfId="13" applyFont="1" applyFill="1" applyAlignment="1">
      <alignment horizontal="left"/>
    </xf>
    <xf numFmtId="165" fontId="44" fillId="4" borderId="0" xfId="13" applyFont="1" applyFill="1" applyAlignment="1">
      <alignment horizontal="center"/>
    </xf>
    <xf numFmtId="165" fontId="42" fillId="5" borderId="17" xfId="13" applyFont="1" applyFill="1" applyBorder="1"/>
    <xf numFmtId="165" fontId="43" fillId="5" borderId="17" xfId="13" applyFont="1" applyFill="1" applyBorder="1"/>
    <xf numFmtId="165" fontId="43" fillId="5" borderId="17" xfId="13" applyFont="1" applyFill="1" applyBorder="1" applyAlignment="1">
      <alignment horizontal="center"/>
    </xf>
    <xf numFmtId="165" fontId="43" fillId="4" borderId="17" xfId="13" applyFont="1" applyFill="1" applyBorder="1"/>
    <xf numFmtId="165" fontId="25" fillId="5" borderId="0" xfId="13" applyFont="1" applyFill="1"/>
    <xf numFmtId="165" fontId="23" fillId="5" borderId="0" xfId="13" applyFont="1" applyFill="1" applyAlignment="1">
      <alignment horizontal="center"/>
    </xf>
    <xf numFmtId="165" fontId="23" fillId="4" borderId="0" xfId="13" applyFont="1" applyFill="1" applyAlignment="1">
      <alignment horizontal="right"/>
    </xf>
    <xf numFmtId="165" fontId="23" fillId="5" borderId="0" xfId="13" applyFont="1" applyFill="1" applyAlignment="1">
      <alignment horizontal="right"/>
    </xf>
    <xf numFmtId="165" fontId="25" fillId="4" borderId="0" xfId="13" applyFont="1" applyFill="1"/>
    <xf numFmtId="165" fontId="30" fillId="5" borderId="0" xfId="13" applyFont="1" applyFill="1" applyAlignment="1">
      <alignment horizontal="left"/>
    </xf>
    <xf numFmtId="165" fontId="30" fillId="5" borderId="0" xfId="13" applyFont="1" applyFill="1" applyAlignment="1">
      <alignment horizontal="center"/>
    </xf>
    <xf numFmtId="165" fontId="30" fillId="4" borderId="0" xfId="13" applyFont="1" applyFill="1" applyAlignment="1">
      <alignment horizontal="right"/>
    </xf>
    <xf numFmtId="165" fontId="30" fillId="5" borderId="0" xfId="13" applyFont="1" applyFill="1" applyAlignment="1">
      <alignment horizontal="right"/>
    </xf>
    <xf numFmtId="165" fontId="30" fillId="5" borderId="0" xfId="13" applyFont="1" applyFill="1"/>
    <xf numFmtId="165" fontId="25" fillId="4" borderId="0" xfId="13" applyFont="1" applyFill="1" applyAlignment="1">
      <alignment horizontal="center"/>
    </xf>
    <xf numFmtId="165" fontId="25" fillId="5" borderId="0" xfId="13" applyFont="1" applyFill="1" applyAlignment="1">
      <alignment horizontal="right"/>
    </xf>
    <xf numFmtId="165" fontId="61" fillId="5" borderId="0" xfId="13" applyFont="1" applyFill="1" applyAlignment="1">
      <alignment horizontal="right"/>
    </xf>
    <xf numFmtId="165" fontId="61" fillId="5" borderId="0" xfId="13" applyFont="1" applyFill="1" applyAlignment="1">
      <alignment horizontal="left"/>
    </xf>
    <xf numFmtId="165" fontId="25" fillId="5" borderId="18" xfId="13" applyFont="1" applyFill="1" applyBorder="1"/>
    <xf numFmtId="165" fontId="23" fillId="5" borderId="18" xfId="13" applyFont="1" applyFill="1" applyBorder="1" applyAlignment="1">
      <alignment horizontal="left"/>
    </xf>
    <xf numFmtId="165" fontId="23" fillId="5" borderId="18" xfId="13" applyFont="1" applyFill="1" applyBorder="1" applyAlignment="1">
      <alignment horizontal="center"/>
    </xf>
    <xf numFmtId="165" fontId="25" fillId="4" borderId="18" xfId="13" applyFont="1" applyFill="1" applyBorder="1"/>
    <xf numFmtId="165" fontId="30" fillId="5" borderId="18" xfId="13" applyFont="1" applyFill="1" applyBorder="1" applyAlignment="1">
      <alignment horizontal="right"/>
    </xf>
    <xf numFmtId="165" fontId="25" fillId="4" borderId="2" xfId="13" applyFont="1" applyFill="1" applyBorder="1"/>
    <xf numFmtId="165" fontId="23" fillId="4" borderId="0" xfId="13" applyFont="1" applyFill="1" applyAlignment="1">
      <alignment horizontal="left"/>
    </xf>
    <xf numFmtId="165" fontId="23" fillId="4" borderId="0" xfId="13" applyFont="1" applyFill="1" applyAlignment="1">
      <alignment horizontal="center"/>
    </xf>
    <xf numFmtId="165" fontId="23" fillId="5" borderId="0" xfId="13" applyFont="1" applyFill="1"/>
    <xf numFmtId="3" fontId="23" fillId="4" borderId="0" xfId="13" applyNumberFormat="1" applyFont="1" applyFill="1" applyAlignment="1">
      <alignment horizontal="right"/>
    </xf>
    <xf numFmtId="37" fontId="23" fillId="4" borderId="0" xfId="13" applyNumberFormat="1" applyFont="1" applyFill="1"/>
    <xf numFmtId="3" fontId="25" fillId="4" borderId="0" xfId="13" quotePrefix="1" applyNumberFormat="1" applyFont="1" applyFill="1" applyAlignment="1">
      <alignment horizontal="right"/>
    </xf>
    <xf numFmtId="165" fontId="25" fillId="4" borderId="0" xfId="13" applyFont="1" applyFill="1" applyAlignment="1">
      <alignment horizontal="left"/>
    </xf>
    <xf numFmtId="37" fontId="25" fillId="4" borderId="0" xfId="13" applyNumberFormat="1" applyFont="1" applyFill="1"/>
    <xf numFmtId="37" fontId="25" fillId="4" borderId="0" xfId="13" applyNumberFormat="1" applyFont="1" applyFill="1" applyAlignment="1">
      <alignment horizontal="right"/>
    </xf>
    <xf numFmtId="165" fontId="42" fillId="5" borderId="16" xfId="13" applyFont="1" applyFill="1" applyBorder="1"/>
    <xf numFmtId="165" fontId="42" fillId="5" borderId="16" xfId="13" applyFont="1" applyFill="1" applyBorder="1" applyAlignment="1">
      <alignment horizontal="center"/>
    </xf>
    <xf numFmtId="165" fontId="42" fillId="4" borderId="16" xfId="13" applyFont="1" applyFill="1" applyBorder="1"/>
    <xf numFmtId="165" fontId="43" fillId="4" borderId="16" xfId="13" applyFont="1" applyFill="1" applyBorder="1"/>
    <xf numFmtId="165" fontId="63" fillId="4" borderId="0" xfId="13" applyFont="1" applyFill="1" applyAlignment="1">
      <alignment horizontal="center"/>
    </xf>
    <xf numFmtId="165" fontId="63" fillId="4" borderId="0" xfId="13" applyFont="1" applyFill="1"/>
    <xf numFmtId="165" fontId="64" fillId="4" borderId="0" xfId="13" applyFont="1" applyFill="1" applyAlignment="1">
      <alignment horizontal="left"/>
    </xf>
    <xf numFmtId="165" fontId="65" fillId="4" borderId="0" xfId="13" applyFont="1" applyFill="1" applyAlignment="1">
      <alignment horizontal="left"/>
    </xf>
    <xf numFmtId="165" fontId="42" fillId="4" borderId="0" xfId="13" applyFont="1" applyFill="1" applyAlignment="1">
      <alignment horizontal="center"/>
    </xf>
    <xf numFmtId="3" fontId="23" fillId="4" borderId="0" xfId="13" quotePrefix="1" applyNumberFormat="1" applyFont="1" applyFill="1" applyAlignment="1">
      <alignment horizontal="right"/>
    </xf>
    <xf numFmtId="165" fontId="40" fillId="4" borderId="0" xfId="13" applyFont="1" applyFill="1" applyAlignment="1">
      <alignment horizontal="left"/>
    </xf>
    <xf numFmtId="165" fontId="44" fillId="4" borderId="0" xfId="13" applyFont="1" applyFill="1" applyAlignment="1">
      <alignment horizontal="right" vertical="top"/>
    </xf>
    <xf numFmtId="165" fontId="44" fillId="4" borderId="0" xfId="13" applyFont="1" applyFill="1" applyAlignment="1">
      <alignment horizontal="left" vertical="top"/>
    </xf>
    <xf numFmtId="165" fontId="42" fillId="4" borderId="17" xfId="13" applyFont="1" applyFill="1" applyBorder="1"/>
    <xf numFmtId="165" fontId="30" fillId="5" borderId="0" xfId="13" applyFont="1" applyFill="1" applyAlignment="1">
      <alignment horizontal="right" vertical="top"/>
    </xf>
    <xf numFmtId="165" fontId="23" fillId="5" borderId="18" xfId="13" applyFont="1" applyFill="1" applyBorder="1"/>
    <xf numFmtId="165" fontId="30" fillId="5" borderId="18" xfId="13" applyFont="1" applyFill="1" applyBorder="1"/>
    <xf numFmtId="3" fontId="31" fillId="6" borderId="0" xfId="20" applyNumberFormat="1" applyFont="1" applyFill="1" applyBorder="1" applyAlignment="1">
      <alignment horizontal="right"/>
    </xf>
    <xf numFmtId="3" fontId="33" fillId="6" borderId="0" xfId="20" applyNumberFormat="1" applyFont="1" applyFill="1" applyBorder="1" applyAlignment="1">
      <alignment horizontal="right"/>
    </xf>
    <xf numFmtId="165" fontId="25" fillId="5" borderId="0" xfId="13" applyFont="1" applyFill="1" applyAlignment="1">
      <alignment horizontal="left"/>
    </xf>
    <xf numFmtId="3" fontId="25" fillId="4" borderId="0" xfId="13" applyNumberFormat="1" applyFont="1" applyFill="1"/>
    <xf numFmtId="37" fontId="43" fillId="4" borderId="16" xfId="13" applyNumberFormat="1" applyFont="1" applyFill="1" applyBorder="1"/>
    <xf numFmtId="165" fontId="43" fillId="4" borderId="0" xfId="13" applyFont="1" applyFill="1"/>
    <xf numFmtId="165" fontId="42" fillId="4" borderId="0" xfId="13" applyFont="1" applyFill="1" applyAlignment="1">
      <alignment horizontal="right"/>
    </xf>
    <xf numFmtId="165" fontId="61" fillId="5" borderId="0" xfId="13" applyFont="1" applyFill="1"/>
    <xf numFmtId="165" fontId="23" fillId="4" borderId="0" xfId="13" applyFont="1" applyFill="1"/>
    <xf numFmtId="165" fontId="33" fillId="5" borderId="0" xfId="13" applyFont="1" applyFill="1" applyAlignment="1">
      <alignment horizontal="left"/>
    </xf>
    <xf numFmtId="165" fontId="33" fillId="4" borderId="0" xfId="13" applyFont="1" applyFill="1" applyAlignment="1">
      <alignment horizontal="left"/>
    </xf>
    <xf numFmtId="37" fontId="42" fillId="4" borderId="16" xfId="13" applyNumberFormat="1" applyFont="1" applyFill="1" applyBorder="1"/>
    <xf numFmtId="37" fontId="42" fillId="4" borderId="16" xfId="13" applyNumberFormat="1" applyFont="1" applyFill="1" applyBorder="1" applyAlignment="1">
      <alignment horizontal="right"/>
    </xf>
    <xf numFmtId="165" fontId="64" fillId="5" borderId="0" xfId="13" applyFont="1" applyFill="1" applyAlignment="1">
      <alignment horizontal="left"/>
    </xf>
    <xf numFmtId="37" fontId="63" fillId="4" borderId="0" xfId="13" applyNumberFormat="1" applyFont="1" applyFill="1"/>
    <xf numFmtId="165" fontId="64" fillId="4" borderId="0" xfId="13" applyFont="1" applyFill="1"/>
    <xf numFmtId="165" fontId="64" fillId="4" borderId="0" xfId="13" applyFont="1" applyFill="1" applyAlignment="1">
      <alignment horizontal="right"/>
    </xf>
    <xf numFmtId="37" fontId="63" fillId="4" borderId="0" xfId="13" applyNumberFormat="1" applyFont="1" applyFill="1" applyAlignment="1">
      <alignment horizontal="right"/>
    </xf>
    <xf numFmtId="165" fontId="43" fillId="5" borderId="0" xfId="13" applyFont="1" applyFill="1" applyAlignment="1">
      <alignment horizontal="left"/>
    </xf>
    <xf numFmtId="37" fontId="42" fillId="4" borderId="0" xfId="13" applyNumberFormat="1" applyFont="1" applyFill="1"/>
    <xf numFmtId="37" fontId="42" fillId="4" borderId="0" xfId="13" applyNumberFormat="1" applyFont="1" applyFill="1" applyAlignment="1">
      <alignment horizontal="right"/>
    </xf>
    <xf numFmtId="37" fontId="43" fillId="4" borderId="0" xfId="13" applyNumberFormat="1" applyFont="1" applyFill="1"/>
    <xf numFmtId="3" fontId="23" fillId="5" borderId="0" xfId="13" applyNumberFormat="1" applyFont="1" applyFill="1" applyAlignment="1">
      <alignment horizontal="right"/>
    </xf>
    <xf numFmtId="3" fontId="25" fillId="5" borderId="0" xfId="13" applyNumberFormat="1" applyFont="1" applyFill="1" applyAlignment="1">
      <alignment horizontal="right"/>
    </xf>
    <xf numFmtId="165" fontId="43" fillId="4" borderId="16" xfId="13" applyFont="1" applyFill="1" applyBorder="1" applyAlignment="1">
      <alignment horizontal="left"/>
    </xf>
    <xf numFmtId="165" fontId="44" fillId="4" borderId="0" xfId="13" applyFont="1" applyFill="1"/>
    <xf numFmtId="165" fontId="23" fillId="4" borderId="18" xfId="13" applyFont="1" applyFill="1" applyBorder="1"/>
    <xf numFmtId="3" fontId="25" fillId="4" borderId="0" xfId="31" applyNumberFormat="1" applyFont="1" applyFill="1" applyAlignment="1">
      <alignment horizontal="right"/>
    </xf>
    <xf numFmtId="165" fontId="42" fillId="5" borderId="0" xfId="13" applyFont="1" applyFill="1"/>
    <xf numFmtId="165" fontId="42" fillId="4" borderId="0" xfId="13" applyFont="1" applyFill="1" applyAlignment="1">
      <alignment horizontal="left"/>
    </xf>
    <xf numFmtId="1" fontId="42" fillId="4" borderId="0" xfId="13" applyNumberFormat="1" applyFont="1" applyFill="1"/>
    <xf numFmtId="165" fontId="42" fillId="5" borderId="0" xfId="13" applyFont="1" applyFill="1" applyAlignment="1">
      <alignment horizontal="left"/>
    </xf>
    <xf numFmtId="165" fontId="34" fillId="4" borderId="0" xfId="13" applyFont="1" applyFill="1"/>
    <xf numFmtId="3" fontId="25" fillId="4" borderId="0" xfId="31" quotePrefix="1" applyNumberFormat="1" applyFont="1" applyFill="1" applyAlignment="1">
      <alignment horizontal="right"/>
    </xf>
    <xf numFmtId="0" fontId="23" fillId="5" borderId="0" xfId="20" applyFont="1" applyFill="1" applyAlignment="1">
      <alignment horizontal="right"/>
    </xf>
    <xf numFmtId="0" fontId="30" fillId="5" borderId="0" xfId="20" applyFont="1" applyFill="1" applyAlignment="1">
      <alignment horizontal="right"/>
    </xf>
    <xf numFmtId="0" fontId="23" fillId="4" borderId="16" xfId="31" applyFont="1" applyFill="1" applyBorder="1"/>
    <xf numFmtId="165" fontId="35" fillId="4" borderId="19" xfId="13" applyFont="1" applyFill="1" applyBorder="1" applyAlignment="1">
      <alignment horizontal="right"/>
    </xf>
    <xf numFmtId="165" fontId="43" fillId="5" borderId="17" xfId="13" applyFont="1" applyFill="1" applyBorder="1" applyAlignment="1">
      <alignment horizontal="left"/>
    </xf>
    <xf numFmtId="165" fontId="30" fillId="4" borderId="0" xfId="13" applyFont="1" applyFill="1" applyAlignment="1">
      <alignment horizontal="center"/>
    </xf>
    <xf numFmtId="165" fontId="30" fillId="5" borderId="18" xfId="13" applyFont="1" applyFill="1" applyBorder="1" applyAlignment="1">
      <alignment horizontal="left"/>
    </xf>
    <xf numFmtId="3" fontId="23" fillId="4" borderId="0" xfId="16" applyNumberFormat="1" applyFont="1" applyFill="1" applyBorder="1" applyAlignment="1">
      <alignment horizontal="right"/>
    </xf>
    <xf numFmtId="3" fontId="25" fillId="4" borderId="0" xfId="16" applyNumberFormat="1" applyFont="1" applyFill="1" applyBorder="1"/>
    <xf numFmtId="165" fontId="43" fillId="5" borderId="16" xfId="13" applyFont="1" applyFill="1" applyBorder="1" applyAlignment="1">
      <alignment horizontal="left"/>
    </xf>
    <xf numFmtId="165" fontId="31" fillId="5" borderId="0" xfId="13" applyFont="1" applyFill="1" applyAlignment="1">
      <alignment horizontal="right"/>
    </xf>
    <xf numFmtId="165" fontId="25" fillId="5" borderId="0" xfId="13" applyFont="1" applyFill="1" applyAlignment="1">
      <alignment horizontal="center"/>
    </xf>
    <xf numFmtId="165" fontId="29" fillId="5" borderId="0" xfId="13" applyFont="1" applyFill="1" applyAlignment="1">
      <alignment horizontal="right"/>
    </xf>
    <xf numFmtId="165" fontId="25" fillId="4" borderId="0" xfId="13" applyFont="1" applyFill="1" applyAlignment="1">
      <alignment horizontal="right"/>
    </xf>
    <xf numFmtId="165" fontId="25" fillId="5" borderId="18" xfId="13" applyFont="1" applyFill="1" applyBorder="1" applyAlignment="1">
      <alignment horizontal="right"/>
    </xf>
    <xf numFmtId="3" fontId="23" fillId="4" borderId="0" xfId="13" applyNumberFormat="1" applyFont="1" applyFill="1"/>
    <xf numFmtId="167" fontId="25" fillId="4" borderId="0" xfId="13" applyNumberFormat="1" applyFont="1" applyFill="1" applyAlignment="1">
      <alignment horizontal="right"/>
    </xf>
    <xf numFmtId="167" fontId="25" fillId="4" borderId="0" xfId="13" quotePrefix="1" applyNumberFormat="1" applyFont="1" applyFill="1" applyAlignment="1">
      <alignment horizontal="right"/>
    </xf>
    <xf numFmtId="165" fontId="63" fillId="4" borderId="0" xfId="13" applyFont="1" applyFill="1" applyAlignment="1">
      <alignment horizontal="right"/>
    </xf>
    <xf numFmtId="0" fontId="25" fillId="4" borderId="0" xfId="23" applyFont="1" applyFill="1" applyAlignment="1">
      <alignment horizontal="left" vertical="center"/>
    </xf>
    <xf numFmtId="0" fontId="25" fillId="4" borderId="0" xfId="23" applyFont="1" applyFill="1" applyAlignment="1">
      <alignment horizontal="center" vertical="center"/>
    </xf>
    <xf numFmtId="0" fontId="23" fillId="4" borderId="0" xfId="23" applyFont="1" applyFill="1" applyAlignment="1">
      <alignment horizontal="right" vertical="center"/>
    </xf>
    <xf numFmtId="0" fontId="42" fillId="4" borderId="0" xfId="23" applyFont="1" applyFill="1" applyAlignment="1">
      <alignment vertical="center"/>
    </xf>
    <xf numFmtId="0" fontId="43" fillId="4" borderId="0" xfId="23" applyFont="1" applyFill="1" applyAlignment="1">
      <alignment horizontal="right" vertical="center"/>
    </xf>
    <xf numFmtId="0" fontId="43" fillId="4" borderId="0" xfId="23" applyFont="1" applyFill="1" applyAlignment="1">
      <alignment vertical="center"/>
    </xf>
    <xf numFmtId="0" fontId="42" fillId="4" borderId="0" xfId="23" applyFont="1" applyFill="1" applyAlignment="1">
      <alignment horizontal="center" vertical="center"/>
    </xf>
    <xf numFmtId="0" fontId="44" fillId="4" borderId="0" xfId="23" applyFont="1" applyFill="1" applyAlignment="1">
      <alignment horizontal="right" vertical="center"/>
    </xf>
    <xf numFmtId="0" fontId="44" fillId="4" borderId="0" xfId="23" applyFont="1" applyFill="1" applyAlignment="1">
      <alignment vertical="center"/>
    </xf>
    <xf numFmtId="0" fontId="25" fillId="4" borderId="17" xfId="23" applyFont="1" applyFill="1" applyBorder="1" applyAlignment="1">
      <alignment vertical="center"/>
    </xf>
    <xf numFmtId="0" fontId="25" fillId="4" borderId="17" xfId="23" applyFont="1" applyFill="1" applyBorder="1" applyAlignment="1">
      <alignment horizontal="left" vertical="center"/>
    </xf>
    <xf numFmtId="0" fontId="25" fillId="4" borderId="17" xfId="23" applyFont="1" applyFill="1" applyBorder="1" applyAlignment="1">
      <alignment horizontal="center" vertical="center"/>
    </xf>
    <xf numFmtId="0" fontId="23" fillId="4" borderId="0" xfId="32" applyFont="1" applyFill="1" applyAlignment="1">
      <alignment vertical="center"/>
    </xf>
    <xf numFmtId="0" fontId="23" fillId="4" borderId="0" xfId="23" applyFont="1" applyFill="1" applyAlignment="1">
      <alignment vertical="center"/>
    </xf>
    <xf numFmtId="0" fontId="23" fillId="4" borderId="0" xfId="23" applyFont="1" applyFill="1" applyAlignment="1">
      <alignment horizontal="center" vertical="center"/>
    </xf>
    <xf numFmtId="0" fontId="61" fillId="4" borderId="0" xfId="23" applyFont="1" applyFill="1" applyAlignment="1">
      <alignment vertical="center"/>
    </xf>
    <xf numFmtId="0" fontId="30" fillId="4" borderId="0" xfId="32" applyFont="1" applyFill="1" applyAlignment="1">
      <alignment vertical="center"/>
    </xf>
    <xf numFmtId="0" fontId="30" fillId="4" borderId="0" xfId="23" applyFont="1" applyFill="1" applyAlignment="1">
      <alignment horizontal="right" vertical="center"/>
    </xf>
    <xf numFmtId="0" fontId="23" fillId="4" borderId="18" xfId="23" applyFont="1" applyFill="1" applyBorder="1" applyAlignment="1">
      <alignment vertical="center"/>
    </xf>
    <xf numFmtId="0" fontId="25" fillId="4" borderId="18" xfId="23" applyFont="1" applyFill="1" applyBorder="1" applyAlignment="1">
      <alignment horizontal="center" vertical="center"/>
    </xf>
    <xf numFmtId="0" fontId="23" fillId="4" borderId="2" xfId="23" applyFont="1" applyFill="1" applyBorder="1" applyAlignment="1">
      <alignment vertical="center"/>
    </xf>
    <xf numFmtId="0" fontId="23" fillId="4" borderId="0" xfId="23" applyFont="1" applyFill="1" applyAlignment="1">
      <alignment horizontal="left" vertical="center"/>
    </xf>
    <xf numFmtId="169" fontId="31" fillId="4" borderId="0" xfId="33" applyNumberFormat="1" applyFont="1" applyFill="1" applyAlignment="1">
      <alignment horizontal="right" vertical="center" wrapText="1"/>
    </xf>
    <xf numFmtId="0" fontId="33" fillId="4" borderId="0" xfId="23" applyFont="1" applyFill="1" applyAlignment="1">
      <alignment vertical="center"/>
    </xf>
    <xf numFmtId="3" fontId="23" fillId="4" borderId="0" xfId="23" applyNumberFormat="1" applyFont="1" applyFill="1" applyAlignment="1">
      <alignment horizontal="right" vertical="center"/>
    </xf>
    <xf numFmtId="3" fontId="25" fillId="4" borderId="0" xfId="32" applyNumberFormat="1" applyFont="1" applyFill="1" applyAlignment="1">
      <alignment horizontal="right" vertical="center"/>
    </xf>
    <xf numFmtId="169" fontId="33" fillId="4" borderId="0" xfId="33" applyNumberFormat="1" applyFont="1" applyFill="1" applyAlignment="1">
      <alignment horizontal="right" vertical="center" wrapText="1"/>
    </xf>
    <xf numFmtId="0" fontId="33" fillId="4" borderId="0" xfId="23" applyFont="1" applyFill="1" applyAlignment="1">
      <alignment horizontal="left" vertical="center"/>
    </xf>
    <xf numFmtId="3" fontId="25" fillId="4" borderId="0" xfId="23" applyNumberFormat="1" applyFont="1" applyFill="1" applyAlignment="1">
      <alignment horizontal="right" vertical="center"/>
    </xf>
    <xf numFmtId="0" fontId="25" fillId="4" borderId="0" xfId="23" applyFont="1" applyFill="1" applyAlignment="1">
      <alignment horizontal="right" vertical="center"/>
    </xf>
    <xf numFmtId="3" fontId="25" fillId="4" borderId="0" xfId="23" applyNumberFormat="1" applyFont="1" applyFill="1" applyAlignment="1">
      <alignment vertical="center"/>
    </xf>
    <xf numFmtId="3" fontId="25" fillId="4" borderId="0" xfId="23" quotePrefix="1" applyNumberFormat="1" applyFont="1" applyFill="1" applyAlignment="1">
      <alignment horizontal="right" vertical="center"/>
    </xf>
    <xf numFmtId="0" fontId="25" fillId="4" borderId="16" xfId="23" applyFont="1" applyFill="1" applyBorder="1" applyAlignment="1">
      <alignment vertical="center"/>
    </xf>
    <xf numFmtId="0" fontId="25" fillId="4" borderId="16" xfId="23" applyFont="1" applyFill="1" applyBorder="1" applyAlignment="1">
      <alignment horizontal="left" vertical="center"/>
    </xf>
    <xf numFmtId="0" fontId="25" fillId="4" borderId="16" xfId="23" applyFont="1" applyFill="1" applyBorder="1" applyAlignment="1">
      <alignment horizontal="center" vertical="center"/>
    </xf>
    <xf numFmtId="0" fontId="23" fillId="4" borderId="16" xfId="23" applyFont="1" applyFill="1" applyBorder="1" applyAlignment="1">
      <alignment horizontal="right" vertical="center"/>
    </xf>
    <xf numFmtId="0" fontId="53" fillId="4" borderId="0" xfId="23" applyFont="1" applyFill="1" applyAlignment="1">
      <alignment horizontal="right" vertical="center"/>
    </xf>
    <xf numFmtId="0" fontId="37" fillId="4" borderId="0" xfId="32" applyFont="1" applyFill="1" applyAlignment="1">
      <alignment horizontal="right" vertical="center"/>
    </xf>
    <xf numFmtId="0" fontId="33" fillId="4" borderId="0" xfId="23" applyFont="1" applyFill="1" applyAlignment="1">
      <alignment horizontal="center" vertical="center"/>
    </xf>
    <xf numFmtId="0" fontId="1" fillId="4" borderId="0" xfId="23" applyFill="1"/>
    <xf numFmtId="0" fontId="53" fillId="4" borderId="0" xfId="32" applyFont="1" applyFill="1" applyAlignment="1">
      <alignment horizontal="right" vertical="center"/>
    </xf>
    <xf numFmtId="0" fontId="30" fillId="4" borderId="0" xfId="23" applyFont="1" applyFill="1" applyBorder="1" applyAlignment="1">
      <alignment horizontal="right" vertical="center"/>
    </xf>
    <xf numFmtId="0" fontId="30" fillId="0" borderId="0" xfId="14" applyFont="1" applyFill="1" applyBorder="1" applyAlignment="1">
      <alignment horizontal="right"/>
    </xf>
    <xf numFmtId="0" fontId="25" fillId="4" borderId="0" xfId="32" applyFont="1" applyFill="1"/>
    <xf numFmtId="0" fontId="25" fillId="4" borderId="0" xfId="32" applyFont="1" applyFill="1" applyAlignment="1">
      <alignment horizontal="left" indent="1"/>
    </xf>
    <xf numFmtId="0" fontId="25" fillId="4" borderId="0" xfId="32" applyFont="1" applyFill="1" applyAlignment="1">
      <alignment horizontal="center"/>
    </xf>
    <xf numFmtId="0" fontId="25" fillId="4" borderId="0" xfId="32" applyFont="1" applyFill="1" applyAlignment="1">
      <alignment horizontal="right"/>
    </xf>
    <xf numFmtId="0" fontId="23" fillId="4" borderId="0" xfId="32" applyFont="1" applyFill="1" applyAlignment="1">
      <alignment horizontal="right" indent="1"/>
    </xf>
    <xf numFmtId="0" fontId="42" fillId="4" borderId="0" xfId="32" applyFont="1" applyFill="1"/>
    <xf numFmtId="0" fontId="43" fillId="4" borderId="0" xfId="32" applyFont="1" applyFill="1" applyAlignment="1">
      <alignment horizontal="right"/>
    </xf>
    <xf numFmtId="0" fontId="43" fillId="4" borderId="0" xfId="32" applyFont="1" applyFill="1" applyAlignment="1">
      <alignment vertical="top"/>
    </xf>
    <xf numFmtId="0" fontId="42" fillId="4" borderId="0" xfId="32" applyFont="1" applyFill="1" applyAlignment="1">
      <alignment horizontal="center"/>
    </xf>
    <xf numFmtId="0" fontId="42" fillId="4" borderId="0" xfId="32" applyFont="1" applyFill="1" applyAlignment="1">
      <alignment horizontal="right"/>
    </xf>
    <xf numFmtId="0" fontId="43" fillId="4" borderId="0" xfId="32" applyFont="1" applyFill="1" applyAlignment="1">
      <alignment horizontal="right" indent="1"/>
    </xf>
    <xf numFmtId="0" fontId="43" fillId="4" borderId="0" xfId="32" applyFont="1" applyFill="1" applyAlignment="1">
      <alignment vertical="top" wrapText="1"/>
    </xf>
    <xf numFmtId="0" fontId="44" fillId="4" borderId="0" xfId="32" applyFont="1" applyFill="1" applyAlignment="1">
      <alignment horizontal="right" vertical="top"/>
    </xf>
    <xf numFmtId="0" fontId="44" fillId="4" borderId="0" xfId="32" applyFont="1" applyFill="1" applyAlignment="1">
      <alignment vertical="top"/>
    </xf>
    <xf numFmtId="0" fontId="25" fillId="4" borderId="17" xfId="32" applyFont="1" applyFill="1" applyBorder="1"/>
    <xf numFmtId="0" fontId="25" fillId="4" borderId="17" xfId="32" applyFont="1" applyFill="1" applyBorder="1" applyAlignment="1">
      <alignment horizontal="left" indent="1"/>
    </xf>
    <xf numFmtId="0" fontId="25" fillId="4" borderId="17" xfId="32" applyFont="1" applyFill="1" applyBorder="1" applyAlignment="1">
      <alignment horizontal="center"/>
    </xf>
    <xf numFmtId="0" fontId="25" fillId="4" borderId="17" xfId="32" applyFont="1" applyFill="1" applyBorder="1" applyAlignment="1">
      <alignment horizontal="right"/>
    </xf>
    <xf numFmtId="0" fontId="23" fillId="4" borderId="17" xfId="32" applyFont="1" applyFill="1" applyBorder="1" applyAlignment="1">
      <alignment horizontal="right" indent="1"/>
    </xf>
    <xf numFmtId="0" fontId="23" fillId="4" borderId="0" xfId="32" applyFont="1" applyFill="1"/>
    <xf numFmtId="0" fontId="23" fillId="4" borderId="0" xfId="32" applyFont="1" applyFill="1" applyAlignment="1">
      <alignment wrapText="1"/>
    </xf>
    <xf numFmtId="0" fontId="23" fillId="4" borderId="0" xfId="32" applyFont="1" applyFill="1" applyAlignment="1">
      <alignment horizontal="center"/>
    </xf>
    <xf numFmtId="0" fontId="23" fillId="4" borderId="0" xfId="32" applyFont="1" applyFill="1" applyAlignment="1">
      <alignment horizontal="right"/>
    </xf>
    <xf numFmtId="0" fontId="61" fillId="4" borderId="0" xfId="32" applyFont="1" applyFill="1" applyAlignment="1">
      <alignment vertical="top"/>
    </xf>
    <xf numFmtId="0" fontId="30" fillId="4" borderId="0" xfId="32" applyFont="1" applyFill="1" applyAlignment="1">
      <alignment vertical="top"/>
    </xf>
    <xf numFmtId="0" fontId="61" fillId="4" borderId="0" xfId="32" applyFont="1" applyFill="1" applyAlignment="1">
      <alignment vertical="top" wrapText="1"/>
    </xf>
    <xf numFmtId="0" fontId="30" fillId="4" borderId="0" xfId="32" applyFont="1" applyFill="1" applyAlignment="1">
      <alignment horizontal="center" vertical="top" wrapText="1"/>
    </xf>
    <xf numFmtId="0" fontId="30" fillId="4" borderId="0" xfId="32" applyFont="1" applyFill="1" applyAlignment="1">
      <alignment horizontal="right" vertical="top" wrapText="1"/>
    </xf>
    <xf numFmtId="0" fontId="30" fillId="4" borderId="0" xfId="32" applyFont="1" applyFill="1" applyAlignment="1">
      <alignment horizontal="right"/>
    </xf>
    <xf numFmtId="0" fontId="23" fillId="4" borderId="18" xfId="32" applyFont="1" applyFill="1" applyBorder="1"/>
    <xf numFmtId="0" fontId="23" fillId="4" borderId="18" xfId="32" applyFont="1" applyFill="1" applyBorder="1" applyAlignment="1">
      <alignment vertical="top" wrapText="1"/>
    </xf>
    <xf numFmtId="0" fontId="25" fillId="4" borderId="18" xfId="32" applyFont="1" applyFill="1" applyBorder="1" applyAlignment="1">
      <alignment horizontal="center" vertical="center" wrapText="1"/>
    </xf>
    <xf numFmtId="0" fontId="25" fillId="4" borderId="18" xfId="32" applyFont="1" applyFill="1" applyBorder="1" applyAlignment="1">
      <alignment horizontal="right" vertical="center" wrapText="1"/>
    </xf>
    <xf numFmtId="0" fontId="23" fillId="4" borderId="18" xfId="32" applyFont="1" applyFill="1" applyBorder="1" applyAlignment="1">
      <alignment horizontal="right" vertical="top" wrapText="1"/>
    </xf>
    <xf numFmtId="0" fontId="23" fillId="4" borderId="2" xfId="32" applyFont="1" applyFill="1" applyBorder="1"/>
    <xf numFmtId="0" fontId="23" fillId="4" borderId="0" xfId="32" applyFont="1" applyFill="1" applyAlignment="1">
      <alignment horizontal="left" vertical="top" wrapText="1"/>
    </xf>
    <xf numFmtId="0" fontId="25" fillId="4" borderId="0" xfId="32" applyFont="1" applyFill="1" applyAlignment="1">
      <alignment horizontal="center" vertical="center" wrapText="1"/>
    </xf>
    <xf numFmtId="0" fontId="25" fillId="4" borderId="0" xfId="32" applyFont="1" applyFill="1" applyAlignment="1">
      <alignment horizontal="right" vertical="center" wrapText="1"/>
    </xf>
    <xf numFmtId="0" fontId="23" fillId="4" borderId="0" xfId="32" applyFont="1" applyFill="1" applyAlignment="1">
      <alignment horizontal="right" vertical="top" wrapText="1"/>
    </xf>
    <xf numFmtId="3" fontId="31" fillId="4" borderId="0" xfId="15" applyNumberFormat="1" applyFont="1" applyFill="1" applyAlignment="1">
      <alignment horizontal="right"/>
    </xf>
    <xf numFmtId="0" fontId="39" fillId="4" borderId="16" xfId="15" applyFont="1" applyFill="1" applyBorder="1" applyAlignment="1">
      <alignment horizontal="right"/>
    </xf>
    <xf numFmtId="0" fontId="36" fillId="4" borderId="0" xfId="15" applyFont="1" applyFill="1"/>
    <xf numFmtId="0" fontId="36" fillId="4" borderId="0" xfId="32" applyFont="1" applyFill="1"/>
    <xf numFmtId="0" fontId="36" fillId="4" borderId="0" xfId="32" applyFont="1" applyFill="1" applyAlignment="1">
      <alignment horizontal="center" vertical="center"/>
    </xf>
    <xf numFmtId="0" fontId="36" fillId="4" borderId="0" xfId="32" applyFont="1" applyFill="1" applyAlignment="1">
      <alignment horizontal="right"/>
    </xf>
    <xf numFmtId="0" fontId="53" fillId="4" borderId="0" xfId="30" applyFont="1" applyFill="1"/>
    <xf numFmtId="0" fontId="38" fillId="4" borderId="0" xfId="32" applyFont="1" applyFill="1" applyAlignment="1">
      <alignment horizontal="right" vertical="top"/>
    </xf>
    <xf numFmtId="0" fontId="53" fillId="4" borderId="0" xfId="32" applyFont="1" applyFill="1" applyAlignment="1">
      <alignment horizontal="left" vertical="center"/>
    </xf>
    <xf numFmtId="0" fontId="36" fillId="4" borderId="0" xfId="32" applyFont="1" applyFill="1" applyAlignment="1">
      <alignment horizontal="left" vertical="center"/>
    </xf>
    <xf numFmtId="0" fontId="37" fillId="4" borderId="0" xfId="32" applyFont="1" applyFill="1" applyAlignment="1">
      <alignment horizontal="left" vertical="center"/>
    </xf>
    <xf numFmtId="165" fontId="43" fillId="4" borderId="17" xfId="18" applyNumberFormat="1" applyFont="1" applyFill="1" applyBorder="1"/>
    <xf numFmtId="165" fontId="23" fillId="4" borderId="17" xfId="18" applyNumberFormat="1" applyFont="1" applyFill="1" applyBorder="1"/>
    <xf numFmtId="165" fontId="42" fillId="4" borderId="0" xfId="18" applyNumberFormat="1" applyFont="1" applyFill="1"/>
    <xf numFmtId="165" fontId="43" fillId="4" borderId="0" xfId="18" applyNumberFormat="1" applyFont="1" applyFill="1"/>
    <xf numFmtId="165" fontId="23" fillId="4" borderId="0" xfId="18" applyNumberFormat="1" applyFont="1" applyFill="1" applyAlignment="1">
      <alignment horizontal="left"/>
    </xf>
    <xf numFmtId="165" fontId="23" fillId="4" borderId="0" xfId="18" applyNumberFormat="1" applyFont="1" applyFill="1"/>
    <xf numFmtId="165" fontId="23" fillId="4" borderId="0" xfId="18" applyNumberFormat="1" applyFont="1" applyFill="1" applyAlignment="1">
      <alignment horizontal="center"/>
    </xf>
    <xf numFmtId="170" fontId="23" fillId="4" borderId="0" xfId="17" applyNumberFormat="1" applyFont="1" applyFill="1" applyAlignment="1">
      <alignment horizontal="right" wrapText="1"/>
    </xf>
    <xf numFmtId="165" fontId="30" fillId="4" borderId="0" xfId="18" applyNumberFormat="1" applyFont="1" applyFill="1" applyAlignment="1">
      <alignment vertical="top"/>
    </xf>
    <xf numFmtId="170" fontId="30" fillId="4" borderId="0" xfId="17" applyNumberFormat="1" applyFont="1" applyFill="1" applyAlignment="1">
      <alignment horizontal="center" vertical="top" wrapText="1"/>
    </xf>
    <xf numFmtId="170" fontId="30" fillId="4" borderId="0" xfId="17" applyNumberFormat="1" applyFont="1" applyFill="1" applyAlignment="1">
      <alignment horizontal="right" vertical="top" wrapText="1"/>
    </xf>
    <xf numFmtId="0" fontId="23" fillId="4" borderId="0" xfId="18" applyFont="1" applyFill="1" applyAlignment="1">
      <alignment horizontal="right"/>
    </xf>
    <xf numFmtId="170" fontId="23" fillId="4" borderId="0" xfId="17" applyNumberFormat="1" applyFont="1" applyFill="1" applyAlignment="1">
      <alignment horizontal="center"/>
    </xf>
    <xf numFmtId="170" fontId="23" fillId="4" borderId="0" xfId="17" applyNumberFormat="1" applyFont="1" applyFill="1" applyAlignment="1">
      <alignment horizontal="right" vertical="top" wrapText="1"/>
    </xf>
    <xf numFmtId="165" fontId="44" fillId="4" borderId="0" xfId="18" applyNumberFormat="1" applyFont="1" applyFill="1" applyAlignment="1">
      <alignment horizontal="left"/>
    </xf>
    <xf numFmtId="165" fontId="25" fillId="4" borderId="0" xfId="18" applyNumberFormat="1" applyFont="1" applyFill="1"/>
    <xf numFmtId="165" fontId="30" fillId="4" borderId="0" xfId="18" applyNumberFormat="1" applyFont="1" applyFill="1" applyAlignment="1">
      <alignment horizontal="left"/>
    </xf>
    <xf numFmtId="0" fontId="23" fillId="4" borderId="0" xfId="17" applyFont="1" applyFill="1" applyAlignment="1">
      <alignment horizontal="right" vertical="top" wrapText="1"/>
    </xf>
    <xf numFmtId="170" fontId="30" fillId="4" borderId="0" xfId="17" applyNumberFormat="1" applyFont="1" applyFill="1" applyAlignment="1">
      <alignment horizontal="right" wrapText="1"/>
    </xf>
    <xf numFmtId="165" fontId="30" fillId="4" borderId="0" xfId="18" applyNumberFormat="1" applyFont="1" applyFill="1" applyAlignment="1">
      <alignment horizontal="right"/>
    </xf>
    <xf numFmtId="165" fontId="43" fillId="4" borderId="18" xfId="18" applyNumberFormat="1" applyFont="1" applyFill="1" applyBorder="1"/>
    <xf numFmtId="165" fontId="23" fillId="4" borderId="18" xfId="18" applyNumberFormat="1" applyFont="1" applyFill="1" applyBorder="1"/>
    <xf numFmtId="3" fontId="25" fillId="4" borderId="18" xfId="32" applyNumberFormat="1" applyFont="1" applyFill="1" applyBorder="1" applyAlignment="1">
      <alignment horizontal="right" vertical="center" indent="1"/>
    </xf>
    <xf numFmtId="3" fontId="33" fillId="4" borderId="0" xfId="15" applyNumberFormat="1" applyFont="1" applyFill="1"/>
    <xf numFmtId="3" fontId="39" fillId="4" borderId="0" xfId="15" applyNumberFormat="1" applyFont="1" applyFill="1"/>
    <xf numFmtId="0" fontId="53" fillId="4" borderId="19" xfId="15" applyFont="1" applyFill="1" applyBorder="1" applyAlignment="1">
      <alignment horizontal="right"/>
    </xf>
    <xf numFmtId="165" fontId="18" fillId="2" borderId="0" xfId="8" applyFont="1" applyFill="1" applyBorder="1" applyAlignment="1">
      <alignment horizontal="center"/>
    </xf>
    <xf numFmtId="0" fontId="31" fillId="4" borderId="0" xfId="20" applyFont="1" applyFill="1" applyAlignment="1">
      <alignment horizontal="center" wrapText="1"/>
    </xf>
    <xf numFmtId="0" fontId="31" fillId="4" borderId="17" xfId="20" applyFont="1" applyFill="1" applyBorder="1" applyAlignment="1">
      <alignment horizontal="left"/>
    </xf>
    <xf numFmtId="0" fontId="31" fillId="4" borderId="0" xfId="20" applyFont="1" applyFill="1" applyAlignment="1">
      <alignment horizontal="left"/>
    </xf>
    <xf numFmtId="0" fontId="31" fillId="4" borderId="17" xfId="20" applyFont="1" applyFill="1" applyBorder="1" applyAlignment="1">
      <alignment horizontal="center"/>
    </xf>
    <xf numFmtId="0" fontId="31" fillId="4" borderId="0" xfId="20" applyFont="1" applyFill="1" applyAlignment="1">
      <alignment horizontal="center"/>
    </xf>
    <xf numFmtId="0" fontId="31" fillId="4" borderId="17" xfId="20" applyFont="1" applyFill="1" applyBorder="1" applyAlignment="1">
      <alignment horizontal="right" wrapText="1"/>
    </xf>
    <xf numFmtId="0" fontId="31" fillId="4" borderId="0" xfId="20" applyFont="1" applyFill="1" applyAlignment="1">
      <alignment horizontal="right" wrapText="1"/>
    </xf>
    <xf numFmtId="0" fontId="29" fillId="4" borderId="0" xfId="20" applyFont="1" applyFill="1" applyAlignment="1">
      <alignment horizontal="right" vertical="top" wrapText="1"/>
    </xf>
    <xf numFmtId="0" fontId="29" fillId="4" borderId="18" xfId="20" applyFont="1" applyFill="1" applyBorder="1" applyAlignment="1">
      <alignment horizontal="right" vertical="top" wrapText="1"/>
    </xf>
    <xf numFmtId="0" fontId="44" fillId="4" borderId="0" xfId="20" applyFont="1" applyFill="1" applyAlignment="1">
      <alignment horizontal="left" vertical="top" wrapText="1"/>
    </xf>
    <xf numFmtId="0" fontId="39" fillId="4" borderId="0" xfId="20" applyFont="1" applyFill="1" applyAlignment="1">
      <alignment horizontal="right" wrapText="1"/>
    </xf>
    <xf numFmtId="0" fontId="29" fillId="4" borderId="18" xfId="20" applyFont="1" applyFill="1" applyBorder="1" applyAlignment="1">
      <alignment horizontal="center" vertical="top"/>
    </xf>
    <xf numFmtId="0" fontId="23" fillId="4" borderId="17" xfId="12" applyNumberFormat="1" applyFont="1" applyFill="1" applyBorder="1" applyAlignment="1">
      <alignment horizontal="left" vertical="center" wrapText="1" indent="1"/>
    </xf>
    <xf numFmtId="0" fontId="23" fillId="4" borderId="0" xfId="12" applyNumberFormat="1" applyFont="1" applyFill="1" applyAlignment="1">
      <alignment horizontal="left" vertical="center" wrapText="1" indent="1"/>
    </xf>
    <xf numFmtId="0" fontId="23" fillId="4" borderId="18" xfId="12" applyNumberFormat="1" applyFont="1" applyFill="1" applyBorder="1" applyAlignment="1">
      <alignment horizontal="left" vertical="center" wrapText="1" indent="1"/>
    </xf>
    <xf numFmtId="165" fontId="23" fillId="4" borderId="18" xfId="19" applyFont="1" applyFill="1" applyBorder="1" applyAlignment="1">
      <alignment horizontal="center" vertical="center" wrapText="1"/>
    </xf>
    <xf numFmtId="165" fontId="23" fillId="4" borderId="0" xfId="19" applyFont="1" applyFill="1" applyAlignment="1">
      <alignment horizontal="center" vertical="center" wrapText="1"/>
    </xf>
    <xf numFmtId="165" fontId="23" fillId="4" borderId="18" xfId="19" applyFont="1" applyFill="1" applyBorder="1" applyAlignment="1">
      <alignment horizontal="center" wrapText="1"/>
    </xf>
    <xf numFmtId="0" fontId="25" fillId="4" borderId="18" xfId="12" applyNumberFormat="1" applyFont="1" applyFill="1" applyBorder="1" applyAlignment="1">
      <alignment horizontal="center"/>
    </xf>
    <xf numFmtId="165" fontId="25" fillId="4" borderId="18" xfId="18" applyNumberFormat="1" applyFont="1" applyFill="1" applyBorder="1" applyAlignment="1">
      <alignment horizontal="center" vertical="top"/>
    </xf>
  </cellXfs>
  <cellStyles count="34">
    <cellStyle name="Comma 2" xfId="1" xr:uid="{00000000-0005-0000-0000-000001000000}"/>
    <cellStyle name="Comma 2 2" xfId="2" xr:uid="{00000000-0005-0000-0000-000002000000}"/>
    <cellStyle name="Comma 2 2 2" xfId="16" xr:uid="{00000000-0005-0000-0000-000003000000}"/>
    <cellStyle name="Comma 2 3" xfId="33" xr:uid="{70B6E8B9-0ED8-44C9-81E3-DAAF2BF81CAB}"/>
    <cellStyle name="Comma 3" xfId="28" xr:uid="{10799275-CF16-4977-91C9-A629BB55E451}"/>
    <cellStyle name="Comma 858" xfId="29" xr:uid="{0AF99075-8C61-4389-8E13-22DBF674D9FF}"/>
    <cellStyle name="Hyperlink" xfId="3" builtinId="8"/>
    <cellStyle name="Hyperlink 2" xfId="4" xr:uid="{00000000-0005-0000-0000-000005000000}"/>
    <cellStyle name="Hyperlink 3" xfId="5" xr:uid="{00000000-0005-0000-0000-000006000000}"/>
    <cellStyle name="Hyperlink 4" xfId="6" xr:uid="{00000000-0005-0000-0000-000007000000}"/>
    <cellStyle name="Normal" xfId="0" builtinId="0"/>
    <cellStyle name="Normal 10 11 2" xfId="32" xr:uid="{9EE89FFC-FE81-4A16-B983-D6D4E5B3C06E}"/>
    <cellStyle name="Normal 13" xfId="26" xr:uid="{1936551E-C745-4A3E-A6B5-FE00FB809E2C}"/>
    <cellStyle name="Normal 2" xfId="7" xr:uid="{00000000-0005-0000-0000-000009000000}"/>
    <cellStyle name="Normal 2 2" xfId="17" xr:uid="{00000000-0005-0000-0000-00000A000000}"/>
    <cellStyle name="Normal 2 258" xfId="12" xr:uid="{00000000-0005-0000-0000-00000B000000}"/>
    <cellStyle name="Normal 3" xfId="8" xr:uid="{00000000-0005-0000-0000-00000C000000}"/>
    <cellStyle name="Normal 3 5 2 5" xfId="11" xr:uid="{00000000-0005-0000-0000-00000D000000}"/>
    <cellStyle name="Normal 3 5 2 5 2" xfId="21" xr:uid="{D6836CE5-AEEA-43B6-9363-62D1802DC92E}"/>
    <cellStyle name="Normal 3 5 2 5 3" xfId="25" xr:uid="{A8B46CE3-4BDC-4E96-B534-54AB0A004E92}"/>
    <cellStyle name="Normal 3 84" xfId="19" xr:uid="{00000000-0005-0000-0000-00000E000000}"/>
    <cellStyle name="Normal 4" xfId="9" xr:uid="{00000000-0005-0000-0000-00000F000000}"/>
    <cellStyle name="Normal 4 2" xfId="18" xr:uid="{00000000-0005-0000-0000-000010000000}"/>
    <cellStyle name="Normal 4 3" xfId="31" xr:uid="{B5CE4A7D-6C13-4053-B3B8-542DD6E5133A}"/>
    <cellStyle name="Normal 4 4" xfId="27" xr:uid="{78A7FA41-2C74-4849-B520-78F186BAE33D}"/>
    <cellStyle name="Normal 5" xfId="10" xr:uid="{00000000-0005-0000-0000-000011000000}"/>
    <cellStyle name="Normal 5 13" xfId="22" xr:uid="{5AE8250B-99FB-4224-97F5-EE7BAFBD5F80}"/>
    <cellStyle name="Normal 5 2" xfId="24" xr:uid="{75E05C65-2725-415E-8AD7-CDEFE566CC45}"/>
    <cellStyle name="Normal 6" xfId="14" xr:uid="{00000000-0005-0000-0000-000012000000}"/>
    <cellStyle name="Normal 6 57" xfId="23" xr:uid="{D16E6442-EA48-40CB-B7EC-4192FDE7B71C}"/>
    <cellStyle name="Normal 7" xfId="20" xr:uid="{00000000-0005-0000-0000-000013000000}"/>
    <cellStyle name="Normal 7 54" xfId="13" xr:uid="{00000000-0005-0000-0000-000014000000}"/>
    <cellStyle name="Normal 724" xfId="15" xr:uid="{00000000-0005-0000-0000-000015000000}"/>
    <cellStyle name="Normal 726" xfId="30" xr:uid="{B4C14C5F-844B-4A04-856F-C9F2C4D19400}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  <mruColors>
      <color rgb="FF99CCFF"/>
      <color rgb="FFB3D9FF"/>
      <color rgb="FFB3D9E1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26" Type="http://schemas.openxmlformats.org/officeDocument/2006/relationships/worksheet" Target="worksheets/sheet26.xml"/><Relationship Id="rId21" Type="http://schemas.openxmlformats.org/officeDocument/2006/relationships/worksheet" Target="worksheets/sheet21.xml"/><Relationship Id="rId42" Type="http://schemas.openxmlformats.org/officeDocument/2006/relationships/externalLink" Target="externalLinks/externalLink12.xml"/><Relationship Id="rId47" Type="http://schemas.openxmlformats.org/officeDocument/2006/relationships/externalLink" Target="externalLinks/externalLink17.xml"/><Relationship Id="rId63" Type="http://schemas.openxmlformats.org/officeDocument/2006/relationships/externalLink" Target="externalLinks/externalLink33.xml"/><Relationship Id="rId68" Type="http://schemas.openxmlformats.org/officeDocument/2006/relationships/externalLink" Target="externalLinks/externalLink38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9" Type="http://schemas.openxmlformats.org/officeDocument/2006/relationships/worksheet" Target="worksheets/sheet29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externalLink" Target="externalLinks/externalLink2.xml"/><Relationship Id="rId37" Type="http://schemas.openxmlformats.org/officeDocument/2006/relationships/externalLink" Target="externalLinks/externalLink7.xml"/><Relationship Id="rId40" Type="http://schemas.openxmlformats.org/officeDocument/2006/relationships/externalLink" Target="externalLinks/externalLink10.xml"/><Relationship Id="rId45" Type="http://schemas.openxmlformats.org/officeDocument/2006/relationships/externalLink" Target="externalLinks/externalLink15.xml"/><Relationship Id="rId53" Type="http://schemas.openxmlformats.org/officeDocument/2006/relationships/externalLink" Target="externalLinks/externalLink23.xml"/><Relationship Id="rId58" Type="http://schemas.openxmlformats.org/officeDocument/2006/relationships/externalLink" Target="externalLinks/externalLink28.xml"/><Relationship Id="rId66" Type="http://schemas.openxmlformats.org/officeDocument/2006/relationships/externalLink" Target="externalLinks/externalLink36.xml"/><Relationship Id="rId5" Type="http://schemas.openxmlformats.org/officeDocument/2006/relationships/worksheet" Target="worksheets/sheet5.xml"/><Relationship Id="rId61" Type="http://schemas.openxmlformats.org/officeDocument/2006/relationships/externalLink" Target="externalLinks/externalLink31.xml"/><Relationship Id="rId19" Type="http://schemas.openxmlformats.org/officeDocument/2006/relationships/worksheet" Target="worksheets/sheet1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externalLink" Target="externalLinks/externalLink5.xml"/><Relationship Id="rId43" Type="http://schemas.openxmlformats.org/officeDocument/2006/relationships/externalLink" Target="externalLinks/externalLink13.xml"/><Relationship Id="rId48" Type="http://schemas.openxmlformats.org/officeDocument/2006/relationships/externalLink" Target="externalLinks/externalLink18.xml"/><Relationship Id="rId56" Type="http://schemas.openxmlformats.org/officeDocument/2006/relationships/externalLink" Target="externalLinks/externalLink26.xml"/><Relationship Id="rId64" Type="http://schemas.openxmlformats.org/officeDocument/2006/relationships/externalLink" Target="externalLinks/externalLink34.xml"/><Relationship Id="rId69" Type="http://schemas.openxmlformats.org/officeDocument/2006/relationships/externalLink" Target="externalLinks/externalLink39.xml"/><Relationship Id="rId8" Type="http://schemas.openxmlformats.org/officeDocument/2006/relationships/worksheet" Target="worksheets/sheet8.xml"/><Relationship Id="rId51" Type="http://schemas.openxmlformats.org/officeDocument/2006/relationships/externalLink" Target="externalLinks/externalLink21.xml"/><Relationship Id="rId72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externalLink" Target="externalLinks/externalLink3.xml"/><Relationship Id="rId38" Type="http://schemas.openxmlformats.org/officeDocument/2006/relationships/externalLink" Target="externalLinks/externalLink8.xml"/><Relationship Id="rId46" Type="http://schemas.openxmlformats.org/officeDocument/2006/relationships/externalLink" Target="externalLinks/externalLink16.xml"/><Relationship Id="rId59" Type="http://schemas.openxmlformats.org/officeDocument/2006/relationships/externalLink" Target="externalLinks/externalLink29.xml"/><Relationship Id="rId67" Type="http://schemas.openxmlformats.org/officeDocument/2006/relationships/externalLink" Target="externalLinks/externalLink37.xml"/><Relationship Id="rId20" Type="http://schemas.openxmlformats.org/officeDocument/2006/relationships/worksheet" Target="worksheets/sheet20.xml"/><Relationship Id="rId41" Type="http://schemas.openxmlformats.org/officeDocument/2006/relationships/externalLink" Target="externalLinks/externalLink11.xml"/><Relationship Id="rId54" Type="http://schemas.openxmlformats.org/officeDocument/2006/relationships/externalLink" Target="externalLinks/externalLink24.xml"/><Relationship Id="rId62" Type="http://schemas.openxmlformats.org/officeDocument/2006/relationships/externalLink" Target="externalLinks/externalLink32.xml"/><Relationship Id="rId70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externalLink" Target="externalLinks/externalLink6.xml"/><Relationship Id="rId49" Type="http://schemas.openxmlformats.org/officeDocument/2006/relationships/externalLink" Target="externalLinks/externalLink19.xml"/><Relationship Id="rId57" Type="http://schemas.openxmlformats.org/officeDocument/2006/relationships/externalLink" Target="externalLinks/externalLink27.xml"/><Relationship Id="rId10" Type="http://schemas.openxmlformats.org/officeDocument/2006/relationships/worksheet" Target="worksheets/sheet10.xml"/><Relationship Id="rId31" Type="http://schemas.openxmlformats.org/officeDocument/2006/relationships/externalLink" Target="externalLinks/externalLink1.xml"/><Relationship Id="rId44" Type="http://schemas.openxmlformats.org/officeDocument/2006/relationships/externalLink" Target="externalLinks/externalLink14.xml"/><Relationship Id="rId52" Type="http://schemas.openxmlformats.org/officeDocument/2006/relationships/externalLink" Target="externalLinks/externalLink22.xml"/><Relationship Id="rId60" Type="http://schemas.openxmlformats.org/officeDocument/2006/relationships/externalLink" Target="externalLinks/externalLink30.xml"/><Relationship Id="rId65" Type="http://schemas.openxmlformats.org/officeDocument/2006/relationships/externalLink" Target="externalLinks/externalLink35.xml"/><Relationship Id="rId73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9" Type="http://schemas.openxmlformats.org/officeDocument/2006/relationships/externalLink" Target="externalLinks/externalLink9.xml"/><Relationship Id="rId34" Type="http://schemas.openxmlformats.org/officeDocument/2006/relationships/externalLink" Target="externalLinks/externalLink4.xml"/><Relationship Id="rId50" Type="http://schemas.openxmlformats.org/officeDocument/2006/relationships/externalLink" Target="externalLinks/externalLink20.xml"/><Relationship Id="rId55" Type="http://schemas.openxmlformats.org/officeDocument/2006/relationships/externalLink" Target="externalLinks/externalLink25.xml"/><Relationship Id="rId7" Type="http://schemas.openxmlformats.org/officeDocument/2006/relationships/worksheet" Target="worksheets/sheet7.xml"/><Relationship Id="rId71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2017\bps%202016\Bab%207-%20Keselamatan%20Awam_091216.xlsx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/2013/4-5%20kesihatan/Bab%204%20-%20Kesihatan%202013(TAB%204%201-4%2011)%20hantar%20DOSM.xls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7A0FB54A\Tab4-1--4.18-new.xls" TargetMode="External"/></Relationships>
</file>

<file path=xl/externalLinks/_rels/externalLink1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BE3C2E07\Tab4-1--4.18-new.xls" TargetMode="External"/></Relationships>
</file>

<file path=xl/externalLinks/_rels/externalLink1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C1F852EF\Tab4-1--4.18-new.xls" TargetMode="External"/></Relationships>
</file>

<file path=xl/externalLinks/_rels/externalLink14.xml.rels><?xml version="1.0" encoding="UTF-8" standalone="yes"?>
<Relationships xmlns="http://schemas.openxmlformats.org/package/2006/relationships"><Relationship Id="rId1" Type="http://schemas.openxmlformats.org/officeDocument/2006/relationships/externalLinkPath" Target="/9%20JAnuari%202018/JOHOR%2026.11.2017/FULL%20MALAYSIA-SAS/JOHOR/compile/SAS%20State/compile/SAS%20State/compile/SAS%20State/Users/nurul.iman/Desktop/buku%20sas/Documents%20and%20Settings/nurdiyana/My%20Documents/BPS%202012/Tab4-1--4.18-new.xls" TargetMode="External"/></Relationships>
</file>

<file path=xl/externalLinks/_rels/externalLink1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Users\nuruljamilah\AppData\Local\Microsoft\Windows\Temporary%20Internet%20Files\Content.Outlook\YMUCZMU8\Documents%20and%20Settings\nurdiyana\My%20Documents\BPS%202012\Tab4-1--4.18-new.xls" TargetMode="External"/></Relationships>
</file>

<file path=xl/externalLinks/_rels/externalLink1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JADUAL%20FINAL%20%20to%20print%20220719\utk%20email\2013\4-5%20kesihatan\Bab%204%20-%20Kesihatan%202013(TAB%204%201-4%2011)%20hantar%20DOSM.xls" TargetMode="External"/></Relationships>
</file>

<file path=xl/externalLinks/_rels/externalLink1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utk%20email\2013\4-5%20kesihatan\Bab%204%20-%20Kesihatan%202013(TAB%204%201-4%2011)%20hantar%20DOSM.xls" TargetMode="External"/></Relationships>
</file>

<file path=xl/externalLinks/_rels/externalLink1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Johor\Documents%20and%20Settings\rosnani\Local%20Settings\Temporary%20Internet%20Files\Content.Outlook\NRZDZE5N\Buletin%20Perangkaan%20Sosial,%20Malaysia%202013\Jadual\Jadual\Bab%207-%20Guna%20Tenaga%202013.xlsx" TargetMode="External"/></Relationships>
</file>

<file path=xl/externalLinks/_rels/externalLink19.xml.rels><?xml version="1.0" encoding="UTF-8" standalone="yes"?>
<Relationships xmlns="http://schemas.openxmlformats.org/package/2006/relationships"><Relationship Id="rId1" Type="http://schemas.openxmlformats.org/officeDocument/2006/relationships/externalLinkPath" Target="/Johor/Documents%20and%20Settings/rosnani/Local%20Settings/Temporary%20Internet%20Files/Content.Outlook/NRZDZE5N/Buletin%20Perangkaan%20Sosial,%20Malaysia%202013/Jadual/Jadual/Bab%207-%20Guna%20Tenaga%202013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2018-diyana\Penyediaan%20BPS%202018\BPS%202018\Jadual\Bab%207-%20Keselamatan%20Awam%202018.xlsx" TargetMode="External"/></Relationships>
</file>

<file path=xl/externalLinks/_rels/externalLink2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9%20JAnuari%202018\JOHOR%2026.11.2017\FULL%20MALAYSIA-SAS\Users\nurul.iman\Desktop\buku%20sas\Mastercopy%20Penerbitan%20KDNK%20Negeri%202015\Mastercopy%20Publication%20KDNK%20Negeri%202010-2014\Table%20Publication%20of%20GDP%202013p_100914.xlsx" TargetMode="External"/></Relationships>
</file>

<file path=xl/externalLinks/_rels/externalLink2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A4BE5473\Table%20Publication%20of%20GDP%202013p_100914.xlsx" TargetMode="External"/></Relationships>
</file>

<file path=xl/externalLinks/_rels/externalLink22.xml.rels><?xml version="1.0" encoding="UTF-8" standalone="yes"?>
<Relationships xmlns="http://schemas.openxmlformats.org/package/2006/relationships"><Relationship Id="rId1" Type="http://schemas.openxmlformats.org/officeDocument/2006/relationships/externalLinkPath" Target="/9%20JAnuari%202018/JOHOR%2026.11.2017/FULL%20MALAYSIA-SAS/Users/nurul.iman/Desktop/buku%20sas/Mastercopy%20Penerbitan%20KDNK%20Negeri%202015/Mastercopy%20Publication%20KDNK%20Negeri%202010-2014/Table%20Publication%20of%20GDP%202013p_100914.xlsx" TargetMode="External"/></Relationships>
</file>

<file path=xl/externalLinks/_rels/externalLink2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2013\4-5%20kesihatan\Bab%204%20-%20Kesihatan%202013(TAB%204%201-4%2011)%20hantar%20DOSM.xls" TargetMode="External"/></Relationships>
</file>

<file path=xl/externalLinks/_rels/externalLink24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nuruljamilah/AppData/Local/Microsoft/Windows/Temporary%20Internet%20Files/Content.Outlook/YMUCZMU8/Documents%20and%20Settings/nurdiyana/My%20Documents/BPS%202012/Tab4-1--4.18-new.xls" TargetMode="External"/></Relationships>
</file>

<file path=xl/externalLinks/_rels/externalLink2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utk%20email\2013\4-5%20kesihatan\Bab%204%20-%20Kesihatan%202013(TAB%204%201-4%2011)%20hantar%20DOSM.xls" TargetMode="External"/></Relationships>
</file>

<file path=xl/externalLinks/_rels/externalLink26.xml.rels><?xml version="1.0" encoding="UTF-8" standalone="yes"?>
<Relationships xmlns="http://schemas.openxmlformats.org/package/2006/relationships"><Relationship Id="rId1" Type="http://schemas.openxmlformats.org/officeDocument/2006/relationships/externalLinkPath" Target="/utk%20email/2013/4-5%20kesihatan/Bab%204%20-%20Kesihatan%202013(TAB%204%201-4%2011)%20hantar%20DOSM.xls" TargetMode="External"/></Relationships>
</file>

<file path=xl/externalLinks/_rels/externalLink2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66697FC\Tab4-1--4.18-new.xls" TargetMode="External"/></Relationships>
</file>

<file path=xl/externalLinks/_rels/externalLink2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9%20JAnuari%202018\JOHOR%2026.11.2017\FULL%20MALAYSIA-SAS\JOHOR\compile\SAS%20State\compile\SAS%20State\compile\SAS%20State\Documents%20and%20Settings\nurdiyana\My%20Documents\BPS%202012\Tab4-1--4.18-new.xls" TargetMode="External"/></Relationships>
</file>

<file path=xl/externalLinks/_rels/externalLink29.xml.rels><?xml version="1.0" encoding="UTF-8" standalone="yes"?>
<Relationships xmlns="http://schemas.openxmlformats.org/package/2006/relationships"><Relationship Id="rId1" Type="http://schemas.openxmlformats.org/officeDocument/2006/relationships/externalLinkPath" Target="/9%20JAnuari%202018/JOHOR%2026.11.2017/FULL%20MALAYSIA-SAS/JOHOR/compile/SAS%20State/compile/SAS%20State/compile/SAS%20State/Documents%20and%20Settings/nurdiyana/My%20Documents/BPS%202012/Tab4-1--4.18-new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syamimi.asilah/Downloads/Bab%209%20-%20Keselamatan%20Awam_%20Msia%202024%20v2.xlsx" TargetMode="External"/></Relationships>
</file>

<file path=xl/externalLinks/_rels/externalLink3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Documents%20and%20Settings\jamilah.rahim\Local%20Settings\Temporary%20Internet%20Files\Content.Outlook\J5S9MX0N\Malaysia%20HES%202014.xlsx" TargetMode="External"/></Relationships>
</file>

<file path=xl/externalLinks/_rels/externalLink31.xml.rels><?xml version="1.0" encoding="UTF-8" standalone="yes"?>
<Relationships xmlns="http://schemas.openxmlformats.org/package/2006/relationships"><Relationship Id="rId1" Type="http://schemas.openxmlformats.org/officeDocument/2006/relationships/externalLinkPath" Target="/Documents%20and%20Settings/jamilah.rahim/Local%20Settings/Temporary%20Internet%20Files/Content.Outlook/J5S9MX0N/Malaysia%20HES%202014.xlsx" TargetMode="External"/></Relationships>
</file>

<file path=xl/externalLinks/_rels/externalLink3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Documents%20and%20Settings\jamilah.rahim\Local%20Settings\Temporary%20Internet%20Files\Content.Outlook\J5S9MX0N\7.1%20&amp;%207.4_MSIA.xls" TargetMode="External"/></Relationships>
</file>

<file path=xl/externalLinks/_rels/externalLink33.xml.rels><?xml version="1.0" encoding="UTF-8" standalone="yes"?>
<Relationships xmlns="http://schemas.openxmlformats.org/package/2006/relationships"><Relationship Id="rId1" Type="http://schemas.openxmlformats.org/officeDocument/2006/relationships/externalLinkPath" Target="/Documents%20and%20Settings/jamilah.rahim/Local%20Settings/Temporary%20Internet%20Files/Content.Outlook/J5S9MX0N/7.1%20&amp;%207.4_MSIA.xls" TargetMode="External"/></Relationships>
</file>

<file path=xl/externalLinks/_rels/externalLink3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Users\ADMINI~1.ICU\AppData\Local\Temp\Rar$DI00.384\Mastercopy%20Penerbitan%20KDNK%20Negeri%202015\Mastercopy%20Publication%20KDNK%20Negeri%202010-2014\Table%20Publication%20of%20GDP%202013p_100914.xlsx" TargetMode="External"/></Relationships>
</file>

<file path=xl/externalLinks/_rels/externalLink35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ADMINI~1.ICU/AppData/Local/Temp/Rar$DI00.384/Mastercopy%20Penerbitan%20KDNK%20Negeri%202015/Mastercopy%20Publication%20KDNK%20Negeri%202010-2014/Table%20Publication%20of%20GDP%202013p_100914.xlsx" TargetMode="External"/></Relationships>
</file>

<file path=xl/externalLinks/_rels/externalLink3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Users\norul.aziemah\Desktop\buku%20sas\Users\roziana\AppData\Local\Microsoft\Windows\Temporary%20Internet%20Files\Content.Outlook\OXSTD2JP\Jad.%205.10-5.11-new.xls" TargetMode="External"/></Relationships>
</file>

<file path=xl/externalLinks/_rels/externalLink37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norul.aziemah/Desktop/buku%20sas/Users/roziana/AppData/Local/Microsoft/Windows/Temporary%20Internet%20Files/Content.Outlook/OXSTD2JP/Jad.%205.10-5.11-new.xls" TargetMode="External"/></Relationships>
</file>

<file path=xl/externalLinks/_rels/externalLink3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JOHOR\compile\SAS%20State\compile\SAS%20State\compile\SAS%20State\Users\nurul.iman\Desktop\buku%20sas\Documents%20and%20Settings\nurdiyana\My%20Documents\BPS%202012\Tab4-1--4.18-new.xls" TargetMode="External"/></Relationships>
</file>

<file path=xl/externalLinks/_rels/externalLink39.xml.rels><?xml version="1.0" encoding="UTF-8" standalone="yes"?>
<Relationships xmlns="http://schemas.openxmlformats.org/package/2006/relationships"><Relationship Id="rId1" Type="http://schemas.openxmlformats.org/officeDocument/2006/relationships/externalLinkPath" Target="Copy%20of%20BOMBA%20-%20Template%203%20(Jadual%209.11-%20Malaysia,%20Jadual%209.8%20-%20Negeri)ok.xlsx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Diyana\2016-diyana\BPS%202015\Jadual%20Excel%20(301215)\Bab%206%20-%20Keselamatan%20Awam%202015%20301215.xlsx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/2017/bps%202016/Bab%207-%20Keselamatan%20Awam_091216.xlsx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2018-diyana\Penyediaan%20BPS%202018\BPS%20291018\Jadual\New\Bab%207-%20Keselamatan%20Awam%202018%20(New).xlsx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BFCEA67B\Jad.%205.10-5.11-new.xls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8AE4BB8F\Jad.%205.10-5.11-new.xls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2013\4-5%20kesihatan\Bab%204%20-%20Kesihatan%202013(TAB%204%201-4%2011)%20hantar%20DOSM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6.5 (bpk)"/>
      <sheetName val="7.1"/>
      <sheetName val="7.2"/>
      <sheetName val="7.3"/>
      <sheetName val="7.4"/>
      <sheetName val="7.5"/>
      <sheetName val="7.6"/>
      <sheetName val="7.7"/>
      <sheetName val="7.8"/>
      <sheetName val="7.9"/>
      <sheetName val="7.10"/>
      <sheetName val="7.11"/>
      <sheetName val="7.12"/>
      <sheetName val="7.13"/>
      <sheetName val="7.13 (2)"/>
      <sheetName val="7.14"/>
      <sheetName val="7.14 (2)"/>
      <sheetName val="7.15"/>
      <sheetName val="7.15 (2)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4.1"/>
      <sheetName val="4.3"/>
      <sheetName val="4.4"/>
      <sheetName val="4.5"/>
      <sheetName val="4.6"/>
      <sheetName val="4.7"/>
      <sheetName val="4.7 samb"/>
      <sheetName val="4.8"/>
      <sheetName val="4.10"/>
      <sheetName val="4.13"/>
      <sheetName val="4.9"/>
      <sheetName val="VA_CONSTANT"/>
      <sheetName val="ref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 refreshError="1"/>
      <sheetData sheetId="10" refreshError="1"/>
      <sheetData sheetId="11" refreshError="1"/>
      <sheetData sheetId="12" refreshError="1"/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4.1"/>
      <sheetName val="4.2"/>
      <sheetName val="4.3"/>
      <sheetName val="4.4"/>
      <sheetName val="4.5"/>
      <sheetName val="4.6"/>
      <sheetName val="4.7"/>
      <sheetName val="4.7samb"/>
      <sheetName val="4.9"/>
      <sheetName val="4.10"/>
      <sheetName val="4.11"/>
      <sheetName val="4.12"/>
      <sheetName val="4.13"/>
      <sheetName val="4.8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</sheetDataSet>
  </externalBook>
</externalLink>
</file>

<file path=xl/externalLinks/externalLink1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4.1"/>
      <sheetName val="4.2"/>
      <sheetName val="4.3"/>
      <sheetName val="4.4"/>
      <sheetName val="4.5"/>
      <sheetName val="4.6"/>
      <sheetName val="4.7"/>
      <sheetName val="4.7samb"/>
      <sheetName val="4.9"/>
      <sheetName val="4.10"/>
      <sheetName val="4.11"/>
      <sheetName val="4.12"/>
      <sheetName val="4.13"/>
      <sheetName val="Sheet1"/>
      <sheetName val="4.8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</sheetDataSet>
  </externalBook>
</externalLink>
</file>

<file path=xl/externalLinks/externalLink1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4.1"/>
      <sheetName val="4.2"/>
      <sheetName val="4.3"/>
      <sheetName val="4.4"/>
      <sheetName val="4.5"/>
      <sheetName val="4.6"/>
      <sheetName val="4.7"/>
      <sheetName val="4.7samb"/>
      <sheetName val="4.9"/>
      <sheetName val="4.10"/>
      <sheetName val="4.11"/>
      <sheetName val="4.12"/>
      <sheetName val="4.13"/>
      <sheetName val="Sheet1"/>
      <sheetName val="4.8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</sheetDataSet>
  </externalBook>
</externalLink>
</file>

<file path=xl/externalLinks/externalLink1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4.1"/>
      <sheetName val="4.2"/>
      <sheetName val="4.3"/>
      <sheetName val="4.4"/>
      <sheetName val="4.5"/>
      <sheetName val="4.6"/>
      <sheetName val="4.7"/>
      <sheetName val="4.7samb"/>
      <sheetName val="4.9"/>
      <sheetName val="4.10"/>
      <sheetName val="4.11"/>
      <sheetName val="4.12"/>
      <sheetName val="4.13"/>
      <sheetName val="Sheet1"/>
      <sheetName val="4.8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</sheetDataSet>
  </externalBook>
</externalLink>
</file>

<file path=xl/externalLinks/externalLink1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4.1"/>
      <sheetName val="4.2"/>
      <sheetName val="4.3"/>
      <sheetName val="4.4"/>
      <sheetName val="4.5"/>
      <sheetName val="4.6"/>
      <sheetName val="4.7"/>
      <sheetName val="4.7samb"/>
      <sheetName val="4.9"/>
      <sheetName val="4.10"/>
      <sheetName val="4.11"/>
      <sheetName val="4.12"/>
      <sheetName val="4.13"/>
    </sheetNames>
    <sheetDataSet>
      <sheetData sheetId="0" refreshError="1"/>
      <sheetData sheetId="1" refreshError="1"/>
      <sheetData sheetId="2"/>
      <sheetData sheetId="3" refreshError="1"/>
      <sheetData sheetId="4" refreshError="1"/>
      <sheetData sheetId="5" refreshError="1"/>
      <sheetData sheetId="6" refreshError="1"/>
      <sheetData sheetId="7" refreshError="1"/>
      <sheetData sheetId="8"/>
      <sheetData sheetId="9" refreshError="1"/>
      <sheetData sheetId="10" refreshError="1"/>
      <sheetData sheetId="11" refreshError="1"/>
      <sheetData sheetId="12" refreshError="1"/>
    </sheetDataSet>
  </externalBook>
</externalLink>
</file>

<file path=xl/externalLinks/externalLink1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4.1"/>
      <sheetName val="4.3"/>
      <sheetName val="4.4"/>
      <sheetName val="4.5"/>
      <sheetName val="4.6"/>
      <sheetName val="4.7"/>
      <sheetName val="4.7 samb"/>
      <sheetName val="4.8"/>
      <sheetName val="4.10"/>
      <sheetName val="5.11"/>
      <sheetName val="7.6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 refreshError="1"/>
      <sheetData sheetId="10" refreshError="1"/>
    </sheetDataSet>
  </externalBook>
</externalLink>
</file>

<file path=xl/externalLinks/externalLink1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4.1"/>
      <sheetName val="4.3"/>
      <sheetName val="4.4"/>
      <sheetName val="4.5"/>
      <sheetName val="4.6"/>
      <sheetName val="4.7"/>
      <sheetName val="4.7 samb"/>
      <sheetName val="4.8"/>
      <sheetName val="4.10"/>
      <sheetName val="5.11"/>
      <sheetName val="4.9"/>
      <sheetName val="7.6"/>
      <sheetName val="VA_CONSTANT"/>
      <sheetName val="ref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 refreshError="1"/>
      <sheetData sheetId="10" refreshError="1"/>
      <sheetData sheetId="11" refreshError="1"/>
      <sheetData sheetId="12" refreshError="1"/>
      <sheetData sheetId="13" refreshError="1"/>
    </sheetDataSet>
  </externalBook>
</externalLink>
</file>

<file path=xl/externalLinks/externalLink1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7.1"/>
      <sheetName val="7.2 "/>
      <sheetName val="7.3"/>
      <sheetName val="7.4"/>
      <sheetName val="7.5"/>
      <sheetName val="7.6"/>
      <sheetName val="7.7"/>
      <sheetName val="4.9"/>
      <sheetName val="4.3"/>
      <sheetName val="4.8"/>
      <sheetName val="Sheet1"/>
      <sheetName val="VA_CONSTANT"/>
      <sheetName val="ref"/>
    </sheetNames>
    <sheetDataSet>
      <sheetData sheetId="0"/>
      <sheetData sheetId="1"/>
      <sheetData sheetId="2" refreshError="1"/>
      <sheetData sheetId="3" refreshError="1"/>
      <sheetData sheetId="4" refreshError="1"/>
      <sheetData sheetId="5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</sheetDataSet>
  </externalBook>
</externalLink>
</file>

<file path=xl/externalLinks/externalLink1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7.1"/>
      <sheetName val="7.2 "/>
      <sheetName val="7.3"/>
      <sheetName val="7.4"/>
      <sheetName val="7.5"/>
      <sheetName val="7.6"/>
      <sheetName val="7.7"/>
      <sheetName val="4.9"/>
      <sheetName val="4.3"/>
      <sheetName val="4.8"/>
      <sheetName val="Sheet1"/>
      <sheetName val="VA_CONSTANT"/>
      <sheetName val="ref"/>
      <sheetName val="Perlis"/>
    </sheetNames>
    <sheetDataSet>
      <sheetData sheetId="0"/>
      <sheetData sheetId="1"/>
      <sheetData sheetId="2" refreshError="1"/>
      <sheetData sheetId="3" refreshError="1"/>
      <sheetData sheetId="4" refreshError="1"/>
      <sheetData sheetId="5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6.5 (bpk)"/>
      <sheetName val="7.1"/>
      <sheetName val="7.2"/>
      <sheetName val="7.3"/>
      <sheetName val="7.4"/>
      <sheetName val="7.5 "/>
      <sheetName val="7.6"/>
      <sheetName val="7.7 "/>
      <sheetName val="7.8 "/>
      <sheetName val="7.9 "/>
      <sheetName val="7.10 "/>
      <sheetName val="7.11 (4)"/>
      <sheetName val="7.12"/>
      <sheetName val="7.13"/>
      <sheetName val="7.14"/>
      <sheetName val="7.15"/>
      <sheetName val="7.16"/>
      <sheetName val="7.16 (2)"/>
      <sheetName val="7.17"/>
      <sheetName val="7.17 (2)"/>
      <sheetName val="7.17 (3)"/>
      <sheetName val="7.18"/>
      <sheetName val="7.18 (2)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 refreshError="1"/>
      <sheetData sheetId="16"/>
      <sheetData sheetId="17"/>
      <sheetData sheetId="18"/>
      <sheetData sheetId="19"/>
      <sheetData sheetId="20"/>
      <sheetData sheetId="21"/>
      <sheetData sheetId="22"/>
    </sheetDataSet>
  </externalBook>
</externalLink>
</file>

<file path=xl/externalLinks/externalLink2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1"/>
      <sheetName val="VA-curr"/>
      <sheetName val="VA-cons"/>
      <sheetName val="VA_CONSTANT"/>
      <sheetName val="ref"/>
      <sheetName val="Tbl1_Msia"/>
      <sheetName val="Tbl3_05"/>
      <sheetName val="Tbl5_06"/>
      <sheetName val="Tbl7_06"/>
      <sheetName val="Tbl8_07"/>
      <sheetName val="Tbl10_07"/>
      <sheetName val="Tbl11_08"/>
      <sheetName val="Tbl13_08"/>
      <sheetName val="Tbl14_09"/>
      <sheetName val="Tbl16_09"/>
      <sheetName val="Tbl17_10"/>
      <sheetName val="Tbl19_10"/>
      <sheetName val="Tbl20_11"/>
      <sheetName val="Tbl22_11"/>
      <sheetName val="Tbl23_12"/>
      <sheetName val="Tbl25_12"/>
      <sheetName val="Tbl26_13"/>
      <sheetName val="Tbl28_13"/>
      <sheetName val="Tbl29_Curr&amp;perCapita"/>
      <sheetName val="JHR"/>
      <sheetName val="KDH"/>
      <sheetName val="KLTN"/>
      <sheetName val="MLK"/>
      <sheetName val="N9"/>
      <sheetName val="PHG"/>
      <sheetName val="PP"/>
      <sheetName val="PRK"/>
      <sheetName val="PRLS"/>
      <sheetName val="SLGR"/>
      <sheetName val="TRGN"/>
      <sheetName val="SBH"/>
      <sheetName val="SRWK"/>
      <sheetName val="WPKL"/>
      <sheetName val="WPL"/>
      <sheetName val="Sheet2"/>
      <sheetName val="Sheet3"/>
      <sheetName val="Sheet6"/>
      <sheetName val="Sheet4"/>
      <sheetName val="Sheet4 (2)"/>
      <sheetName val="Sheet5"/>
      <sheetName val="Sheet7"/>
      <sheetName val="7.6"/>
      <sheetName val="4.8"/>
      <sheetName val="4.9"/>
      <sheetName val="4.3"/>
    </sheetNames>
    <sheetDataSet>
      <sheetData sheetId="0"/>
      <sheetData sheetId="1"/>
      <sheetData sheetId="2"/>
      <sheetData sheetId="3">
        <row r="1">
          <cell r="C1" t="str">
            <v>agri</v>
          </cell>
          <cell r="D1" t="str">
            <v>a1</v>
          </cell>
          <cell r="E1" t="str">
            <v>a2</v>
          </cell>
          <cell r="F1" t="str">
            <v>a3</v>
          </cell>
          <cell r="I1" t="str">
            <v>mq</v>
          </cell>
          <cell r="J1" t="str">
            <v>mfg</v>
          </cell>
          <cell r="R1" t="str">
            <v>c</v>
          </cell>
          <cell r="S1" t="str">
            <v>svs</v>
          </cell>
          <cell r="T1" t="str">
            <v>s1</v>
          </cell>
          <cell r="U1" t="str">
            <v>s2</v>
          </cell>
          <cell r="V1" t="str">
            <v>s3</v>
          </cell>
          <cell r="W1" t="str">
            <v>s4</v>
          </cell>
          <cell r="X1" t="str">
            <v>s5</v>
          </cell>
          <cell r="Y1" t="str">
            <v>di</v>
          </cell>
        </row>
        <row r="2">
          <cell r="A2" t="str">
            <v>CONSTANT</v>
          </cell>
          <cell r="B2" t="str">
            <v>Industry</v>
          </cell>
          <cell r="D2">
            <v>1</v>
          </cell>
          <cell r="E2">
            <v>2</v>
          </cell>
          <cell r="F2">
            <v>3</v>
          </cell>
          <cell r="I2">
            <v>4</v>
          </cell>
          <cell r="K2">
            <v>6</v>
          </cell>
          <cell r="L2">
            <v>7</v>
          </cell>
          <cell r="M2">
            <v>8</v>
          </cell>
          <cell r="N2">
            <v>9</v>
          </cell>
          <cell r="O2">
            <v>10</v>
          </cell>
          <cell r="P2">
            <v>11</v>
          </cell>
          <cell r="Q2">
            <v>12</v>
          </cell>
          <cell r="R2">
            <v>5</v>
          </cell>
          <cell r="T2">
            <v>13</v>
          </cell>
          <cell r="U2">
            <v>14</v>
          </cell>
          <cell r="V2">
            <v>15</v>
          </cell>
          <cell r="W2">
            <v>16</v>
          </cell>
        </row>
        <row r="3">
          <cell r="A3">
            <v>2005</v>
          </cell>
          <cell r="B3" t="str">
            <v>I</v>
          </cell>
          <cell r="C3" t="str">
            <v>Agriculture</v>
          </cell>
          <cell r="D3" t="str">
            <v>Tanaman</v>
          </cell>
          <cell r="E3" t="str">
            <v>Pembalakan</v>
          </cell>
          <cell r="F3" t="str">
            <v>Perikanan</v>
          </cell>
          <cell r="I3" t="str">
            <v>Mining and
Quarrying</v>
          </cell>
          <cell r="J3" t="str">
            <v>Manufacturing</v>
          </cell>
          <cell r="K3" t="str">
            <v>Prosesan Makanan, Minuman dan Produk Tembakau</v>
          </cell>
          <cell r="L3" t="str">
            <v>Tekstil, Pakaian, Kulit dan Kasut</v>
          </cell>
          <cell r="M3" t="str">
            <v>Keluaran Kayu, Perabot, Produk Kertas, Percetakan dan Penerbitan</v>
          </cell>
          <cell r="N3" t="str">
            <v>Produk Petroleum, Bahan kimia, Getah dan Plastik</v>
          </cell>
          <cell r="O3" t="str">
            <v>Produk Mineral Bukan Logam, Logam Asli dan Produk Logam Yang Direka</v>
          </cell>
          <cell r="P3" t="str">
            <v>Elektrik dan Elektronik</v>
          </cell>
          <cell r="Q3" t="str">
            <v>Kelengkapan Pengangkutan dan Pembuatan Lain</v>
          </cell>
          <cell r="R3" t="str">
            <v>Construction</v>
          </cell>
          <cell r="S3" t="str">
            <v>Services</v>
          </cell>
          <cell r="T3" t="str">
            <v>Utiliti, Transport &amp; Communication</v>
          </cell>
          <cell r="U3" t="str">
            <v>WRT, Accomm &amp; Restaurant</v>
          </cell>
          <cell r="V3" t="str">
            <v>Finance &amp; Insurance, Real Estate &amp; Business Services</v>
          </cell>
          <cell r="W3" t="str">
            <v>Other Services</v>
          </cell>
          <cell r="X3" t="str">
            <v>Government Services</v>
          </cell>
          <cell r="Y3" t="str">
            <v>Plus :
Import Duties</v>
          </cell>
          <cell r="Z3" t="str">
            <v>GDP at
Purchasers' Prices</v>
          </cell>
        </row>
        <row r="4">
          <cell r="A4" t="str">
            <v>States</v>
          </cell>
          <cell r="B4" t="str">
            <v>Converter</v>
          </cell>
        </row>
        <row r="5">
          <cell r="A5" t="str">
            <v>Johor</v>
          </cell>
          <cell r="B5" t="str">
            <v>01</v>
          </cell>
          <cell r="C5">
            <v>6188.6869740789298</v>
          </cell>
          <cell r="D5">
            <v>5669.7259013497996</v>
          </cell>
          <cell r="E5">
            <v>45.404660919470203</v>
          </cell>
          <cell r="F5">
            <v>473.55641180965398</v>
          </cell>
          <cell r="I5">
            <v>50.620516345188399</v>
          </cell>
          <cell r="J5">
            <v>19313.560805921999</v>
          </cell>
          <cell r="K5">
            <v>1888.2624376276301</v>
          </cell>
          <cell r="L5">
            <v>1149.0903681325999</v>
          </cell>
          <cell r="M5">
            <v>1714.3932465764999</v>
          </cell>
          <cell r="N5">
            <v>2991.2672766727201</v>
          </cell>
          <cell r="O5">
            <v>2006.31809600568</v>
          </cell>
          <cell r="P5">
            <v>8059.1865180237201</v>
          </cell>
          <cell r="Q5">
            <v>1505.0428628831401</v>
          </cell>
          <cell r="R5">
            <v>1670.54664818574</v>
          </cell>
          <cell r="S5">
            <v>22105.495280909901</v>
          </cell>
          <cell r="T5">
            <v>5121.6287950521801</v>
          </cell>
          <cell r="U5">
            <v>4738.8112307610199</v>
          </cell>
          <cell r="V5">
            <v>6491.4735762118498</v>
          </cell>
          <cell r="W5">
            <v>2496.7540465810398</v>
          </cell>
          <cell r="X5">
            <v>3256.8276323038199</v>
          </cell>
          <cell r="Y5">
            <v>728.65346871345605</v>
          </cell>
          <cell r="Z5">
            <v>50057.5636941552</v>
          </cell>
        </row>
        <row r="6">
          <cell r="A6" t="str">
            <v>Kedah</v>
          </cell>
          <cell r="B6" t="str">
            <v>02</v>
          </cell>
          <cell r="C6">
            <v>2205.86141292909</v>
          </cell>
          <cell r="D6">
            <v>1914.1195857136699</v>
          </cell>
          <cell r="E6">
            <v>48.185576857368801</v>
          </cell>
          <cell r="F6">
            <v>243.55625035804999</v>
          </cell>
          <cell r="I6">
            <v>16.798627679947501</v>
          </cell>
          <cell r="J6">
            <v>6439.0935720568305</v>
          </cell>
          <cell r="K6">
            <v>281.20731449561799</v>
          </cell>
          <cell r="L6">
            <v>96.930988138971202</v>
          </cell>
          <cell r="M6">
            <v>440.53144658206003</v>
          </cell>
          <cell r="N6">
            <v>1243.63644861429</v>
          </cell>
          <cell r="O6">
            <v>1069.4520876377201</v>
          </cell>
          <cell r="P6">
            <v>2468.58309146803</v>
          </cell>
          <cell r="Q6">
            <v>838.75219512014905</v>
          </cell>
          <cell r="R6">
            <v>479.920265520209</v>
          </cell>
          <cell r="S6">
            <v>8577.0303768635804</v>
          </cell>
          <cell r="T6">
            <v>1286.23198685443</v>
          </cell>
          <cell r="U6">
            <v>2023.71962814313</v>
          </cell>
          <cell r="V6">
            <v>1562.0316095077601</v>
          </cell>
          <cell r="W6">
            <v>1614.1054910212999</v>
          </cell>
          <cell r="X6">
            <v>2090.9416613369599</v>
          </cell>
          <cell r="Y6">
            <v>109.9703374261</v>
          </cell>
          <cell r="Z6">
            <v>17828.6745924758</v>
          </cell>
        </row>
        <row r="7">
          <cell r="A7" t="str">
            <v>Kelantan</v>
          </cell>
          <cell r="B7" t="str">
            <v>03</v>
          </cell>
          <cell r="C7">
            <v>2344.5991933385599</v>
          </cell>
          <cell r="D7">
            <v>1883.75251168818</v>
          </cell>
          <cell r="E7">
            <v>292.99724383027001</v>
          </cell>
          <cell r="F7">
            <v>167.84943782010399</v>
          </cell>
          <cell r="I7">
            <v>16.786386316163199</v>
          </cell>
          <cell r="J7">
            <v>546.021104581906</v>
          </cell>
          <cell r="K7">
            <v>133.716111525911</v>
          </cell>
          <cell r="L7">
            <v>82.117642096891799</v>
          </cell>
          <cell r="M7">
            <v>99.548580440402105</v>
          </cell>
          <cell r="N7">
            <v>77.427332457531506</v>
          </cell>
          <cell r="O7">
            <v>34.503208304897598</v>
          </cell>
          <cell r="P7">
            <v>114.890064756613</v>
          </cell>
          <cell r="Q7">
            <v>3.8181649996589799</v>
          </cell>
          <cell r="R7">
            <v>177.04286407597399</v>
          </cell>
          <cell r="S7">
            <v>5935.6247485070598</v>
          </cell>
          <cell r="T7">
            <v>723.53971458984802</v>
          </cell>
          <cell r="U7">
            <v>1624.3435341894599</v>
          </cell>
          <cell r="V7">
            <v>647.72293706302503</v>
          </cell>
          <cell r="W7">
            <v>1141.9703719863901</v>
          </cell>
          <cell r="X7">
            <v>1798.04819067834</v>
          </cell>
          <cell r="Y7">
            <v>11.1525705205711</v>
          </cell>
          <cell r="Z7">
            <v>9031.2268673402305</v>
          </cell>
        </row>
        <row r="8">
          <cell r="A8" t="str">
            <v>Melaka</v>
          </cell>
          <cell r="B8" t="str">
            <v>04</v>
          </cell>
          <cell r="C8">
            <v>813.34341062993201</v>
          </cell>
          <cell r="D8">
            <v>799.24648329818001</v>
          </cell>
          <cell r="E8">
            <v>4.0672606939171997E-2</v>
          </cell>
          <cell r="F8">
            <v>14.0562547248129</v>
          </cell>
          <cell r="I8">
            <v>7.9443777633508503</v>
          </cell>
          <cell r="J8">
            <v>7593.5701683297902</v>
          </cell>
          <cell r="K8">
            <v>229.645071173025</v>
          </cell>
          <cell r="L8">
            <v>98.459729658165202</v>
          </cell>
          <cell r="M8">
            <v>411.14213293316999</v>
          </cell>
          <cell r="N8">
            <v>2862.92900939939</v>
          </cell>
          <cell r="O8">
            <v>611.91226312907202</v>
          </cell>
          <cell r="P8">
            <v>2167.05771523879</v>
          </cell>
          <cell r="Q8">
            <v>1212.4242467981801</v>
          </cell>
          <cell r="R8">
            <v>340.14170407848502</v>
          </cell>
          <cell r="S8">
            <v>6281.4052104497096</v>
          </cell>
          <cell r="T8">
            <v>1256.6868027578</v>
          </cell>
          <cell r="U8">
            <v>1861.2386838883499</v>
          </cell>
          <cell r="V8">
            <v>1276.8413914809501</v>
          </cell>
          <cell r="W8">
            <v>959.94229629765505</v>
          </cell>
          <cell r="X8">
            <v>926.69603602494703</v>
          </cell>
          <cell r="Y8">
            <v>12.647305123930799</v>
          </cell>
          <cell r="Z8">
            <v>15049.0521763752</v>
          </cell>
        </row>
        <row r="9">
          <cell r="A9" t="str">
            <v>Negeri Sembilan</v>
          </cell>
          <cell r="B9" t="str">
            <v>05</v>
          </cell>
          <cell r="C9">
            <v>1638.4824392743301</v>
          </cell>
          <cell r="D9">
            <v>1577.11907276651</v>
          </cell>
          <cell r="E9">
            <v>36.968810853014197</v>
          </cell>
          <cell r="F9">
            <v>24.394555654808499</v>
          </cell>
          <cell r="I9">
            <v>17.8073562157117</v>
          </cell>
          <cell r="J9">
            <v>10528.084675726601</v>
          </cell>
          <cell r="K9">
            <v>1056.1793738148799</v>
          </cell>
          <cell r="L9">
            <v>396.31895420225999</v>
          </cell>
          <cell r="M9">
            <v>371.14684069650701</v>
          </cell>
          <cell r="N9">
            <v>2262.04761504506</v>
          </cell>
          <cell r="O9">
            <v>723.17558514235202</v>
          </cell>
          <cell r="P9">
            <v>4681.3968444028596</v>
          </cell>
          <cell r="Q9">
            <v>1037.8194624227001</v>
          </cell>
          <cell r="R9">
            <v>411.71665288432098</v>
          </cell>
          <cell r="S9">
            <v>7045.2758865559599</v>
          </cell>
          <cell r="T9">
            <v>1564.2072475928301</v>
          </cell>
          <cell r="U9">
            <v>1685.5216305358299</v>
          </cell>
          <cell r="V9">
            <v>1465.2132277160799</v>
          </cell>
          <cell r="W9">
            <v>1045.59591398047</v>
          </cell>
          <cell r="X9">
            <v>1284.7378667307601</v>
          </cell>
          <cell r="Y9">
            <v>94.643394910766901</v>
          </cell>
          <cell r="Z9">
            <v>19736.0104055677</v>
          </cell>
        </row>
        <row r="10">
          <cell r="A10" t="str">
            <v>Pahang</v>
          </cell>
          <cell r="B10" t="str">
            <v>06</v>
          </cell>
          <cell r="C10">
            <v>5408.1524182366702</v>
          </cell>
          <cell r="D10">
            <v>4247.9775913840704</v>
          </cell>
          <cell r="E10">
            <v>700.02655418262998</v>
          </cell>
          <cell r="F10">
            <v>460.14827266996701</v>
          </cell>
          <cell r="I10">
            <v>100.97265852557599</v>
          </cell>
          <cell r="J10">
            <v>6422.5911004641202</v>
          </cell>
          <cell r="K10">
            <v>496.46787956383002</v>
          </cell>
          <cell r="L10">
            <v>17.898124393975099</v>
          </cell>
          <cell r="M10">
            <v>571.63532464968898</v>
          </cell>
          <cell r="N10">
            <v>3138.7165912176501</v>
          </cell>
          <cell r="O10">
            <v>579.36037098090799</v>
          </cell>
          <cell r="P10">
            <v>155.79759004910699</v>
          </cell>
          <cell r="Q10">
            <v>1462.7152196089601</v>
          </cell>
          <cell r="R10">
            <v>575.26311602041301</v>
          </cell>
          <cell r="S10">
            <v>10514.660589892301</v>
          </cell>
          <cell r="T10">
            <v>1182.4679888487699</v>
          </cell>
          <cell r="U10">
            <v>3212.7132296569698</v>
          </cell>
          <cell r="V10">
            <v>1370.6219651210999</v>
          </cell>
          <cell r="W10">
            <v>2811.54899205008</v>
          </cell>
          <cell r="X10">
            <v>1937.30841421541</v>
          </cell>
          <cell r="Y10">
            <v>39.701491019977198</v>
          </cell>
          <cell r="Z10">
            <v>23061.341374159099</v>
          </cell>
        </row>
        <row r="11">
          <cell r="A11" t="str">
            <v>Pulau Pinang</v>
          </cell>
          <cell r="B11" t="str">
            <v>07</v>
          </cell>
          <cell r="C11">
            <v>633.88290365591899</v>
          </cell>
          <cell r="D11">
            <v>486.018817116371</v>
          </cell>
          <cell r="E11">
            <v>0</v>
          </cell>
          <cell r="F11">
            <v>147.86408653954899</v>
          </cell>
          <cell r="I11">
            <v>17.481763989479099</v>
          </cell>
          <cell r="J11">
            <v>21249.074678795201</v>
          </cell>
          <cell r="K11">
            <v>593.55731447201003</v>
          </cell>
          <cell r="L11">
            <v>586.91874447794896</v>
          </cell>
          <cell r="M11">
            <v>620.24819278525695</v>
          </cell>
          <cell r="N11">
            <v>1660.50973175387</v>
          </cell>
          <cell r="O11">
            <v>1319.6283323750499</v>
          </cell>
          <cell r="P11">
            <v>15385.732970271099</v>
          </cell>
          <cell r="Q11">
            <v>1082.4793926599</v>
          </cell>
          <cell r="R11">
            <v>844.03512199132797</v>
          </cell>
          <cell r="S11">
            <v>16137.5740257668</v>
          </cell>
          <cell r="T11">
            <v>3422.52377358782</v>
          </cell>
          <cell r="U11">
            <v>4377.50240669906</v>
          </cell>
          <cell r="V11">
            <v>4705.9583963055902</v>
          </cell>
          <cell r="W11">
            <v>1743.76443271893</v>
          </cell>
          <cell r="X11">
            <v>1887.8250164554099</v>
          </cell>
          <cell r="Y11">
            <v>303.93796150801199</v>
          </cell>
          <cell r="Z11">
            <v>39185.986455706698</v>
          </cell>
        </row>
        <row r="12">
          <cell r="A12" t="str">
            <v>Perak</v>
          </cell>
          <cell r="B12" t="str">
            <v>08</v>
          </cell>
          <cell r="C12">
            <v>4685.9803496023796</v>
          </cell>
          <cell r="D12">
            <v>3298.0502540899201</v>
          </cell>
          <cell r="E12">
            <v>406.45567201757098</v>
          </cell>
          <cell r="F12">
            <v>981.47442349488597</v>
          </cell>
          <cell r="I12">
            <v>91.091266776845004</v>
          </cell>
          <cell r="J12">
            <v>5548.31659775966</v>
          </cell>
          <cell r="K12">
            <v>765.12245350003798</v>
          </cell>
          <cell r="L12">
            <v>265.726435190225</v>
          </cell>
          <cell r="M12">
            <v>338.617127108055</v>
          </cell>
          <cell r="N12">
            <v>1389.44580012133</v>
          </cell>
          <cell r="O12">
            <v>1099.7346644869101</v>
          </cell>
          <cell r="P12">
            <v>1503.72828676476</v>
          </cell>
          <cell r="Q12">
            <v>185.94183058834599</v>
          </cell>
          <cell r="R12">
            <v>703.66473522178899</v>
          </cell>
          <cell r="S12">
            <v>16636.6462646972</v>
          </cell>
          <cell r="T12">
            <v>5265.6380011209203</v>
          </cell>
          <cell r="U12">
            <v>3383.9586427775098</v>
          </cell>
          <cell r="V12">
            <v>2990.64760046632</v>
          </cell>
          <cell r="W12">
            <v>2275.7173696558698</v>
          </cell>
          <cell r="X12">
            <v>2720.6846506766201</v>
          </cell>
          <cell r="Y12">
            <v>67.206208322212206</v>
          </cell>
          <cell r="Z12">
            <v>27732.905422380099</v>
          </cell>
        </row>
        <row r="13">
          <cell r="A13" t="str">
            <v>Perlis</v>
          </cell>
          <cell r="B13" t="str">
            <v>09</v>
          </cell>
          <cell r="C13">
            <v>725.89663866670503</v>
          </cell>
          <cell r="D13">
            <v>278.91880025355698</v>
          </cell>
          <cell r="E13">
            <v>0</v>
          </cell>
          <cell r="F13">
            <v>446.97783841314799</v>
          </cell>
          <cell r="I13">
            <v>6.9470361339644002</v>
          </cell>
          <cell r="J13">
            <v>351.52005627757399</v>
          </cell>
          <cell r="K13">
            <v>44.269024490114496</v>
          </cell>
          <cell r="L13">
            <v>60.578535001281097</v>
          </cell>
          <cell r="M13">
            <v>6.5541373030035297</v>
          </cell>
          <cell r="N13">
            <v>168.24860846190299</v>
          </cell>
          <cell r="O13">
            <v>70.705771288334802</v>
          </cell>
          <cell r="P13">
            <v>0.92189678059466695</v>
          </cell>
          <cell r="Q13">
            <v>0.24208295234268001</v>
          </cell>
          <cell r="R13">
            <v>103.337365275102</v>
          </cell>
          <cell r="S13">
            <v>1525.83336834177</v>
          </cell>
          <cell r="T13">
            <v>546.75645965767706</v>
          </cell>
          <cell r="U13">
            <v>180.331110330911</v>
          </cell>
          <cell r="V13">
            <v>185.90757136182501</v>
          </cell>
          <cell r="W13">
            <v>220.28500223045799</v>
          </cell>
          <cell r="X13">
            <v>392.55322476089799</v>
          </cell>
          <cell r="Y13">
            <v>131.38239279555199</v>
          </cell>
          <cell r="Z13">
            <v>2844.9168574906698</v>
          </cell>
        </row>
        <row r="14">
          <cell r="A14" t="str">
            <v>Selangor</v>
          </cell>
          <cell r="B14">
            <v>10</v>
          </cell>
          <cell r="C14">
            <v>1700.94850627546</v>
          </cell>
          <cell r="D14">
            <v>1249.83756190091</v>
          </cell>
          <cell r="E14">
            <v>16.9925384062762</v>
          </cell>
          <cell r="F14">
            <v>434.11840596827602</v>
          </cell>
          <cell r="I14">
            <v>110.675543265549</v>
          </cell>
          <cell r="J14">
            <v>41647.757199532098</v>
          </cell>
          <cell r="K14">
            <v>5731.0679308809504</v>
          </cell>
          <cell r="L14">
            <v>380.54330017951997</v>
          </cell>
          <cell r="M14">
            <v>2421.2223443857401</v>
          </cell>
          <cell r="N14">
            <v>4938.7307381500304</v>
          </cell>
          <cell r="O14">
            <v>4365.0052055072902</v>
          </cell>
          <cell r="P14">
            <v>12415.9563022166</v>
          </cell>
          <cell r="Q14">
            <v>11395.231378212</v>
          </cell>
          <cell r="R14">
            <v>5046.5629932728398</v>
          </cell>
          <cell r="S14">
            <v>60916.670571898598</v>
          </cell>
          <cell r="T14">
            <v>16201.6721678055</v>
          </cell>
          <cell r="U14">
            <v>20229.6977731402</v>
          </cell>
          <cell r="V14">
            <v>14073.437855992701</v>
          </cell>
          <cell r="W14">
            <v>5684.9188574445898</v>
          </cell>
          <cell r="X14">
            <v>4726.9439175156504</v>
          </cell>
          <cell r="Y14">
            <v>3762.1254486965399</v>
          </cell>
          <cell r="Z14">
            <v>113184.74026294101</v>
          </cell>
        </row>
        <row r="15">
          <cell r="A15" t="str">
            <v>Terengganu</v>
          </cell>
          <cell r="B15">
            <v>11</v>
          </cell>
          <cell r="C15">
            <v>1565.5290648018599</v>
          </cell>
          <cell r="D15">
            <v>1073.6706009096399</v>
          </cell>
          <cell r="E15">
            <v>153.17327892166099</v>
          </cell>
          <cell r="F15">
            <v>338.68518497056101</v>
          </cell>
          <cell r="I15">
            <v>10.4755656271611</v>
          </cell>
          <cell r="J15">
            <v>6476.2641170741999</v>
          </cell>
          <cell r="K15">
            <v>97.305363964005096</v>
          </cell>
          <cell r="L15">
            <v>27.908073639538699</v>
          </cell>
          <cell r="M15">
            <v>145.959550427875</v>
          </cell>
          <cell r="N15">
            <v>5737.3221183033302</v>
          </cell>
          <cell r="O15">
            <v>399.11324204521202</v>
          </cell>
          <cell r="P15">
            <v>5.0954298774075903</v>
          </cell>
          <cell r="Q15">
            <v>63.560338816834197</v>
          </cell>
          <cell r="R15">
            <v>413.540567422283</v>
          </cell>
          <cell r="S15">
            <v>7087.1959635036601</v>
          </cell>
          <cell r="T15">
            <v>2938.6086555571401</v>
          </cell>
          <cell r="U15">
            <v>1189.81752500624</v>
          </cell>
          <cell r="V15">
            <v>544.83815395728197</v>
          </cell>
          <cell r="W15">
            <v>762.75474874239501</v>
          </cell>
          <cell r="X15">
            <v>1651.1768802406</v>
          </cell>
          <cell r="Y15">
            <v>9.2395649206271493</v>
          </cell>
          <cell r="Z15">
            <v>15562.244843349799</v>
          </cell>
        </row>
        <row r="16">
          <cell r="A16" t="str">
            <v>Sabah</v>
          </cell>
          <cell r="B16">
            <v>12</v>
          </cell>
          <cell r="C16">
            <v>9647.3803529176894</v>
          </cell>
          <cell r="D16">
            <v>6318.3875139191196</v>
          </cell>
          <cell r="E16">
            <v>2265.7688590278499</v>
          </cell>
          <cell r="F16">
            <v>1063.2239799707199</v>
          </cell>
          <cell r="I16">
            <v>5132.6603951794996</v>
          </cell>
          <cell r="J16">
            <v>3148.6969028643598</v>
          </cell>
          <cell r="K16">
            <v>1760.7973808909701</v>
          </cell>
          <cell r="L16">
            <v>25.268410039433601</v>
          </cell>
          <cell r="M16">
            <v>910.40826712844898</v>
          </cell>
          <cell r="N16">
            <v>110.404578133225</v>
          </cell>
          <cell r="O16">
            <v>190.22212738276301</v>
          </cell>
          <cell r="P16">
            <v>5.9322727378743503</v>
          </cell>
          <cell r="Q16">
            <v>145.66386655164101</v>
          </cell>
          <cell r="R16">
            <v>950.17214652152404</v>
          </cell>
          <cell r="S16">
            <v>13421.123082458</v>
          </cell>
          <cell r="T16">
            <v>2601.18674242421</v>
          </cell>
          <cell r="U16">
            <v>3787.1510727289601</v>
          </cell>
          <cell r="V16">
            <v>2791.7752197510199</v>
          </cell>
          <cell r="W16">
            <v>1439.16800893804</v>
          </cell>
          <cell r="X16">
            <v>2801.84203861574</v>
          </cell>
          <cell r="Y16">
            <v>126.63967503849101</v>
          </cell>
          <cell r="Z16">
            <v>32426.672554979501</v>
          </cell>
        </row>
        <row r="17">
          <cell r="A17" t="str">
            <v>Sarawak</v>
          </cell>
          <cell r="B17">
            <v>13</v>
          </cell>
          <cell r="C17">
            <v>7277.5600092764498</v>
          </cell>
          <cell r="D17">
            <v>2688.1252017148199</v>
          </cell>
          <cell r="E17">
            <v>3980.5306111598502</v>
          </cell>
          <cell r="F17">
            <v>608.904196401783</v>
          </cell>
          <cell r="I17">
            <v>15492.7551275153</v>
          </cell>
          <cell r="J17">
            <v>15986.7967793149</v>
          </cell>
          <cell r="K17">
            <v>577.80423886552705</v>
          </cell>
          <cell r="L17">
            <v>18.816444659134401</v>
          </cell>
          <cell r="M17">
            <v>1591.1434893918499</v>
          </cell>
          <cell r="N17">
            <v>12491.029111321701</v>
          </cell>
          <cell r="O17">
            <v>465.65915069333499</v>
          </cell>
          <cell r="P17">
            <v>610.89899601884804</v>
          </cell>
          <cell r="Q17">
            <v>231.44534836451899</v>
          </cell>
          <cell r="R17">
            <v>1368.2228298833199</v>
          </cell>
          <cell r="S17">
            <v>17345.898143881801</v>
          </cell>
          <cell r="T17">
            <v>4159.0955870482303</v>
          </cell>
          <cell r="U17">
            <v>4254.8856685601104</v>
          </cell>
          <cell r="V17">
            <v>4220.5458403617604</v>
          </cell>
          <cell r="W17">
            <v>1900.1070644228801</v>
          </cell>
          <cell r="X17">
            <v>2811.26398348885</v>
          </cell>
          <cell r="Y17">
            <v>229.13657208042</v>
          </cell>
          <cell r="Z17">
            <v>57700.369461952301</v>
          </cell>
        </row>
        <row r="18">
          <cell r="A18" t="str">
            <v>WP Kuala Lumpur</v>
          </cell>
          <cell r="B18">
            <v>14</v>
          </cell>
          <cell r="C18">
            <v>2.1689198892843402</v>
          </cell>
          <cell r="D18">
            <v>2.1689198892843402</v>
          </cell>
          <cell r="E18">
            <v>0</v>
          </cell>
          <cell r="F18">
            <v>0</v>
          </cell>
          <cell r="I18">
            <v>24.8085170014017</v>
          </cell>
          <cell r="J18">
            <v>3907.8977998006098</v>
          </cell>
          <cell r="K18">
            <v>460.74423564599903</v>
          </cell>
          <cell r="L18">
            <v>295.220099718342</v>
          </cell>
          <cell r="M18">
            <v>1056.44641275192</v>
          </cell>
          <cell r="N18">
            <v>577.84337992862697</v>
          </cell>
          <cell r="O18">
            <v>462.74103243345598</v>
          </cell>
          <cell r="P18">
            <v>482.255021393606</v>
          </cell>
          <cell r="Q18">
            <v>572.64761792866295</v>
          </cell>
          <cell r="R18">
            <v>2998.0714186278701</v>
          </cell>
          <cell r="S18">
            <v>59372.634297558601</v>
          </cell>
          <cell r="T18">
            <v>4062.56745868399</v>
          </cell>
          <cell r="U18">
            <v>21923.565608608798</v>
          </cell>
          <cell r="V18">
            <v>22714.2177897578</v>
          </cell>
          <cell r="W18">
            <v>3342.8796808709599</v>
          </cell>
          <cell r="X18">
            <v>7329.4037596370499</v>
          </cell>
          <cell r="Y18">
            <v>711.37331333309896</v>
          </cell>
          <cell r="Z18">
            <v>67016.954266210902</v>
          </cell>
        </row>
        <row r="19">
          <cell r="A19" t="str">
            <v>WP Labuan</v>
          </cell>
          <cell r="B19">
            <v>15</v>
          </cell>
          <cell r="C19">
            <v>73.771698700430406</v>
          </cell>
          <cell r="D19">
            <v>6.79363146008754</v>
          </cell>
          <cell r="E19">
            <v>0</v>
          </cell>
          <cell r="F19">
            <v>66.978067240342796</v>
          </cell>
          <cell r="I19">
            <v>0</v>
          </cell>
          <cell r="J19">
            <v>595.108748200533</v>
          </cell>
          <cell r="K19">
            <v>24.0042477805912</v>
          </cell>
          <cell r="L19">
            <v>2.2342777848289801</v>
          </cell>
          <cell r="M19">
            <v>1.57515183952991</v>
          </cell>
          <cell r="N19">
            <v>468.53098511556101</v>
          </cell>
          <cell r="O19">
            <v>90.166862587020205</v>
          </cell>
          <cell r="P19">
            <v>0</v>
          </cell>
          <cell r="Q19">
            <v>8.5972230930015403</v>
          </cell>
          <cell r="R19">
            <v>24.3120582451525</v>
          </cell>
          <cell r="S19">
            <v>1419.04543309839</v>
          </cell>
          <cell r="T19">
            <v>176.82434864987599</v>
          </cell>
          <cell r="U19">
            <v>168.241821884486</v>
          </cell>
          <cell r="V19">
            <v>973.75818969116494</v>
          </cell>
          <cell r="W19">
            <v>60.281927196105002</v>
          </cell>
          <cell r="X19">
            <v>39.939145676755501</v>
          </cell>
          <cell r="Y19">
            <v>33.8454851802448</v>
          </cell>
          <cell r="Z19">
            <v>2146.08342342475</v>
          </cell>
        </row>
        <row r="20">
          <cell r="A20" t="str">
            <v>Supra1</v>
          </cell>
          <cell r="C20">
            <v>0</v>
          </cell>
          <cell r="D20">
            <v>0</v>
          </cell>
          <cell r="E20">
            <v>0</v>
          </cell>
          <cell r="F20">
            <v>0</v>
          </cell>
          <cell r="I20">
            <v>51013.064607915097</v>
          </cell>
          <cell r="J20">
            <v>0</v>
          </cell>
          <cell r="K20">
            <v>0</v>
          </cell>
          <cell r="L20">
            <v>0</v>
          </cell>
          <cell r="M20">
            <v>0</v>
          </cell>
          <cell r="N20">
            <v>0</v>
          </cell>
          <cell r="O20">
            <v>0</v>
          </cell>
          <cell r="P20">
            <v>0</v>
          </cell>
          <cell r="Q20">
            <v>0</v>
          </cell>
          <cell r="R20">
            <v>0</v>
          </cell>
          <cell r="S20">
            <v>0</v>
          </cell>
          <cell r="T20">
            <v>0</v>
          </cell>
          <cell r="U20">
            <v>0</v>
          </cell>
          <cell r="V20">
            <v>0</v>
          </cell>
          <cell r="W20">
            <v>0</v>
          </cell>
          <cell r="X20">
            <v>0</v>
          </cell>
          <cell r="Y20">
            <v>0</v>
          </cell>
          <cell r="Z20">
            <v>51013.064607915097</v>
          </cell>
        </row>
        <row r="21">
          <cell r="A21" t="str">
            <v>MALAYSIA</v>
          </cell>
          <cell r="C21">
            <v>44912.244292273703</v>
          </cell>
          <cell r="D21">
            <v>31493.912447454099</v>
          </cell>
          <cell r="E21">
            <v>7946.5444787829001</v>
          </cell>
          <cell r="F21">
            <v>5471.7873660366604</v>
          </cell>
          <cell r="I21">
            <v>72110.889746250294</v>
          </cell>
          <cell r="J21">
            <v>149754.3543067</v>
          </cell>
          <cell r="K21">
            <v>14140.1503786911</v>
          </cell>
          <cell r="L21">
            <v>3504.0301273131199</v>
          </cell>
          <cell r="M21">
            <v>10700.572244999999</v>
          </cell>
          <cell r="N21">
            <v>40118.0893246962</v>
          </cell>
          <cell r="O21">
            <v>13487.698</v>
          </cell>
          <cell r="P21">
            <v>48057.432999999997</v>
          </cell>
          <cell r="Q21">
            <v>19746.381230999999</v>
          </cell>
          <cell r="R21">
            <v>16106.550487226301</v>
          </cell>
          <cell r="S21">
            <v>254322.11324438301</v>
          </cell>
          <cell r="T21">
            <v>50509.635730231297</v>
          </cell>
          <cell r="U21">
            <v>74641.499566911007</v>
          </cell>
          <cell r="V21">
            <v>66014.991324746195</v>
          </cell>
          <cell r="W21">
            <v>27499.794204137201</v>
          </cell>
          <cell r="X21">
            <v>35656.192418357801</v>
          </cell>
          <cell r="Y21">
            <v>6371.6551895900002</v>
          </cell>
          <cell r="Z21">
            <v>543577.80726642394</v>
          </cell>
        </row>
        <row r="24">
          <cell r="A24" t="str">
            <v>CONSTANT</v>
          </cell>
          <cell r="B24" t="str">
            <v>Industry</v>
          </cell>
          <cell r="D24">
            <v>1</v>
          </cell>
          <cell r="E24">
            <v>2</v>
          </cell>
          <cell r="F24">
            <v>3</v>
          </cell>
          <cell r="I24">
            <v>4</v>
          </cell>
          <cell r="K24">
            <v>6</v>
          </cell>
          <cell r="L24">
            <v>7</v>
          </cell>
          <cell r="M24">
            <v>8</v>
          </cell>
          <cell r="N24">
            <v>9</v>
          </cell>
          <cell r="O24">
            <v>10</v>
          </cell>
          <cell r="P24">
            <v>11</v>
          </cell>
          <cell r="Q24">
            <v>12</v>
          </cell>
          <cell r="R24">
            <v>5</v>
          </cell>
          <cell r="T24">
            <v>13</v>
          </cell>
          <cell r="U24">
            <v>14</v>
          </cell>
          <cell r="V24">
            <v>15</v>
          </cell>
          <cell r="W24">
            <v>16</v>
          </cell>
        </row>
        <row r="25">
          <cell r="A25">
            <v>2006</v>
          </cell>
          <cell r="B25" t="str">
            <v>I</v>
          </cell>
          <cell r="C25" t="str">
            <v>Agriculture</v>
          </cell>
          <cell r="D25" t="str">
            <v>Tanaman</v>
          </cell>
          <cell r="E25" t="str">
            <v>Pembalakan</v>
          </cell>
          <cell r="F25" t="str">
            <v>Perikanan</v>
          </cell>
          <cell r="I25" t="str">
            <v>Mining and
Quarrying</v>
          </cell>
          <cell r="J25" t="str">
            <v>Manufacturing</v>
          </cell>
          <cell r="K25" t="str">
            <v>Prosesan Makanan, Minuman dan Produk Tembakau</v>
          </cell>
          <cell r="L25" t="str">
            <v>Tekstil, Pakaian, Kulit dan Kasut</v>
          </cell>
          <cell r="M25" t="str">
            <v>Keluaran Kayu, Perabot, Produk Kertas, Percetakan dan Penerbitan</v>
          </cell>
          <cell r="N25" t="str">
            <v>Produk Petroleum, Bahan kimia, Getah dan Plastik</v>
          </cell>
          <cell r="O25" t="str">
            <v>Produk Mineral Bukan Logam, Logam Asli dan Produk Logam Yang Direka</v>
          </cell>
          <cell r="P25" t="str">
            <v>Elektrik dan Elektronik</v>
          </cell>
          <cell r="Q25" t="str">
            <v>Kelengkapan Pengangkutan dan Pembuatan Lain</v>
          </cell>
          <cell r="R25" t="str">
            <v>Construction</v>
          </cell>
          <cell r="S25" t="str">
            <v>Services</v>
          </cell>
          <cell r="T25" t="str">
            <v>Utiliti, Transport &amp; Communication</v>
          </cell>
          <cell r="U25" t="str">
            <v>WRT, Accomm &amp; Restaurant</v>
          </cell>
          <cell r="V25" t="str">
            <v>Finance &amp; Insurance, Real Estate &amp; Business Services</v>
          </cell>
          <cell r="W25" t="str">
            <v>Other Services</v>
          </cell>
          <cell r="X25" t="str">
            <v>Government Services</v>
          </cell>
          <cell r="Y25" t="str">
            <v>Plus :
Import Duties</v>
          </cell>
          <cell r="Z25" t="str">
            <v>GDP at
Purchasers' Prices</v>
          </cell>
        </row>
        <row r="26">
          <cell r="A26" t="str">
            <v>States</v>
          </cell>
          <cell r="B26" t="str">
            <v>Converter</v>
          </cell>
        </row>
        <row r="27">
          <cell r="A27" t="str">
            <v>Johor</v>
          </cell>
          <cell r="B27" t="str">
            <v>01</v>
          </cell>
          <cell r="C27">
            <v>6654.2396491146401</v>
          </cell>
          <cell r="D27">
            <v>5977.43668348548</v>
          </cell>
          <cell r="E27">
            <v>102.45171403581401</v>
          </cell>
          <cell r="F27">
            <v>574.351251593347</v>
          </cell>
          <cell r="I27">
            <v>48.2440928592018</v>
          </cell>
          <cell r="J27">
            <v>20066.005193343699</v>
          </cell>
          <cell r="K27">
            <v>1587.0553593141101</v>
          </cell>
          <cell r="L27">
            <v>1079.6354715331299</v>
          </cell>
          <cell r="M27">
            <v>1491.8417091542101</v>
          </cell>
          <cell r="N27">
            <v>3753.2871051659699</v>
          </cell>
          <cell r="O27">
            <v>2371.92938811051</v>
          </cell>
          <cell r="P27">
            <v>8364.2660230885595</v>
          </cell>
          <cell r="Q27">
            <v>1417.9901369772199</v>
          </cell>
          <cell r="R27">
            <v>1568.45996558397</v>
          </cell>
          <cell r="S27">
            <v>23481.829570811798</v>
          </cell>
          <cell r="T27">
            <v>5430.9591622893204</v>
          </cell>
          <cell r="U27">
            <v>5091.9409273339097</v>
          </cell>
          <cell r="V27">
            <v>6795.4771230062597</v>
          </cell>
          <cell r="W27">
            <v>2531.2759057048002</v>
          </cell>
          <cell r="X27">
            <v>3632.1764524775099</v>
          </cell>
          <cell r="Y27">
            <v>720.39271590590999</v>
          </cell>
          <cell r="Z27">
            <v>52539.171187619198</v>
          </cell>
        </row>
        <row r="28">
          <cell r="A28" t="str">
            <v>Kedah</v>
          </cell>
          <cell r="B28" t="str">
            <v>02</v>
          </cell>
          <cell r="C28">
            <v>2416.9332573101001</v>
          </cell>
          <cell r="D28">
            <v>2060.9680526072898</v>
          </cell>
          <cell r="E28">
            <v>80.483431624916705</v>
          </cell>
          <cell r="F28">
            <v>275.48177307788598</v>
          </cell>
          <cell r="I28">
            <v>16.5266256769922</v>
          </cell>
          <cell r="J28">
            <v>6984.3359707004201</v>
          </cell>
          <cell r="K28">
            <v>276.28719718090599</v>
          </cell>
          <cell r="L28">
            <v>69.637096233941406</v>
          </cell>
          <cell r="M28">
            <v>472.22697892102002</v>
          </cell>
          <cell r="N28">
            <v>1168.3168660113399</v>
          </cell>
          <cell r="O28">
            <v>1326.57567433551</v>
          </cell>
          <cell r="P28">
            <v>2784.3407263300001</v>
          </cell>
          <cell r="Q28">
            <v>886.95143168770198</v>
          </cell>
          <cell r="R28">
            <v>453.96999135908499</v>
          </cell>
          <cell r="S28">
            <v>9248.8233385255007</v>
          </cell>
          <cell r="T28">
            <v>1359.7214274135199</v>
          </cell>
          <cell r="U28">
            <v>2144.99827280614</v>
          </cell>
          <cell r="V28">
            <v>1764.2756371395401</v>
          </cell>
          <cell r="W28">
            <v>1652.1409922943201</v>
          </cell>
          <cell r="X28">
            <v>2327.6870088719702</v>
          </cell>
          <cell r="Y28">
            <v>134.45064089028699</v>
          </cell>
          <cell r="Z28">
            <v>19255.039824462401</v>
          </cell>
        </row>
        <row r="29">
          <cell r="A29" t="str">
            <v>Kelantan</v>
          </cell>
          <cell r="B29" t="str">
            <v>03</v>
          </cell>
          <cell r="C29">
            <v>2617.7804497956299</v>
          </cell>
          <cell r="D29">
            <v>1942.4817276997501</v>
          </cell>
          <cell r="E29">
            <v>416.49956725049998</v>
          </cell>
          <cell r="F29">
            <v>258.79915484537702</v>
          </cell>
          <cell r="I29">
            <v>14.4181754742871</v>
          </cell>
          <cell r="J29">
            <v>510.70083418754098</v>
          </cell>
          <cell r="K29">
            <v>138.341438523666</v>
          </cell>
          <cell r="L29">
            <v>28.742611609802001</v>
          </cell>
          <cell r="M29">
            <v>73.505500890016407</v>
          </cell>
          <cell r="N29">
            <v>68.319025944010207</v>
          </cell>
          <cell r="O29">
            <v>27.574781203743701</v>
          </cell>
          <cell r="P29">
            <v>166.28079755626999</v>
          </cell>
          <cell r="Q29">
            <v>7.9366784600321303</v>
          </cell>
          <cell r="R29">
            <v>169.46443534701299</v>
          </cell>
          <cell r="S29">
            <v>6335.7900702748702</v>
          </cell>
          <cell r="T29">
            <v>743.703512481487</v>
          </cell>
          <cell r="U29">
            <v>1681.2531728200699</v>
          </cell>
          <cell r="V29">
            <v>733.54320103359203</v>
          </cell>
          <cell r="W29">
            <v>1174.0590217900599</v>
          </cell>
          <cell r="X29">
            <v>2003.2311621496599</v>
          </cell>
          <cell r="Y29">
            <v>10.1210965389053</v>
          </cell>
          <cell r="Z29">
            <v>9658.2750616182493</v>
          </cell>
        </row>
        <row r="30">
          <cell r="A30" t="str">
            <v>Melaka</v>
          </cell>
          <cell r="B30" t="str">
            <v>04</v>
          </cell>
          <cell r="C30">
            <v>961.73329875419302</v>
          </cell>
          <cell r="D30">
            <v>946.90645762184204</v>
          </cell>
          <cell r="E30">
            <v>0.56006563844926804</v>
          </cell>
          <cell r="F30">
            <v>14.2667754939018</v>
          </cell>
          <cell r="I30">
            <v>7.2982247814966499</v>
          </cell>
          <cell r="J30">
            <v>8312.7953274922893</v>
          </cell>
          <cell r="K30">
            <v>279.76590521138502</v>
          </cell>
          <cell r="L30">
            <v>123.176742626142</v>
          </cell>
          <cell r="M30">
            <v>442.37175795455897</v>
          </cell>
          <cell r="N30">
            <v>3086.4389693970802</v>
          </cell>
          <cell r="O30">
            <v>544.35209201866803</v>
          </cell>
          <cell r="P30">
            <v>2439.4310327828998</v>
          </cell>
          <cell r="Q30">
            <v>1397.2588275015601</v>
          </cell>
          <cell r="R30">
            <v>314.481252041853</v>
          </cell>
          <cell r="S30">
            <v>6723.3246634145798</v>
          </cell>
          <cell r="T30">
            <v>1310.63766722995</v>
          </cell>
          <cell r="U30">
            <v>2030.95637384611</v>
          </cell>
          <cell r="V30">
            <v>1363.28402879383</v>
          </cell>
          <cell r="W30">
            <v>941.08484483895404</v>
          </cell>
          <cell r="X30">
            <v>1077.36174870574</v>
          </cell>
          <cell r="Y30">
            <v>13.5031970924452</v>
          </cell>
          <cell r="Z30">
            <v>16333.1359635769</v>
          </cell>
        </row>
        <row r="31">
          <cell r="A31" t="str">
            <v>Negeri Sembilan</v>
          </cell>
          <cell r="B31" t="str">
            <v>05</v>
          </cell>
          <cell r="C31">
            <v>1816.8817302615</v>
          </cell>
          <cell r="D31">
            <v>1755.0937258404799</v>
          </cell>
          <cell r="E31">
            <v>34.323036923676298</v>
          </cell>
          <cell r="F31">
            <v>27.4649674973491</v>
          </cell>
          <cell r="I31">
            <v>17.521266820900799</v>
          </cell>
          <cell r="J31">
            <v>11476.808555940101</v>
          </cell>
          <cell r="K31">
            <v>1046.3834184627799</v>
          </cell>
          <cell r="L31">
            <v>436.74818218174102</v>
          </cell>
          <cell r="M31">
            <v>350.543940464765</v>
          </cell>
          <cell r="N31">
            <v>2567.4890385008798</v>
          </cell>
          <cell r="O31">
            <v>727.23829080610096</v>
          </cell>
          <cell r="P31">
            <v>5219.1744241468195</v>
          </cell>
          <cell r="Q31">
            <v>1129.23126137699</v>
          </cell>
          <cell r="R31">
            <v>402.713166861057</v>
          </cell>
          <cell r="S31">
            <v>7770.8126822294198</v>
          </cell>
          <cell r="T31">
            <v>1942.77472567326</v>
          </cell>
          <cell r="U31">
            <v>1768.0648375599601</v>
          </cell>
          <cell r="V31">
            <v>1615.4923418825299</v>
          </cell>
          <cell r="W31">
            <v>1013.4833123183799</v>
          </cell>
          <cell r="X31">
            <v>1430.9974647952999</v>
          </cell>
          <cell r="Y31">
            <v>69.357214698448203</v>
          </cell>
          <cell r="Z31">
            <v>21554.094616811399</v>
          </cell>
        </row>
        <row r="32">
          <cell r="A32" t="str">
            <v>Pahang</v>
          </cell>
          <cell r="B32" t="str">
            <v>06</v>
          </cell>
          <cell r="C32">
            <v>5770.1410985738403</v>
          </cell>
          <cell r="D32">
            <v>4670.4509523632396</v>
          </cell>
          <cell r="E32">
            <v>601.50505578969899</v>
          </cell>
          <cell r="F32">
            <v>498.18509042089698</v>
          </cell>
          <cell r="I32">
            <v>80.273290052901302</v>
          </cell>
          <cell r="J32">
            <v>7110.56842070932</v>
          </cell>
          <cell r="K32">
            <v>705.05093354776295</v>
          </cell>
          <cell r="L32">
            <v>16.2012290888499</v>
          </cell>
          <cell r="M32">
            <v>575.46873181503702</v>
          </cell>
          <cell r="N32">
            <v>3388.2393176946598</v>
          </cell>
          <cell r="O32">
            <v>821.98883967955101</v>
          </cell>
          <cell r="P32">
            <v>156.633803980365</v>
          </cell>
          <cell r="Q32">
            <v>1446.9855649031001</v>
          </cell>
          <cell r="R32">
            <v>571.58063128502101</v>
          </cell>
          <cell r="S32">
            <v>11138.208615434</v>
          </cell>
          <cell r="T32">
            <v>1193.2923306241</v>
          </cell>
          <cell r="U32">
            <v>3344.69661445665</v>
          </cell>
          <cell r="V32">
            <v>1442.7687051277801</v>
          </cell>
          <cell r="W32">
            <v>2847.8550902402999</v>
          </cell>
          <cell r="X32">
            <v>2309.5958749852098</v>
          </cell>
          <cell r="Y32">
            <v>22.447246895454899</v>
          </cell>
          <cell r="Z32">
            <v>24693.219302950602</v>
          </cell>
        </row>
        <row r="33">
          <cell r="A33" t="str">
            <v>Pulau Pinang</v>
          </cell>
          <cell r="B33" t="str">
            <v>07</v>
          </cell>
          <cell r="C33">
            <v>700.37903219198802</v>
          </cell>
          <cell r="D33">
            <v>509.13645040512699</v>
          </cell>
          <cell r="E33">
            <v>0</v>
          </cell>
          <cell r="F33">
            <v>191.242581786861</v>
          </cell>
          <cell r="I33">
            <v>17.069804358913899</v>
          </cell>
          <cell r="J33">
            <v>24429.468358772901</v>
          </cell>
          <cell r="K33">
            <v>654.61044932812695</v>
          </cell>
          <cell r="L33">
            <v>612.56336167766096</v>
          </cell>
          <cell r="M33">
            <v>659.10544401958396</v>
          </cell>
          <cell r="N33">
            <v>1525.35515757352</v>
          </cell>
          <cell r="O33">
            <v>1448.2715015645299</v>
          </cell>
          <cell r="P33">
            <v>18169.729390371002</v>
          </cell>
          <cell r="Q33">
            <v>1359.8330542385499</v>
          </cell>
          <cell r="R33">
            <v>812.77198186290195</v>
          </cell>
          <cell r="S33">
            <v>17152.767881577001</v>
          </cell>
          <cell r="T33">
            <v>3594.64591975957</v>
          </cell>
          <cell r="U33">
            <v>4716.9243092330598</v>
          </cell>
          <cell r="V33">
            <v>4974.7578420442396</v>
          </cell>
          <cell r="W33">
            <v>1790.5109599922</v>
          </cell>
          <cell r="X33">
            <v>2075.9288505479299</v>
          </cell>
          <cell r="Y33">
            <v>288.17007924230597</v>
          </cell>
          <cell r="Z33">
            <v>43400.627138005999</v>
          </cell>
        </row>
        <row r="34">
          <cell r="A34" t="str">
            <v>Perak</v>
          </cell>
          <cell r="B34" t="str">
            <v>08</v>
          </cell>
          <cell r="C34">
            <v>4841.0016055975502</v>
          </cell>
          <cell r="D34">
            <v>3421.0083503465798</v>
          </cell>
          <cell r="E34">
            <v>437.91478096930803</v>
          </cell>
          <cell r="F34">
            <v>982.07847428165701</v>
          </cell>
          <cell r="I34">
            <v>96.861769646077704</v>
          </cell>
          <cell r="J34">
            <v>6254.8965298297999</v>
          </cell>
          <cell r="K34">
            <v>1097.4020779704699</v>
          </cell>
          <cell r="L34">
            <v>241.59735163935599</v>
          </cell>
          <cell r="M34">
            <v>280.87450900017001</v>
          </cell>
          <cell r="N34">
            <v>1450.6703072558901</v>
          </cell>
          <cell r="O34">
            <v>1237.64135666889</v>
          </cell>
          <cell r="P34">
            <v>1827.0408066418499</v>
          </cell>
          <cell r="Q34">
            <v>119.670120653178</v>
          </cell>
          <cell r="R34">
            <v>675.10509915070998</v>
          </cell>
          <cell r="S34">
            <v>17636.900254423301</v>
          </cell>
          <cell r="T34">
            <v>5560.2253040654696</v>
          </cell>
          <cell r="U34">
            <v>3586.6042339098699</v>
          </cell>
          <cell r="V34">
            <v>3145.8265380559301</v>
          </cell>
          <cell r="W34">
            <v>2325.5727982825902</v>
          </cell>
          <cell r="X34">
            <v>3018.6713801094002</v>
          </cell>
          <cell r="Y34">
            <v>53.537682655929402</v>
          </cell>
          <cell r="Z34">
            <v>29558.3029413033</v>
          </cell>
        </row>
        <row r="35">
          <cell r="A35" t="str">
            <v>Perlis</v>
          </cell>
          <cell r="B35" t="str">
            <v>09</v>
          </cell>
          <cell r="C35">
            <v>808.72593428289599</v>
          </cell>
          <cell r="D35">
            <v>259.95321692836001</v>
          </cell>
          <cell r="E35">
            <v>0</v>
          </cell>
          <cell r="F35">
            <v>548.77271735453598</v>
          </cell>
          <cell r="I35">
            <v>6.8446087585817601</v>
          </cell>
          <cell r="J35">
            <v>345.19007959309801</v>
          </cell>
          <cell r="K35">
            <v>49.105577399240801</v>
          </cell>
          <cell r="L35">
            <v>57.869775833981798</v>
          </cell>
          <cell r="M35">
            <v>10.7097310719837</v>
          </cell>
          <cell r="N35">
            <v>134.12184479401901</v>
          </cell>
          <cell r="O35">
            <v>91.561314600732601</v>
          </cell>
          <cell r="P35">
            <v>1.82183589313928</v>
          </cell>
          <cell r="Q35">
            <v>0</v>
          </cell>
          <cell r="R35">
            <v>100.551566370809</v>
          </cell>
          <cell r="S35">
            <v>1582.3990231601699</v>
          </cell>
          <cell r="T35">
            <v>577.20764750010005</v>
          </cell>
          <cell r="U35">
            <v>188.404257331791</v>
          </cell>
          <cell r="V35">
            <v>171.20532999452499</v>
          </cell>
          <cell r="W35">
            <v>212.591718700168</v>
          </cell>
          <cell r="X35">
            <v>432.99006963358198</v>
          </cell>
          <cell r="Y35">
            <v>101.23279260701401</v>
          </cell>
          <cell r="Z35">
            <v>2944.9440047725602</v>
          </cell>
        </row>
        <row r="36">
          <cell r="A36" t="str">
            <v>Selangor</v>
          </cell>
          <cell r="B36">
            <v>10</v>
          </cell>
          <cell r="C36">
            <v>2049.1856888432299</v>
          </cell>
          <cell r="D36">
            <v>1418.7881169792599</v>
          </cell>
          <cell r="E36">
            <v>21.357617395231301</v>
          </cell>
          <cell r="F36">
            <v>609.03995446874501</v>
          </cell>
          <cell r="I36">
            <v>115.923261490992</v>
          </cell>
          <cell r="J36">
            <v>42583.807815050401</v>
          </cell>
          <cell r="K36">
            <v>5756.4238309847797</v>
          </cell>
          <cell r="L36">
            <v>614.27157414379201</v>
          </cell>
          <cell r="M36">
            <v>2856.3799168124101</v>
          </cell>
          <cell r="N36">
            <v>5395.0294542236597</v>
          </cell>
          <cell r="O36">
            <v>4661.1959621419001</v>
          </cell>
          <cell r="P36">
            <v>12424.3394810104</v>
          </cell>
          <cell r="Q36">
            <v>10876.167595733399</v>
          </cell>
          <cell r="R36">
            <v>5028.2701061917796</v>
          </cell>
          <cell r="S36">
            <v>65860.627293376194</v>
          </cell>
          <cell r="T36">
            <v>17165.996852116899</v>
          </cell>
          <cell r="U36">
            <v>21832.576270203601</v>
          </cell>
          <cell r="V36">
            <v>15239.550775515099</v>
          </cell>
          <cell r="W36">
            <v>6011.4828157116899</v>
          </cell>
          <cell r="X36">
            <v>5611.0205798289599</v>
          </cell>
          <cell r="Y36">
            <v>3181.1442089161201</v>
          </cell>
          <cell r="Z36">
            <v>118818.958373869</v>
          </cell>
        </row>
        <row r="37">
          <cell r="A37" t="str">
            <v>Terengganu</v>
          </cell>
          <cell r="B37">
            <v>11</v>
          </cell>
          <cell r="C37">
            <v>1683.1505690450799</v>
          </cell>
          <cell r="D37">
            <v>1129.86941122743</v>
          </cell>
          <cell r="E37">
            <v>143.52582285294201</v>
          </cell>
          <cell r="F37">
            <v>409.75533496470302</v>
          </cell>
          <cell r="I37">
            <v>8.7208165317790698</v>
          </cell>
          <cell r="J37">
            <v>7204.11271890841</v>
          </cell>
          <cell r="K37">
            <v>109.900175749368</v>
          </cell>
          <cell r="L37">
            <v>38.718538882359503</v>
          </cell>
          <cell r="M37">
            <v>120.03498202535999</v>
          </cell>
          <cell r="N37">
            <v>6528.4075797325704</v>
          </cell>
          <cell r="O37">
            <v>339.52317352760701</v>
          </cell>
          <cell r="P37">
            <v>1.4653545058975499</v>
          </cell>
          <cell r="Q37">
            <v>66.062914485247902</v>
          </cell>
          <cell r="R37">
            <v>454.564489676601</v>
          </cell>
          <cell r="S37">
            <v>7506.7095052003197</v>
          </cell>
          <cell r="T37">
            <v>3085.6722565039299</v>
          </cell>
          <cell r="U37">
            <v>1228.0367088068199</v>
          </cell>
          <cell r="V37">
            <v>565.84594036372698</v>
          </cell>
          <cell r="W37">
            <v>781.99954839759596</v>
          </cell>
          <cell r="X37">
            <v>1845.1550511282401</v>
          </cell>
          <cell r="Y37">
            <v>9.9507637807276392</v>
          </cell>
          <cell r="Z37">
            <v>16867.2088631429</v>
          </cell>
        </row>
        <row r="38">
          <cell r="A38" t="str">
            <v>Sabah</v>
          </cell>
          <cell r="B38">
            <v>12</v>
          </cell>
          <cell r="C38">
            <v>9907.9170891016201</v>
          </cell>
          <cell r="D38">
            <v>6505.0982064938398</v>
          </cell>
          <cell r="E38">
            <v>2201.6043196693099</v>
          </cell>
          <cell r="F38">
            <v>1201.21456293847</v>
          </cell>
          <cell r="I38">
            <v>5305.0188119066497</v>
          </cell>
          <cell r="J38">
            <v>3307.5639633117398</v>
          </cell>
          <cell r="K38">
            <v>1889.13581074173</v>
          </cell>
          <cell r="L38">
            <v>24.127588758054799</v>
          </cell>
          <cell r="M38">
            <v>875.72966932760596</v>
          </cell>
          <cell r="N38">
            <v>149.62708489826301</v>
          </cell>
          <cell r="O38">
            <v>214.799905708566</v>
          </cell>
          <cell r="P38">
            <v>7.2733148875337399</v>
          </cell>
          <cell r="Q38">
            <v>146.870588989981</v>
          </cell>
          <cell r="R38">
            <v>1049.9768020543299</v>
          </cell>
          <cell r="S38">
            <v>14536.659166623</v>
          </cell>
          <cell r="T38">
            <v>2740.4160274405099</v>
          </cell>
          <cell r="U38">
            <v>4323.3190045830797</v>
          </cell>
          <cell r="V38">
            <v>2985.63191230641</v>
          </cell>
          <cell r="W38">
            <v>1459.17015657037</v>
          </cell>
          <cell r="X38">
            <v>3028.1220657225899</v>
          </cell>
          <cell r="Y38">
            <v>113.93748440474199</v>
          </cell>
          <cell r="Z38">
            <v>34221.073317401999</v>
          </cell>
        </row>
        <row r="39">
          <cell r="A39" t="str">
            <v>Sarawak</v>
          </cell>
          <cell r="B39">
            <v>13</v>
          </cell>
          <cell r="C39">
            <v>7199.0461539385096</v>
          </cell>
          <cell r="D39">
            <v>2809.2687090730301</v>
          </cell>
          <cell r="E39">
            <v>3857.7784715405</v>
          </cell>
          <cell r="F39">
            <v>531.99897332498699</v>
          </cell>
          <cell r="I39">
            <v>16135.5628417272</v>
          </cell>
          <cell r="J39">
            <v>17374.660156991398</v>
          </cell>
          <cell r="K39">
            <v>689.99300758824199</v>
          </cell>
          <cell r="L39">
            <v>18.856981073143999</v>
          </cell>
          <cell r="M39">
            <v>1992.7771856494801</v>
          </cell>
          <cell r="N39">
            <v>13294.2672517314</v>
          </cell>
          <cell r="O39">
            <v>519.52466204974598</v>
          </cell>
          <cell r="P39">
            <v>585.48442688070998</v>
          </cell>
          <cell r="Q39">
            <v>273.756642018695</v>
          </cell>
          <cell r="R39">
            <v>1387.0757866608401</v>
          </cell>
          <cell r="S39">
            <v>17981.701899829699</v>
          </cell>
          <cell r="T39">
            <v>4194.8712786423803</v>
          </cell>
          <cell r="U39">
            <v>4431.1308051959204</v>
          </cell>
          <cell r="V39">
            <v>4403.37435028035</v>
          </cell>
          <cell r="W39">
            <v>1969.7894143067099</v>
          </cell>
          <cell r="X39">
            <v>2982.53605140432</v>
          </cell>
          <cell r="Y39">
            <v>187.133438110855</v>
          </cell>
          <cell r="Z39">
            <v>60265.1802772585</v>
          </cell>
        </row>
        <row r="40">
          <cell r="A40" t="str">
            <v>WP Kuala Lumpur</v>
          </cell>
          <cell r="B40">
            <v>14</v>
          </cell>
          <cell r="C40">
            <v>1.70063142405226</v>
          </cell>
          <cell r="D40">
            <v>1.70063142405226</v>
          </cell>
          <cell r="E40">
            <v>0</v>
          </cell>
          <cell r="F40">
            <v>0</v>
          </cell>
          <cell r="I40">
            <v>23.872994104275399</v>
          </cell>
          <cell r="J40">
            <v>4024.4684763293899</v>
          </cell>
          <cell r="K40">
            <v>453.95250047359502</v>
          </cell>
          <cell r="L40">
            <v>223.80249625796401</v>
          </cell>
          <cell r="M40">
            <v>1148.2049337393801</v>
          </cell>
          <cell r="N40">
            <v>577.88508111527199</v>
          </cell>
          <cell r="O40">
            <v>511.31032182226397</v>
          </cell>
          <cell r="P40">
            <v>464.36602674966701</v>
          </cell>
          <cell r="Q40">
            <v>644.94711617124199</v>
          </cell>
          <cell r="R40">
            <v>3009.2664749812802</v>
          </cell>
          <cell r="S40">
            <v>64090.007640177297</v>
          </cell>
          <cell r="T40">
            <v>4428.1872575324196</v>
          </cell>
          <cell r="U40">
            <v>23061.162235989301</v>
          </cell>
          <cell r="V40">
            <v>25111.537298388201</v>
          </cell>
          <cell r="W40">
            <v>3505.66588895109</v>
          </cell>
          <cell r="X40">
            <v>7983.4549593162801</v>
          </cell>
          <cell r="Y40">
            <v>744.533168414785</v>
          </cell>
          <cell r="Z40">
            <v>71893.849385431007</v>
          </cell>
        </row>
        <row r="41">
          <cell r="A41" t="str">
            <v>WP Labuan</v>
          </cell>
          <cell r="B41">
            <v>15</v>
          </cell>
          <cell r="C41">
            <v>103.91787953249801</v>
          </cell>
          <cell r="D41">
            <v>4.9123802163404697</v>
          </cell>
          <cell r="E41">
            <v>0</v>
          </cell>
          <cell r="F41">
            <v>99.005499316157298</v>
          </cell>
          <cell r="I41">
            <v>0</v>
          </cell>
          <cell r="J41">
            <v>894.48269140067805</v>
          </cell>
          <cell r="K41">
            <v>32.070921759535203</v>
          </cell>
          <cell r="L41">
            <v>2.81236661394703</v>
          </cell>
          <cell r="M41">
            <v>3.2203052445276801</v>
          </cell>
          <cell r="N41">
            <v>531.60726643463101</v>
          </cell>
          <cell r="O41">
            <v>316.49947159849501</v>
          </cell>
          <cell r="P41">
            <v>0</v>
          </cell>
          <cell r="Q41">
            <v>8.2723597495418009</v>
          </cell>
          <cell r="R41">
            <v>23.7878027087405</v>
          </cell>
          <cell r="S41">
            <v>1508.1454902620301</v>
          </cell>
          <cell r="T41">
            <v>189.15208696111199</v>
          </cell>
          <cell r="U41">
            <v>177.25286846969701</v>
          </cell>
          <cell r="V41">
            <v>1031.7168973313801</v>
          </cell>
          <cell r="W41">
            <v>63.092041229435203</v>
          </cell>
          <cell r="X41">
            <v>46.931596270406601</v>
          </cell>
          <cell r="Y41">
            <v>20.861388581171902</v>
          </cell>
          <cell r="Z41">
            <v>2551.1952524851099</v>
          </cell>
        </row>
        <row r="42">
          <cell r="A42" t="str">
            <v>Supra1</v>
          </cell>
          <cell r="C42">
            <v>0</v>
          </cell>
          <cell r="D42">
            <v>0</v>
          </cell>
          <cell r="E42">
            <v>0</v>
          </cell>
          <cell r="F42">
            <v>0</v>
          </cell>
          <cell r="I42">
            <v>49381.376278548603</v>
          </cell>
          <cell r="J42">
            <v>0</v>
          </cell>
          <cell r="K42">
            <v>0</v>
          </cell>
          <cell r="L42">
            <v>0</v>
          </cell>
          <cell r="M42">
            <v>0</v>
          </cell>
          <cell r="N42">
            <v>0</v>
          </cell>
          <cell r="O42">
            <v>0</v>
          </cell>
          <cell r="P42">
            <v>0</v>
          </cell>
          <cell r="Q42">
            <v>0</v>
          </cell>
          <cell r="R42">
            <v>0</v>
          </cell>
          <cell r="S42">
            <v>0</v>
          </cell>
          <cell r="T42">
            <v>0</v>
          </cell>
          <cell r="U42">
            <v>0</v>
          </cell>
          <cell r="V42">
            <v>0</v>
          </cell>
          <cell r="W42">
            <v>0</v>
          </cell>
          <cell r="X42">
            <v>0</v>
          </cell>
          <cell r="Y42">
            <v>0</v>
          </cell>
          <cell r="Z42">
            <v>49381.376278548603</v>
          </cell>
        </row>
        <row r="43">
          <cell r="A43" t="str">
            <v>MALAYSIA</v>
          </cell>
          <cell r="C43">
            <v>47532.734067767298</v>
          </cell>
          <cell r="D43">
            <v>33413.073072712097</v>
          </cell>
          <cell r="E43">
            <v>7898.0038836903404</v>
          </cell>
          <cell r="F43">
            <v>6221.6571113648797</v>
          </cell>
          <cell r="I43">
            <v>71275.532862738895</v>
          </cell>
          <cell r="J43">
            <v>160879.865092561</v>
          </cell>
          <cell r="K43">
            <v>14765.478604235699</v>
          </cell>
          <cell r="L43">
            <v>3588.7613681538701</v>
          </cell>
          <cell r="M43">
            <v>11352.995296090099</v>
          </cell>
          <cell r="N43">
            <v>43619.061350473203</v>
          </cell>
          <cell r="O43">
            <v>15159.986735836799</v>
          </cell>
          <cell r="P43">
            <v>52611.647444825103</v>
          </cell>
          <cell r="Q43">
            <v>19781.934292946498</v>
          </cell>
          <cell r="R43">
            <v>16022.039552136001</v>
          </cell>
          <cell r="S43">
            <v>272554.707095319</v>
          </cell>
          <cell r="T43">
            <v>53517.463456234102</v>
          </cell>
          <cell r="U43">
            <v>79607.320892545904</v>
          </cell>
          <cell r="V43">
            <v>71344.287921263298</v>
          </cell>
          <cell r="W43">
            <v>28279.774509328701</v>
          </cell>
          <cell r="X43">
            <v>39805.860315947102</v>
          </cell>
          <cell r="Y43">
            <v>5670.7731187351001</v>
          </cell>
          <cell r="Z43">
            <v>573935.651789258</v>
          </cell>
        </row>
        <row r="46">
          <cell r="A46" t="str">
            <v>CONSTANT</v>
          </cell>
          <cell r="B46" t="str">
            <v>Industry</v>
          </cell>
          <cell r="D46">
            <v>1</v>
          </cell>
          <cell r="E46">
            <v>2</v>
          </cell>
          <cell r="F46">
            <v>3</v>
          </cell>
          <cell r="I46">
            <v>4</v>
          </cell>
          <cell r="K46">
            <v>6</v>
          </cell>
          <cell r="L46">
            <v>7</v>
          </cell>
          <cell r="M46">
            <v>8</v>
          </cell>
          <cell r="N46">
            <v>9</v>
          </cell>
          <cell r="O46">
            <v>10</v>
          </cell>
          <cell r="P46">
            <v>11</v>
          </cell>
          <cell r="Q46">
            <v>12</v>
          </cell>
          <cell r="R46">
            <v>5</v>
          </cell>
          <cell r="T46">
            <v>13</v>
          </cell>
          <cell r="U46">
            <v>14</v>
          </cell>
          <cell r="V46">
            <v>15</v>
          </cell>
          <cell r="W46">
            <v>16</v>
          </cell>
        </row>
        <row r="47">
          <cell r="A47">
            <v>2007</v>
          </cell>
          <cell r="B47" t="str">
            <v>I</v>
          </cell>
          <cell r="C47" t="str">
            <v>Agriculture</v>
          </cell>
          <cell r="D47" t="str">
            <v>Tanaman</v>
          </cell>
          <cell r="E47" t="str">
            <v>Pembalakan</v>
          </cell>
          <cell r="F47" t="str">
            <v>Perikanan</v>
          </cell>
          <cell r="I47" t="str">
            <v>Mining and
Quarrying</v>
          </cell>
          <cell r="J47" t="str">
            <v>Manufacturing</v>
          </cell>
          <cell r="K47" t="str">
            <v>Prosesan Makanan, Minuman dan Produk Tembakau</v>
          </cell>
          <cell r="L47" t="str">
            <v>Tekstil, Pakaian, Kulit dan Kasut</v>
          </cell>
          <cell r="M47" t="str">
            <v>Keluaran Kayu, Perabot, Produk Kertas, Percetakan dan Penerbitan</v>
          </cell>
          <cell r="N47" t="str">
            <v>Produk Petroleum, Bahan kimia, Getah dan Plastik</v>
          </cell>
          <cell r="O47" t="str">
            <v>Produk Mineral Bukan Logam, Logam Asli dan Produk Logam Yang Direka</v>
          </cell>
          <cell r="P47" t="str">
            <v>Elektrik dan Elektronik</v>
          </cell>
          <cell r="Q47" t="str">
            <v>Kelengkapan Pengangkutan dan Pembuatan Lain</v>
          </cell>
          <cell r="R47" t="str">
            <v>Construction</v>
          </cell>
          <cell r="S47" t="str">
            <v>Services</v>
          </cell>
          <cell r="T47" t="str">
            <v>Utiliti, Transport &amp; Communication</v>
          </cell>
          <cell r="U47" t="str">
            <v>WRT, Accomm &amp; Restaurant</v>
          </cell>
          <cell r="V47" t="str">
            <v>Finance &amp; Insurance, Real Estate &amp; Business Services</v>
          </cell>
          <cell r="W47" t="str">
            <v>Other Services</v>
          </cell>
          <cell r="X47" t="str">
            <v>Government Services</v>
          </cell>
          <cell r="Y47" t="str">
            <v>Plus :
Import Duties</v>
          </cell>
          <cell r="Z47" t="str">
            <v>GDP at
Purchasers' Prices</v>
          </cell>
        </row>
        <row r="48">
          <cell r="A48" t="str">
            <v>States</v>
          </cell>
          <cell r="B48" t="str">
            <v>Converter</v>
          </cell>
        </row>
        <row r="49">
          <cell r="A49" t="str">
            <v>Johor</v>
          </cell>
          <cell r="B49" t="str">
            <v>01</v>
          </cell>
          <cell r="C49">
            <v>6349.3657705242103</v>
          </cell>
          <cell r="D49">
            <v>5808.2699370519003</v>
          </cell>
          <cell r="E49">
            <v>79.0792125512952</v>
          </cell>
          <cell r="F49">
            <v>462.016620921016</v>
          </cell>
          <cell r="I49">
            <v>50.308114023991401</v>
          </cell>
          <cell r="J49">
            <v>20662.955740858899</v>
          </cell>
          <cell r="K49">
            <v>1756.72876883768</v>
          </cell>
          <cell r="L49">
            <v>988.853119106073</v>
          </cell>
          <cell r="M49">
            <v>1698.78094702049</v>
          </cell>
          <cell r="N49">
            <v>3430.0560311125801</v>
          </cell>
          <cell r="O49">
            <v>2602.9705222851899</v>
          </cell>
          <cell r="P49">
            <v>8115.1828990002996</v>
          </cell>
          <cell r="Q49">
            <v>2070.3834534965899</v>
          </cell>
          <cell r="R49">
            <v>1578.3579918855301</v>
          </cell>
          <cell r="S49">
            <v>25304.853962464898</v>
          </cell>
          <cell r="T49">
            <v>5839.4454546452498</v>
          </cell>
          <cell r="U49">
            <v>5811.8755763071604</v>
          </cell>
          <cell r="V49">
            <v>7251.4063081114</v>
          </cell>
          <cell r="W49">
            <v>2598.36899031545</v>
          </cell>
          <cell r="X49">
            <v>3803.75763308568</v>
          </cell>
          <cell r="Y49">
            <v>739.59222796745803</v>
          </cell>
          <cell r="Z49">
            <v>54685.433807724999</v>
          </cell>
        </row>
        <row r="50">
          <cell r="A50" t="str">
            <v>Kedah</v>
          </cell>
          <cell r="B50" t="str">
            <v>02</v>
          </cell>
          <cell r="C50">
            <v>2681.6603907225199</v>
          </cell>
          <cell r="D50">
            <v>2281.3547506852001</v>
          </cell>
          <cell r="E50">
            <v>79.154656509836201</v>
          </cell>
          <cell r="F50">
            <v>321.15098352748799</v>
          </cell>
          <cell r="I50">
            <v>18.048528269871898</v>
          </cell>
          <cell r="J50">
            <v>7717.7993422172503</v>
          </cell>
          <cell r="K50">
            <v>252.925225481008</v>
          </cell>
          <cell r="L50">
            <v>118.930796638589</v>
          </cell>
          <cell r="M50">
            <v>485.85067829856001</v>
          </cell>
          <cell r="N50">
            <v>1496.75131325198</v>
          </cell>
          <cell r="O50">
            <v>1922.74280889636</v>
          </cell>
          <cell r="P50">
            <v>2349.8292298206802</v>
          </cell>
          <cell r="Q50">
            <v>1090.76928983007</v>
          </cell>
          <cell r="R50">
            <v>521.15096311709794</v>
          </cell>
          <cell r="S50">
            <v>9968.1473960035892</v>
          </cell>
          <cell r="T50">
            <v>1465.2200967916699</v>
          </cell>
          <cell r="U50">
            <v>2500.0247093693201</v>
          </cell>
          <cell r="V50">
            <v>1870.7963414210999</v>
          </cell>
          <cell r="W50">
            <v>1688.8790381625899</v>
          </cell>
          <cell r="X50">
            <v>2443.22721025891</v>
          </cell>
          <cell r="Y50">
            <v>126.538108157175</v>
          </cell>
          <cell r="Z50">
            <v>21033.3447284875</v>
          </cell>
        </row>
        <row r="51">
          <cell r="A51" t="str">
            <v>Kelantan</v>
          </cell>
          <cell r="B51" t="str">
            <v>03</v>
          </cell>
          <cell r="C51">
            <v>2988.7129664602498</v>
          </cell>
          <cell r="D51">
            <v>2097.8035475390798</v>
          </cell>
          <cell r="E51">
            <v>572.17552894220898</v>
          </cell>
          <cell r="F51">
            <v>318.73388997897001</v>
          </cell>
          <cell r="I51">
            <v>15.710270641353601</v>
          </cell>
          <cell r="J51">
            <v>537.90648847254704</v>
          </cell>
          <cell r="K51">
            <v>96.399194471998797</v>
          </cell>
          <cell r="L51">
            <v>46.681899118575501</v>
          </cell>
          <cell r="M51">
            <v>78.934399314953197</v>
          </cell>
          <cell r="N51">
            <v>83.535215787313703</v>
          </cell>
          <cell r="O51">
            <v>69.699584234307693</v>
          </cell>
          <cell r="P51">
            <v>156.971996648622</v>
          </cell>
          <cell r="Q51">
            <v>5.6841988967758397</v>
          </cell>
          <cell r="R51">
            <v>159.05485305821901</v>
          </cell>
          <cell r="S51">
            <v>6766.5601079339303</v>
          </cell>
          <cell r="T51">
            <v>786.65685698242498</v>
          </cell>
          <cell r="U51">
            <v>1883.1208029351501</v>
          </cell>
          <cell r="V51">
            <v>786.64393343559505</v>
          </cell>
          <cell r="W51">
            <v>1204.0097242068</v>
          </cell>
          <cell r="X51">
            <v>2106.1287903739599</v>
          </cell>
          <cell r="Y51">
            <v>14.4581579747896</v>
          </cell>
          <cell r="Z51">
            <v>10482.4028445411</v>
          </cell>
        </row>
        <row r="52">
          <cell r="A52" t="str">
            <v>Melaka</v>
          </cell>
          <cell r="B52" t="str">
            <v>04</v>
          </cell>
          <cell r="C52">
            <v>1049.9837590642601</v>
          </cell>
          <cell r="D52">
            <v>1036.4500888858199</v>
          </cell>
          <cell r="E52">
            <v>0.58264125883405904</v>
          </cell>
          <cell r="F52">
            <v>12.9510289196058</v>
          </cell>
          <cell r="I52">
            <v>7.98779466684553</v>
          </cell>
          <cell r="J52">
            <v>8495.9522896870403</v>
          </cell>
          <cell r="K52">
            <v>265.28598560224799</v>
          </cell>
          <cell r="L52">
            <v>93.947205754062097</v>
          </cell>
          <cell r="M52">
            <v>401.35151395285902</v>
          </cell>
          <cell r="N52">
            <v>3658.3887184694499</v>
          </cell>
          <cell r="O52">
            <v>546.88640353950905</v>
          </cell>
          <cell r="P52">
            <v>2514.1167378508499</v>
          </cell>
          <cell r="Q52">
            <v>1015.97572451806</v>
          </cell>
          <cell r="R52">
            <v>486.11974578698698</v>
          </cell>
          <cell r="S52">
            <v>7350.2047891623797</v>
          </cell>
          <cell r="T52">
            <v>1371.85733650064</v>
          </cell>
          <cell r="U52">
            <v>2351.0636468129901</v>
          </cell>
          <cell r="V52">
            <v>1496.3650172185701</v>
          </cell>
          <cell r="W52">
            <v>1007.31359768512</v>
          </cell>
          <cell r="X52">
            <v>1123.60519094505</v>
          </cell>
          <cell r="Y52">
            <v>31.9292935891485</v>
          </cell>
          <cell r="Z52">
            <v>17422.177671956699</v>
          </cell>
        </row>
        <row r="53">
          <cell r="A53" t="str">
            <v>Negeri Sembilan</v>
          </cell>
          <cell r="B53" t="str">
            <v>05</v>
          </cell>
          <cell r="C53">
            <v>1770.6233661952101</v>
          </cell>
          <cell r="D53">
            <v>1702.80162306191</v>
          </cell>
          <cell r="E53">
            <v>41.518276393251803</v>
          </cell>
          <cell r="F53">
            <v>26.303466740056901</v>
          </cell>
          <cell r="I53">
            <v>19.103149644530198</v>
          </cell>
          <cell r="J53">
            <v>11876.644437962301</v>
          </cell>
          <cell r="K53">
            <v>1118.78312439362</v>
          </cell>
          <cell r="L53">
            <v>406.62483738666202</v>
          </cell>
          <cell r="M53">
            <v>291.25893633818401</v>
          </cell>
          <cell r="N53">
            <v>3281.3416445077401</v>
          </cell>
          <cell r="O53">
            <v>686.51747334415302</v>
          </cell>
          <cell r="P53">
            <v>5160.4372561523696</v>
          </cell>
          <cell r="Q53">
            <v>931.68116583958601</v>
          </cell>
          <cell r="R53">
            <v>436.29066325689598</v>
          </cell>
          <cell r="S53">
            <v>8498.4753985162897</v>
          </cell>
          <cell r="T53">
            <v>2047.1081753559299</v>
          </cell>
          <cell r="U53">
            <v>2033.4067647075999</v>
          </cell>
          <cell r="V53">
            <v>1784.82670661518</v>
          </cell>
          <cell r="W53">
            <v>1138.59781318774</v>
          </cell>
          <cell r="X53">
            <v>1494.5359386498501</v>
          </cell>
          <cell r="Y53">
            <v>78.836902799825495</v>
          </cell>
          <cell r="Z53">
            <v>22679.973918375101</v>
          </cell>
        </row>
        <row r="54">
          <cell r="A54" t="str">
            <v>Pahang</v>
          </cell>
          <cell r="B54" t="str">
            <v>06</v>
          </cell>
          <cell r="C54">
            <v>5207.54037658779</v>
          </cell>
          <cell r="D54">
            <v>4368.3243974929601</v>
          </cell>
          <cell r="E54">
            <v>400.01817065452002</v>
          </cell>
          <cell r="F54">
            <v>439.19780844030601</v>
          </cell>
          <cell r="I54">
            <v>110.407340119764</v>
          </cell>
          <cell r="J54">
            <v>7052.7335097852501</v>
          </cell>
          <cell r="K54">
            <v>793.67946193545697</v>
          </cell>
          <cell r="L54">
            <v>13.2098045795034</v>
          </cell>
          <cell r="M54">
            <v>511.57602066974903</v>
          </cell>
          <cell r="N54">
            <v>3542.19593617597</v>
          </cell>
          <cell r="O54">
            <v>870.32067885000401</v>
          </cell>
          <cell r="P54">
            <v>93.829584834300505</v>
          </cell>
          <cell r="Q54">
            <v>1227.92202274027</v>
          </cell>
          <cell r="R54">
            <v>575.74558463116296</v>
          </cell>
          <cell r="S54">
            <v>12236.1682959067</v>
          </cell>
          <cell r="T54">
            <v>1281.8832281131999</v>
          </cell>
          <cell r="U54">
            <v>3866.03114623686</v>
          </cell>
          <cell r="V54">
            <v>1604.46618497587</v>
          </cell>
          <cell r="W54">
            <v>3077.50138415018</v>
          </cell>
          <cell r="X54">
            <v>2406.2863524306299</v>
          </cell>
          <cell r="Y54">
            <v>23.630568770153999</v>
          </cell>
          <cell r="Z54">
            <v>25206.225675800899</v>
          </cell>
        </row>
        <row r="55">
          <cell r="A55" t="str">
            <v>Pulau Pinang</v>
          </cell>
          <cell r="B55" t="str">
            <v>07</v>
          </cell>
          <cell r="C55">
            <v>721.068295417321</v>
          </cell>
          <cell r="D55">
            <v>528.12971383671402</v>
          </cell>
          <cell r="E55">
            <v>0</v>
          </cell>
          <cell r="F55">
            <v>192.93858158060701</v>
          </cell>
          <cell r="I55">
            <v>18.698428464636802</v>
          </cell>
          <cell r="J55">
            <v>25374.425811071502</v>
          </cell>
          <cell r="K55">
            <v>725.79384748207804</v>
          </cell>
          <cell r="L55">
            <v>464.03104921610401</v>
          </cell>
          <cell r="M55">
            <v>690.11560317322505</v>
          </cell>
          <cell r="N55">
            <v>1425.81977742506</v>
          </cell>
          <cell r="O55">
            <v>1800.06727154696</v>
          </cell>
          <cell r="P55">
            <v>18771.124317587</v>
          </cell>
          <cell r="Q55">
            <v>1497.4739446410399</v>
          </cell>
          <cell r="R55">
            <v>923.972218119172</v>
          </cell>
          <cell r="S55">
            <v>18924.920131515799</v>
          </cell>
          <cell r="T55">
            <v>3973.0755685437698</v>
          </cell>
          <cell r="U55">
            <v>5392.7054314427696</v>
          </cell>
          <cell r="V55">
            <v>5508.7005816316196</v>
          </cell>
          <cell r="W55">
            <v>1911.5996518095899</v>
          </cell>
          <cell r="X55">
            <v>2138.83889808807</v>
          </cell>
          <cell r="Y55">
            <v>262.77374224584599</v>
          </cell>
          <cell r="Z55">
            <v>46225.858626834299</v>
          </cell>
        </row>
        <row r="56">
          <cell r="A56" t="str">
            <v>Perak</v>
          </cell>
          <cell r="B56" t="str">
            <v>08</v>
          </cell>
          <cell r="C56">
            <v>5003.4977094698897</v>
          </cell>
          <cell r="D56">
            <v>3577.4709326095599</v>
          </cell>
          <cell r="E56">
            <v>382.87724616087002</v>
          </cell>
          <cell r="F56">
            <v>1043.14953069946</v>
          </cell>
          <cell r="I56">
            <v>105.414134490443</v>
          </cell>
          <cell r="J56">
            <v>6342.8197348897502</v>
          </cell>
          <cell r="K56">
            <v>1120.9841164311499</v>
          </cell>
          <cell r="L56">
            <v>199.42829060343499</v>
          </cell>
          <cell r="M56">
            <v>361.40863547805401</v>
          </cell>
          <cell r="N56">
            <v>1406.8212619763201</v>
          </cell>
          <cell r="O56">
            <v>1246.3615341428499</v>
          </cell>
          <cell r="P56">
            <v>1810.5647554305899</v>
          </cell>
          <cell r="Q56">
            <v>197.25114082734001</v>
          </cell>
          <cell r="R56">
            <v>555.25395563238396</v>
          </cell>
          <cell r="S56">
            <v>19017.035418304898</v>
          </cell>
          <cell r="T56">
            <v>5697.3911822560704</v>
          </cell>
          <cell r="U56">
            <v>4166.3452481063896</v>
          </cell>
          <cell r="V56">
            <v>3485.6780340405498</v>
          </cell>
          <cell r="W56">
            <v>2500.7837572722001</v>
          </cell>
          <cell r="X56">
            <v>3166.83719662971</v>
          </cell>
          <cell r="Y56">
            <v>24.3253411075065</v>
          </cell>
          <cell r="Z56">
            <v>31048.346293894901</v>
          </cell>
        </row>
        <row r="57">
          <cell r="A57" t="str">
            <v>Perlis</v>
          </cell>
          <cell r="B57" t="str">
            <v>09</v>
          </cell>
          <cell r="C57">
            <v>931.79704357876005</v>
          </cell>
          <cell r="D57">
            <v>248.23547787447899</v>
          </cell>
          <cell r="E57">
            <v>0</v>
          </cell>
          <cell r="F57">
            <v>683.56156570428095</v>
          </cell>
          <cell r="I57">
            <v>7.4425580879539597</v>
          </cell>
          <cell r="J57">
            <v>323.54139109524999</v>
          </cell>
          <cell r="K57">
            <v>66.078185598306703</v>
          </cell>
          <cell r="L57">
            <v>54.4519823296705</v>
          </cell>
          <cell r="M57">
            <v>2.9248195937792199</v>
          </cell>
          <cell r="N57">
            <v>101.233212222342</v>
          </cell>
          <cell r="O57">
            <v>98.320881505098797</v>
          </cell>
          <cell r="P57">
            <v>0.49688848380050199</v>
          </cell>
          <cell r="Q57">
            <v>3.5421362252201397E-2</v>
          </cell>
          <cell r="R57">
            <v>100.16881163801</v>
          </cell>
          <cell r="S57">
            <v>1700.29697532553</v>
          </cell>
          <cell r="T57">
            <v>604.087228728686</v>
          </cell>
          <cell r="U57">
            <v>226.621894294848</v>
          </cell>
          <cell r="V57">
            <v>194.98952736590999</v>
          </cell>
          <cell r="W57">
            <v>229.415892507992</v>
          </cell>
          <cell r="X57">
            <v>445.18243242809399</v>
          </cell>
          <cell r="Y57">
            <v>93.609572609995396</v>
          </cell>
          <cell r="Z57">
            <v>3156.8563523355001</v>
          </cell>
        </row>
        <row r="58">
          <cell r="A58" t="str">
            <v>Selangor</v>
          </cell>
          <cell r="B58">
            <v>10</v>
          </cell>
          <cell r="C58">
            <v>1926.0780961645701</v>
          </cell>
          <cell r="D58">
            <v>1398.0401864160799</v>
          </cell>
          <cell r="E58">
            <v>16.198665220584299</v>
          </cell>
          <cell r="F58">
            <v>511.83924452790802</v>
          </cell>
          <cell r="I58">
            <v>120.5394268836</v>
          </cell>
          <cell r="J58">
            <v>42879.553169723098</v>
          </cell>
          <cell r="K58">
            <v>6111.6100244311201</v>
          </cell>
          <cell r="L58">
            <v>391.82056836067602</v>
          </cell>
          <cell r="M58">
            <v>3468.01000850225</v>
          </cell>
          <cell r="N58">
            <v>4981.8207564943596</v>
          </cell>
          <cell r="O58">
            <v>5479.2930119938301</v>
          </cell>
          <cell r="P58">
            <v>12587.810554621499</v>
          </cell>
          <cell r="Q58">
            <v>9859.1882453193593</v>
          </cell>
          <cell r="R58">
            <v>5962.5217317796596</v>
          </cell>
          <cell r="S58">
            <v>74001.307601711698</v>
          </cell>
          <cell r="T58">
            <v>18524.120851202999</v>
          </cell>
          <cell r="U58">
            <v>24902.310037468</v>
          </cell>
          <cell r="V58">
            <v>18393.353533098099</v>
          </cell>
          <cell r="W58">
            <v>6368.1460691981501</v>
          </cell>
          <cell r="X58">
            <v>5813.3771107443699</v>
          </cell>
          <cell r="Y58">
            <v>3278.9835681526201</v>
          </cell>
          <cell r="Z58">
            <v>128168.983594415</v>
          </cell>
        </row>
        <row r="59">
          <cell r="A59" t="str">
            <v>Terengganu</v>
          </cell>
          <cell r="B59">
            <v>11</v>
          </cell>
          <cell r="C59">
            <v>1632.03023518903</v>
          </cell>
          <cell r="D59">
            <v>1213.60403151183</v>
          </cell>
          <cell r="E59">
            <v>115.89749741553899</v>
          </cell>
          <cell r="F59">
            <v>302.52870626165799</v>
          </cell>
          <cell r="I59">
            <v>8.4853156375849998</v>
          </cell>
          <cell r="J59">
            <v>7757.7226199588704</v>
          </cell>
          <cell r="K59">
            <v>88.477375724607299</v>
          </cell>
          <cell r="L59">
            <v>30.998203227151102</v>
          </cell>
          <cell r="M59">
            <v>159.00427529570399</v>
          </cell>
          <cell r="N59">
            <v>6889.1668489984704</v>
          </cell>
          <cell r="O59">
            <v>518.66213133559404</v>
          </cell>
          <cell r="P59">
            <v>2.1352792242413798</v>
          </cell>
          <cell r="Q59">
            <v>69.2785061531022</v>
          </cell>
          <cell r="R59">
            <v>603.41107275533398</v>
          </cell>
          <cell r="S59">
            <v>8102.3395455419704</v>
          </cell>
          <cell r="T59">
            <v>3243.2024056691098</v>
          </cell>
          <cell r="U59">
            <v>1394.7085072134</v>
          </cell>
          <cell r="V59">
            <v>694.77328642060502</v>
          </cell>
          <cell r="W59">
            <v>811.97478768015003</v>
          </cell>
          <cell r="X59">
            <v>1957.6805585587099</v>
          </cell>
          <cell r="Y59">
            <v>18.347235427577601</v>
          </cell>
          <cell r="Z59">
            <v>18122.336024510401</v>
          </cell>
        </row>
        <row r="60">
          <cell r="A60" t="str">
            <v>Sabah</v>
          </cell>
          <cell r="B60">
            <v>12</v>
          </cell>
          <cell r="C60">
            <v>10473.6851868717</v>
          </cell>
          <cell r="D60">
            <v>6649.4434108846299</v>
          </cell>
          <cell r="E60">
            <v>2350.7109363234599</v>
          </cell>
          <cell r="F60">
            <v>1473.5308396635801</v>
          </cell>
          <cell r="I60">
            <v>4337.8093032542602</v>
          </cell>
          <cell r="J60">
            <v>3333.3739198400399</v>
          </cell>
          <cell r="K60">
            <v>1798.1778391012499</v>
          </cell>
          <cell r="L60">
            <v>25.6433466475467</v>
          </cell>
          <cell r="M60">
            <v>951.56155341564397</v>
          </cell>
          <cell r="N60">
            <v>135.53863364202101</v>
          </cell>
          <cell r="O60">
            <v>271.05142728774501</v>
          </cell>
          <cell r="P60">
            <v>5.4930951319208701</v>
          </cell>
          <cell r="Q60">
            <v>145.908024613919</v>
          </cell>
          <cell r="R60">
            <v>840.29687091461801</v>
          </cell>
          <cell r="S60">
            <v>16185.047988680901</v>
          </cell>
          <cell r="T60">
            <v>2960.43603328276</v>
          </cell>
          <cell r="U60">
            <v>4960.1351085597598</v>
          </cell>
          <cell r="V60">
            <v>3615.4442009204899</v>
          </cell>
          <cell r="W60">
            <v>1512.9524147253101</v>
          </cell>
          <cell r="X60">
            <v>3136.08023119257</v>
          </cell>
          <cell r="Y60">
            <v>147.46786560562299</v>
          </cell>
          <cell r="Z60">
            <v>35317.681135167099</v>
          </cell>
        </row>
        <row r="61">
          <cell r="A61" t="str">
            <v>Sarawak</v>
          </cell>
          <cell r="B61">
            <v>13</v>
          </cell>
          <cell r="C61">
            <v>7345.8647333568897</v>
          </cell>
          <cell r="D61">
            <v>3002.2261686759002</v>
          </cell>
          <cell r="E61">
            <v>3887.7395540604298</v>
          </cell>
          <cell r="F61">
            <v>455.89901062055998</v>
          </cell>
          <cell r="I61">
            <v>17638.187917930001</v>
          </cell>
          <cell r="J61">
            <v>18773.714830696699</v>
          </cell>
          <cell r="K61">
            <v>546.06391167258596</v>
          </cell>
          <cell r="L61">
            <v>18.795457030879</v>
          </cell>
          <cell r="M61">
            <v>2067.6013768422699</v>
          </cell>
          <cell r="N61">
            <v>14494.2306334652</v>
          </cell>
          <cell r="O61">
            <v>512.61185664636503</v>
          </cell>
          <cell r="P61">
            <v>561.256735586579</v>
          </cell>
          <cell r="Q61">
            <v>573.15485945285502</v>
          </cell>
          <cell r="R61">
            <v>1622.8423701986801</v>
          </cell>
          <cell r="S61">
            <v>19659.2988161182</v>
          </cell>
          <cell r="T61">
            <v>4623.3250709520198</v>
          </cell>
          <cell r="U61">
            <v>5117.2655804817005</v>
          </cell>
          <cell r="V61">
            <v>4783.3485571312603</v>
          </cell>
          <cell r="W61">
            <v>2046.85884014463</v>
          </cell>
          <cell r="X61">
            <v>3088.50076740861</v>
          </cell>
          <cell r="Y61">
            <v>243.33206775263201</v>
          </cell>
          <cell r="Z61">
            <v>65283.2407360531</v>
          </cell>
        </row>
        <row r="62">
          <cell r="A62" t="str">
            <v>WP Kuala Lumpur</v>
          </cell>
          <cell r="B62">
            <v>14</v>
          </cell>
          <cell r="C62">
            <v>2.10811167021367</v>
          </cell>
          <cell r="D62">
            <v>2.10811167021367</v>
          </cell>
          <cell r="E62">
            <v>0</v>
          </cell>
          <cell r="F62">
            <v>0</v>
          </cell>
          <cell r="I62">
            <v>26.115905406038401</v>
          </cell>
          <cell r="J62">
            <v>3910.5714731828598</v>
          </cell>
          <cell r="K62">
            <v>386.20834435930999</v>
          </cell>
          <cell r="L62">
            <v>405.675185998367</v>
          </cell>
          <cell r="M62">
            <v>1120.099688883</v>
          </cell>
          <cell r="N62">
            <v>488.72544545218102</v>
          </cell>
          <cell r="O62">
            <v>579.28053505736602</v>
          </cell>
          <cell r="P62">
            <v>403.047947818924</v>
          </cell>
          <cell r="Q62">
            <v>527.53432561371005</v>
          </cell>
          <cell r="R62">
            <v>3007.1003220847301</v>
          </cell>
          <cell r="S62">
            <v>70519.619051935195</v>
          </cell>
          <cell r="T62">
            <v>4793.4802553273303</v>
          </cell>
          <cell r="U62">
            <v>26592.6088788696</v>
          </cell>
          <cell r="V62">
            <v>27016.7380854943</v>
          </cell>
          <cell r="W62">
            <v>3798.2641140737701</v>
          </cell>
          <cell r="X62">
            <v>8318.5277181701003</v>
          </cell>
          <cell r="Y62">
            <v>836.53238728178405</v>
          </cell>
          <cell r="Z62">
            <v>78302.047251560798</v>
          </cell>
        </row>
        <row r="63">
          <cell r="A63" t="str">
            <v>WP Labuan</v>
          </cell>
          <cell r="B63">
            <v>15</v>
          </cell>
          <cell r="C63">
            <v>103.865070873119</v>
          </cell>
          <cell r="D63">
            <v>6.7124170983965996</v>
          </cell>
          <cell r="E63">
            <v>0</v>
          </cell>
          <cell r="F63">
            <v>97.152653774722395</v>
          </cell>
          <cell r="I63">
            <v>0</v>
          </cell>
          <cell r="J63">
            <v>839.74064273709098</v>
          </cell>
          <cell r="K63">
            <v>22.786079043617999</v>
          </cell>
          <cell r="L63">
            <v>2.3822621176249501</v>
          </cell>
          <cell r="M63">
            <v>1.6646989143698101</v>
          </cell>
          <cell r="N63">
            <v>386.54407577023301</v>
          </cell>
          <cell r="O63">
            <v>413.81621392384602</v>
          </cell>
          <cell r="P63">
            <v>0</v>
          </cell>
          <cell r="Q63">
            <v>12.547312967399</v>
          </cell>
          <cell r="R63">
            <v>18.286791709978299</v>
          </cell>
          <cell r="S63">
            <v>1699.0669193485401</v>
          </cell>
          <cell r="T63">
            <v>191.114127334313</v>
          </cell>
          <cell r="U63">
            <v>206.74804917637601</v>
          </cell>
          <cell r="V63">
            <v>1185.6698268964899</v>
          </cell>
          <cell r="W63">
            <v>63.861886646380597</v>
          </cell>
          <cell r="X63">
            <v>51.673029294981802</v>
          </cell>
          <cell r="Y63">
            <v>17.074881227044699</v>
          </cell>
          <cell r="Z63">
            <v>2678.0343058957801</v>
          </cell>
        </row>
        <row r="64">
          <cell r="A64" t="str">
            <v>Supra1</v>
          </cell>
          <cell r="C64">
            <v>0</v>
          </cell>
          <cell r="D64">
            <v>0</v>
          </cell>
          <cell r="E64">
            <v>0</v>
          </cell>
          <cell r="F64">
            <v>0</v>
          </cell>
          <cell r="I64">
            <v>50274.226086704599</v>
          </cell>
          <cell r="J64">
            <v>0</v>
          </cell>
          <cell r="K64">
            <v>0</v>
          </cell>
          <cell r="L64">
            <v>0</v>
          </cell>
          <cell r="M64">
            <v>0</v>
          </cell>
          <cell r="N64">
            <v>0</v>
          </cell>
          <cell r="O64">
            <v>0</v>
          </cell>
          <cell r="P64">
            <v>0</v>
          </cell>
          <cell r="Q64">
            <v>0</v>
          </cell>
          <cell r="R64">
            <v>0</v>
          </cell>
          <cell r="S64">
            <v>0</v>
          </cell>
          <cell r="T64">
            <v>0</v>
          </cell>
          <cell r="U64">
            <v>0</v>
          </cell>
          <cell r="V64">
            <v>0</v>
          </cell>
          <cell r="W64">
            <v>0</v>
          </cell>
          <cell r="X64">
            <v>0</v>
          </cell>
          <cell r="Y64">
            <v>0</v>
          </cell>
          <cell r="Z64">
            <v>50274.226086704599</v>
          </cell>
        </row>
        <row r="65">
          <cell r="A65" t="str">
            <v>MALAYSIA</v>
          </cell>
          <cell r="C65">
            <v>48187.881112145697</v>
          </cell>
          <cell r="D65">
            <v>33920.9747952947</v>
          </cell>
          <cell r="E65">
            <v>7925.9523854908302</v>
          </cell>
          <cell r="F65">
            <v>6340.9539313602199</v>
          </cell>
          <cell r="I65">
            <v>72758.484274225499</v>
          </cell>
          <cell r="J65">
            <v>165879.45540217799</v>
          </cell>
          <cell r="K65">
            <v>15149.981484566</v>
          </cell>
          <cell r="L65">
            <v>3261.4740081149198</v>
          </cell>
          <cell r="M65">
            <v>12290.1431556931</v>
          </cell>
          <cell r="N65">
            <v>45802.169504751197</v>
          </cell>
          <cell r="O65">
            <v>17618.602334589199</v>
          </cell>
          <cell r="P65">
            <v>52532.297278191698</v>
          </cell>
          <cell r="Q65">
            <v>19224.7876362723</v>
          </cell>
          <cell r="R65">
            <v>17390.5739465685</v>
          </cell>
          <cell r="S65">
            <v>299933.34239847102</v>
          </cell>
          <cell r="T65">
            <v>57402.403871686198</v>
          </cell>
          <cell r="U65">
            <v>91404.971381981901</v>
          </cell>
          <cell r="V65">
            <v>79673.200124777097</v>
          </cell>
          <cell r="W65">
            <v>29958.5279617661</v>
          </cell>
          <cell r="X65">
            <v>41494.2390582593</v>
          </cell>
          <cell r="Y65">
            <v>5937.4319206691798</v>
          </cell>
          <cell r="Z65">
            <v>610087.16905425803</v>
          </cell>
        </row>
        <row r="68">
          <cell r="A68" t="str">
            <v>CONSTANT</v>
          </cell>
          <cell r="B68" t="str">
            <v>Industry</v>
          </cell>
          <cell r="D68">
            <v>1</v>
          </cell>
          <cell r="E68">
            <v>2</v>
          </cell>
          <cell r="F68">
            <v>3</v>
          </cell>
          <cell r="I68">
            <v>4</v>
          </cell>
          <cell r="K68">
            <v>6</v>
          </cell>
          <cell r="L68">
            <v>7</v>
          </cell>
          <cell r="M68">
            <v>8</v>
          </cell>
          <cell r="N68">
            <v>9</v>
          </cell>
          <cell r="O68">
            <v>10</v>
          </cell>
          <cell r="P68">
            <v>11</v>
          </cell>
          <cell r="Q68">
            <v>12</v>
          </cell>
          <cell r="R68">
            <v>5</v>
          </cell>
          <cell r="T68">
            <v>13</v>
          </cell>
          <cell r="U68">
            <v>14</v>
          </cell>
          <cell r="V68">
            <v>15</v>
          </cell>
          <cell r="W68">
            <v>16</v>
          </cell>
        </row>
        <row r="69">
          <cell r="A69">
            <v>2008</v>
          </cell>
          <cell r="B69" t="str">
            <v>I</v>
          </cell>
          <cell r="C69" t="str">
            <v>Agriculture</v>
          </cell>
          <cell r="D69" t="str">
            <v>Tanaman</v>
          </cell>
          <cell r="E69" t="str">
            <v>Pembalakan</v>
          </cell>
          <cell r="F69" t="str">
            <v>Perikanan</v>
          </cell>
          <cell r="I69" t="str">
            <v>Mining and
Quarrying</v>
          </cell>
          <cell r="J69" t="str">
            <v>Manufacturing</v>
          </cell>
          <cell r="K69" t="str">
            <v>Prosesan Makanan, Minuman dan Produk Tembakau</v>
          </cell>
          <cell r="L69" t="str">
            <v>Tekstil, Pakaian, Kulit dan Kasut</v>
          </cell>
          <cell r="M69" t="str">
            <v>Keluaran Kayu, Perabot, Produk Kertas, Percetakan dan Penerbitan</v>
          </cell>
          <cell r="N69" t="str">
            <v>Produk Petroleum, Bahan kimia, Getah dan Plastik</v>
          </cell>
          <cell r="O69" t="str">
            <v>Produk Mineral Bukan Logam, Logam Asli dan Produk Logam Yang Direka</v>
          </cell>
          <cell r="P69" t="str">
            <v>Elektrik dan Elektronik</v>
          </cell>
          <cell r="Q69" t="str">
            <v>Kelengkapan Pengangkutan dan Pembuatan Lain</v>
          </cell>
          <cell r="R69" t="str">
            <v>Construction</v>
          </cell>
          <cell r="S69" t="str">
            <v>Services</v>
          </cell>
          <cell r="T69" t="str">
            <v>Utiliti, Transport &amp; Communication</v>
          </cell>
          <cell r="U69" t="str">
            <v>WRT, Accomm &amp; Restaurant</v>
          </cell>
          <cell r="V69" t="str">
            <v>Finance &amp; Insurance, Real Estate &amp; Business Services</v>
          </cell>
          <cell r="W69" t="str">
            <v>Other Services</v>
          </cell>
          <cell r="X69" t="str">
            <v>Government Services</v>
          </cell>
          <cell r="Y69" t="str">
            <v>Plus :
Import Duties</v>
          </cell>
          <cell r="Z69" t="str">
            <v>GDP at
Purchasers' Prices</v>
          </cell>
        </row>
        <row r="70">
          <cell r="A70" t="str">
            <v>States</v>
          </cell>
          <cell r="B70" t="str">
            <v>Converter</v>
          </cell>
        </row>
        <row r="71">
          <cell r="A71" t="str">
            <v>Johor</v>
          </cell>
          <cell r="B71" t="str">
            <v>01</v>
          </cell>
          <cell r="C71">
            <v>7170.5642833848297</v>
          </cell>
          <cell r="D71">
            <v>6552.3323969553603</v>
          </cell>
          <cell r="E71">
            <v>53.570652274507502</v>
          </cell>
          <cell r="F71">
            <v>564.66123415495804</v>
          </cell>
          <cell r="I71">
            <v>53.974312406284497</v>
          </cell>
          <cell r="J71">
            <v>20027.698931422499</v>
          </cell>
          <cell r="K71">
            <v>2237.44821476371</v>
          </cell>
          <cell r="L71">
            <v>886.10036568846795</v>
          </cell>
          <cell r="M71">
            <v>1629.6346386585401</v>
          </cell>
          <cell r="N71">
            <v>3795.0370578501402</v>
          </cell>
          <cell r="O71">
            <v>2785.61796350646</v>
          </cell>
          <cell r="P71">
            <v>6962.8762218903703</v>
          </cell>
          <cell r="Q71">
            <v>1730.9844690647899</v>
          </cell>
          <cell r="R71">
            <v>1597.09857176644</v>
          </cell>
          <cell r="S71">
            <v>27296.435615271399</v>
          </cell>
          <cell r="T71">
            <v>6090.7424245899101</v>
          </cell>
          <cell r="U71">
            <v>6594.7816774399598</v>
          </cell>
          <cell r="V71">
            <v>7868.2839034950102</v>
          </cell>
          <cell r="W71">
            <v>2685.0853995655002</v>
          </cell>
          <cell r="X71">
            <v>4057.54221018098</v>
          </cell>
          <cell r="Y71">
            <v>844.05037865614395</v>
          </cell>
          <cell r="Z71">
            <v>56989.822092907503</v>
          </cell>
        </row>
        <row r="72">
          <cell r="A72" t="str">
            <v>Kedah</v>
          </cell>
          <cell r="B72" t="str">
            <v>02</v>
          </cell>
          <cell r="C72">
            <v>2748.1771608968802</v>
          </cell>
          <cell r="D72">
            <v>2288.3694176890999</v>
          </cell>
          <cell r="E72">
            <v>111.010602879665</v>
          </cell>
          <cell r="F72">
            <v>348.797140328117</v>
          </cell>
          <cell r="I72">
            <v>18.239695550862301</v>
          </cell>
          <cell r="J72">
            <v>6957.01496376864</v>
          </cell>
          <cell r="K72">
            <v>312.23867581872599</v>
          </cell>
          <cell r="L72">
            <v>58.534298160208799</v>
          </cell>
          <cell r="M72">
            <v>433.20309421368199</v>
          </cell>
          <cell r="N72">
            <v>1355.4752458636899</v>
          </cell>
          <cell r="O72">
            <v>2010.05922817587</v>
          </cell>
          <cell r="P72">
            <v>1883.5947183666101</v>
          </cell>
          <cell r="Q72">
            <v>903.90970316987</v>
          </cell>
          <cell r="R72">
            <v>571.38911527631399</v>
          </cell>
          <cell r="S72">
            <v>10774.2800166954</v>
          </cell>
          <cell r="T72">
            <v>1586.08816408142</v>
          </cell>
          <cell r="U72">
            <v>2801.87031589756</v>
          </cell>
          <cell r="V72">
            <v>2035.2337212831801</v>
          </cell>
          <cell r="W72">
            <v>1798.1172809443001</v>
          </cell>
          <cell r="X72">
            <v>2552.9705344889198</v>
          </cell>
          <cell r="Y72">
            <v>139.64890039374501</v>
          </cell>
          <cell r="Z72">
            <v>21208.749852581801</v>
          </cell>
        </row>
        <row r="73">
          <cell r="A73" t="str">
            <v>Kelantan</v>
          </cell>
          <cell r="B73" t="str">
            <v>03</v>
          </cell>
          <cell r="C73">
            <v>3027.6310674799702</v>
          </cell>
          <cell r="D73">
            <v>2152.0116431654001</v>
          </cell>
          <cell r="E73">
            <v>606.16328206114895</v>
          </cell>
          <cell r="F73">
            <v>269.45614225342302</v>
          </cell>
          <cell r="I73">
            <v>15.925022656613001</v>
          </cell>
          <cell r="J73">
            <v>572.15677675997199</v>
          </cell>
          <cell r="K73">
            <v>99.081637376973802</v>
          </cell>
          <cell r="L73">
            <v>51.710970220077101</v>
          </cell>
          <cell r="M73">
            <v>72.546847023653996</v>
          </cell>
          <cell r="N73">
            <v>83.620713062007098</v>
          </cell>
          <cell r="O73">
            <v>54.650643089896597</v>
          </cell>
          <cell r="P73">
            <v>201.49060798824399</v>
          </cell>
          <cell r="Q73">
            <v>9.0553579991195896</v>
          </cell>
          <cell r="R73">
            <v>175.86575138221801</v>
          </cell>
          <cell r="S73">
            <v>7393.6547099700801</v>
          </cell>
          <cell r="T73">
            <v>824.08031562158999</v>
          </cell>
          <cell r="U73">
            <v>2057.9749224587299</v>
          </cell>
          <cell r="V73">
            <v>920.86422992535597</v>
          </cell>
          <cell r="W73">
            <v>1262.6577309111999</v>
          </cell>
          <cell r="X73">
            <v>2328.0775110531999</v>
          </cell>
          <cell r="Y73">
            <v>18.0995391250277</v>
          </cell>
          <cell r="Z73">
            <v>11203.3328673739</v>
          </cell>
        </row>
        <row r="74">
          <cell r="A74" t="str">
            <v>Melaka</v>
          </cell>
          <cell r="B74" t="str">
            <v>04</v>
          </cell>
          <cell r="C74">
            <v>1252.3213332514199</v>
          </cell>
          <cell r="D74">
            <v>1225.31767718993</v>
          </cell>
          <cell r="E74">
            <v>0.27325933110072698</v>
          </cell>
          <cell r="F74">
            <v>26.730396730389899</v>
          </cell>
          <cell r="I74">
            <v>8.1132989453658606</v>
          </cell>
          <cell r="J74">
            <v>8527.0481185479202</v>
          </cell>
          <cell r="K74">
            <v>342.85015923026702</v>
          </cell>
          <cell r="L74">
            <v>189.85552542873799</v>
          </cell>
          <cell r="M74">
            <v>401.68897417256602</v>
          </cell>
          <cell r="N74">
            <v>3249.9228676149</v>
          </cell>
          <cell r="O74">
            <v>594.37140616983504</v>
          </cell>
          <cell r="P74">
            <v>2223.9017940836602</v>
          </cell>
          <cell r="Q74">
            <v>1524.45739184795</v>
          </cell>
          <cell r="R74">
            <v>523.57995395986302</v>
          </cell>
          <cell r="S74">
            <v>7927.08095236587</v>
          </cell>
          <cell r="T74">
            <v>1453.1112885344901</v>
          </cell>
          <cell r="U74">
            <v>2669.98556973717</v>
          </cell>
          <cell r="V74">
            <v>1568.19399157097</v>
          </cell>
          <cell r="W74">
            <v>1051.7554282571</v>
          </cell>
          <cell r="X74">
            <v>1184.03467426615</v>
          </cell>
          <cell r="Y74">
            <v>11.4618260640027</v>
          </cell>
          <cell r="Z74">
            <v>18249.605483134401</v>
          </cell>
        </row>
        <row r="75">
          <cell r="A75" t="str">
            <v>Negeri Sembilan</v>
          </cell>
          <cell r="B75" t="str">
            <v>05</v>
          </cell>
          <cell r="C75">
            <v>1832.08891157927</v>
          </cell>
          <cell r="D75">
            <v>1773.65348057865</v>
          </cell>
          <cell r="E75">
            <v>31.470822994454402</v>
          </cell>
          <cell r="F75">
            <v>26.964608006166099</v>
          </cell>
          <cell r="I75">
            <v>19.239437471789</v>
          </cell>
          <cell r="J75">
            <v>12037.523484368199</v>
          </cell>
          <cell r="K75">
            <v>1157.1717543028701</v>
          </cell>
          <cell r="L75">
            <v>468.15762514419498</v>
          </cell>
          <cell r="M75">
            <v>321.67196918713699</v>
          </cell>
          <cell r="N75">
            <v>2993.8336955334898</v>
          </cell>
          <cell r="O75">
            <v>934.14198202758598</v>
          </cell>
          <cell r="P75">
            <v>5126.0242008203104</v>
          </cell>
          <cell r="Q75">
            <v>1036.5222573526401</v>
          </cell>
          <cell r="R75">
            <v>495.027490900494</v>
          </cell>
          <cell r="S75">
            <v>9154.7227376740193</v>
          </cell>
          <cell r="T75">
            <v>2141.9358079268</v>
          </cell>
          <cell r="U75">
            <v>2308.7027253908</v>
          </cell>
          <cell r="V75">
            <v>1927.19666318128</v>
          </cell>
          <cell r="W75">
            <v>1202.93770936334</v>
          </cell>
          <cell r="X75">
            <v>1573.9498318117901</v>
          </cell>
          <cell r="Y75">
            <v>117.980859251675</v>
          </cell>
          <cell r="Z75">
            <v>23656.582921245499</v>
          </cell>
        </row>
        <row r="76">
          <cell r="A76" t="str">
            <v>Pahang</v>
          </cell>
          <cell r="B76" t="str">
            <v>06</v>
          </cell>
          <cell r="C76">
            <v>5455.0762771085901</v>
          </cell>
          <cell r="D76">
            <v>4452.4266430297102</v>
          </cell>
          <cell r="E76">
            <v>470.116956441659</v>
          </cell>
          <cell r="F76">
            <v>532.53267763721999</v>
          </cell>
          <cell r="I76">
            <v>100.36584932021999</v>
          </cell>
          <cell r="J76">
            <v>7210.2004057692702</v>
          </cell>
          <cell r="K76">
            <v>769.87151506442399</v>
          </cell>
          <cell r="L76">
            <v>12.385865540607201</v>
          </cell>
          <cell r="M76">
            <v>413.97902222490598</v>
          </cell>
          <cell r="N76">
            <v>3068.0492317742501</v>
          </cell>
          <cell r="O76">
            <v>769.63818148399798</v>
          </cell>
          <cell r="P76">
            <v>51.3753888189731</v>
          </cell>
          <cell r="Q76">
            <v>2124.9012008621198</v>
          </cell>
          <cell r="R76">
            <v>661.57161300783503</v>
          </cell>
          <cell r="S76">
            <v>12973.6076465391</v>
          </cell>
          <cell r="T76">
            <v>1378.1853080583901</v>
          </cell>
          <cell r="U76">
            <v>4148.2442956492296</v>
          </cell>
          <cell r="V76">
            <v>1753.4240565396999</v>
          </cell>
          <cell r="W76">
            <v>3208.2121272485101</v>
          </cell>
          <cell r="X76">
            <v>2485.5418590432901</v>
          </cell>
          <cell r="Y76">
            <v>63.757302087708602</v>
          </cell>
          <cell r="Z76">
            <v>26464.579093832799</v>
          </cell>
        </row>
        <row r="77">
          <cell r="A77" t="str">
            <v>Pulau Pinang</v>
          </cell>
          <cell r="B77" t="str">
            <v>07</v>
          </cell>
          <cell r="C77">
            <v>749.94035118466797</v>
          </cell>
          <cell r="D77">
            <v>526.21122120474399</v>
          </cell>
          <cell r="E77">
            <v>0</v>
          </cell>
          <cell r="F77">
            <v>223.72912997992401</v>
          </cell>
          <cell r="I77">
            <v>18.986404553479499</v>
          </cell>
          <cell r="J77">
            <v>26348.444882624201</v>
          </cell>
          <cell r="K77">
            <v>689.29693633182296</v>
          </cell>
          <cell r="L77">
            <v>490.58533614708301</v>
          </cell>
          <cell r="M77">
            <v>767.56532285628998</v>
          </cell>
          <cell r="N77">
            <v>1888.14782222227</v>
          </cell>
          <cell r="O77">
            <v>1809.1693963134801</v>
          </cell>
          <cell r="P77">
            <v>19072.286939373898</v>
          </cell>
          <cell r="Q77">
            <v>1631.39312937931</v>
          </cell>
          <cell r="R77">
            <v>1004.94153188345</v>
          </cell>
          <cell r="S77">
            <v>20266.906143440901</v>
          </cell>
          <cell r="T77">
            <v>4211.9582272429398</v>
          </cell>
          <cell r="U77">
            <v>5915.1172258340403</v>
          </cell>
          <cell r="V77">
            <v>5883.18430518072</v>
          </cell>
          <cell r="W77">
            <v>2013.78632840968</v>
          </cell>
          <cell r="X77">
            <v>2242.8600567734702</v>
          </cell>
          <cell r="Y77">
            <v>359.64911542058502</v>
          </cell>
          <cell r="Z77">
            <v>48748.868429107199</v>
          </cell>
        </row>
        <row r="78">
          <cell r="A78" t="str">
            <v>Perak</v>
          </cell>
          <cell r="B78" t="str">
            <v>08</v>
          </cell>
          <cell r="C78">
            <v>5067.8059180852897</v>
          </cell>
          <cell r="D78">
            <v>3719.44414090086</v>
          </cell>
          <cell r="E78">
            <v>368.25569428126801</v>
          </cell>
          <cell r="F78">
            <v>980.10608290315702</v>
          </cell>
          <cell r="I78">
            <v>103.184457255374</v>
          </cell>
          <cell r="J78">
            <v>6605.2252252100297</v>
          </cell>
          <cell r="K78">
            <v>869.57174628031896</v>
          </cell>
          <cell r="L78">
            <v>197.240495601915</v>
          </cell>
          <cell r="M78">
            <v>312.94982545181699</v>
          </cell>
          <cell r="N78">
            <v>1474.0761624444301</v>
          </cell>
          <cell r="O78">
            <v>1534.8566587800401</v>
          </cell>
          <cell r="P78">
            <v>1699.8833316723999</v>
          </cell>
          <cell r="Q78">
            <v>516.64700497911201</v>
          </cell>
          <cell r="R78">
            <v>582.50096026431402</v>
          </cell>
          <cell r="S78">
            <v>20679.2256318416</v>
          </cell>
          <cell r="T78">
            <v>5833.6995245607004</v>
          </cell>
          <cell r="U78">
            <v>4823.5297935970402</v>
          </cell>
          <cell r="V78">
            <v>3897.9275608838998</v>
          </cell>
          <cell r="W78">
            <v>2642.6796385010898</v>
          </cell>
          <cell r="X78">
            <v>3481.38911429888</v>
          </cell>
          <cell r="Y78">
            <v>21.596787120596598</v>
          </cell>
          <cell r="Z78">
            <v>33059.5389797772</v>
          </cell>
        </row>
        <row r="79">
          <cell r="A79" t="str">
            <v>Perlis</v>
          </cell>
          <cell r="B79" t="str">
            <v>09</v>
          </cell>
          <cell r="C79">
            <v>935.57928140876095</v>
          </cell>
          <cell r="D79">
            <v>268.76405732769098</v>
          </cell>
          <cell r="E79">
            <v>0</v>
          </cell>
          <cell r="F79">
            <v>666.81522408107003</v>
          </cell>
          <cell r="I79">
            <v>7.8015227651921801</v>
          </cell>
          <cell r="J79">
            <v>349.32019348366998</v>
          </cell>
          <cell r="K79">
            <v>54.502227089057698</v>
          </cell>
          <cell r="L79">
            <v>51.629230750296998</v>
          </cell>
          <cell r="M79">
            <v>4.1927671943535598</v>
          </cell>
          <cell r="N79">
            <v>95.164894575306803</v>
          </cell>
          <cell r="O79">
            <v>142.89041771363799</v>
          </cell>
          <cell r="P79">
            <v>0.41720944774469298</v>
          </cell>
          <cell r="Q79">
            <v>0.52344671327310199</v>
          </cell>
          <cell r="R79">
            <v>101.26540747310899</v>
          </cell>
          <cell r="S79">
            <v>1789.43683170176</v>
          </cell>
          <cell r="T79">
            <v>618.26873703333501</v>
          </cell>
          <cell r="U79">
            <v>250.42582661869599</v>
          </cell>
          <cell r="V79">
            <v>229.64700012768901</v>
          </cell>
          <cell r="W79">
            <v>238.11756091022201</v>
          </cell>
          <cell r="X79">
            <v>452.97770701181599</v>
          </cell>
          <cell r="Y79">
            <v>66.343859851239401</v>
          </cell>
          <cell r="Z79">
            <v>3249.74709668373</v>
          </cell>
        </row>
        <row r="80">
          <cell r="A80" t="str">
            <v>Selangor</v>
          </cell>
          <cell r="B80">
            <v>10</v>
          </cell>
          <cell r="C80">
            <v>2306.4004204636199</v>
          </cell>
          <cell r="D80">
            <v>1636.27720951693</v>
          </cell>
          <cell r="E80">
            <v>13.6682036104921</v>
          </cell>
          <cell r="F80">
            <v>656.45500733619497</v>
          </cell>
          <cell r="I80">
            <v>121.688062496567</v>
          </cell>
          <cell r="J80">
            <v>44795.331237077102</v>
          </cell>
          <cell r="K80">
            <v>6715.4856658059798</v>
          </cell>
          <cell r="L80">
            <v>528.29252835263401</v>
          </cell>
          <cell r="M80">
            <v>3810.00459350437</v>
          </cell>
          <cell r="N80">
            <v>5878.6944612834995</v>
          </cell>
          <cell r="O80">
            <v>5875.0931975616904</v>
          </cell>
          <cell r="P80">
            <v>11039.3291554592</v>
          </cell>
          <cell r="Q80">
            <v>10948.4316351097</v>
          </cell>
          <cell r="R80">
            <v>6243.9686026801</v>
          </cell>
          <cell r="S80">
            <v>81917.655086211103</v>
          </cell>
          <cell r="T80">
            <v>19834.486867533</v>
          </cell>
          <cell r="U80">
            <v>27732.002140549001</v>
          </cell>
          <cell r="V80">
            <v>21135.3151207962</v>
          </cell>
          <cell r="W80">
            <v>6917.3595796658901</v>
          </cell>
          <cell r="X80">
            <v>6298.4913776670401</v>
          </cell>
          <cell r="Y80">
            <v>4492.0200225018598</v>
          </cell>
          <cell r="Z80">
            <v>139877.06343143</v>
          </cell>
        </row>
        <row r="81">
          <cell r="A81" t="str">
            <v>Terengganu</v>
          </cell>
          <cell r="B81">
            <v>11</v>
          </cell>
          <cell r="C81">
            <v>1868.7466500673299</v>
          </cell>
          <cell r="D81">
            <v>1376.63104168482</v>
          </cell>
          <cell r="E81">
            <v>123.549504003599</v>
          </cell>
          <cell r="F81">
            <v>368.56610437891601</v>
          </cell>
          <cell r="I81">
            <v>9.5909415136728509</v>
          </cell>
          <cell r="J81">
            <v>7568.4216460510097</v>
          </cell>
          <cell r="K81">
            <v>60.844329089771499</v>
          </cell>
          <cell r="L81">
            <v>30.1785211503163</v>
          </cell>
          <cell r="M81">
            <v>108.103254450601</v>
          </cell>
          <cell r="N81">
            <v>6666.2671079688998</v>
          </cell>
          <cell r="O81">
            <v>590.64019872650704</v>
          </cell>
          <cell r="P81">
            <v>2.89261597011456</v>
          </cell>
          <cell r="Q81">
            <v>109.49561869479101</v>
          </cell>
          <cell r="R81">
            <v>571.792479817051</v>
          </cell>
          <cell r="S81">
            <v>8459.2870635188992</v>
          </cell>
          <cell r="T81">
            <v>3335.1416614582399</v>
          </cell>
          <cell r="U81">
            <v>1527.3126581572801</v>
          </cell>
          <cell r="V81">
            <v>753.40514713643597</v>
          </cell>
          <cell r="W81">
            <v>853.55315647359896</v>
          </cell>
          <cell r="X81">
            <v>1989.8744402933401</v>
          </cell>
          <cell r="Y81">
            <v>22.352791701644001</v>
          </cell>
          <cell r="Z81">
            <v>18500.191572669599</v>
          </cell>
        </row>
        <row r="82">
          <cell r="A82" t="str">
            <v>Sabah</v>
          </cell>
          <cell r="B82">
            <v>12</v>
          </cell>
          <cell r="C82">
            <v>10094.902381182599</v>
          </cell>
          <cell r="D82">
            <v>6662.8019414520804</v>
          </cell>
          <cell r="E82">
            <v>1916.47704071711</v>
          </cell>
          <cell r="F82">
            <v>1515.6233990134201</v>
          </cell>
          <cell r="I82">
            <v>8037.0394100663098</v>
          </cell>
          <cell r="J82">
            <v>3412.1274698001698</v>
          </cell>
          <cell r="K82">
            <v>1951.46261811467</v>
          </cell>
          <cell r="L82">
            <v>30.8890325568645</v>
          </cell>
          <cell r="M82">
            <v>896.60369368980196</v>
          </cell>
          <cell r="N82">
            <v>130.35469092791101</v>
          </cell>
          <cell r="O82">
            <v>264.13360365970101</v>
          </cell>
          <cell r="P82">
            <v>7.1228420514294299</v>
          </cell>
          <cell r="Q82">
            <v>131.56098879979601</v>
          </cell>
          <cell r="R82">
            <v>823.31542778865503</v>
          </cell>
          <cell r="S82">
            <v>16548.3369776412</v>
          </cell>
          <cell r="T82">
            <v>3155.34217557493</v>
          </cell>
          <cell r="U82">
            <v>5386.8789916800997</v>
          </cell>
          <cell r="V82">
            <v>3170.1727072173899</v>
          </cell>
          <cell r="W82">
            <v>1600.27552420761</v>
          </cell>
          <cell r="X82">
            <v>3235.66757896117</v>
          </cell>
          <cell r="Y82">
            <v>198.26699960755701</v>
          </cell>
          <cell r="Z82">
            <v>39113.988666086501</v>
          </cell>
        </row>
        <row r="83">
          <cell r="A83" t="str">
            <v>Sarawak</v>
          </cell>
          <cell r="B83">
            <v>13</v>
          </cell>
          <cell r="C83">
            <v>7415.2679328992299</v>
          </cell>
          <cell r="D83">
            <v>3152.3724412413499</v>
          </cell>
          <cell r="E83">
            <v>3831.8281290446598</v>
          </cell>
          <cell r="F83">
            <v>431.06736261321799</v>
          </cell>
          <cell r="I83">
            <v>16465.054567110299</v>
          </cell>
          <cell r="J83">
            <v>18472.101260906202</v>
          </cell>
          <cell r="K83">
            <v>587.73011486882899</v>
          </cell>
          <cell r="L83">
            <v>20.5740816912508</v>
          </cell>
          <cell r="M83">
            <v>1478.17446056941</v>
          </cell>
          <cell r="N83">
            <v>14918.7790363242</v>
          </cell>
          <cell r="O83">
            <v>462.07136159612202</v>
          </cell>
          <cell r="P83">
            <v>489.41684695457099</v>
          </cell>
          <cell r="Q83">
            <v>515.35535890174697</v>
          </cell>
          <cell r="R83">
            <v>1584.5546063460699</v>
          </cell>
          <cell r="S83">
            <v>21221.6999350355</v>
          </cell>
          <cell r="T83">
            <v>4928.2390888015098</v>
          </cell>
          <cell r="U83">
            <v>5752.67169501841</v>
          </cell>
          <cell r="V83">
            <v>5260.6696718154899</v>
          </cell>
          <cell r="W83">
            <v>2131.7620709674802</v>
          </cell>
          <cell r="X83">
            <v>3148.3574084326401</v>
          </cell>
          <cell r="Y83">
            <v>311.57940890856401</v>
          </cell>
          <cell r="Z83">
            <v>65470.257711205901</v>
          </cell>
        </row>
        <row r="84">
          <cell r="A84" t="str">
            <v>WP Kuala Lumpur</v>
          </cell>
          <cell r="B84">
            <v>14</v>
          </cell>
          <cell r="C84">
            <v>1.8243439513005599</v>
          </cell>
          <cell r="D84">
            <v>1.8243439513005599</v>
          </cell>
          <cell r="E84">
            <v>0</v>
          </cell>
          <cell r="F84">
            <v>0</v>
          </cell>
          <cell r="I84">
            <v>26.4050261874564</v>
          </cell>
          <cell r="J84">
            <v>3672.1549682251498</v>
          </cell>
          <cell r="K84">
            <v>432.68358955642702</v>
          </cell>
          <cell r="L84">
            <v>296.30800336994702</v>
          </cell>
          <cell r="M84">
            <v>1036.5487339948099</v>
          </cell>
          <cell r="N84">
            <v>589.69570351422101</v>
          </cell>
          <cell r="O84">
            <v>501.07118610173001</v>
          </cell>
          <cell r="P84">
            <v>241.79047869049501</v>
          </cell>
          <cell r="Q84">
            <v>574.05727299752505</v>
          </cell>
          <cell r="R84">
            <v>3193.9793919204899</v>
          </cell>
          <cell r="S84">
            <v>77689.654913025704</v>
          </cell>
          <cell r="T84">
            <v>5215.9939333560897</v>
          </cell>
          <cell r="U84">
            <v>29153.1803434828</v>
          </cell>
          <cell r="V84">
            <v>29696.389046616001</v>
          </cell>
          <cell r="W84">
            <v>4092.2781887101501</v>
          </cell>
          <cell r="X84">
            <v>9531.8134008606503</v>
          </cell>
          <cell r="Y84">
            <v>829.82722957740998</v>
          </cell>
          <cell r="Z84">
            <v>85413.845872887498</v>
          </cell>
        </row>
        <row r="85">
          <cell r="A85" t="str">
            <v>WP Labuan</v>
          </cell>
          <cell r="B85">
            <v>15</v>
          </cell>
          <cell r="C85">
            <v>109.50032694180101</v>
          </cell>
          <cell r="D85">
            <v>9.0733866410139097</v>
          </cell>
          <cell r="E85">
            <v>0</v>
          </cell>
          <cell r="F85">
            <v>100.426940300787</v>
          </cell>
          <cell r="I85">
            <v>0</v>
          </cell>
          <cell r="J85">
            <v>593.17885993159598</v>
          </cell>
          <cell r="K85">
            <v>23.962238160576899</v>
          </cell>
          <cell r="L85">
            <v>2.4967399763865399</v>
          </cell>
          <cell r="M85">
            <v>1.50252930750069</v>
          </cell>
          <cell r="N85">
            <v>298.46286538655602</v>
          </cell>
          <cell r="O85">
            <v>256.38808224051598</v>
          </cell>
          <cell r="P85">
            <v>0</v>
          </cell>
          <cell r="Q85">
            <v>10.366404860059401</v>
          </cell>
          <cell r="R85">
            <v>20.509544214180899</v>
          </cell>
          <cell r="S85">
            <v>1619.7325058092599</v>
          </cell>
          <cell r="T85">
            <v>208.12885045006999</v>
          </cell>
          <cell r="U85">
            <v>220.514676171806</v>
          </cell>
          <cell r="V85">
            <v>1057.60027749454</v>
          </cell>
          <cell r="W85">
            <v>64.388805102398393</v>
          </cell>
          <cell r="X85">
            <v>69.099896590450001</v>
          </cell>
          <cell r="Y85">
            <v>26.174126121139601</v>
          </cell>
          <cell r="Z85">
            <v>2369.0953630179802</v>
          </cell>
        </row>
        <row r="86">
          <cell r="A86" t="str">
            <v>Supra1</v>
          </cell>
          <cell r="C86">
            <v>0</v>
          </cell>
          <cell r="D86">
            <v>0</v>
          </cell>
          <cell r="E86">
            <v>0</v>
          </cell>
          <cell r="F86">
            <v>0</v>
          </cell>
          <cell r="I86">
            <v>45989.894528632904</v>
          </cell>
          <cell r="J86">
            <v>0</v>
          </cell>
          <cell r="K86">
            <v>0</v>
          </cell>
          <cell r="L86">
            <v>0</v>
          </cell>
          <cell r="M86">
            <v>0</v>
          </cell>
          <cell r="N86">
            <v>0</v>
          </cell>
          <cell r="O86">
            <v>0</v>
          </cell>
          <cell r="P86">
            <v>0</v>
          </cell>
          <cell r="Q86">
            <v>0</v>
          </cell>
          <cell r="R86">
            <v>0</v>
          </cell>
          <cell r="S86">
            <v>0</v>
          </cell>
          <cell r="T86">
            <v>0</v>
          </cell>
          <cell r="U86">
            <v>0</v>
          </cell>
          <cell r="V86">
            <v>0</v>
          </cell>
          <cell r="W86">
            <v>0</v>
          </cell>
          <cell r="X86">
            <v>0</v>
          </cell>
          <cell r="Y86">
            <v>0</v>
          </cell>
          <cell r="Z86">
            <v>45989.894528632904</v>
          </cell>
        </row>
        <row r="87">
          <cell r="A87" t="str">
            <v>MALAYSIA</v>
          </cell>
          <cell r="C87">
            <v>50035.826639885599</v>
          </cell>
          <cell r="D87">
            <v>35797.511042528997</v>
          </cell>
          <cell r="E87">
            <v>7526.3841476396701</v>
          </cell>
          <cell r="F87">
            <v>6711.9314497169698</v>
          </cell>
          <cell r="I87">
            <v>70995.502536932399</v>
          </cell>
          <cell r="J87">
            <v>167147.94842394601</v>
          </cell>
          <cell r="K87">
            <v>16304.201421854401</v>
          </cell>
          <cell r="L87">
            <v>3314.93861977899</v>
          </cell>
          <cell r="M87">
            <v>11688.369726499401</v>
          </cell>
          <cell r="N87">
            <v>46485.581556345802</v>
          </cell>
          <cell r="O87">
            <v>18584.7935071471</v>
          </cell>
          <cell r="P87">
            <v>49002.402351588098</v>
          </cell>
          <cell r="Q87">
            <v>21767.661240731799</v>
          </cell>
          <cell r="R87">
            <v>18151.3604486806</v>
          </cell>
          <cell r="S87">
            <v>325711.716766742</v>
          </cell>
          <cell r="T87">
            <v>60815.402374823403</v>
          </cell>
          <cell r="U87">
            <v>101343.192857683</v>
          </cell>
          <cell r="V87">
            <v>87157.507403263895</v>
          </cell>
          <cell r="W87">
            <v>31762.9665292381</v>
          </cell>
          <cell r="X87">
            <v>44632.647601733799</v>
          </cell>
          <cell r="Y87">
            <v>7522.8091463889004</v>
          </cell>
          <cell r="Z87">
            <v>639565.16396257502</v>
          </cell>
        </row>
        <row r="90">
          <cell r="A90" t="str">
            <v>CONSTANT</v>
          </cell>
          <cell r="B90" t="str">
            <v>Industry</v>
          </cell>
          <cell r="D90">
            <v>1</v>
          </cell>
          <cell r="E90">
            <v>2</v>
          </cell>
          <cell r="F90">
            <v>3</v>
          </cell>
          <cell r="I90">
            <v>4</v>
          </cell>
          <cell r="K90">
            <v>6</v>
          </cell>
          <cell r="L90">
            <v>7</v>
          </cell>
          <cell r="M90">
            <v>8</v>
          </cell>
          <cell r="N90">
            <v>9</v>
          </cell>
          <cell r="O90">
            <v>10</v>
          </cell>
          <cell r="P90">
            <v>11</v>
          </cell>
          <cell r="Q90">
            <v>12</v>
          </cell>
          <cell r="R90">
            <v>5</v>
          </cell>
          <cell r="T90">
            <v>13</v>
          </cell>
          <cell r="U90">
            <v>14</v>
          </cell>
          <cell r="V90">
            <v>15</v>
          </cell>
          <cell r="W90">
            <v>16</v>
          </cell>
        </row>
        <row r="91">
          <cell r="A91">
            <v>2009</v>
          </cell>
          <cell r="B91" t="str">
            <v>I</v>
          </cell>
          <cell r="C91" t="str">
            <v>Agriculture</v>
          </cell>
          <cell r="D91" t="str">
            <v>Tanaman</v>
          </cell>
          <cell r="E91" t="str">
            <v>Pembalakan</v>
          </cell>
          <cell r="F91" t="str">
            <v>Perikanan</v>
          </cell>
          <cell r="I91" t="str">
            <v>Mining and
Quarrying</v>
          </cell>
          <cell r="J91" t="str">
            <v>Manufacturing</v>
          </cell>
          <cell r="K91" t="str">
            <v>Prosesan Makanan, Minuman dan Produk Tembakau</v>
          </cell>
          <cell r="L91" t="str">
            <v>Tekstil, Pakaian, Kulit dan Kasut</v>
          </cell>
          <cell r="M91" t="str">
            <v>Keluaran Kayu, Perabot, Produk Kertas, Percetakan dan Penerbitan</v>
          </cell>
          <cell r="N91" t="str">
            <v>Produk Petroleum, Bahan kimia, Getah dan Plastik</v>
          </cell>
          <cell r="O91" t="str">
            <v>Produk Mineral Bukan Logam, Logam Asli dan Produk Logam Yang Direka</v>
          </cell>
          <cell r="P91" t="str">
            <v>Elektrik dan Elektronik</v>
          </cell>
          <cell r="Q91" t="str">
            <v>Kelengkapan Pengangkutan dan Pembuatan Lain</v>
          </cell>
          <cell r="R91" t="str">
            <v>Construction</v>
          </cell>
          <cell r="S91" t="str">
            <v>Services</v>
          </cell>
          <cell r="T91" t="str">
            <v>Utiliti, Transport &amp; Communication</v>
          </cell>
          <cell r="U91" t="str">
            <v>WRT, Accomm &amp; Restaurant</v>
          </cell>
          <cell r="V91" t="str">
            <v>Finance &amp; Insurance, Real Estate &amp; Business Services</v>
          </cell>
          <cell r="W91" t="str">
            <v>Other Services</v>
          </cell>
          <cell r="X91" t="str">
            <v>Government Services</v>
          </cell>
          <cell r="Y91" t="str">
            <v>Plus :
Import Duties</v>
          </cell>
          <cell r="Z91" t="str">
            <v>GDP at
Purchasers' Prices</v>
          </cell>
        </row>
        <row r="92">
          <cell r="A92" t="str">
            <v>States</v>
          </cell>
          <cell r="B92" t="str">
            <v>Converter</v>
          </cell>
        </row>
        <row r="93">
          <cell r="A93" t="str">
            <v>Johor</v>
          </cell>
          <cell r="B93" t="str">
            <v>01</v>
          </cell>
          <cell r="C93">
            <v>7448.2393672682201</v>
          </cell>
          <cell r="D93">
            <v>6847.5819260768603</v>
          </cell>
          <cell r="E93">
            <v>43.148358243858802</v>
          </cell>
          <cell r="F93">
            <v>557.50908294750695</v>
          </cell>
          <cell r="I93">
            <v>59.342094682436503</v>
          </cell>
          <cell r="J93">
            <v>17649.556571429999</v>
          </cell>
          <cell r="K93">
            <v>2196.4159051557499</v>
          </cell>
          <cell r="L93">
            <v>691.51393536519902</v>
          </cell>
          <cell r="M93">
            <v>1559.7683565330301</v>
          </cell>
          <cell r="N93">
            <v>3946.1300152973099</v>
          </cell>
          <cell r="O93">
            <v>2493.6886518238498</v>
          </cell>
          <cell r="P93">
            <v>5311.1443811066201</v>
          </cell>
          <cell r="Q93">
            <v>1450.89532614825</v>
          </cell>
          <cell r="R93">
            <v>1816.64880833851</v>
          </cell>
          <cell r="S93">
            <v>27526.586490464801</v>
          </cell>
          <cell r="T93">
            <v>6167.6168495386601</v>
          </cell>
          <cell r="U93">
            <v>6632.5592981160198</v>
          </cell>
          <cell r="V93">
            <v>7738.6868869909704</v>
          </cell>
          <cell r="W93">
            <v>2764.9668714607701</v>
          </cell>
          <cell r="X93">
            <v>4222.7565843583598</v>
          </cell>
          <cell r="Y93">
            <v>767.47506695744096</v>
          </cell>
          <cell r="Z93">
            <v>55267.848399141403</v>
          </cell>
        </row>
        <row r="94">
          <cell r="A94" t="str">
            <v>Kedah</v>
          </cell>
          <cell r="B94" t="str">
            <v>02</v>
          </cell>
          <cell r="C94">
            <v>2758.2466806103798</v>
          </cell>
          <cell r="D94">
            <v>2251.4234052946399</v>
          </cell>
          <cell r="E94">
            <v>104.165916289599</v>
          </cell>
          <cell r="F94">
            <v>402.65735902614199</v>
          </cell>
          <cell r="I94">
            <v>18.631589802193599</v>
          </cell>
          <cell r="J94">
            <v>6416.4595205222204</v>
          </cell>
          <cell r="K94">
            <v>373.18348412210599</v>
          </cell>
          <cell r="L94">
            <v>40.195309863188797</v>
          </cell>
          <cell r="M94">
            <v>420.14065608985402</v>
          </cell>
          <cell r="N94">
            <v>1228.0792978196801</v>
          </cell>
          <cell r="O94">
            <v>1995.4499576558001</v>
          </cell>
          <cell r="P94">
            <v>1413.8721194346299</v>
          </cell>
          <cell r="Q94">
            <v>945.53869553696495</v>
          </cell>
          <cell r="R94">
            <v>537.85453019238503</v>
          </cell>
          <cell r="S94">
            <v>11219.4476437249</v>
          </cell>
          <cell r="T94">
            <v>1645.6856669840099</v>
          </cell>
          <cell r="U94">
            <v>2905.2059907768898</v>
          </cell>
          <cell r="V94">
            <v>2160.5122537944899</v>
          </cell>
          <cell r="W94">
            <v>1867.4952127220899</v>
          </cell>
          <cell r="X94">
            <v>2640.54851944743</v>
          </cell>
          <cell r="Y94">
            <v>141.57557088106299</v>
          </cell>
          <cell r="Z94">
            <v>21092.215535733201</v>
          </cell>
        </row>
        <row r="95">
          <cell r="A95" t="str">
            <v>Kelantan</v>
          </cell>
          <cell r="B95" t="str">
            <v>03</v>
          </cell>
          <cell r="C95">
            <v>2941.22276221126</v>
          </cell>
          <cell r="D95">
            <v>2115.0946784125699</v>
          </cell>
          <cell r="E95">
            <v>566.63856621470404</v>
          </cell>
          <cell r="F95">
            <v>259.48951758398402</v>
          </cell>
          <cell r="I95">
            <v>15.5417131500511</v>
          </cell>
          <cell r="J95">
            <v>570.19132221257803</v>
          </cell>
          <cell r="K95">
            <v>95.063509363671599</v>
          </cell>
          <cell r="L95">
            <v>36.909770915918301</v>
          </cell>
          <cell r="M95">
            <v>82.378781758752595</v>
          </cell>
          <cell r="N95">
            <v>116.89805089305101</v>
          </cell>
          <cell r="O95">
            <v>53.048505274004</v>
          </cell>
          <cell r="P95">
            <v>184.40779175180299</v>
          </cell>
          <cell r="Q95">
            <v>1.4849122553777401</v>
          </cell>
          <cell r="R95">
            <v>194.69024914371201</v>
          </cell>
          <cell r="S95">
            <v>7691.6052078932298</v>
          </cell>
          <cell r="T95">
            <v>853.71938564774598</v>
          </cell>
          <cell r="U95">
            <v>2163.9913890348798</v>
          </cell>
          <cell r="V95">
            <v>923.363792555136</v>
          </cell>
          <cell r="W95">
            <v>1312.97958660467</v>
          </cell>
          <cell r="X95">
            <v>2437.5510540507998</v>
          </cell>
          <cell r="Y95">
            <v>22.333543688409499</v>
          </cell>
          <cell r="Z95">
            <v>11435.5847982992</v>
          </cell>
        </row>
        <row r="96">
          <cell r="A96" t="str">
            <v>Melaka</v>
          </cell>
          <cell r="B96" t="str">
            <v>04</v>
          </cell>
          <cell r="C96">
            <v>1450.4260346342901</v>
          </cell>
          <cell r="D96">
            <v>1388.6747278498301</v>
          </cell>
          <cell r="E96">
            <v>0.28009801921627803</v>
          </cell>
          <cell r="F96">
            <v>61.471208765242203</v>
          </cell>
          <cell r="I96">
            <v>8.1987127144183596</v>
          </cell>
          <cell r="J96">
            <v>7991.90725017554</v>
          </cell>
          <cell r="K96">
            <v>414.25856716021002</v>
          </cell>
          <cell r="L96">
            <v>398.89885533485898</v>
          </cell>
          <cell r="M96">
            <v>344.32798449330801</v>
          </cell>
          <cell r="N96">
            <v>3186.5854198623801</v>
          </cell>
          <cell r="O96">
            <v>453.648174284481</v>
          </cell>
          <cell r="P96">
            <v>1937.16833414899</v>
          </cell>
          <cell r="Q96">
            <v>1257.01991489131</v>
          </cell>
          <cell r="R96">
            <v>552.77123224812306</v>
          </cell>
          <cell r="S96">
            <v>8439.3870313320203</v>
          </cell>
          <cell r="T96">
            <v>1502.9839705316399</v>
          </cell>
          <cell r="U96">
            <v>2965.2681929628302</v>
          </cell>
          <cell r="V96">
            <v>1680.8466576718299</v>
          </cell>
          <cell r="W96">
            <v>1088.14308542496</v>
          </cell>
          <cell r="X96">
            <v>1202.1451247407699</v>
          </cell>
          <cell r="Y96">
            <v>29.250242803987099</v>
          </cell>
          <cell r="Z96">
            <v>18471.940503908401</v>
          </cell>
        </row>
        <row r="97">
          <cell r="A97" t="str">
            <v>Negeri Sembilan</v>
          </cell>
          <cell r="B97" t="str">
            <v>05</v>
          </cell>
          <cell r="C97">
            <v>1940.9740480425501</v>
          </cell>
          <cell r="D97">
            <v>1848.1125391855401</v>
          </cell>
          <cell r="E97">
            <v>43.860180059602001</v>
          </cell>
          <cell r="F97">
            <v>49.001328797404199</v>
          </cell>
          <cell r="I97">
            <v>19.709346359609601</v>
          </cell>
          <cell r="J97">
            <v>11754.5614493828</v>
          </cell>
          <cell r="K97">
            <v>1183.6487267144</v>
          </cell>
          <cell r="L97">
            <v>199.59867464977199</v>
          </cell>
          <cell r="M97">
            <v>419.81542116238597</v>
          </cell>
          <cell r="N97">
            <v>2865.7049015280199</v>
          </cell>
          <cell r="O97">
            <v>775.054410338558</v>
          </cell>
          <cell r="P97">
            <v>5252.2287881359098</v>
          </cell>
          <cell r="Q97">
            <v>1058.51052685373</v>
          </cell>
          <cell r="R97">
            <v>540.01245793723899</v>
          </cell>
          <cell r="S97">
            <v>9448.1363606929608</v>
          </cell>
          <cell r="T97">
            <v>2177.59084282803</v>
          </cell>
          <cell r="U97">
            <v>2427.9733948401599</v>
          </cell>
          <cell r="V97">
            <v>1950.7443660906799</v>
          </cell>
          <cell r="W97">
            <v>1302.6649209969901</v>
          </cell>
          <cell r="X97">
            <v>1589.16283593711</v>
          </cell>
          <cell r="Y97">
            <v>101.036055844161</v>
          </cell>
          <cell r="Z97">
            <v>23804.4297182593</v>
          </cell>
        </row>
        <row r="98">
          <cell r="A98" t="str">
            <v>Pahang</v>
          </cell>
          <cell r="B98" t="str">
            <v>06</v>
          </cell>
          <cell r="C98">
            <v>5448.7557613188101</v>
          </cell>
          <cell r="D98">
            <v>4351.7341587302499</v>
          </cell>
          <cell r="E98">
            <v>516.04939006706502</v>
          </cell>
          <cell r="F98">
            <v>580.97221252150405</v>
          </cell>
          <cell r="I98">
            <v>120.520991408657</v>
          </cell>
          <cell r="J98">
            <v>6693.1528010757602</v>
          </cell>
          <cell r="K98">
            <v>905.54943457192701</v>
          </cell>
          <cell r="L98">
            <v>18.6839133639496</v>
          </cell>
          <cell r="M98">
            <v>616.37562339827502</v>
          </cell>
          <cell r="N98">
            <v>2356.3451647142901</v>
          </cell>
          <cell r="O98">
            <v>766.944488352029</v>
          </cell>
          <cell r="P98">
            <v>72.607403193855205</v>
          </cell>
          <cell r="Q98">
            <v>1956.64677348143</v>
          </cell>
          <cell r="R98">
            <v>695.712970014495</v>
          </cell>
          <cell r="S98">
            <v>13162.5095935134</v>
          </cell>
          <cell r="T98">
            <v>1378.18486041099</v>
          </cell>
          <cell r="U98">
            <v>4180.2363868887896</v>
          </cell>
          <cell r="V98">
            <v>1803.1656065488</v>
          </cell>
          <cell r="W98">
            <v>3279.35485286429</v>
          </cell>
          <cell r="X98">
            <v>2521.5678868005102</v>
          </cell>
          <cell r="Y98">
            <v>81.981542456041296</v>
          </cell>
          <cell r="Z98">
            <v>26202.633659787101</v>
          </cell>
        </row>
        <row r="99">
          <cell r="A99" t="str">
            <v>Pulau Pinang</v>
          </cell>
          <cell r="B99" t="str">
            <v>07</v>
          </cell>
          <cell r="C99">
            <v>760.45823108994296</v>
          </cell>
          <cell r="D99">
            <v>556.40464337404705</v>
          </cell>
          <cell r="E99">
            <v>0</v>
          </cell>
          <cell r="F99">
            <v>204.05358771589499</v>
          </cell>
          <cell r="I99">
            <v>19.213514991072799</v>
          </cell>
          <cell r="J99">
            <v>21239.073100997601</v>
          </cell>
          <cell r="K99">
            <v>982.92422091185301</v>
          </cell>
          <cell r="L99">
            <v>552.75623813298603</v>
          </cell>
          <cell r="M99">
            <v>774.48276590116996</v>
          </cell>
          <cell r="N99">
            <v>2095.2872914520299</v>
          </cell>
          <cell r="O99">
            <v>1691.35688069411</v>
          </cell>
          <cell r="P99">
            <v>13864.7852074903</v>
          </cell>
          <cell r="Q99">
            <v>1277.4804964151599</v>
          </cell>
          <cell r="R99">
            <v>982.067989201606</v>
          </cell>
          <cell r="S99">
            <v>20242.238702797898</v>
          </cell>
          <cell r="T99">
            <v>4235.4657328392104</v>
          </cell>
          <cell r="U99">
            <v>5735.73402479367</v>
          </cell>
          <cell r="V99">
            <v>5912.4537506202996</v>
          </cell>
          <cell r="W99">
            <v>2094.26034232861</v>
          </cell>
          <cell r="X99">
            <v>2264.3248522161002</v>
          </cell>
          <cell r="Y99">
            <v>382.67817457429697</v>
          </cell>
          <cell r="Z99">
            <v>43625.729713652399</v>
          </cell>
        </row>
        <row r="100">
          <cell r="A100" t="str">
            <v>Perak</v>
          </cell>
          <cell r="B100" t="str">
            <v>08</v>
          </cell>
          <cell r="C100">
            <v>5195.6453420371299</v>
          </cell>
          <cell r="D100">
            <v>3694.3496667969598</v>
          </cell>
          <cell r="E100">
            <v>320.29585199149301</v>
          </cell>
          <cell r="F100">
            <v>1180.9998232486701</v>
          </cell>
          <cell r="I100">
            <v>101.748443876794</v>
          </cell>
          <cell r="J100">
            <v>5799.8650797147502</v>
          </cell>
          <cell r="K100">
            <v>1022.7663468441</v>
          </cell>
          <cell r="L100">
            <v>203.66761974537599</v>
          </cell>
          <cell r="M100">
            <v>314.384749109903</v>
          </cell>
          <cell r="N100">
            <v>1186.8438698376499</v>
          </cell>
          <cell r="O100">
            <v>1285.4189208999401</v>
          </cell>
          <cell r="P100">
            <v>1466.70218889477</v>
          </cell>
          <cell r="Q100">
            <v>320.08138438301199</v>
          </cell>
          <cell r="R100">
            <v>643.07315093760405</v>
          </cell>
          <cell r="S100">
            <v>20942.200305656399</v>
          </cell>
          <cell r="T100">
            <v>5950.0209451234296</v>
          </cell>
          <cell r="U100">
            <v>4779.4408546935301</v>
          </cell>
          <cell r="V100">
            <v>3914.2929824284602</v>
          </cell>
          <cell r="W100">
            <v>2746.7080411910101</v>
          </cell>
          <cell r="X100">
            <v>3551.7374822199299</v>
          </cell>
          <cell r="Y100">
            <v>17.204002111897999</v>
          </cell>
          <cell r="Z100">
            <v>32699.736324334499</v>
          </cell>
        </row>
        <row r="101">
          <cell r="A101" t="str">
            <v>Perlis</v>
          </cell>
          <cell r="B101" t="str">
            <v>09</v>
          </cell>
          <cell r="C101">
            <v>855.94136300638695</v>
          </cell>
          <cell r="D101">
            <v>237.171898706826</v>
          </cell>
          <cell r="E101">
            <v>0</v>
          </cell>
          <cell r="F101">
            <v>618.76946429956104</v>
          </cell>
          <cell r="I101">
            <v>6.3613021227580102</v>
          </cell>
          <cell r="J101">
            <v>290.33726582942302</v>
          </cell>
          <cell r="K101">
            <v>46.3800290816353</v>
          </cell>
          <cell r="L101">
            <v>43.969966531878001</v>
          </cell>
          <cell r="M101">
            <v>2.2695514934505399</v>
          </cell>
          <cell r="N101">
            <v>57.303193483204801</v>
          </cell>
          <cell r="O101">
            <v>136.519930080736</v>
          </cell>
          <cell r="P101">
            <v>0.40585250788745098</v>
          </cell>
          <cell r="Q101">
            <v>3.4887426506302899</v>
          </cell>
          <cell r="R101">
            <v>92.266488889557607</v>
          </cell>
          <cell r="S101">
            <v>1840.83119998098</v>
          </cell>
          <cell r="T101">
            <v>634.20499143323195</v>
          </cell>
          <cell r="U101">
            <v>260.214491841322</v>
          </cell>
          <cell r="V101">
            <v>237.30316809444801</v>
          </cell>
          <cell r="W101">
            <v>245.17411016459801</v>
          </cell>
          <cell r="X101">
            <v>463.93443844737999</v>
          </cell>
          <cell r="Y101">
            <v>80.567988496580298</v>
          </cell>
          <cell r="Z101">
            <v>3166.3056083256902</v>
          </cell>
        </row>
        <row r="102">
          <cell r="A102" t="str">
            <v>Selangor</v>
          </cell>
          <cell r="B102">
            <v>10</v>
          </cell>
          <cell r="C102">
            <v>2518.6829196444201</v>
          </cell>
          <cell r="D102">
            <v>1690.37124293447</v>
          </cell>
          <cell r="E102">
            <v>5.71291207858948</v>
          </cell>
          <cell r="F102">
            <v>822.598764631368</v>
          </cell>
          <cell r="I102">
            <v>124.907911414483</v>
          </cell>
          <cell r="J102">
            <v>41857.923252740497</v>
          </cell>
          <cell r="K102">
            <v>7204.2984131473404</v>
          </cell>
          <cell r="L102">
            <v>453.55278926993498</v>
          </cell>
          <cell r="M102">
            <v>2784.0545540461799</v>
          </cell>
          <cell r="N102">
            <v>6205.9585366351703</v>
          </cell>
          <cell r="O102">
            <v>5379.3328661184596</v>
          </cell>
          <cell r="P102">
            <v>9321.4292031808709</v>
          </cell>
          <cell r="Q102">
            <v>10509.296890342601</v>
          </cell>
          <cell r="R102">
            <v>6585.2738869667801</v>
          </cell>
          <cell r="S102">
            <v>84233.245537549796</v>
          </cell>
          <cell r="T102">
            <v>20143.435683380401</v>
          </cell>
          <cell r="U102">
            <v>28412.062509855899</v>
          </cell>
          <cell r="V102">
            <v>22090.140213677802</v>
          </cell>
          <cell r="W102">
            <v>7155.4523885788403</v>
          </cell>
          <cell r="X102">
            <v>6432.1547420568904</v>
          </cell>
          <cell r="Y102">
            <v>3916.8641011417799</v>
          </cell>
          <cell r="Z102">
            <v>139236.89760945801</v>
          </cell>
        </row>
        <row r="103">
          <cell r="A103" t="str">
            <v>Terengganu</v>
          </cell>
          <cell r="B103">
            <v>11</v>
          </cell>
          <cell r="C103">
            <v>1497.0701462888401</v>
          </cell>
          <cell r="D103">
            <v>1088.2326195303001</v>
          </cell>
          <cell r="E103">
            <v>101.185068411603</v>
          </cell>
          <cell r="F103">
            <v>307.65245834693502</v>
          </cell>
          <cell r="I103">
            <v>11.287569132204499</v>
          </cell>
          <cell r="J103">
            <v>6917.5455478694603</v>
          </cell>
          <cell r="K103">
            <v>57.516524271048397</v>
          </cell>
          <cell r="L103">
            <v>30.8147495503298</v>
          </cell>
          <cell r="M103">
            <v>142.70023551107101</v>
          </cell>
          <cell r="N103">
            <v>6234.0091445171101</v>
          </cell>
          <cell r="O103">
            <v>358.68135768466402</v>
          </cell>
          <cell r="P103">
            <v>3.1956744783733702</v>
          </cell>
          <cell r="Q103">
            <v>90.627861856870794</v>
          </cell>
          <cell r="R103">
            <v>609.96531941738499</v>
          </cell>
          <cell r="S103">
            <v>8672.0307115899905</v>
          </cell>
          <cell r="T103">
            <v>3383.2885527660301</v>
          </cell>
          <cell r="U103">
            <v>1563.96626004773</v>
          </cell>
          <cell r="V103">
            <v>800.41282468834902</v>
          </cell>
          <cell r="W103">
            <v>878.11901118975902</v>
          </cell>
          <cell r="X103">
            <v>2046.2440628981101</v>
          </cell>
          <cell r="Y103">
            <v>12.123481342461901</v>
          </cell>
          <cell r="Z103">
            <v>17720.0227756403</v>
          </cell>
        </row>
        <row r="104">
          <cell r="A104" t="str">
            <v>Sabah</v>
          </cell>
          <cell r="B104">
            <v>12</v>
          </cell>
          <cell r="C104">
            <v>9713.3903443599993</v>
          </cell>
          <cell r="D104">
            <v>6299.8769264508601</v>
          </cell>
          <cell r="E104">
            <v>1805.28959081471</v>
          </cell>
          <cell r="F104">
            <v>1608.2238270944299</v>
          </cell>
          <cell r="I104">
            <v>9635.4945723087403</v>
          </cell>
          <cell r="J104">
            <v>3148.9112203916402</v>
          </cell>
          <cell r="K104">
            <v>1783.56777271338</v>
          </cell>
          <cell r="L104">
            <v>29.323852780804099</v>
          </cell>
          <cell r="M104">
            <v>773.095703826815</v>
          </cell>
          <cell r="N104">
            <v>156.429635270712</v>
          </cell>
          <cell r="O104">
            <v>273.98302829756199</v>
          </cell>
          <cell r="P104">
            <v>9.4266812413817203</v>
          </cell>
          <cell r="Q104">
            <v>123.08454626098801</v>
          </cell>
          <cell r="R104">
            <v>879.89427674993897</v>
          </cell>
          <cell r="S104">
            <v>17371.0956016374</v>
          </cell>
          <cell r="T104">
            <v>3176.2043169885301</v>
          </cell>
          <cell r="U104">
            <v>5770.4508168054499</v>
          </cell>
          <cell r="V104">
            <v>3399.47309710118</v>
          </cell>
          <cell r="W104">
            <v>1661.0586756467401</v>
          </cell>
          <cell r="X104">
            <v>3363.9086950955302</v>
          </cell>
          <cell r="Y104">
            <v>237.35617513626599</v>
          </cell>
          <cell r="Z104">
            <v>40986.142190584003</v>
          </cell>
        </row>
        <row r="105">
          <cell r="A105" t="str">
            <v>Sarawak</v>
          </cell>
          <cell r="B105">
            <v>13</v>
          </cell>
          <cell r="C105">
            <v>7423.3487811591403</v>
          </cell>
          <cell r="D105">
            <v>3376.2084165532101</v>
          </cell>
          <cell r="E105">
            <v>3633.6436039553801</v>
          </cell>
          <cell r="F105">
            <v>413.49676065054899</v>
          </cell>
          <cell r="I105">
            <v>15190.385219756899</v>
          </cell>
          <cell r="J105">
            <v>17489.664096002802</v>
          </cell>
          <cell r="K105">
            <v>649.61627832822603</v>
          </cell>
          <cell r="L105">
            <v>21.123538334001999</v>
          </cell>
          <cell r="M105">
            <v>1276.5601104841201</v>
          </cell>
          <cell r="N105">
            <v>14389.2906008469</v>
          </cell>
          <cell r="O105">
            <v>439.63487483453298</v>
          </cell>
          <cell r="P105">
            <v>404.06632266829098</v>
          </cell>
          <cell r="Q105">
            <v>309.37237050676998</v>
          </cell>
          <cell r="R105">
            <v>1707.6051549998101</v>
          </cell>
          <cell r="S105">
            <v>22073.6282723236</v>
          </cell>
          <cell r="T105">
            <v>4917.1430889086996</v>
          </cell>
          <cell r="U105">
            <v>6025.7961815075096</v>
          </cell>
          <cell r="V105">
            <v>5548.3319813805902</v>
          </cell>
          <cell r="W105">
            <v>2212.4021524638401</v>
          </cell>
          <cell r="X105">
            <v>3369.95486806297</v>
          </cell>
          <cell r="Y105">
            <v>288.34661091429598</v>
          </cell>
          <cell r="Z105">
            <v>64172.978135156503</v>
          </cell>
        </row>
        <row r="106">
          <cell r="A106" t="str">
            <v>WP Kuala Lumpur</v>
          </cell>
          <cell r="B106">
            <v>14</v>
          </cell>
          <cell r="C106">
            <v>1.49048293648672</v>
          </cell>
          <cell r="D106">
            <v>1.49048293648672</v>
          </cell>
          <cell r="E106">
            <v>0</v>
          </cell>
          <cell r="F106">
            <v>0</v>
          </cell>
          <cell r="I106">
            <v>27.061636691734002</v>
          </cell>
          <cell r="J106">
            <v>3762.5971418345698</v>
          </cell>
          <cell r="K106">
            <v>384.790527493941</v>
          </cell>
          <cell r="L106">
            <v>287.14052843379199</v>
          </cell>
          <cell r="M106">
            <v>614.59519662953596</v>
          </cell>
          <cell r="N106">
            <v>598.36941794115398</v>
          </cell>
          <cell r="O106">
            <v>755.03083305177302</v>
          </cell>
          <cell r="P106">
            <v>349.22450122459799</v>
          </cell>
          <cell r="Q106">
            <v>773.44613705977497</v>
          </cell>
          <cell r="R106">
            <v>3412.78006618976</v>
          </cell>
          <cell r="S106">
            <v>80428.112303750298</v>
          </cell>
          <cell r="T106">
            <v>5361.8248620208497</v>
          </cell>
          <cell r="U106">
            <v>29395.334292616801</v>
          </cell>
          <cell r="V106">
            <v>31416.748948139099</v>
          </cell>
          <cell r="W106">
            <v>4289.2037761325801</v>
          </cell>
          <cell r="X106">
            <v>9965.0004248409896</v>
          </cell>
          <cell r="Y106">
            <v>856.04858875953198</v>
          </cell>
          <cell r="Z106">
            <v>88488.090220162398</v>
          </cell>
        </row>
        <row r="107">
          <cell r="A107" t="str">
            <v>WP Labuan</v>
          </cell>
          <cell r="B107">
            <v>15</v>
          </cell>
          <cell r="C107">
            <v>109.15187498592</v>
          </cell>
          <cell r="D107">
            <v>6.9926628621778297</v>
          </cell>
          <cell r="E107">
            <v>0</v>
          </cell>
          <cell r="F107">
            <v>102.15921212374199</v>
          </cell>
          <cell r="I107">
            <v>0</v>
          </cell>
          <cell r="J107">
            <v>568.44061893037701</v>
          </cell>
          <cell r="K107">
            <v>23.036492580242101</v>
          </cell>
          <cell r="L107">
            <v>2.46637843430236</v>
          </cell>
          <cell r="M107">
            <v>1.8981935009655799</v>
          </cell>
          <cell r="N107">
            <v>276.98159076014099</v>
          </cell>
          <cell r="O107">
            <v>241.801718201141</v>
          </cell>
          <cell r="P107">
            <v>1.7960584604948</v>
          </cell>
          <cell r="Q107">
            <v>20.460186993089799</v>
          </cell>
          <cell r="R107">
            <v>19.3396332659709</v>
          </cell>
          <cell r="S107">
            <v>1735.4823394617099</v>
          </cell>
          <cell r="T107">
            <v>201.91644918304399</v>
          </cell>
          <cell r="U107">
            <v>226.15958548261401</v>
          </cell>
          <cell r="V107">
            <v>1167.0320576837501</v>
          </cell>
          <cell r="W107">
            <v>66.765818284342203</v>
          </cell>
          <cell r="X107">
            <v>73.608428827962797</v>
          </cell>
          <cell r="Y107">
            <v>53.848551887076397</v>
          </cell>
          <cell r="Z107">
            <v>2486.26301853105</v>
          </cell>
        </row>
        <row r="108">
          <cell r="A108" t="str">
            <v>Supra1</v>
          </cell>
          <cell r="C108">
            <v>0</v>
          </cell>
          <cell r="D108">
            <v>0</v>
          </cell>
          <cell r="E108">
            <v>0</v>
          </cell>
          <cell r="F108">
            <v>0</v>
          </cell>
          <cell r="I108">
            <v>41027.965029888001</v>
          </cell>
          <cell r="J108">
            <v>0</v>
          </cell>
          <cell r="K108">
            <v>0</v>
          </cell>
          <cell r="L108">
            <v>0</v>
          </cell>
          <cell r="M108">
            <v>0</v>
          </cell>
          <cell r="N108">
            <v>0</v>
          </cell>
          <cell r="O108">
            <v>0</v>
          </cell>
          <cell r="P108">
            <v>0</v>
          </cell>
          <cell r="Q108">
            <v>0</v>
          </cell>
          <cell r="R108">
            <v>0</v>
          </cell>
          <cell r="S108">
            <v>0</v>
          </cell>
          <cell r="T108">
            <v>0</v>
          </cell>
          <cell r="U108">
            <v>0</v>
          </cell>
          <cell r="V108">
            <v>0</v>
          </cell>
          <cell r="W108">
            <v>0</v>
          </cell>
          <cell r="X108">
            <v>0</v>
          </cell>
          <cell r="Y108">
            <v>0</v>
          </cell>
          <cell r="Z108">
            <v>41027.965029888001</v>
          </cell>
        </row>
        <row r="109">
          <cell r="A109" t="str">
            <v>MALAYSIA</v>
          </cell>
          <cell r="C109">
            <v>50063.044139593803</v>
          </cell>
          <cell r="D109">
            <v>35753.719995694999</v>
          </cell>
          <cell r="E109">
            <v>7140.26953614582</v>
          </cell>
          <cell r="F109">
            <v>7169.0546077529298</v>
          </cell>
          <cell r="I109">
            <v>66386.369648300097</v>
          </cell>
          <cell r="J109">
            <v>152150.18623910999</v>
          </cell>
          <cell r="K109">
            <v>17323.016232459799</v>
          </cell>
          <cell r="L109">
            <v>3010.6161207062901</v>
          </cell>
          <cell r="M109">
            <v>10126.847883938801</v>
          </cell>
          <cell r="N109">
            <v>44900.216130858797</v>
          </cell>
          <cell r="O109">
            <v>17099.5945975916</v>
          </cell>
          <cell r="P109">
            <v>39592.460507918797</v>
          </cell>
          <cell r="Q109">
            <v>20097.434765635899</v>
          </cell>
          <cell r="R109">
            <v>19269.9562144929</v>
          </cell>
          <cell r="S109">
            <v>335026.53730236902</v>
          </cell>
          <cell r="T109">
            <v>61729.286198584501</v>
          </cell>
          <cell r="U109">
            <v>103444.39367026401</v>
          </cell>
          <cell r="V109">
            <v>90743.508587465898</v>
          </cell>
          <cell r="W109">
            <v>32964.748846054099</v>
          </cell>
          <cell r="X109">
            <v>46144.600000000901</v>
          </cell>
          <cell r="Y109">
            <v>6988.6896969952904</v>
          </cell>
          <cell r="Z109">
            <v>629884.78324086103</v>
          </cell>
        </row>
        <row r="112">
          <cell r="A112" t="str">
            <v>CONSTANT</v>
          </cell>
          <cell r="B112" t="str">
            <v>Industry</v>
          </cell>
          <cell r="D112">
            <v>1</v>
          </cell>
          <cell r="E112">
            <v>2</v>
          </cell>
          <cell r="F112">
            <v>3</v>
          </cell>
          <cell r="I112">
            <v>4</v>
          </cell>
          <cell r="K112">
            <v>6</v>
          </cell>
          <cell r="L112">
            <v>7</v>
          </cell>
          <cell r="M112">
            <v>8</v>
          </cell>
          <cell r="N112">
            <v>9</v>
          </cell>
          <cell r="O112">
            <v>10</v>
          </cell>
          <cell r="P112">
            <v>11</v>
          </cell>
          <cell r="Q112">
            <v>12</v>
          </cell>
          <cell r="R112">
            <v>5</v>
          </cell>
          <cell r="T112">
            <v>13</v>
          </cell>
          <cell r="U112">
            <v>14</v>
          </cell>
          <cell r="V112">
            <v>15</v>
          </cell>
          <cell r="W112">
            <v>16</v>
          </cell>
        </row>
        <row r="113">
          <cell r="A113">
            <v>2010</v>
          </cell>
          <cell r="B113" t="str">
            <v>I</v>
          </cell>
          <cell r="C113" t="str">
            <v>Agriculture</v>
          </cell>
          <cell r="D113" t="str">
            <v>Tanaman</v>
          </cell>
          <cell r="E113" t="str">
            <v>Pembalakan</v>
          </cell>
          <cell r="F113" t="str">
            <v>Perikanan</v>
          </cell>
          <cell r="I113" t="str">
            <v>Mining and
Quarrying</v>
          </cell>
          <cell r="J113" t="str">
            <v>Manufacturing</v>
          </cell>
          <cell r="K113" t="str">
            <v>Prosesan Makanan, Minuman dan Produk Tembakau</v>
          </cell>
          <cell r="L113" t="str">
            <v>Tekstil, Pakaian, Kulit dan Kasut</v>
          </cell>
          <cell r="M113" t="str">
            <v>Keluaran Kayu, Perabot, Produk Kertas, Percetakan dan Penerbitan</v>
          </cell>
          <cell r="N113" t="str">
            <v>Produk Petroleum, Bahan kimia, Getah dan Plastik</v>
          </cell>
          <cell r="O113" t="str">
            <v>Produk Mineral Bukan Logam, Logam Asli dan Produk Logam Yang Direka</v>
          </cell>
          <cell r="P113" t="str">
            <v>Elektrik dan Elektronik</v>
          </cell>
          <cell r="Q113" t="str">
            <v>Kelengkapan Pengangkutan dan Pembuatan Lain</v>
          </cell>
          <cell r="R113" t="str">
            <v>Construction</v>
          </cell>
          <cell r="S113" t="str">
            <v>Services</v>
          </cell>
          <cell r="T113" t="str">
            <v>Utiliti, Transport &amp; Communication</v>
          </cell>
          <cell r="U113" t="str">
            <v>WRT, Accomm &amp; Restaurant</v>
          </cell>
          <cell r="V113" t="str">
            <v>Finance &amp; Insurance, Real Estate &amp; Business Services</v>
          </cell>
          <cell r="W113" t="str">
            <v>Other Services</v>
          </cell>
          <cell r="X113" t="str">
            <v>Government Services</v>
          </cell>
          <cell r="Y113" t="str">
            <v>Plus :
Import Duties</v>
          </cell>
          <cell r="Z113" t="str">
            <v>GDP at
Purchasers' Prices</v>
          </cell>
        </row>
        <row r="114">
          <cell r="A114" t="str">
            <v>States</v>
          </cell>
          <cell r="B114" t="str">
            <v>Converter</v>
          </cell>
        </row>
        <row r="115">
          <cell r="A115" t="str">
            <v>Johor</v>
          </cell>
          <cell r="B115" t="str">
            <v>01</v>
          </cell>
          <cell r="C115">
            <v>7598.3543408902397</v>
          </cell>
          <cell r="D115">
            <v>6885.6648870220697</v>
          </cell>
          <cell r="E115">
            <v>43.823814344275902</v>
          </cell>
          <cell r="F115">
            <v>668.86563952388894</v>
          </cell>
          <cell r="I115">
            <v>68.259644021538804</v>
          </cell>
          <cell r="J115">
            <v>21037.313603969102</v>
          </cell>
          <cell r="K115">
            <v>2187.2292613146801</v>
          </cell>
          <cell r="L115">
            <v>782.93802206389603</v>
          </cell>
          <cell r="M115">
            <v>1747.60399801933</v>
          </cell>
          <cell r="N115">
            <v>4433.0014906127099</v>
          </cell>
          <cell r="O115">
            <v>2959.6749816146098</v>
          </cell>
          <cell r="P115">
            <v>6941.3134983836399</v>
          </cell>
          <cell r="Q115">
            <v>1985.55235196027</v>
          </cell>
          <cell r="R115">
            <v>2045.38296810252</v>
          </cell>
          <cell r="S115">
            <v>29236.170725071999</v>
          </cell>
          <cell r="T115">
            <v>6750.9132856328797</v>
          </cell>
          <cell r="U115">
            <v>7180.5102023690997</v>
          </cell>
          <cell r="V115">
            <v>8074.0493215517099</v>
          </cell>
          <cell r="W115">
            <v>2904.8927319689701</v>
          </cell>
          <cell r="X115">
            <v>4325.8051835493197</v>
          </cell>
          <cell r="Y115">
            <v>693.70557827933703</v>
          </cell>
          <cell r="Z115">
            <v>60679.186860334798</v>
          </cell>
        </row>
        <row r="116">
          <cell r="A116" t="str">
            <v>Kedah</v>
          </cell>
          <cell r="B116" t="str">
            <v>02</v>
          </cell>
          <cell r="C116">
            <v>2733.6853254788998</v>
          </cell>
          <cell r="D116">
            <v>2308.3442133418998</v>
          </cell>
          <cell r="E116">
            <v>106.97883406489299</v>
          </cell>
          <cell r="F116">
            <v>318.36227807210599</v>
          </cell>
          <cell r="I116">
            <v>18.8280174413953</v>
          </cell>
          <cell r="J116">
            <v>6638.3881956961504</v>
          </cell>
          <cell r="K116">
            <v>368.07677588906398</v>
          </cell>
          <cell r="L116">
            <v>79.920685607240998</v>
          </cell>
          <cell r="M116">
            <v>421.50205793573798</v>
          </cell>
          <cell r="N116">
            <v>1226.4484563983999</v>
          </cell>
          <cell r="O116">
            <v>2054.4917254218699</v>
          </cell>
          <cell r="P116">
            <v>1504.7518518571701</v>
          </cell>
          <cell r="Q116">
            <v>983.19664258666205</v>
          </cell>
          <cell r="R116">
            <v>541.14547700276</v>
          </cell>
          <cell r="S116">
            <v>11936.442698701499</v>
          </cell>
          <cell r="T116">
            <v>1778.81390395945</v>
          </cell>
          <cell r="U116">
            <v>3163.5617114593601</v>
          </cell>
          <cell r="V116">
            <v>2279.1921108864599</v>
          </cell>
          <cell r="W116">
            <v>1926.04713569193</v>
          </cell>
          <cell r="X116">
            <v>2788.8278367043399</v>
          </cell>
          <cell r="Y116">
            <v>129.724135599721</v>
          </cell>
          <cell r="Z116">
            <v>21998.213849920499</v>
          </cell>
        </row>
        <row r="117">
          <cell r="A117" t="str">
            <v>Kelantan</v>
          </cell>
          <cell r="B117" t="str">
            <v>03</v>
          </cell>
          <cell r="C117">
            <v>3071.0633660276799</v>
          </cell>
          <cell r="D117">
            <v>2107.22436031492</v>
          </cell>
          <cell r="E117">
            <v>677.61362545535803</v>
          </cell>
          <cell r="F117">
            <v>286.22538025740499</v>
          </cell>
          <cell r="I117">
            <v>16.4378560717517</v>
          </cell>
          <cell r="J117">
            <v>690.81245984655595</v>
          </cell>
          <cell r="K117">
            <v>112.532619967388</v>
          </cell>
          <cell r="L117">
            <v>35.7228602577026</v>
          </cell>
          <cell r="M117">
            <v>89.073919865818695</v>
          </cell>
          <cell r="N117">
            <v>104.74641691462701</v>
          </cell>
          <cell r="O117">
            <v>71.385453074973398</v>
          </cell>
          <cell r="P117">
            <v>270.27664391315801</v>
          </cell>
          <cell r="Q117">
            <v>7.0745458528880798</v>
          </cell>
          <cell r="R117">
            <v>207.32611766380199</v>
          </cell>
          <cell r="S117">
            <v>7984.6164700812596</v>
          </cell>
          <cell r="T117">
            <v>935.50644685774705</v>
          </cell>
          <cell r="U117">
            <v>2199.32428096787</v>
          </cell>
          <cell r="V117">
            <v>992.01616868978499</v>
          </cell>
          <cell r="W117">
            <v>1356.6305514989001</v>
          </cell>
          <cell r="X117">
            <v>2501.13902206696</v>
          </cell>
          <cell r="Y117">
            <v>20.899161344310301</v>
          </cell>
          <cell r="Z117">
            <v>11991.1554310354</v>
          </cell>
        </row>
        <row r="118">
          <cell r="A118" t="str">
            <v>Melaka</v>
          </cell>
          <cell r="B118" t="str">
            <v>04</v>
          </cell>
          <cell r="C118">
            <v>1794.48560733984</v>
          </cell>
          <cell r="D118">
            <v>1764.4620477127301</v>
          </cell>
          <cell r="E118">
            <v>0.31645724155756999</v>
          </cell>
          <cell r="F118">
            <v>29.707102385548001</v>
          </cell>
          <cell r="I118">
            <v>8.2353402428863607</v>
          </cell>
          <cell r="J118">
            <v>8440.5084099046398</v>
          </cell>
          <cell r="K118">
            <v>367.85516788304602</v>
          </cell>
          <cell r="L118">
            <v>326.50618006210198</v>
          </cell>
          <cell r="M118">
            <v>303.160804991139</v>
          </cell>
          <cell r="N118">
            <v>3390.00490527082</v>
          </cell>
          <cell r="O118">
            <v>536.70441442619801</v>
          </cell>
          <cell r="P118">
            <v>2175.3453643369098</v>
          </cell>
          <cell r="Q118">
            <v>1340.9315729344301</v>
          </cell>
          <cell r="R118">
            <v>569.91112597647498</v>
          </cell>
          <cell r="S118">
            <v>8868.4123399378295</v>
          </cell>
          <cell r="T118">
            <v>1618.0934367930899</v>
          </cell>
          <cell r="U118">
            <v>3040.1483285732702</v>
          </cell>
          <cell r="V118">
            <v>1814.16879793615</v>
          </cell>
          <cell r="W118">
            <v>1130.94667073967</v>
          </cell>
          <cell r="X118">
            <v>1265.0551058956601</v>
          </cell>
          <cell r="Y118">
            <v>7.8042403562103599</v>
          </cell>
          <cell r="Z118">
            <v>19689.3570637579</v>
          </cell>
        </row>
        <row r="119">
          <cell r="A119" t="str">
            <v>Negeri Sembilan</v>
          </cell>
          <cell r="B119" t="str">
            <v>05</v>
          </cell>
          <cell r="C119">
            <v>2015.9306547180799</v>
          </cell>
          <cell r="D119">
            <v>1930.33247837055</v>
          </cell>
          <cell r="E119">
            <v>48.214528414990703</v>
          </cell>
          <cell r="F119">
            <v>37.3836479325401</v>
          </cell>
          <cell r="I119">
            <v>20.531206444456998</v>
          </cell>
          <cell r="J119">
            <v>12289.029198689799</v>
          </cell>
          <cell r="K119">
            <v>1265.4247888038401</v>
          </cell>
          <cell r="L119">
            <v>169.811946399276</v>
          </cell>
          <cell r="M119">
            <v>413.12574398847102</v>
          </cell>
          <cell r="N119">
            <v>3438.3800519340998</v>
          </cell>
          <cell r="O119">
            <v>934.058282358876</v>
          </cell>
          <cell r="P119">
            <v>5029.5214315784297</v>
          </cell>
          <cell r="Q119">
            <v>1038.7069536268</v>
          </cell>
          <cell r="R119">
            <v>583.15016914262105</v>
          </cell>
          <cell r="S119">
            <v>10039.968852706999</v>
          </cell>
          <cell r="T119">
            <v>2380.09261256539</v>
          </cell>
          <cell r="U119">
            <v>2618.9256670966502</v>
          </cell>
          <cell r="V119">
            <v>2048.7909989050199</v>
          </cell>
          <cell r="W119">
            <v>1376.27261475061</v>
          </cell>
          <cell r="X119">
            <v>1615.8869593893801</v>
          </cell>
          <cell r="Y119">
            <v>228.799916956543</v>
          </cell>
          <cell r="Z119">
            <v>25177.409998658499</v>
          </cell>
        </row>
        <row r="120">
          <cell r="A120" t="str">
            <v>Pahang</v>
          </cell>
          <cell r="B120" t="str">
            <v>06</v>
          </cell>
          <cell r="C120">
            <v>5672.8495426607196</v>
          </cell>
          <cell r="D120">
            <v>4511.6503307216099</v>
          </cell>
          <cell r="E120">
            <v>529.44191823602398</v>
          </cell>
          <cell r="F120">
            <v>631.75729370308704</v>
          </cell>
          <cell r="I120">
            <v>178.566419495975</v>
          </cell>
          <cell r="J120">
            <v>6899.3228196329201</v>
          </cell>
          <cell r="K120">
            <v>925.49422077744396</v>
          </cell>
          <cell r="L120">
            <v>21.3974917177141</v>
          </cell>
          <cell r="M120">
            <v>659.90788050961805</v>
          </cell>
          <cell r="N120">
            <v>3062.4981567292598</v>
          </cell>
          <cell r="O120">
            <v>671.98675060911796</v>
          </cell>
          <cell r="P120">
            <v>106.82078047637</v>
          </cell>
          <cell r="Q120">
            <v>1451.2175388133901</v>
          </cell>
          <cell r="R120">
            <v>782.11758540868504</v>
          </cell>
          <cell r="S120">
            <v>13941.070831927</v>
          </cell>
          <cell r="T120">
            <v>1477.06391407244</v>
          </cell>
          <cell r="U120">
            <v>4534.5843284699504</v>
          </cell>
          <cell r="V120">
            <v>1906.0234107915401</v>
          </cell>
          <cell r="W120">
            <v>3422.8515809365499</v>
          </cell>
          <cell r="X120">
            <v>2600.5475976564999</v>
          </cell>
          <cell r="Y120">
            <v>10.4708739581983</v>
          </cell>
          <cell r="Z120">
            <v>27484.398073083499</v>
          </cell>
        </row>
        <row r="121">
          <cell r="A121" t="str">
            <v>Pulau Pinang</v>
          </cell>
          <cell r="B121" t="str">
            <v>07</v>
          </cell>
          <cell r="C121">
            <v>888.99094852272901</v>
          </cell>
          <cell r="D121">
            <v>651.22159236704397</v>
          </cell>
          <cell r="E121">
            <v>0</v>
          </cell>
          <cell r="F121">
            <v>237.76935615568499</v>
          </cell>
          <cell r="I121">
            <v>19.1246938869308</v>
          </cell>
          <cell r="J121">
            <v>24263.659327634199</v>
          </cell>
          <cell r="K121">
            <v>1041.08277393871</v>
          </cell>
          <cell r="L121">
            <v>534.89790830765605</v>
          </cell>
          <cell r="M121">
            <v>906.37835707932197</v>
          </cell>
          <cell r="N121">
            <v>2696.4460690588899</v>
          </cell>
          <cell r="O121">
            <v>2163.8530109986</v>
          </cell>
          <cell r="P121">
            <v>15140.1465095285</v>
          </cell>
          <cell r="Q121">
            <v>1780.85469872253</v>
          </cell>
          <cell r="R121">
            <v>1021.91977091495</v>
          </cell>
          <cell r="S121">
            <v>21688.303059001199</v>
          </cell>
          <cell r="T121">
            <v>4570.3375136091699</v>
          </cell>
          <cell r="U121">
            <v>6218.3805585190403</v>
          </cell>
          <cell r="V121">
            <v>6402.6290576771098</v>
          </cell>
          <cell r="W121">
            <v>2201.0409483533199</v>
          </cell>
          <cell r="X121">
            <v>2295.91498084252</v>
          </cell>
          <cell r="Y121">
            <v>279.09817634319398</v>
          </cell>
          <cell r="Z121">
            <v>48161.095976303201</v>
          </cell>
        </row>
        <row r="122">
          <cell r="A122" t="str">
            <v>Perak</v>
          </cell>
          <cell r="B122" t="str">
            <v>08</v>
          </cell>
          <cell r="C122">
            <v>5241.3585679134603</v>
          </cell>
          <cell r="D122">
            <v>3490.3978906095599</v>
          </cell>
          <cell r="E122">
            <v>397.45434840437503</v>
          </cell>
          <cell r="F122">
            <v>1353.50632889952</v>
          </cell>
          <cell r="I122">
            <v>111.552905846865</v>
          </cell>
          <cell r="J122">
            <v>6549.0848263154103</v>
          </cell>
          <cell r="K122">
            <v>1037.5191619500999</v>
          </cell>
          <cell r="L122">
            <v>187.95000729593201</v>
          </cell>
          <cell r="M122">
            <v>331.45052802276899</v>
          </cell>
          <cell r="N122">
            <v>1294.74421541383</v>
          </cell>
          <cell r="O122">
            <v>1620.3543362374301</v>
          </cell>
          <cell r="P122">
            <v>1611.9499042448001</v>
          </cell>
          <cell r="Q122">
            <v>465.11667315054001</v>
          </cell>
          <cell r="R122">
            <v>717.19374778978397</v>
          </cell>
          <cell r="S122">
            <v>21941.387676528699</v>
          </cell>
          <cell r="T122">
            <v>6444.7229043016596</v>
          </cell>
          <cell r="U122">
            <v>5194.1865508002802</v>
          </cell>
          <cell r="V122">
            <v>3897.0308124437602</v>
          </cell>
          <cell r="W122">
            <v>2753.62435652473</v>
          </cell>
          <cell r="X122">
            <v>3651.8230524583</v>
          </cell>
          <cell r="Y122">
            <v>15.391061046690901</v>
          </cell>
          <cell r="Z122">
            <v>34575.968785440899</v>
          </cell>
        </row>
        <row r="123">
          <cell r="A123" t="str">
            <v>Perlis</v>
          </cell>
          <cell r="B123" t="str">
            <v>09</v>
          </cell>
          <cell r="C123">
            <v>890.253977413808</v>
          </cell>
          <cell r="D123">
            <v>250.038227188164</v>
          </cell>
          <cell r="E123">
            <v>0</v>
          </cell>
          <cell r="F123">
            <v>640.215750225644</v>
          </cell>
          <cell r="I123">
            <v>6.3552696173596797</v>
          </cell>
          <cell r="J123">
            <v>302.11336558226998</v>
          </cell>
          <cell r="K123">
            <v>52.451226974228597</v>
          </cell>
          <cell r="L123">
            <v>41.430334462900099</v>
          </cell>
          <cell r="M123">
            <v>5.1199116479700102</v>
          </cell>
          <cell r="N123">
            <v>61.248855934673102</v>
          </cell>
          <cell r="O123">
            <v>138.71952423795801</v>
          </cell>
          <cell r="P123">
            <v>0.56475732443658899</v>
          </cell>
          <cell r="Q123">
            <v>2.5787550001031798</v>
          </cell>
          <cell r="R123">
            <v>108.664065708869</v>
          </cell>
          <cell r="S123">
            <v>1937.3440641202401</v>
          </cell>
          <cell r="T123">
            <v>677.02078287461802</v>
          </cell>
          <cell r="U123">
            <v>282.88980003650198</v>
          </cell>
          <cell r="V123">
            <v>253.67699812060499</v>
          </cell>
          <cell r="W123">
            <v>256.31133519920502</v>
          </cell>
          <cell r="X123">
            <v>467.44514788931002</v>
          </cell>
          <cell r="Y123">
            <v>73.299611950522902</v>
          </cell>
          <cell r="Z123">
            <v>3318.03035439307</v>
          </cell>
        </row>
        <row r="124">
          <cell r="A124" t="str">
            <v>Selangor</v>
          </cell>
          <cell r="B124">
            <v>10</v>
          </cell>
          <cell r="C124">
            <v>2706.54572787396</v>
          </cell>
          <cell r="D124">
            <v>1778.1379792200801</v>
          </cell>
          <cell r="E124">
            <v>3.4337174438734501</v>
          </cell>
          <cell r="F124">
            <v>924.97403121000798</v>
          </cell>
          <cell r="I124">
            <v>127.244240156123</v>
          </cell>
          <cell r="J124">
            <v>50189.2496835778</v>
          </cell>
          <cell r="K124">
            <v>7955.0931080243399</v>
          </cell>
          <cell r="L124">
            <v>531.41727182738396</v>
          </cell>
          <cell r="M124">
            <v>2995.0687524483401</v>
          </cell>
          <cell r="N124">
            <v>7040.3779359457303</v>
          </cell>
          <cell r="O124">
            <v>6453.92059306993</v>
          </cell>
          <cell r="P124">
            <v>12092.630973113301</v>
          </cell>
          <cell r="Q124">
            <v>13120.741049148801</v>
          </cell>
          <cell r="R124">
            <v>7248.0361555894597</v>
          </cell>
          <cell r="S124">
            <v>90799.867556183905</v>
          </cell>
          <cell r="T124">
            <v>21753.1414275928</v>
          </cell>
          <cell r="U124">
            <v>29898.888005700599</v>
          </cell>
          <cell r="V124">
            <v>24579.777021532798</v>
          </cell>
          <cell r="W124">
            <v>7542.24113877529</v>
          </cell>
          <cell r="X124">
            <v>7025.81996258247</v>
          </cell>
          <cell r="Y124">
            <v>4667.9359911748797</v>
          </cell>
          <cell r="Z124">
            <v>155738.879354556</v>
          </cell>
        </row>
        <row r="125">
          <cell r="A125" t="str">
            <v>Terengganu</v>
          </cell>
          <cell r="B125">
            <v>11</v>
          </cell>
          <cell r="C125">
            <v>1502.42703928226</v>
          </cell>
          <cell r="D125">
            <v>1145.04075419776</v>
          </cell>
          <cell r="E125">
            <v>108.922814844762</v>
          </cell>
          <cell r="F125">
            <v>248.463470239733</v>
          </cell>
          <cell r="I125">
            <v>14.3354558514615</v>
          </cell>
          <cell r="J125">
            <v>7214.7000354725296</v>
          </cell>
          <cell r="K125">
            <v>66.728878161678693</v>
          </cell>
          <cell r="L125">
            <v>44.048798066171003</v>
          </cell>
          <cell r="M125">
            <v>101.77840981852199</v>
          </cell>
          <cell r="N125">
            <v>6596.5370587211601</v>
          </cell>
          <cell r="O125">
            <v>338.26986463669903</v>
          </cell>
          <cell r="P125">
            <v>2.3404493387629799</v>
          </cell>
          <cell r="Q125">
            <v>64.996576729532705</v>
          </cell>
          <cell r="R125">
            <v>648.48607448725102</v>
          </cell>
          <cell r="S125">
            <v>9093.8914214729393</v>
          </cell>
          <cell r="T125">
            <v>3627.3338756503599</v>
          </cell>
          <cell r="U125">
            <v>1653.0362401719699</v>
          </cell>
          <cell r="V125">
            <v>837.27481127513101</v>
          </cell>
          <cell r="W125">
            <v>888.09695694086497</v>
          </cell>
          <cell r="X125">
            <v>2088.14953743461</v>
          </cell>
          <cell r="Y125">
            <v>13.4239951153119</v>
          </cell>
          <cell r="Z125">
            <v>18487.264021681702</v>
          </cell>
        </row>
        <row r="126">
          <cell r="A126" t="str">
            <v>Sabah</v>
          </cell>
          <cell r="B126">
            <v>12</v>
          </cell>
          <cell r="C126">
            <v>9333.0021421278598</v>
          </cell>
          <cell r="D126">
            <v>6100.7278202973503</v>
          </cell>
          <cell r="E126">
            <v>1494.15173959661</v>
          </cell>
          <cell r="F126">
            <v>1738.1225822338999</v>
          </cell>
          <cell r="I126">
            <v>9981.4576113374696</v>
          </cell>
          <cell r="J126">
            <v>3296.1000083382501</v>
          </cell>
          <cell r="K126">
            <v>1779.1503845996899</v>
          </cell>
          <cell r="L126">
            <v>35.183050821935502</v>
          </cell>
          <cell r="M126">
            <v>825.74608328706199</v>
          </cell>
          <cell r="N126">
            <v>164.51613490018701</v>
          </cell>
          <cell r="O126">
            <v>329.33465262169199</v>
          </cell>
          <cell r="P126">
            <v>9.6836285176547197</v>
          </cell>
          <cell r="Q126">
            <v>152.486073590019</v>
          </cell>
          <cell r="R126">
            <v>1048.32131495573</v>
          </cell>
          <cell r="S126">
            <v>18249.0380787022</v>
          </cell>
          <cell r="T126">
            <v>3461.1455486172499</v>
          </cell>
          <cell r="U126">
            <v>6027.3226036168899</v>
          </cell>
          <cell r="V126">
            <v>3661.9798489268401</v>
          </cell>
          <cell r="W126">
            <v>1705.5620623341599</v>
          </cell>
          <cell r="X126">
            <v>3393.02801520702</v>
          </cell>
          <cell r="Y126">
            <v>193.38277115297299</v>
          </cell>
          <cell r="Z126">
            <v>42101.301926614397</v>
          </cell>
        </row>
        <row r="127">
          <cell r="A127" t="str">
            <v>Sarawak</v>
          </cell>
          <cell r="B127">
            <v>13</v>
          </cell>
          <cell r="C127">
            <v>7694.6268346018496</v>
          </cell>
          <cell r="D127">
            <v>3743.7971310764401</v>
          </cell>
          <cell r="E127">
            <v>3512.6235058080101</v>
          </cell>
          <cell r="F127">
            <v>438.20619771739302</v>
          </cell>
          <cell r="I127">
            <v>15757.0015301638</v>
          </cell>
          <cell r="J127">
            <v>18116.8093202567</v>
          </cell>
          <cell r="K127">
            <v>663.697594744968</v>
          </cell>
          <cell r="L127">
            <v>15.0311885489606</v>
          </cell>
          <cell r="M127">
            <v>1502.3919041398201</v>
          </cell>
          <cell r="N127">
            <v>14580.9532505529</v>
          </cell>
          <cell r="O127">
            <v>466.14674304866998</v>
          </cell>
          <cell r="P127">
            <v>520.84665857406503</v>
          </cell>
          <cell r="Q127">
            <v>367.74198064728199</v>
          </cell>
          <cell r="R127">
            <v>1877.0483570021199</v>
          </cell>
          <cell r="S127">
            <v>23200.6558210517</v>
          </cell>
          <cell r="T127">
            <v>5246.0543498770203</v>
          </cell>
          <cell r="U127">
            <v>6280.5784683472802</v>
          </cell>
          <cell r="V127">
            <v>5981.4911503486201</v>
          </cell>
          <cell r="W127">
            <v>2294.15121074228</v>
          </cell>
          <cell r="X127">
            <v>3398.3806417365499</v>
          </cell>
          <cell r="Y127">
            <v>301.068958955516</v>
          </cell>
          <cell r="Z127">
            <v>66947.210822031702</v>
          </cell>
        </row>
        <row r="128">
          <cell r="A128" t="str">
            <v>WP Kuala Lumpur</v>
          </cell>
          <cell r="B128">
            <v>14</v>
          </cell>
          <cell r="C128">
            <v>1.17572172328511</v>
          </cell>
          <cell r="D128">
            <v>1.17572172328511</v>
          </cell>
          <cell r="E128">
            <v>0</v>
          </cell>
          <cell r="F128">
            <v>0</v>
          </cell>
          <cell r="I128">
            <v>27.291962033823101</v>
          </cell>
          <cell r="J128">
            <v>3757.3330725698902</v>
          </cell>
          <cell r="K128">
            <v>435.95852116711302</v>
          </cell>
          <cell r="L128">
            <v>311.82545341745299</v>
          </cell>
          <cell r="M128">
            <v>558.86987045419903</v>
          </cell>
          <cell r="N128">
            <v>562.95918164167699</v>
          </cell>
          <cell r="O128">
            <v>615.833407859423</v>
          </cell>
          <cell r="P128">
            <v>565.42640847014002</v>
          </cell>
          <cell r="Q128">
            <v>706.46022955988599</v>
          </cell>
          <cell r="R128">
            <v>4039.3162243751299</v>
          </cell>
          <cell r="S128">
            <v>88999.185666447098</v>
          </cell>
          <cell r="T128">
            <v>5859.4981354623997</v>
          </cell>
          <cell r="U128">
            <v>33263.711150495801</v>
          </cell>
          <cell r="V128">
            <v>33928.255428053999</v>
          </cell>
          <cell r="W128">
            <v>4586.0170306022601</v>
          </cell>
          <cell r="X128">
            <v>11361.703921832601</v>
          </cell>
          <cell r="Y128">
            <v>1005.54682827907</v>
          </cell>
          <cell r="Z128">
            <v>97829.849475428302</v>
          </cell>
        </row>
        <row r="129">
          <cell r="A129" t="str">
            <v>WP Labuan</v>
          </cell>
          <cell r="B129">
            <v>15</v>
          </cell>
          <cell r="C129">
            <v>117.835512878771</v>
          </cell>
          <cell r="D129">
            <v>7.4245397112611</v>
          </cell>
          <cell r="E129">
            <v>0</v>
          </cell>
          <cell r="F129">
            <v>110.41097316750999</v>
          </cell>
          <cell r="I129">
            <v>0</v>
          </cell>
          <cell r="J129">
            <v>576.19529319268997</v>
          </cell>
          <cell r="K129">
            <v>11.6146768482245</v>
          </cell>
          <cell r="L129">
            <v>2.75964839768156</v>
          </cell>
          <cell r="M129">
            <v>1.41659429612576</v>
          </cell>
          <cell r="N129">
            <v>257.48306212891299</v>
          </cell>
          <cell r="O129">
            <v>273.525809078002</v>
          </cell>
          <cell r="P129">
            <v>1.0281257709365199</v>
          </cell>
          <cell r="Q129">
            <v>28.367376672806301</v>
          </cell>
          <cell r="R129">
            <v>20.557724287622801</v>
          </cell>
          <cell r="S129">
            <v>1912.81908981113</v>
          </cell>
          <cell r="T129">
            <v>202.44696601929701</v>
          </cell>
          <cell r="U129">
            <v>240.06121027596001</v>
          </cell>
          <cell r="V129">
            <v>1313.4462330045201</v>
          </cell>
          <cell r="W129">
            <v>68.710276306096105</v>
          </cell>
          <cell r="X129">
            <v>88.154404205260093</v>
          </cell>
          <cell r="Y129">
            <v>19.052607394355999</v>
          </cell>
          <cell r="Z129">
            <v>2646.4602275645698</v>
          </cell>
        </row>
        <row r="130">
          <cell r="A130" t="str">
            <v>Supra1</v>
          </cell>
          <cell r="C130">
            <v>0</v>
          </cell>
          <cell r="D130">
            <v>0</v>
          </cell>
          <cell r="E130">
            <v>0</v>
          </cell>
          <cell r="F130">
            <v>0</v>
          </cell>
          <cell r="I130">
            <v>39827.220356516496</v>
          </cell>
          <cell r="J130">
            <v>0</v>
          </cell>
          <cell r="K130">
            <v>0</v>
          </cell>
          <cell r="L130">
            <v>0</v>
          </cell>
          <cell r="M130">
            <v>0</v>
          </cell>
          <cell r="N130">
            <v>0</v>
          </cell>
          <cell r="O130">
            <v>0</v>
          </cell>
          <cell r="P130">
            <v>0</v>
          </cell>
          <cell r="Q130">
            <v>0</v>
          </cell>
          <cell r="R130">
            <v>0</v>
          </cell>
          <cell r="S130">
            <v>0</v>
          </cell>
          <cell r="T130">
            <v>0</v>
          </cell>
          <cell r="U130">
            <v>0</v>
          </cell>
          <cell r="V130">
            <v>0</v>
          </cell>
          <cell r="W130">
            <v>0</v>
          </cell>
          <cell r="X130">
            <v>0</v>
          </cell>
          <cell r="Y130">
            <v>0</v>
          </cell>
          <cell r="Z130">
            <v>39827.220356516496</v>
          </cell>
        </row>
        <row r="131">
          <cell r="A131" t="str">
            <v>MALAYSIA</v>
          </cell>
          <cell r="C131">
            <v>51262.585309453403</v>
          </cell>
          <cell r="D131">
            <v>36675.639973874699</v>
          </cell>
          <cell r="E131">
            <v>6922.9753038547296</v>
          </cell>
          <cell r="F131">
            <v>7663.9700317239704</v>
          </cell>
          <cell r="I131">
            <v>66182.442509128305</v>
          </cell>
          <cell r="J131">
            <v>170260.619620679</v>
          </cell>
          <cell r="K131">
            <v>18269.909161044499</v>
          </cell>
          <cell r="L131">
            <v>3120.84084725401</v>
          </cell>
          <cell r="M131">
            <v>10862.594816504199</v>
          </cell>
          <cell r="N131">
            <v>48910.345242157899</v>
          </cell>
          <cell r="O131">
            <v>19628.259549294002</v>
          </cell>
          <cell r="P131">
            <v>45972.646985428299</v>
          </cell>
          <cell r="Q131">
            <v>23496.023018995998</v>
          </cell>
          <cell r="R131">
            <v>21458.576878407799</v>
          </cell>
          <cell r="S131">
            <v>359829.17435174598</v>
          </cell>
          <cell r="T131">
            <v>66782.185103885597</v>
          </cell>
          <cell r="U131">
            <v>111796.109106901</v>
          </cell>
          <cell r="V131">
            <v>97969.802170144001</v>
          </cell>
          <cell r="W131">
            <v>34413.396601364802</v>
          </cell>
          <cell r="X131">
            <v>48867.681369450802</v>
          </cell>
          <cell r="Y131">
            <v>7659.6039079068296</v>
          </cell>
          <cell r="Z131">
            <v>676653.00257732102</v>
          </cell>
        </row>
        <row r="134">
          <cell r="A134" t="str">
            <v>CONSTANT</v>
          </cell>
          <cell r="B134" t="str">
            <v>Industry</v>
          </cell>
          <cell r="D134">
            <v>1</v>
          </cell>
          <cell r="E134">
            <v>2</v>
          </cell>
          <cell r="F134">
            <v>3</v>
          </cell>
          <cell r="I134">
            <v>4</v>
          </cell>
          <cell r="K134">
            <v>6</v>
          </cell>
          <cell r="L134">
            <v>7</v>
          </cell>
          <cell r="M134">
            <v>8</v>
          </cell>
          <cell r="N134">
            <v>9</v>
          </cell>
          <cell r="O134">
            <v>10</v>
          </cell>
          <cell r="P134">
            <v>11</v>
          </cell>
          <cell r="Q134">
            <v>12</v>
          </cell>
          <cell r="R134">
            <v>5</v>
          </cell>
          <cell r="T134">
            <v>13</v>
          </cell>
          <cell r="U134">
            <v>14</v>
          </cell>
          <cell r="V134">
            <v>15</v>
          </cell>
          <cell r="W134">
            <v>16</v>
          </cell>
        </row>
        <row r="135">
          <cell r="A135">
            <v>2011</v>
          </cell>
          <cell r="B135" t="str">
            <v>I</v>
          </cell>
          <cell r="C135" t="str">
            <v>Agriculture</v>
          </cell>
          <cell r="D135" t="str">
            <v>Tanaman</v>
          </cell>
          <cell r="E135" t="str">
            <v>Pembalakan</v>
          </cell>
          <cell r="F135" t="str">
            <v>Perikanan</v>
          </cell>
          <cell r="I135" t="str">
            <v>Mining and
Quarrying</v>
          </cell>
          <cell r="J135" t="str">
            <v>Manufacturing</v>
          </cell>
          <cell r="K135" t="str">
            <v>Prosesan Makanan, Minuman dan Produk Tembakau</v>
          </cell>
          <cell r="L135" t="str">
            <v>Tekstil, Pakaian, Kulit dan Kasut</v>
          </cell>
          <cell r="M135" t="str">
            <v>Keluaran Kayu, Perabot, Produk Kertas, Percetakan dan Penerbitan</v>
          </cell>
          <cell r="N135" t="str">
            <v>Produk Petroleum, Bahan kimia, Getah dan Plastik</v>
          </cell>
          <cell r="O135" t="str">
            <v>Produk Mineral Bukan Logam, Logam Asli dan Produk Logam Yang Direka</v>
          </cell>
          <cell r="P135" t="str">
            <v>Elektrik dan Elektronik</v>
          </cell>
          <cell r="Q135" t="str">
            <v>Kelengkapan Pengangkutan dan Pembuatan Lain</v>
          </cell>
          <cell r="R135" t="str">
            <v>Construction</v>
          </cell>
          <cell r="S135" t="str">
            <v>Services</v>
          </cell>
          <cell r="T135" t="str">
            <v>Utiliti, Transport &amp; Communication</v>
          </cell>
          <cell r="U135" t="str">
            <v>WRT, Accomm &amp; Restaurant</v>
          </cell>
          <cell r="V135" t="str">
            <v>Finance &amp; Insurance, Real Estate &amp; Business Services</v>
          </cell>
          <cell r="W135" t="str">
            <v>Other Services</v>
          </cell>
          <cell r="X135" t="str">
            <v>Government Services</v>
          </cell>
          <cell r="Y135" t="str">
            <v>Plus :
Import Duties</v>
          </cell>
          <cell r="Z135" t="str">
            <v>GDP at
Purchasers' Prices</v>
          </cell>
        </row>
        <row r="136">
          <cell r="A136" t="str">
            <v>States</v>
          </cell>
          <cell r="B136" t="str">
            <v>Converter</v>
          </cell>
        </row>
        <row r="137">
          <cell r="A137" t="str">
            <v>Johor</v>
          </cell>
          <cell r="B137" t="str">
            <v>01</v>
          </cell>
          <cell r="C137">
            <v>8134.6770207458503</v>
          </cell>
          <cell r="D137">
            <v>7422.0715582305802</v>
          </cell>
          <cell r="E137">
            <v>47.762779025678199</v>
          </cell>
          <cell r="F137">
            <v>664.84268348959301</v>
          </cell>
          <cell r="I137">
            <v>70.624621916013794</v>
          </cell>
          <cell r="J137">
            <v>21994.898483521501</v>
          </cell>
          <cell r="K137">
            <v>2410.6855618292698</v>
          </cell>
          <cell r="L137">
            <v>871.84644902889499</v>
          </cell>
          <cell r="M137">
            <v>1782.4639099186099</v>
          </cell>
          <cell r="N137">
            <v>5230.0964648468298</v>
          </cell>
          <cell r="O137">
            <v>3302.5548771064</v>
          </cell>
          <cell r="P137">
            <v>6458.0726612356502</v>
          </cell>
          <cell r="Q137">
            <v>1939.1785595558499</v>
          </cell>
          <cell r="R137">
            <v>2029.3071001792</v>
          </cell>
          <cell r="S137">
            <v>31642.340433222402</v>
          </cell>
          <cell r="T137">
            <v>7296.5972343024996</v>
          </cell>
          <cell r="U137">
            <v>7682.37373900291</v>
          </cell>
          <cell r="V137">
            <v>8629.8666459142405</v>
          </cell>
          <cell r="W137">
            <v>3096.7312974633601</v>
          </cell>
          <cell r="X137">
            <v>4936.7715165394102</v>
          </cell>
          <cell r="Y137">
            <v>719.74007920346901</v>
          </cell>
          <cell r="Z137">
            <v>64591.587738788403</v>
          </cell>
        </row>
        <row r="138">
          <cell r="A138" t="str">
            <v>Kedah</v>
          </cell>
          <cell r="B138" t="str">
            <v>02</v>
          </cell>
          <cell r="C138">
            <v>2960.6632872735699</v>
          </cell>
          <cell r="D138">
            <v>2540.7729817119698</v>
          </cell>
          <cell r="E138">
            <v>117.22210580143999</v>
          </cell>
          <cell r="F138">
            <v>302.66819976016399</v>
          </cell>
          <cell r="I138">
            <v>20.032884294642901</v>
          </cell>
          <cell r="J138">
            <v>7352.0687446499696</v>
          </cell>
          <cell r="K138">
            <v>383.350799132188</v>
          </cell>
          <cell r="L138">
            <v>81.717323357246499</v>
          </cell>
          <cell r="M138">
            <v>440.09319389067099</v>
          </cell>
          <cell r="N138">
            <v>1412.68923948528</v>
          </cell>
          <cell r="O138">
            <v>2261.31833975989</v>
          </cell>
          <cell r="P138">
            <v>1487.0281647716699</v>
          </cell>
          <cell r="Q138">
            <v>1285.87168425303</v>
          </cell>
          <cell r="R138">
            <v>544.91931712892699</v>
          </cell>
          <cell r="S138">
            <v>12829.536155953399</v>
          </cell>
          <cell r="T138">
            <v>1918.0622325428001</v>
          </cell>
          <cell r="U138">
            <v>3317.3555159477801</v>
          </cell>
          <cell r="V138">
            <v>2490.2016389007299</v>
          </cell>
          <cell r="W138">
            <v>2009.5826020151301</v>
          </cell>
          <cell r="X138">
            <v>3094.3341665469802</v>
          </cell>
          <cell r="Y138">
            <v>129.48746996672901</v>
          </cell>
          <cell r="Z138">
            <v>23836.707859267299</v>
          </cell>
        </row>
        <row r="139">
          <cell r="A139" t="str">
            <v>Kelantan</v>
          </cell>
          <cell r="B139" t="str">
            <v>03</v>
          </cell>
          <cell r="C139">
            <v>3250.3931440866399</v>
          </cell>
          <cell r="D139">
            <v>2307.48252030412</v>
          </cell>
          <cell r="E139">
            <v>686.82311431359699</v>
          </cell>
          <cell r="F139">
            <v>256.08750946892599</v>
          </cell>
          <cell r="I139">
            <v>17.555017875334102</v>
          </cell>
          <cell r="J139">
            <v>720.02379042973098</v>
          </cell>
          <cell r="K139">
            <v>120.480108489873</v>
          </cell>
          <cell r="L139">
            <v>33.115332635042897</v>
          </cell>
          <cell r="M139">
            <v>86.254756643894197</v>
          </cell>
          <cell r="N139">
            <v>125.631643864236</v>
          </cell>
          <cell r="O139">
            <v>81.481969197679106</v>
          </cell>
          <cell r="P139">
            <v>265.79753286347898</v>
          </cell>
          <cell r="Q139">
            <v>7.26244673552634</v>
          </cell>
          <cell r="R139">
            <v>205.35856253309299</v>
          </cell>
          <cell r="S139">
            <v>8563.4068646215401</v>
          </cell>
          <cell r="T139">
            <v>1008.9559015075901</v>
          </cell>
          <cell r="U139">
            <v>2303.81195694282</v>
          </cell>
          <cell r="V139">
            <v>1043.9061010979001</v>
          </cell>
          <cell r="W139">
            <v>1410.4768872443699</v>
          </cell>
          <cell r="X139">
            <v>2796.25601782887</v>
          </cell>
          <cell r="Y139">
            <v>23.1335746334703</v>
          </cell>
          <cell r="Z139">
            <v>12779.8709541798</v>
          </cell>
        </row>
        <row r="140">
          <cell r="A140" t="str">
            <v>Melaka</v>
          </cell>
          <cell r="B140" t="str">
            <v>04</v>
          </cell>
          <cell r="C140">
            <v>1904.4398963829201</v>
          </cell>
          <cell r="D140">
            <v>1875.3104448702099</v>
          </cell>
          <cell r="E140">
            <v>0.34854431854738999</v>
          </cell>
          <cell r="F140">
            <v>28.7809071941657</v>
          </cell>
          <cell r="I140">
            <v>8.7133632236388596</v>
          </cell>
          <cell r="J140">
            <v>8526.6092260537007</v>
          </cell>
          <cell r="K140">
            <v>404.35623405683498</v>
          </cell>
          <cell r="L140">
            <v>371.82640156334901</v>
          </cell>
          <cell r="M140">
            <v>289.34137120731998</v>
          </cell>
          <cell r="N140">
            <v>3915.2355954753298</v>
          </cell>
          <cell r="O140">
            <v>586.39123981980595</v>
          </cell>
          <cell r="P140">
            <v>1917.9929215814</v>
          </cell>
          <cell r="Q140">
            <v>1041.4654623496499</v>
          </cell>
          <cell r="R140">
            <v>578.56670411304901</v>
          </cell>
          <cell r="S140">
            <v>9447.5733618878294</v>
          </cell>
          <cell r="T140">
            <v>1718.8795132765799</v>
          </cell>
          <cell r="U140">
            <v>3241.9358636103698</v>
          </cell>
          <cell r="V140">
            <v>1872.6180711970701</v>
          </cell>
          <cell r="W140">
            <v>1206.3822808283201</v>
          </cell>
          <cell r="X140">
            <v>1407.7576329755</v>
          </cell>
          <cell r="Y140">
            <v>8.4322950552220597</v>
          </cell>
          <cell r="Z140">
            <v>20474.3348467164</v>
          </cell>
        </row>
        <row r="141">
          <cell r="A141" t="str">
            <v>Negeri Sembilan</v>
          </cell>
          <cell r="B141" t="str">
            <v>05</v>
          </cell>
          <cell r="C141">
            <v>2126.3575406422601</v>
          </cell>
          <cell r="D141">
            <v>2036.69822993804</v>
          </cell>
          <cell r="E141">
            <v>51.872211126034898</v>
          </cell>
          <cell r="F141">
            <v>37.787099578188702</v>
          </cell>
          <cell r="I141">
            <v>21.145056486151599</v>
          </cell>
          <cell r="J141">
            <v>12894.9399107464</v>
          </cell>
          <cell r="K141">
            <v>1392.6142550950001</v>
          </cell>
          <cell r="L141">
            <v>182.82011147314299</v>
          </cell>
          <cell r="M141">
            <v>396.74162644753102</v>
          </cell>
          <cell r="N141">
            <v>3806.0058318315801</v>
          </cell>
          <cell r="O141">
            <v>1183.1215905153699</v>
          </cell>
          <cell r="P141">
            <v>5033.5464955859998</v>
          </cell>
          <cell r="Q141">
            <v>900.089999797779</v>
          </cell>
          <cell r="R141">
            <v>611.75562451344899</v>
          </cell>
          <cell r="S141">
            <v>10586.379094448601</v>
          </cell>
          <cell r="T141">
            <v>2510.4388442251702</v>
          </cell>
          <cell r="U141">
            <v>2705.1158011420398</v>
          </cell>
          <cell r="V141">
            <v>2162.4276451003998</v>
          </cell>
          <cell r="W141">
            <v>1415.49372916073</v>
          </cell>
          <cell r="X141">
            <v>1792.9030748202899</v>
          </cell>
          <cell r="Y141">
            <v>172.97280325428</v>
          </cell>
          <cell r="Z141">
            <v>26413.550030091199</v>
          </cell>
        </row>
        <row r="142">
          <cell r="A142" t="str">
            <v>Pahang</v>
          </cell>
          <cell r="B142" t="str">
            <v>06</v>
          </cell>
          <cell r="C142">
            <v>6116.6826148353102</v>
          </cell>
          <cell r="D142">
            <v>4876.2907066867701</v>
          </cell>
          <cell r="E142">
            <v>581.04914766295406</v>
          </cell>
          <cell r="F142">
            <v>659.34276048559298</v>
          </cell>
          <cell r="I142">
            <v>197.77283771610999</v>
          </cell>
          <cell r="J142">
            <v>7260.4879476781798</v>
          </cell>
          <cell r="K142">
            <v>1016.56039347948</v>
          </cell>
          <cell r="L142">
            <v>28.841100684370499</v>
          </cell>
          <cell r="M142">
            <v>663.49731876668102</v>
          </cell>
          <cell r="N142">
            <v>3082.3091472992101</v>
          </cell>
          <cell r="O142">
            <v>675.63786091811698</v>
          </cell>
          <cell r="P142">
            <v>120.79217979550501</v>
          </cell>
          <cell r="Q142">
            <v>1672.8499467348099</v>
          </cell>
          <cell r="R142">
            <v>760.95804245120905</v>
          </cell>
          <cell r="S142">
            <v>14857.175356735999</v>
          </cell>
          <cell r="T142">
            <v>1588.7553522870401</v>
          </cell>
          <cell r="U142">
            <v>4712.8127755404103</v>
          </cell>
          <cell r="V142">
            <v>2024.6759611119801</v>
          </cell>
          <cell r="W142">
            <v>3658.8446811840599</v>
          </cell>
          <cell r="X142">
            <v>2872.08658661247</v>
          </cell>
          <cell r="Y142">
            <v>8.1035979179312605</v>
          </cell>
          <cell r="Z142">
            <v>29201.180397334701</v>
          </cell>
        </row>
        <row r="143">
          <cell r="A143" t="str">
            <v>Pulau Pinang</v>
          </cell>
          <cell r="B143" t="str">
            <v>07</v>
          </cell>
          <cell r="C143">
            <v>943.98157091535802</v>
          </cell>
          <cell r="D143">
            <v>691.89542709139801</v>
          </cell>
          <cell r="E143">
            <v>0</v>
          </cell>
          <cell r="F143">
            <v>252.08614382396101</v>
          </cell>
          <cell r="I143">
            <v>20.412292848177401</v>
          </cell>
          <cell r="J143">
            <v>24567.200957016299</v>
          </cell>
          <cell r="K143">
            <v>1025.0814368202</v>
          </cell>
          <cell r="L143">
            <v>620.82769623989998</v>
          </cell>
          <cell r="M143">
            <v>937.54425826509896</v>
          </cell>
          <cell r="N143">
            <v>3033.8457202014401</v>
          </cell>
          <cell r="O143">
            <v>2711.3973129731698</v>
          </cell>
          <cell r="P143">
            <v>14250.225567134999</v>
          </cell>
          <cell r="Q143">
            <v>1988.27896538147</v>
          </cell>
          <cell r="R143">
            <v>1073.9697622496999</v>
          </cell>
          <cell r="S143">
            <v>23107.214875716301</v>
          </cell>
          <cell r="T143">
            <v>4848.8281431502801</v>
          </cell>
          <cell r="U143">
            <v>6544.7360624590601</v>
          </cell>
          <cell r="V143">
            <v>6773.4100588843603</v>
          </cell>
          <cell r="W143">
            <v>2284.3270174064601</v>
          </cell>
          <cell r="X143">
            <v>2655.9135938161498</v>
          </cell>
          <cell r="Y143">
            <v>340.45827634796098</v>
          </cell>
          <cell r="Z143">
            <v>50053.237735093797</v>
          </cell>
        </row>
        <row r="144">
          <cell r="A144" t="str">
            <v>Perak</v>
          </cell>
          <cell r="B144" t="str">
            <v>08</v>
          </cell>
          <cell r="C144">
            <v>5627.2105795027801</v>
          </cell>
          <cell r="D144">
            <v>3735.9622783095001</v>
          </cell>
          <cell r="E144">
            <v>409.87173923597499</v>
          </cell>
          <cell r="F144">
            <v>1481.3765619573001</v>
          </cell>
          <cell r="I144">
            <v>120.25875212874401</v>
          </cell>
          <cell r="J144">
            <v>7268.061069286</v>
          </cell>
          <cell r="K144">
            <v>1151.51899843193</v>
          </cell>
          <cell r="L144">
            <v>181.75845234122301</v>
          </cell>
          <cell r="M144">
            <v>333.998529282964</v>
          </cell>
          <cell r="N144">
            <v>1351.0119551047201</v>
          </cell>
          <cell r="O144">
            <v>1915.4260496440399</v>
          </cell>
          <cell r="P144">
            <v>1853.97778166991</v>
          </cell>
          <cell r="Q144">
            <v>480.36930281122102</v>
          </cell>
          <cell r="R144">
            <v>721.20399693463105</v>
          </cell>
          <cell r="S144">
            <v>23246.9407555014</v>
          </cell>
          <cell r="T144">
            <v>6773.3004810202901</v>
          </cell>
          <cell r="U144">
            <v>5562.0388359467297</v>
          </cell>
          <cell r="V144">
            <v>4021.9619357315</v>
          </cell>
          <cell r="W144">
            <v>2851.47468013759</v>
          </cell>
          <cell r="X144">
            <v>4038.1648226652501</v>
          </cell>
          <cell r="Y144">
            <v>17.576273903996899</v>
          </cell>
          <cell r="Z144">
            <v>37001.251427257499</v>
          </cell>
        </row>
        <row r="145">
          <cell r="A145" t="str">
            <v>Perlis</v>
          </cell>
          <cell r="B145" t="str">
            <v>09</v>
          </cell>
          <cell r="C145">
            <v>827.73384823097501</v>
          </cell>
          <cell r="D145">
            <v>267.55028768946102</v>
          </cell>
          <cell r="E145">
            <v>0</v>
          </cell>
          <cell r="F145">
            <v>560.183560541514</v>
          </cell>
          <cell r="I145">
            <v>6.8440980555753903</v>
          </cell>
          <cell r="J145">
            <v>341.31202616500502</v>
          </cell>
          <cell r="K145">
            <v>55.916553000696197</v>
          </cell>
          <cell r="L145">
            <v>46.901569706717702</v>
          </cell>
          <cell r="M145">
            <v>5.3489647809514098</v>
          </cell>
          <cell r="N145">
            <v>65.394872424891801</v>
          </cell>
          <cell r="O145">
            <v>164.585883281571</v>
          </cell>
          <cell r="P145">
            <v>0.63380209987725999</v>
          </cell>
          <cell r="Q145">
            <v>2.5303808702997199</v>
          </cell>
          <cell r="R145">
            <v>104.527779096072</v>
          </cell>
          <cell r="S145">
            <v>2054.2194129108302</v>
          </cell>
          <cell r="T145">
            <v>709.11684778855999</v>
          </cell>
          <cell r="U145">
            <v>290.57844365090398</v>
          </cell>
          <cell r="V145">
            <v>267.76177137988799</v>
          </cell>
          <cell r="W145">
            <v>266.403762604527</v>
          </cell>
          <cell r="X145">
            <v>520.35858748695296</v>
          </cell>
          <cell r="Y145">
            <v>51.284124517975201</v>
          </cell>
          <cell r="Z145">
            <v>3385.9212889764399</v>
          </cell>
        </row>
        <row r="146">
          <cell r="A146" t="str">
            <v>Selangor</v>
          </cell>
          <cell r="B146">
            <v>10</v>
          </cell>
          <cell r="C146">
            <v>2767.08637642542</v>
          </cell>
          <cell r="D146">
            <v>1820.29293336213</v>
          </cell>
          <cell r="E146">
            <v>4.4435296450322896</v>
          </cell>
          <cell r="F146">
            <v>942.34991341826003</v>
          </cell>
          <cell r="I146">
            <v>131.697998796847</v>
          </cell>
          <cell r="J146">
            <v>52570.440498427997</v>
          </cell>
          <cell r="K146">
            <v>8462.3134701883191</v>
          </cell>
          <cell r="L146">
            <v>588.93175652236403</v>
          </cell>
          <cell r="M146">
            <v>3075.9646553236098</v>
          </cell>
          <cell r="N146">
            <v>7589.64097187274</v>
          </cell>
          <cell r="O146">
            <v>7971.0594568084098</v>
          </cell>
          <cell r="P146">
            <v>12269.9170350355</v>
          </cell>
          <cell r="Q146">
            <v>12612.613152677</v>
          </cell>
          <cell r="R146">
            <v>7881.1943849313302</v>
          </cell>
          <cell r="S146">
            <v>96132.655217595297</v>
          </cell>
          <cell r="T146">
            <v>22998.0823201739</v>
          </cell>
          <cell r="U146">
            <v>31903.082917761101</v>
          </cell>
          <cell r="V146">
            <v>25513.710287414498</v>
          </cell>
          <cell r="W146">
            <v>7886.0997908309901</v>
          </cell>
          <cell r="X146">
            <v>7831.6799014148501</v>
          </cell>
          <cell r="Y146">
            <v>5268.2420999035103</v>
          </cell>
          <cell r="Z146">
            <v>164751.31657607999</v>
          </cell>
        </row>
        <row r="147">
          <cell r="A147" t="str">
            <v>Terengganu</v>
          </cell>
          <cell r="B147">
            <v>11</v>
          </cell>
          <cell r="C147">
            <v>1552.46893375229</v>
          </cell>
          <cell r="D147">
            <v>1208.9483804997501</v>
          </cell>
          <cell r="E147">
            <v>106.315710638803</v>
          </cell>
          <cell r="F147">
            <v>237.20484261373599</v>
          </cell>
          <cell r="I147">
            <v>16.019035491132101</v>
          </cell>
          <cell r="J147">
            <v>7150.1795860023003</v>
          </cell>
          <cell r="K147">
            <v>72.750622101171899</v>
          </cell>
          <cell r="L147">
            <v>49.844395080289402</v>
          </cell>
          <cell r="M147">
            <v>95.600371067727593</v>
          </cell>
          <cell r="N147">
            <v>6431.6391186826704</v>
          </cell>
          <cell r="O147">
            <v>433.51495093672702</v>
          </cell>
          <cell r="P147">
            <v>2.6391065351343701</v>
          </cell>
          <cell r="Q147">
            <v>64.191021598576896</v>
          </cell>
          <cell r="R147">
            <v>630.31504073162705</v>
          </cell>
          <cell r="S147">
            <v>9611.7817101928395</v>
          </cell>
          <cell r="T147">
            <v>3784.4333205268799</v>
          </cell>
          <cell r="U147">
            <v>1716.69282592134</v>
          </cell>
          <cell r="V147">
            <v>872.62195406933404</v>
          </cell>
          <cell r="W147">
            <v>942.05491951014301</v>
          </cell>
          <cell r="X147">
            <v>2295.9786901651401</v>
          </cell>
          <cell r="Y147">
            <v>18.8788935523413</v>
          </cell>
          <cell r="Z147">
            <v>18979.643199722501</v>
          </cell>
        </row>
        <row r="148">
          <cell r="A148" t="str">
            <v>Sabah</v>
          </cell>
          <cell r="B148">
            <v>12</v>
          </cell>
          <cell r="C148">
            <v>9762.6643991100209</v>
          </cell>
          <cell r="D148">
            <v>6808.2818181788698</v>
          </cell>
          <cell r="E148">
            <v>1130.05771756577</v>
          </cell>
          <cell r="F148">
            <v>1824.32486336538</v>
          </cell>
          <cell r="I148">
            <v>8338.7153392117998</v>
          </cell>
          <cell r="J148">
            <v>3485.83513399293</v>
          </cell>
          <cell r="K148">
            <v>1965.3275502660599</v>
          </cell>
          <cell r="L148">
            <v>40.138131403280298</v>
          </cell>
          <cell r="M148">
            <v>751.94990360398799</v>
          </cell>
          <cell r="N148">
            <v>187.20762084578999</v>
          </cell>
          <cell r="O148">
            <v>385.16721142754301</v>
          </cell>
          <cell r="P148">
            <v>11.5935278978917</v>
          </cell>
          <cell r="Q148">
            <v>144.451188548381</v>
          </cell>
          <cell r="R148">
            <v>1126.6769793170699</v>
          </cell>
          <cell r="S148">
            <v>19777.2345872021</v>
          </cell>
          <cell r="T148">
            <v>3692.8363324576499</v>
          </cell>
          <cell r="U148">
            <v>6529.3477103989499</v>
          </cell>
          <cell r="V148">
            <v>3986.4005343040499</v>
          </cell>
          <cell r="W148">
            <v>1779.7816860943699</v>
          </cell>
          <cell r="X148">
            <v>3788.8683239471102</v>
          </cell>
          <cell r="Y148">
            <v>188.95297615947101</v>
          </cell>
          <cell r="Z148">
            <v>42680.079414993401</v>
          </cell>
        </row>
        <row r="149">
          <cell r="A149" t="str">
            <v>Sarawak</v>
          </cell>
          <cell r="B149">
            <v>13</v>
          </cell>
          <cell r="C149">
            <v>8156.8061992557195</v>
          </cell>
          <cell r="D149">
            <v>4421.7470795900499</v>
          </cell>
          <cell r="E149">
            <v>3315.8120835161599</v>
          </cell>
          <cell r="F149">
            <v>419.24703614950897</v>
          </cell>
          <cell r="I149">
            <v>16468.675984960999</v>
          </cell>
          <cell r="J149">
            <v>19237.230994002901</v>
          </cell>
          <cell r="K149">
            <v>743.12154758013605</v>
          </cell>
          <cell r="L149">
            <v>17.2653490955684</v>
          </cell>
          <cell r="M149">
            <v>1460.07702792091</v>
          </cell>
          <cell r="N149">
            <v>15603.075006376799</v>
          </cell>
          <cell r="O149">
            <v>531.43566931436601</v>
          </cell>
          <cell r="P149">
            <v>519.61312274619695</v>
          </cell>
          <cell r="Q149">
            <v>362.64327096890099</v>
          </cell>
          <cell r="R149">
            <v>1853.13827443629</v>
          </cell>
          <cell r="S149">
            <v>24865.690281203799</v>
          </cell>
          <cell r="T149">
            <v>5514.6440295412403</v>
          </cell>
          <cell r="U149">
            <v>6746.93963796966</v>
          </cell>
          <cell r="V149">
            <v>6353.7916732137101</v>
          </cell>
          <cell r="W149">
            <v>2446.2213223705098</v>
          </cell>
          <cell r="X149">
            <v>3804.0936181087</v>
          </cell>
          <cell r="Y149">
            <v>267.73525855394098</v>
          </cell>
          <cell r="Z149">
            <v>70849.276992413696</v>
          </cell>
        </row>
        <row r="150">
          <cell r="A150" t="str">
            <v>WP Kuala Lumpur</v>
          </cell>
          <cell r="B150">
            <v>14</v>
          </cell>
          <cell r="C150">
            <v>1.24387042126951</v>
          </cell>
          <cell r="D150">
            <v>1.24387042126951</v>
          </cell>
          <cell r="E150">
            <v>0</v>
          </cell>
          <cell r="F150">
            <v>0</v>
          </cell>
          <cell r="I150">
            <v>29.177846085608</v>
          </cell>
          <cell r="J150">
            <v>4191.4178190179</v>
          </cell>
          <cell r="K150">
            <v>477.410169366898</v>
          </cell>
          <cell r="L150">
            <v>357.96346168164303</v>
          </cell>
          <cell r="M150">
            <v>651.82256045911004</v>
          </cell>
          <cell r="N150">
            <v>594.49307170547695</v>
          </cell>
          <cell r="O150">
            <v>733.32068762187805</v>
          </cell>
          <cell r="P150">
            <v>590.556975177249</v>
          </cell>
          <cell r="Q150">
            <v>785.85089300564005</v>
          </cell>
          <cell r="R150">
            <v>4319.6268447909597</v>
          </cell>
          <cell r="S150">
            <v>96657.319919448797</v>
          </cell>
          <cell r="T150">
            <v>6210.3238635634698</v>
          </cell>
          <cell r="U150">
            <v>35959.740207130599</v>
          </cell>
          <cell r="V150">
            <v>36665.138082038997</v>
          </cell>
          <cell r="W150">
            <v>4851.3507236140604</v>
          </cell>
          <cell r="X150">
            <v>12970.7670431017</v>
          </cell>
          <cell r="Y150">
            <v>1416.5103889326899</v>
          </cell>
          <cell r="Z150">
            <v>106615.296688697</v>
          </cell>
        </row>
        <row r="151">
          <cell r="A151" t="str">
            <v>WP Labuan</v>
          </cell>
          <cell r="B151">
            <v>15</v>
          </cell>
          <cell r="C151">
            <v>117.11069312423901</v>
          </cell>
          <cell r="D151">
            <v>7.4243868978416998</v>
          </cell>
          <cell r="E151">
            <v>0</v>
          </cell>
          <cell r="F151">
            <v>109.68630622639699</v>
          </cell>
          <cell r="I151">
            <v>0</v>
          </cell>
          <cell r="J151">
            <v>675.99673600364702</v>
          </cell>
          <cell r="K151">
            <v>11.968795512479501</v>
          </cell>
          <cell r="L151">
            <v>3.12302264569517</v>
          </cell>
          <cell r="M151">
            <v>1.0817751066401999</v>
          </cell>
          <cell r="N151">
            <v>384.477929241298</v>
          </cell>
          <cell r="O151">
            <v>245.74246600732599</v>
          </cell>
          <cell r="P151">
            <v>1.16184462992306</v>
          </cell>
          <cell r="Q151">
            <v>28.440902860284702</v>
          </cell>
          <cell r="R151">
            <v>22.3729073478722</v>
          </cell>
          <cell r="S151">
            <v>2170.13164919668</v>
          </cell>
          <cell r="T151">
            <v>212.114420540499</v>
          </cell>
          <cell r="U151">
            <v>249.27503538414001</v>
          </cell>
          <cell r="V151">
            <v>1532.5311261024799</v>
          </cell>
          <cell r="W151">
            <v>70.540807183286006</v>
          </cell>
          <cell r="X151">
            <v>105.670259986275</v>
          </cell>
          <cell r="Y151">
            <v>21.804599511489702</v>
          </cell>
          <cell r="Z151">
            <v>3007.4165851839298</v>
          </cell>
        </row>
        <row r="152">
          <cell r="A152" t="str">
            <v>Supra1</v>
          </cell>
          <cell r="C152">
            <v>0</v>
          </cell>
          <cell r="D152">
            <v>0</v>
          </cell>
          <cell r="E152">
            <v>0</v>
          </cell>
          <cell r="F152">
            <v>0</v>
          </cell>
          <cell r="I152">
            <v>37139.136922086698</v>
          </cell>
          <cell r="J152">
            <v>0</v>
          </cell>
          <cell r="K152">
            <v>0</v>
          </cell>
          <cell r="L152">
            <v>0</v>
          </cell>
          <cell r="M152">
            <v>0</v>
          </cell>
          <cell r="N152">
            <v>0</v>
          </cell>
          <cell r="O152">
            <v>0</v>
          </cell>
          <cell r="P152">
            <v>0</v>
          </cell>
          <cell r="Q152">
            <v>0</v>
          </cell>
          <cell r="R152">
            <v>0</v>
          </cell>
          <cell r="S152">
            <v>0</v>
          </cell>
          <cell r="T152">
            <v>0</v>
          </cell>
          <cell r="U152">
            <v>0</v>
          </cell>
          <cell r="V152">
            <v>0</v>
          </cell>
          <cell r="W152">
            <v>0</v>
          </cell>
          <cell r="X152">
            <v>0</v>
          </cell>
          <cell r="Y152">
            <v>0</v>
          </cell>
          <cell r="Z152">
            <v>37139.136922086698</v>
          </cell>
        </row>
        <row r="153">
          <cell r="A153" t="str">
            <v>MALAYSIA</v>
          </cell>
          <cell r="C153">
            <v>54249.519974704599</v>
          </cell>
          <cell r="D153">
            <v>40021.972903782</v>
          </cell>
          <cell r="E153">
            <v>6451.5786828500004</v>
          </cell>
          <cell r="F153">
            <v>7775.9683880726898</v>
          </cell>
          <cell r="I153">
            <v>62606.782051177499</v>
          </cell>
          <cell r="J153">
            <v>178236.70292299401</v>
          </cell>
          <cell r="K153">
            <v>19693.4564953505</v>
          </cell>
          <cell r="L153">
            <v>3476.92055345873</v>
          </cell>
          <cell r="M153">
            <v>10971.7802226857</v>
          </cell>
          <cell r="N153">
            <v>52812.754189258303</v>
          </cell>
          <cell r="O153">
            <v>23182.155565332301</v>
          </cell>
          <cell r="P153">
            <v>44783.548718760401</v>
          </cell>
          <cell r="Q153">
            <v>23316.0871781485</v>
          </cell>
          <cell r="R153">
            <v>22463.891320754501</v>
          </cell>
          <cell r="S153">
            <v>385549.59967583802</v>
          </cell>
          <cell r="T153">
            <v>70785.368836904498</v>
          </cell>
          <cell r="U153">
            <v>119465.83732880899</v>
          </cell>
          <cell r="V153">
            <v>104211.023486461</v>
          </cell>
          <cell r="W153">
            <v>36175.766187647903</v>
          </cell>
          <cell r="X153">
            <v>54911.603836015602</v>
          </cell>
          <cell r="Y153">
            <v>8653.31271141447</v>
          </cell>
          <cell r="Z153">
            <v>711759.80865688296</v>
          </cell>
        </row>
        <row r="156">
          <cell r="A156" t="str">
            <v>CONSTANT</v>
          </cell>
          <cell r="B156" t="str">
            <v>Industry</v>
          </cell>
          <cell r="D156">
            <v>1</v>
          </cell>
          <cell r="E156">
            <v>2</v>
          </cell>
          <cell r="F156">
            <v>3</v>
          </cell>
          <cell r="I156">
            <v>4</v>
          </cell>
          <cell r="K156">
            <v>6</v>
          </cell>
          <cell r="L156">
            <v>7</v>
          </cell>
          <cell r="M156">
            <v>8</v>
          </cell>
          <cell r="N156">
            <v>9</v>
          </cell>
          <cell r="O156">
            <v>10</v>
          </cell>
          <cell r="P156">
            <v>11</v>
          </cell>
          <cell r="Q156">
            <v>12</v>
          </cell>
          <cell r="R156">
            <v>5</v>
          </cell>
          <cell r="T156">
            <v>13</v>
          </cell>
          <cell r="U156">
            <v>14</v>
          </cell>
          <cell r="V156">
            <v>15</v>
          </cell>
          <cell r="W156">
            <v>16</v>
          </cell>
        </row>
        <row r="157">
          <cell r="A157">
            <v>2012</v>
          </cell>
          <cell r="B157" t="str">
            <v>I</v>
          </cell>
          <cell r="C157" t="str">
            <v>Agriculture</v>
          </cell>
          <cell r="D157" t="str">
            <v>Tanaman</v>
          </cell>
          <cell r="E157" t="str">
            <v>Pembalakan</v>
          </cell>
          <cell r="F157" t="str">
            <v>Perikanan</v>
          </cell>
          <cell r="I157" t="str">
            <v>Mining and
Quarrying</v>
          </cell>
          <cell r="J157" t="str">
            <v>Manufacturing</v>
          </cell>
          <cell r="K157" t="str">
            <v>Prosesan Makanan, Minuman dan Produk Tembakau</v>
          </cell>
          <cell r="L157" t="str">
            <v>Tekstil, Pakaian, Kulit dan Kasut</v>
          </cell>
          <cell r="M157" t="str">
            <v>Keluaran Kayu, Perabot, Produk Kertas, Percetakan dan Penerbitan</v>
          </cell>
          <cell r="N157" t="str">
            <v>Produk Petroleum, Bahan kimia, Getah dan Plastik</v>
          </cell>
          <cell r="O157" t="str">
            <v>Produk Mineral Bukan Logam, Logam Asli dan Produk Logam Yang Direka</v>
          </cell>
          <cell r="P157" t="str">
            <v>Elektrik dan Elektronik</v>
          </cell>
          <cell r="Q157" t="str">
            <v>Kelengkapan Pengangkutan dan Pembuatan Lain</v>
          </cell>
          <cell r="R157" t="str">
            <v>Construction</v>
          </cell>
          <cell r="S157" t="str">
            <v>Services</v>
          </cell>
          <cell r="T157" t="str">
            <v>Utiliti, Transport &amp; Communication</v>
          </cell>
          <cell r="U157" t="str">
            <v>WRT, Accomm &amp; Restaurant</v>
          </cell>
          <cell r="V157" t="str">
            <v>Finance &amp; Insurance, Real Estate &amp; Business Services</v>
          </cell>
          <cell r="W157" t="str">
            <v>Other Services</v>
          </cell>
          <cell r="X157" t="str">
            <v>Government Services</v>
          </cell>
          <cell r="Y157" t="str">
            <v>Plus :
Import Duties</v>
          </cell>
          <cell r="Z157" t="str">
            <v>GDP at
Purchasers' Prices</v>
          </cell>
        </row>
        <row r="158">
          <cell r="A158" t="str">
            <v>States</v>
          </cell>
          <cell r="B158" t="str">
            <v>Converter</v>
          </cell>
        </row>
        <row r="159">
          <cell r="A159" t="str">
            <v>Johor</v>
          </cell>
          <cell r="B159" t="str">
            <v>01</v>
          </cell>
          <cell r="C159">
            <v>8499.4218517199697</v>
          </cell>
          <cell r="D159">
            <v>7783.5626301690099</v>
          </cell>
          <cell r="E159">
            <v>51.240439222884099</v>
          </cell>
          <cell r="F159">
            <v>664.61878232807805</v>
          </cell>
          <cell r="G159">
            <v>0.15463940606465801</v>
          </cell>
          <cell r="I159">
            <v>83.602205875010398</v>
          </cell>
          <cell r="J159">
            <v>23335.579222503799</v>
          </cell>
          <cell r="K159">
            <v>2384.9944810836</v>
          </cell>
          <cell r="L159">
            <v>803.22775155407896</v>
          </cell>
          <cell r="M159">
            <v>1954.8936695171799</v>
          </cell>
          <cell r="N159">
            <v>5718.6914071588599</v>
          </cell>
          <cell r="O159">
            <v>3447.4076611442301</v>
          </cell>
          <cell r="P159">
            <v>6865.7990857122004</v>
          </cell>
          <cell r="Q159">
            <v>2160.5651663336598</v>
          </cell>
          <cell r="R159">
            <v>2396.8275009154299</v>
          </cell>
          <cell r="S159">
            <v>33782.405338582699</v>
          </cell>
          <cell r="T159">
            <v>7897.7516776400398</v>
          </cell>
          <cell r="U159">
            <v>8012.3480062305498</v>
          </cell>
          <cell r="V159">
            <v>9120.3161603454701</v>
          </cell>
          <cell r="W159">
            <v>3207.6190302516102</v>
          </cell>
          <cell r="X159">
            <v>5544.3704641150098</v>
          </cell>
          <cell r="Y159">
            <v>800.812800413991</v>
          </cell>
          <cell r="Z159">
            <v>68898.648920010906</v>
          </cell>
        </row>
        <row r="160">
          <cell r="A160" t="str">
            <v>Kedah</v>
          </cell>
          <cell r="B160" t="str">
            <v>02</v>
          </cell>
          <cell r="C160">
            <v>3009.94019090659</v>
          </cell>
          <cell r="D160">
            <v>2554.6195932220799</v>
          </cell>
          <cell r="E160">
            <v>123.378197064894</v>
          </cell>
          <cell r="F160">
            <v>331.94240061961898</v>
          </cell>
          <cell r="G160">
            <v>5.4763179370576398E-2</v>
          </cell>
          <cell r="I160">
            <v>23.8407354480149</v>
          </cell>
          <cell r="J160">
            <v>7852.3278784926597</v>
          </cell>
          <cell r="K160">
            <v>417.387571177947</v>
          </cell>
          <cell r="L160">
            <v>69.608720550380596</v>
          </cell>
          <cell r="M160">
            <v>444.22270973482699</v>
          </cell>
          <cell r="N160">
            <v>1532.04141797544</v>
          </cell>
          <cell r="O160">
            <v>2267.31651116794</v>
          </cell>
          <cell r="P160">
            <v>1461.3628673466601</v>
          </cell>
          <cell r="Q160">
            <v>1660.3880805394599</v>
          </cell>
          <cell r="R160">
            <v>608.71591516866397</v>
          </cell>
          <cell r="S160">
            <v>13620.779676312401</v>
          </cell>
          <cell r="T160">
            <v>2071.2184624998099</v>
          </cell>
          <cell r="U160">
            <v>3420.75428742962</v>
          </cell>
          <cell r="V160">
            <v>2708.0878666175499</v>
          </cell>
          <cell r="W160">
            <v>2059.8288262041201</v>
          </cell>
          <cell r="X160">
            <v>3360.8902335612702</v>
          </cell>
          <cell r="Y160">
            <v>162.18437680457501</v>
          </cell>
          <cell r="Z160">
            <v>25277.788773132899</v>
          </cell>
        </row>
        <row r="161">
          <cell r="A161" t="str">
            <v>Kelantan</v>
          </cell>
          <cell r="B161" t="str">
            <v>03</v>
          </cell>
          <cell r="C161">
            <v>3262.4567104921998</v>
          </cell>
          <cell r="D161">
            <v>2250.5871077659899</v>
          </cell>
          <cell r="E161">
            <v>734.76561747199298</v>
          </cell>
          <cell r="F161">
            <v>277.103985254218</v>
          </cell>
          <cell r="G161">
            <v>5.9357492406389697E-2</v>
          </cell>
          <cell r="I161">
            <v>20.8263133276708</v>
          </cell>
          <cell r="J161">
            <v>738.65286341165302</v>
          </cell>
          <cell r="K161">
            <v>121.930680436836</v>
          </cell>
          <cell r="L161">
            <v>34.341427716386399</v>
          </cell>
          <cell r="M161">
            <v>89.344443006500001</v>
          </cell>
          <cell r="N161">
            <v>138.81990381377199</v>
          </cell>
          <cell r="O161">
            <v>82.708519649512596</v>
          </cell>
          <cell r="P161">
            <v>263.84021340804901</v>
          </cell>
          <cell r="Q161">
            <v>7.6676753805969904</v>
          </cell>
          <cell r="R161">
            <v>229.330293967751</v>
          </cell>
          <cell r="S161">
            <v>9200.7164610651598</v>
          </cell>
          <cell r="T161">
            <v>1071.76897967985</v>
          </cell>
          <cell r="U161">
            <v>2405.7632464046701</v>
          </cell>
          <cell r="V161">
            <v>1136.4926705640601</v>
          </cell>
          <cell r="W161">
            <v>1458.1604456141899</v>
          </cell>
          <cell r="X161">
            <v>3128.5311188023802</v>
          </cell>
          <cell r="Y161">
            <v>23.7258058290783</v>
          </cell>
          <cell r="Z161">
            <v>13475.708448093499</v>
          </cell>
        </row>
        <row r="162">
          <cell r="A162" t="str">
            <v>Melaka</v>
          </cell>
          <cell r="B162" t="str">
            <v>04</v>
          </cell>
          <cell r="C162">
            <v>1995.8493017109399</v>
          </cell>
          <cell r="D162">
            <v>1963.31852716869</v>
          </cell>
          <cell r="E162">
            <v>0.39058176207543599</v>
          </cell>
          <cell r="F162">
            <v>32.140192780177998</v>
          </cell>
          <cell r="G162">
            <v>3.6312699380686098E-2</v>
          </cell>
          <cell r="I162">
            <v>10.112475782248399</v>
          </cell>
          <cell r="J162">
            <v>9030.2724552780401</v>
          </cell>
          <cell r="K162">
            <v>434.128731387242</v>
          </cell>
          <cell r="L162">
            <v>318.857407893573</v>
          </cell>
          <cell r="M162">
            <v>310.77061575848802</v>
          </cell>
          <cell r="N162">
            <v>4284.8676574412002</v>
          </cell>
          <cell r="O162">
            <v>603.60247547495601</v>
          </cell>
          <cell r="P162">
            <v>1962.95647946808</v>
          </cell>
          <cell r="Q162">
            <v>1115.0890878544999</v>
          </cell>
          <cell r="R162">
            <v>906.07056889400201</v>
          </cell>
          <cell r="S162">
            <v>9987.0896910489791</v>
          </cell>
          <cell r="T162">
            <v>1798.9941127745799</v>
          </cell>
          <cell r="U162">
            <v>3361.5379170567999</v>
          </cell>
          <cell r="V162">
            <v>2005.7729690097899</v>
          </cell>
          <cell r="W162">
            <v>1242.2031321719701</v>
          </cell>
          <cell r="X162">
            <v>1578.5815600358301</v>
          </cell>
          <cell r="Y162">
            <v>14.9902807526153</v>
          </cell>
          <cell r="Z162">
            <v>21944.384773466802</v>
          </cell>
        </row>
        <row r="163">
          <cell r="A163" t="str">
            <v>Negeri Sembilan</v>
          </cell>
          <cell r="B163" t="str">
            <v>05</v>
          </cell>
          <cell r="C163">
            <v>2178.3218620282901</v>
          </cell>
          <cell r="D163">
            <v>2085.0131844757002</v>
          </cell>
          <cell r="E163">
            <v>55.560231758910902</v>
          </cell>
          <cell r="F163">
            <v>37.748445793678499</v>
          </cell>
          <cell r="G163">
            <v>3.9632624999492903E-2</v>
          </cell>
          <cell r="I163">
            <v>24.547725203308701</v>
          </cell>
          <cell r="J163">
            <v>13395.1562030438</v>
          </cell>
          <cell r="K163">
            <v>1404.23409852379</v>
          </cell>
          <cell r="L163">
            <v>154.13558282628901</v>
          </cell>
          <cell r="M163">
            <v>377.63597594698098</v>
          </cell>
          <cell r="N163">
            <v>4200.1271776031599</v>
          </cell>
          <cell r="O163">
            <v>1376.61332146723</v>
          </cell>
          <cell r="P163">
            <v>4961.4208362988302</v>
          </cell>
          <cell r="Q163">
            <v>920.98921037754201</v>
          </cell>
          <cell r="R163">
            <v>692.98365234048401</v>
          </cell>
          <cell r="S163">
            <v>11246.0146058912</v>
          </cell>
          <cell r="T163">
            <v>2698.3269749730998</v>
          </cell>
          <cell r="U163">
            <v>2829.1290745413799</v>
          </cell>
          <cell r="V163">
            <v>2282.3660477152498</v>
          </cell>
          <cell r="W163">
            <v>1477.5476179959001</v>
          </cell>
          <cell r="X163">
            <v>1958.6448906656001</v>
          </cell>
          <cell r="Y163">
            <v>192.899309524085</v>
          </cell>
          <cell r="Z163">
            <v>27729.923358031199</v>
          </cell>
        </row>
        <row r="164">
          <cell r="A164" t="str">
            <v>Pahang</v>
          </cell>
          <cell r="B164" t="str">
            <v>06</v>
          </cell>
          <cell r="C164">
            <v>6186.9160992104498</v>
          </cell>
          <cell r="D164">
            <v>4853.9136400778098</v>
          </cell>
          <cell r="E164">
            <v>618.26544097006297</v>
          </cell>
          <cell r="F164">
            <v>714.73701816257801</v>
          </cell>
          <cell r="G164">
            <v>0.112565424760057</v>
          </cell>
          <cell r="I164">
            <v>217.359376893844</v>
          </cell>
          <cell r="J164">
            <v>7840.7354493851699</v>
          </cell>
          <cell r="K164">
            <v>921.13494044889899</v>
          </cell>
          <cell r="L164">
            <v>24.5124190688624</v>
          </cell>
          <cell r="M164">
            <v>663.69193611557898</v>
          </cell>
          <cell r="N164">
            <v>3241.8604524095999</v>
          </cell>
          <cell r="O164">
            <v>695.63913978494304</v>
          </cell>
          <cell r="P164">
            <v>111.938733734124</v>
          </cell>
          <cell r="Q164">
            <v>2181.9578278231602</v>
          </cell>
          <cell r="R164">
            <v>873.18496104557403</v>
          </cell>
          <cell r="S164">
            <v>15659.750870359499</v>
          </cell>
          <cell r="T164">
            <v>1691.3184155062499</v>
          </cell>
          <cell r="U164">
            <v>4904.6667933857998</v>
          </cell>
          <cell r="V164">
            <v>2217.20133966291</v>
          </cell>
          <cell r="W164">
            <v>3769.4414987309101</v>
          </cell>
          <cell r="X164">
            <v>3077.1228230736301</v>
          </cell>
          <cell r="Y164">
            <v>13.0358987515222</v>
          </cell>
          <cell r="Z164">
            <v>30790.982655645999</v>
          </cell>
        </row>
        <row r="165">
          <cell r="A165" t="str">
            <v>Pulau Pinang</v>
          </cell>
          <cell r="B165" t="str">
            <v>07</v>
          </cell>
          <cell r="C165">
            <v>989.80258396112697</v>
          </cell>
          <cell r="D165">
            <v>731.18001689310802</v>
          </cell>
          <cell r="E165">
            <v>0</v>
          </cell>
          <cell r="F165">
            <v>258.62256706801901</v>
          </cell>
          <cell r="G165">
            <v>1.80085759214361E-2</v>
          </cell>
          <cell r="I165">
            <v>23.613817931912699</v>
          </cell>
          <cell r="J165">
            <v>25411.130030250599</v>
          </cell>
          <cell r="K165">
            <v>1116.18410179394</v>
          </cell>
          <cell r="L165">
            <v>557.74037962954003</v>
          </cell>
          <cell r="M165">
            <v>941.05670776516104</v>
          </cell>
          <cell r="N165">
            <v>3093.2856699724598</v>
          </cell>
          <cell r="O165">
            <v>2867.05691055339</v>
          </cell>
          <cell r="P165">
            <v>14782.768237495</v>
          </cell>
          <cell r="Q165">
            <v>2053.0380230411101</v>
          </cell>
          <cell r="R165">
            <v>1315.23847144556</v>
          </cell>
          <cell r="S165">
            <v>24422.409262104</v>
          </cell>
          <cell r="T165">
            <v>5238.1382224018898</v>
          </cell>
          <cell r="U165">
            <v>6805.9446619393602</v>
          </cell>
          <cell r="V165">
            <v>7037.9922403077799</v>
          </cell>
          <cell r="W165">
            <v>2400.4074616410999</v>
          </cell>
          <cell r="X165">
            <v>2939.9266758138701</v>
          </cell>
          <cell r="Y165">
            <v>409.251633926681</v>
          </cell>
          <cell r="Z165">
            <v>52571.445799619898</v>
          </cell>
        </row>
        <row r="166">
          <cell r="A166" t="str">
            <v>Perak</v>
          </cell>
          <cell r="B166" t="str">
            <v>08</v>
          </cell>
          <cell r="C166">
            <v>5777.0457466808703</v>
          </cell>
          <cell r="D166">
            <v>3862.19796005239</v>
          </cell>
          <cell r="E166">
            <v>394.62302985883701</v>
          </cell>
          <cell r="F166">
            <v>1520.22475676964</v>
          </cell>
          <cell r="G166">
            <v>0.105108198964651</v>
          </cell>
          <cell r="I166">
            <v>144.193924989701</v>
          </cell>
          <cell r="J166">
            <v>7658.3546612541304</v>
          </cell>
          <cell r="K166">
            <v>1144.3863777085901</v>
          </cell>
          <cell r="L166">
            <v>172.43056360591399</v>
          </cell>
          <cell r="M166">
            <v>358.66049496469998</v>
          </cell>
          <cell r="N166">
            <v>1523.67813732734</v>
          </cell>
          <cell r="O166">
            <v>1987.3948583144499</v>
          </cell>
          <cell r="P166">
            <v>1886.0720866904301</v>
          </cell>
          <cell r="Q166">
            <v>585.73214264271496</v>
          </cell>
          <cell r="R166">
            <v>1094.74508694509</v>
          </cell>
          <cell r="S166">
            <v>24996.424320652299</v>
          </cell>
          <cell r="T166">
            <v>7426.02319259669</v>
          </cell>
          <cell r="U166">
            <v>5813.2685737843503</v>
          </cell>
          <cell r="V166">
            <v>4407.5073150541803</v>
          </cell>
          <cell r="W166">
            <v>2918.08730203393</v>
          </cell>
          <cell r="X166">
            <v>4431.5379371831596</v>
          </cell>
          <cell r="Y166">
            <v>17.4797376965506</v>
          </cell>
          <cell r="Z166">
            <v>39688.243478218603</v>
          </cell>
        </row>
        <row r="167">
          <cell r="A167" t="str">
            <v>Perlis</v>
          </cell>
          <cell r="B167" t="str">
            <v>09</v>
          </cell>
          <cell r="C167">
            <v>840.538276068605</v>
          </cell>
          <cell r="D167">
            <v>270.98791001991299</v>
          </cell>
          <cell r="E167">
            <v>0</v>
          </cell>
          <cell r="F167">
            <v>569.55036604869304</v>
          </cell>
          <cell r="G167">
            <v>1.52928448609192E-2</v>
          </cell>
          <cell r="I167">
            <v>7.8630705016069902</v>
          </cell>
          <cell r="J167">
            <v>352.23233548238699</v>
          </cell>
          <cell r="K167">
            <v>53.017986483786302</v>
          </cell>
          <cell r="L167">
            <v>39.382493442889498</v>
          </cell>
          <cell r="M167">
            <v>5.9428648207202901</v>
          </cell>
          <cell r="N167">
            <v>80.746387238501597</v>
          </cell>
          <cell r="O167">
            <v>169.70931767045701</v>
          </cell>
          <cell r="P167">
            <v>0.69130164414456396</v>
          </cell>
          <cell r="Q167">
            <v>2.7419841818873198</v>
          </cell>
          <cell r="R167">
            <v>96.636789889015802</v>
          </cell>
          <cell r="S167">
            <v>2169.5388495278098</v>
          </cell>
          <cell r="T167">
            <v>714.25395061898701</v>
          </cell>
          <cell r="U167">
            <v>306.55834603921801</v>
          </cell>
          <cell r="V167">
            <v>290.30374323946802</v>
          </cell>
          <cell r="W167">
            <v>271.94986652155899</v>
          </cell>
          <cell r="X167">
            <v>586.47294310857797</v>
          </cell>
          <cell r="Y167">
            <v>70.382385332018401</v>
          </cell>
          <cell r="Z167">
            <v>3537.19170680144</v>
          </cell>
        </row>
        <row r="168">
          <cell r="A168" t="str">
            <v>Selangor</v>
          </cell>
          <cell r="B168">
            <v>10</v>
          </cell>
          <cell r="C168">
            <v>2928.79880005116</v>
          </cell>
          <cell r="D168">
            <v>1971.2635139516201</v>
          </cell>
          <cell r="E168">
            <v>4.8506169140214004</v>
          </cell>
          <cell r="F168">
            <v>952.68466918551405</v>
          </cell>
          <cell r="G168">
            <v>5.3286884075666903E-2</v>
          </cell>
          <cell r="I168">
            <v>153.77570318972201</v>
          </cell>
          <cell r="J168">
            <v>55497.7252193596</v>
          </cell>
          <cell r="K168">
            <v>9159.8025759456996</v>
          </cell>
          <cell r="L168">
            <v>625.767748752545</v>
          </cell>
          <cell r="M168">
            <v>3214.7585001345501</v>
          </cell>
          <cell r="N168">
            <v>8447.6700463326197</v>
          </cell>
          <cell r="O168">
            <v>8951.4411725459795</v>
          </cell>
          <cell r="P168">
            <v>12259.2422725042</v>
          </cell>
          <cell r="Q168">
            <v>12839.042903144</v>
          </cell>
          <cell r="R168">
            <v>8790.1616960969004</v>
          </cell>
          <cell r="S168">
            <v>102760.30219111399</v>
          </cell>
          <cell r="T168">
            <v>24475.201271004498</v>
          </cell>
          <cell r="U168">
            <v>33681.349755677802</v>
          </cell>
          <cell r="V168">
            <v>27814.3804078301</v>
          </cell>
          <cell r="W168">
            <v>8293.8449333607405</v>
          </cell>
          <cell r="X168">
            <v>8495.5258232406104</v>
          </cell>
          <cell r="Y168">
            <v>6246.4646222930396</v>
          </cell>
          <cell r="Z168">
            <v>176377.22823210401</v>
          </cell>
        </row>
        <row r="169">
          <cell r="A169" t="str">
            <v>Terengganu</v>
          </cell>
          <cell r="B169">
            <v>11</v>
          </cell>
          <cell r="C169">
            <v>1531.3159056412901</v>
          </cell>
          <cell r="D169">
            <v>1173.2488906353201</v>
          </cell>
          <cell r="E169">
            <v>105.25399571146001</v>
          </cell>
          <cell r="F169">
            <v>252.81301929451001</v>
          </cell>
          <cell r="G169">
            <v>2.78609282227604E-2</v>
          </cell>
          <cell r="I169">
            <v>19.008965710570099</v>
          </cell>
          <cell r="J169">
            <v>7439.8439621940197</v>
          </cell>
          <cell r="K169">
            <v>69.566267526971004</v>
          </cell>
          <cell r="L169">
            <v>41.994834169779999</v>
          </cell>
          <cell r="M169">
            <v>98.716020292595402</v>
          </cell>
          <cell r="N169">
            <v>6709.35250879049</v>
          </cell>
          <cell r="O169">
            <v>444.64474978085201</v>
          </cell>
          <cell r="P169">
            <v>2.8853506400709299</v>
          </cell>
          <cell r="Q169">
            <v>72.684230993260897</v>
          </cell>
          <cell r="R169">
            <v>757.06310618569501</v>
          </cell>
          <cell r="S169">
            <v>9876.2824065053901</v>
          </cell>
          <cell r="T169">
            <v>3657.82275840804</v>
          </cell>
          <cell r="U169">
            <v>1813.95406392735</v>
          </cell>
          <cell r="V169">
            <v>955.97787766315901</v>
          </cell>
          <cell r="W169">
            <v>974.90481394047504</v>
          </cell>
          <cell r="X169">
            <v>2473.62289256636</v>
          </cell>
          <cell r="Y169">
            <v>18.183226823906502</v>
          </cell>
          <cell r="Z169">
            <v>19641.697573060901</v>
          </cell>
        </row>
        <row r="170">
          <cell r="A170" t="str">
            <v>Sabah</v>
          </cell>
          <cell r="B170">
            <v>12</v>
          </cell>
          <cell r="C170">
            <v>9269.2175249747906</v>
          </cell>
          <cell r="D170">
            <v>6542.96793685586</v>
          </cell>
          <cell r="E170">
            <v>822.61026313053401</v>
          </cell>
          <cell r="F170">
            <v>1903.6393249883899</v>
          </cell>
          <cell r="G170">
            <v>0.16864515231187799</v>
          </cell>
          <cell r="I170">
            <v>9167.1810231602194</v>
          </cell>
          <cell r="J170">
            <v>3495.6402054413902</v>
          </cell>
          <cell r="K170">
            <v>1915.7998950631199</v>
          </cell>
          <cell r="L170">
            <v>35.497282883448698</v>
          </cell>
          <cell r="M170">
            <v>714.88205915253502</v>
          </cell>
          <cell r="N170">
            <v>239.82227626068399</v>
          </cell>
          <cell r="O170">
            <v>426.96689276737902</v>
          </cell>
          <cell r="P170">
            <v>13.0730273936943</v>
          </cell>
          <cell r="Q170">
            <v>149.59877192052801</v>
          </cell>
          <cell r="R170">
            <v>1280.4330211776701</v>
          </cell>
          <cell r="S170">
            <v>21070.636505532999</v>
          </cell>
          <cell r="T170">
            <v>3871.8937146051799</v>
          </cell>
          <cell r="U170">
            <v>6769.5301216211701</v>
          </cell>
          <cell r="V170">
            <v>4371.2484150819801</v>
          </cell>
          <cell r="W170">
            <v>1832.0933363941101</v>
          </cell>
          <cell r="X170">
            <v>4225.8709178305198</v>
          </cell>
          <cell r="Y170">
            <v>185.703599974799</v>
          </cell>
          <cell r="Z170">
            <v>44468.811880261797</v>
          </cell>
        </row>
        <row r="171">
          <cell r="A171" t="str">
            <v>Sarawak</v>
          </cell>
          <cell r="B171">
            <v>13</v>
          </cell>
          <cell r="C171">
            <v>8370.7982938666592</v>
          </cell>
          <cell r="D171">
            <v>4642.6808537868201</v>
          </cell>
          <cell r="E171">
            <v>3247.47202584859</v>
          </cell>
          <cell r="F171">
            <v>480.64541423124399</v>
          </cell>
          <cell r="G171">
            <v>0.15229921505645</v>
          </cell>
          <cell r="I171">
            <v>15154.4470817786</v>
          </cell>
          <cell r="J171">
            <v>19399.666076773599</v>
          </cell>
          <cell r="K171">
            <v>775.58735607610095</v>
          </cell>
          <cell r="L171">
            <v>15.0745317584701</v>
          </cell>
          <cell r="M171">
            <v>1551.29563122071</v>
          </cell>
          <cell r="N171">
            <v>15501.1310661064</v>
          </cell>
          <cell r="O171">
            <v>605.64828917163697</v>
          </cell>
          <cell r="P171">
            <v>541.31617967475097</v>
          </cell>
          <cell r="Q171">
            <v>409.613022765545</v>
          </cell>
          <cell r="R171">
            <v>2262.5501826260202</v>
          </cell>
          <cell r="S171">
            <v>26443.601253813998</v>
          </cell>
          <cell r="T171">
            <v>5820.4846753634802</v>
          </cell>
          <cell r="U171">
            <v>7040.84767516391</v>
          </cell>
          <cell r="V171">
            <v>6879.62447942165</v>
          </cell>
          <cell r="W171">
            <v>2534.16565625769</v>
          </cell>
          <cell r="X171">
            <v>4168.4787676072401</v>
          </cell>
          <cell r="Y171">
            <v>248.11392658100701</v>
          </cell>
          <cell r="Z171">
            <v>71879.176815439801</v>
          </cell>
        </row>
        <row r="172">
          <cell r="A172" t="str">
            <v>WP Kuala Lumpur</v>
          </cell>
          <cell r="B172">
            <v>14</v>
          </cell>
          <cell r="C172">
            <v>1.33811879427992</v>
          </cell>
          <cell r="D172">
            <v>1.33811879427992</v>
          </cell>
          <cell r="E172">
            <v>0</v>
          </cell>
          <cell r="F172">
            <v>0</v>
          </cell>
          <cell r="G172">
            <v>2.4345878955228999E-5</v>
          </cell>
          <cell r="I172">
            <v>33.527386668321199</v>
          </cell>
          <cell r="J172">
            <v>4583.5227902265196</v>
          </cell>
          <cell r="K172">
            <v>511.31546080560298</v>
          </cell>
          <cell r="L172">
            <v>325.880583844309</v>
          </cell>
          <cell r="M172">
            <v>669.66196348636402</v>
          </cell>
          <cell r="N172">
            <v>662.33600246826995</v>
          </cell>
          <cell r="O172">
            <v>802.57089025127095</v>
          </cell>
          <cell r="P172">
            <v>666.73541628887995</v>
          </cell>
          <cell r="Q172">
            <v>945.02247308181995</v>
          </cell>
          <cell r="R172">
            <v>5302.2337156191898</v>
          </cell>
          <cell r="S172">
            <v>102775.57740821601</v>
          </cell>
          <cell r="T172">
            <v>6713.9829563593903</v>
          </cell>
          <cell r="U172">
            <v>37682.895314182198</v>
          </cell>
          <cell r="V172">
            <v>39293.579300299498</v>
          </cell>
          <cell r="W172">
            <v>5073.6181105953901</v>
          </cell>
          <cell r="X172">
            <v>14011.501726779899</v>
          </cell>
          <cell r="Y172">
            <v>1580.4685485513101</v>
          </cell>
          <cell r="Z172">
            <v>114276.667968076</v>
          </cell>
        </row>
        <row r="173">
          <cell r="A173" t="str">
            <v>WP Labuan</v>
          </cell>
          <cell r="B173">
            <v>15</v>
          </cell>
          <cell r="C173">
            <v>121.08467347306799</v>
          </cell>
          <cell r="D173">
            <v>6.7249392836401896</v>
          </cell>
          <cell r="E173">
            <v>0</v>
          </cell>
          <cell r="F173">
            <v>114.359734189428</v>
          </cell>
          <cell r="G173">
            <v>2.20302772542336E-3</v>
          </cell>
          <cell r="I173">
            <v>0</v>
          </cell>
          <cell r="J173">
            <v>717.551482388723</v>
          </cell>
          <cell r="K173">
            <v>9.7330650632984206</v>
          </cell>
          <cell r="L173">
            <v>2.6312175701124301</v>
          </cell>
          <cell r="M173">
            <v>1.12671501031767</v>
          </cell>
          <cell r="N173">
            <v>425.60227142865398</v>
          </cell>
          <cell r="O173">
            <v>247.14952935007</v>
          </cell>
          <cell r="P173">
            <v>1.26678033822109</v>
          </cell>
          <cell r="Q173">
            <v>30.0419036280489</v>
          </cell>
          <cell r="R173">
            <v>33.5881762447627</v>
          </cell>
          <cell r="S173">
            <v>2327.3071407966399</v>
          </cell>
          <cell r="T173">
            <v>222.29550550402701</v>
          </cell>
          <cell r="U173">
            <v>258.795257169612</v>
          </cell>
          <cell r="V173">
            <v>1653.88630010355</v>
          </cell>
          <cell r="W173">
            <v>72.967897534969296</v>
          </cell>
          <cell r="X173">
            <v>119.362180484487</v>
          </cell>
          <cell r="Y173">
            <v>17.693919309888098</v>
          </cell>
          <cell r="Z173">
            <v>3217.2253922130899</v>
          </cell>
        </row>
        <row r="174">
          <cell r="A174" t="str">
            <v>Supra1</v>
          </cell>
          <cell r="C174">
            <v>0</v>
          </cell>
          <cell r="D174">
            <v>0</v>
          </cell>
          <cell r="E174">
            <v>0</v>
          </cell>
          <cell r="F174">
            <v>0</v>
          </cell>
          <cell r="G174">
            <v>0</v>
          </cell>
          <cell r="I174">
            <v>38159.213385185802</v>
          </cell>
          <cell r="J174">
            <v>0</v>
          </cell>
          <cell r="K174">
            <v>0</v>
          </cell>
          <cell r="L174">
            <v>0</v>
          </cell>
          <cell r="M174">
            <v>0</v>
          </cell>
          <cell r="N174">
            <v>0</v>
          </cell>
          <cell r="O174">
            <v>0</v>
          </cell>
          <cell r="P174">
            <v>0</v>
          </cell>
          <cell r="Q174">
            <v>0</v>
          </cell>
          <cell r="R174">
            <v>0</v>
          </cell>
          <cell r="S174">
            <v>0</v>
          </cell>
          <cell r="T174">
            <v>0</v>
          </cell>
          <cell r="U174">
            <v>0</v>
          </cell>
          <cell r="V174">
            <v>0</v>
          </cell>
          <cell r="W174">
            <v>0</v>
          </cell>
          <cell r="X174">
            <v>0</v>
          </cell>
          <cell r="Y174">
            <v>0</v>
          </cell>
          <cell r="Z174">
            <v>38159.213385185802</v>
          </cell>
        </row>
        <row r="175">
          <cell r="A175" t="str">
            <v>MALAYSIA</v>
          </cell>
          <cell r="C175">
            <v>54962.8459395803</v>
          </cell>
          <cell r="D175">
            <v>40693.6048231522</v>
          </cell>
          <cell r="E175">
            <v>6158.4104397142701</v>
          </cell>
          <cell r="F175">
            <v>8110.8306767137901</v>
          </cell>
          <cell r="G175">
            <v>1</v>
          </cell>
          <cell r="I175">
            <v>63243.113191646502</v>
          </cell>
          <cell r="J175">
            <v>186748.390835486</v>
          </cell>
          <cell r="K175">
            <v>20439.203589525401</v>
          </cell>
          <cell r="L175">
            <v>3221.0829452665798</v>
          </cell>
          <cell r="M175">
            <v>11396.660306927201</v>
          </cell>
          <cell r="N175">
            <v>55800.032382327401</v>
          </cell>
          <cell r="O175">
            <v>24975.8702390943</v>
          </cell>
          <cell r="P175">
            <v>45781.368868637401</v>
          </cell>
          <cell r="Q175">
            <v>25134.172503707799</v>
          </cell>
          <cell r="R175">
            <v>26639.763138561801</v>
          </cell>
          <cell r="S175">
            <v>410338.83598152298</v>
          </cell>
          <cell r="T175">
            <v>75369.474869935802</v>
          </cell>
          <cell r="U175">
            <v>125107.343094554</v>
          </cell>
          <cell r="V175">
            <v>112174.73713291599</v>
          </cell>
          <cell r="W175">
            <v>37586.839929248701</v>
          </cell>
          <cell r="X175">
            <v>60100.440954868398</v>
          </cell>
          <cell r="Y175">
            <v>10001.3900725651</v>
          </cell>
          <cell r="Z175">
            <v>751934.33915936295</v>
          </cell>
        </row>
        <row r="178">
          <cell r="A178" t="str">
            <v>CONSTANT</v>
          </cell>
          <cell r="B178" t="str">
            <v>Industry</v>
          </cell>
          <cell r="D178">
            <v>1</v>
          </cell>
          <cell r="E178">
            <v>2</v>
          </cell>
          <cell r="F178">
            <v>3</v>
          </cell>
          <cell r="I178">
            <v>4</v>
          </cell>
          <cell r="K178">
            <v>6</v>
          </cell>
          <cell r="L178">
            <v>7</v>
          </cell>
          <cell r="M178">
            <v>8</v>
          </cell>
          <cell r="N178">
            <v>9</v>
          </cell>
          <cell r="O178">
            <v>10</v>
          </cell>
          <cell r="P178">
            <v>11</v>
          </cell>
          <cell r="Q178">
            <v>12</v>
          </cell>
          <cell r="R178">
            <v>5</v>
          </cell>
          <cell r="T178">
            <v>13</v>
          </cell>
          <cell r="U178">
            <v>14</v>
          </cell>
          <cell r="V178">
            <v>15</v>
          </cell>
          <cell r="W178">
            <v>16</v>
          </cell>
        </row>
        <row r="179">
          <cell r="A179">
            <v>2013</v>
          </cell>
          <cell r="B179" t="str">
            <v>I</v>
          </cell>
          <cell r="C179" t="str">
            <v>Agriculture</v>
          </cell>
          <cell r="D179" t="str">
            <v>Tanaman</v>
          </cell>
          <cell r="E179" t="str">
            <v>Pembalakan</v>
          </cell>
          <cell r="F179" t="str">
            <v>Perikanan</v>
          </cell>
          <cell r="I179" t="str">
            <v>Mining and
Quarrying</v>
          </cell>
          <cell r="J179" t="str">
            <v>Manufacturing</v>
          </cell>
          <cell r="K179" t="str">
            <v>Prosesan Makanan, Minuman dan Produk Tembakau</v>
          </cell>
          <cell r="L179" t="str">
            <v>Tekstil, Pakaian, Kulit dan Kasut</v>
          </cell>
          <cell r="M179" t="str">
            <v>Keluaran Kayu, Perabot, Produk Kertas, Percetakan dan Penerbitan</v>
          </cell>
          <cell r="N179" t="str">
            <v>Produk Petroleum, Bahan kimia, Getah dan Plastik</v>
          </cell>
          <cell r="O179" t="str">
            <v>Produk Mineral Bukan Logam, Logam Asli dan Produk Logam Yang Direka</v>
          </cell>
          <cell r="P179" t="str">
            <v>Elektrik dan Elektronik</v>
          </cell>
          <cell r="Q179" t="str">
            <v>Kelengkapan Pengangkutan dan Pembuatan Lain</v>
          </cell>
          <cell r="R179" t="str">
            <v>Construction</v>
          </cell>
          <cell r="S179" t="str">
            <v>Services</v>
          </cell>
          <cell r="T179" t="str">
            <v>Utiliti, Transport &amp; Communication</v>
          </cell>
          <cell r="U179" t="str">
            <v>WRT, Accomm &amp; Restaurant</v>
          </cell>
          <cell r="V179" t="str">
            <v>Finance &amp; Insurance, Real Estate &amp; Business Services</v>
          </cell>
          <cell r="W179" t="str">
            <v>Other Services</v>
          </cell>
          <cell r="X179" t="str">
            <v>Government Services</v>
          </cell>
          <cell r="Y179" t="str">
            <v>Plus :
Import Duties</v>
          </cell>
          <cell r="Z179" t="str">
            <v>GDP at
Purchasers' Prices</v>
          </cell>
        </row>
        <row r="180">
          <cell r="A180" t="str">
            <v>States</v>
          </cell>
          <cell r="B180" t="str">
            <v>Converter</v>
          </cell>
        </row>
        <row r="181">
          <cell r="A181" t="str">
            <v>Johor</v>
          </cell>
          <cell r="B181" t="str">
            <v>01</v>
          </cell>
          <cell r="C181">
            <v>8748.7908090068704</v>
          </cell>
          <cell r="D181">
            <v>8036.4950683605202</v>
          </cell>
          <cell r="E181">
            <v>50.351897118266798</v>
          </cell>
          <cell r="F181">
            <v>661.94384352808402</v>
          </cell>
          <cell r="G181">
            <v>0.15917645200949501</v>
          </cell>
          <cell r="I181">
            <v>96.234754698537401</v>
          </cell>
          <cell r="J181">
            <v>24405.091104601001</v>
          </cell>
          <cell r="K181">
            <v>2487.6893945492998</v>
          </cell>
          <cell r="L181">
            <v>849.15390690469599</v>
          </cell>
          <cell r="M181">
            <v>1851.70418317137</v>
          </cell>
          <cell r="N181">
            <v>6327.2266505892203</v>
          </cell>
          <cell r="O181">
            <v>3576.06608010438</v>
          </cell>
          <cell r="P181">
            <v>6921.9470872472903</v>
          </cell>
          <cell r="Q181">
            <v>2391.3038020347899</v>
          </cell>
          <cell r="R181">
            <v>2591.1198371668102</v>
          </cell>
          <cell r="S181">
            <v>35158.481630847004</v>
          </cell>
          <cell r="T181">
            <v>8222.2753111455695</v>
          </cell>
          <cell r="U181">
            <v>8451.3331251300497</v>
          </cell>
          <cell r="V181">
            <v>9370.30747007645</v>
          </cell>
          <cell r="W181">
            <v>3299.11104125783</v>
          </cell>
          <cell r="X181">
            <v>5815.4546832370797</v>
          </cell>
          <cell r="Y181">
            <v>1275.41416982082</v>
          </cell>
          <cell r="Z181">
            <v>72275.132306141095</v>
          </cell>
        </row>
        <row r="182">
          <cell r="A182" t="str">
            <v>Kedah</v>
          </cell>
          <cell r="B182" t="str">
            <v>02</v>
          </cell>
          <cell r="C182">
            <v>3134.4356637680999</v>
          </cell>
          <cell r="D182">
            <v>2642.0112222114399</v>
          </cell>
          <cell r="E182">
            <v>121.18761989214801</v>
          </cell>
          <cell r="F182">
            <v>371.23682166451499</v>
          </cell>
          <cell r="G182">
            <v>5.7028263551231202E-2</v>
          </cell>
          <cell r="I182">
            <v>27.175492254822998</v>
          </cell>
          <cell r="J182">
            <v>8044.74531754082</v>
          </cell>
          <cell r="K182">
            <v>394.21841089785102</v>
          </cell>
          <cell r="L182">
            <v>71.111762684665905</v>
          </cell>
          <cell r="M182">
            <v>445.58436772479303</v>
          </cell>
          <cell r="N182">
            <v>1774.7015736860301</v>
          </cell>
          <cell r="O182">
            <v>2232.73900335606</v>
          </cell>
          <cell r="P182">
            <v>1554.0650173762899</v>
          </cell>
          <cell r="Q182">
            <v>1572.32518181513</v>
          </cell>
          <cell r="R182">
            <v>543.56793260374798</v>
          </cell>
          <cell r="S182">
            <v>14512.2928501926</v>
          </cell>
          <cell r="T182">
            <v>2215.18948845253</v>
          </cell>
          <cell r="U182">
            <v>3716.0779669713702</v>
          </cell>
          <cell r="V182">
            <v>2773.3684723987499</v>
          </cell>
          <cell r="W182">
            <v>2139.8606680274202</v>
          </cell>
          <cell r="X182">
            <v>3667.7962543425801</v>
          </cell>
          <cell r="Y182">
            <v>171.488139160842</v>
          </cell>
          <cell r="Z182">
            <v>26433.705395520999</v>
          </cell>
        </row>
        <row r="183">
          <cell r="A183" t="str">
            <v>Kelantan</v>
          </cell>
          <cell r="B183" t="str">
            <v>03</v>
          </cell>
          <cell r="C183">
            <v>3278.2070083706199</v>
          </cell>
          <cell r="D183">
            <v>2316.7337867512201</v>
          </cell>
          <cell r="E183">
            <v>721.82449280438698</v>
          </cell>
          <cell r="F183">
            <v>239.64872881501501</v>
          </cell>
          <cell r="G183">
            <v>5.9644055039913699E-2</v>
          </cell>
          <cell r="I183">
            <v>23.928708431918501</v>
          </cell>
          <cell r="J183">
            <v>728.41334931284405</v>
          </cell>
          <cell r="K183">
            <v>121.84849218116599</v>
          </cell>
          <cell r="L183">
            <v>37.887261727283303</v>
          </cell>
          <cell r="M183">
            <v>90.040331344982107</v>
          </cell>
          <cell r="N183">
            <v>146.34443200108299</v>
          </cell>
          <cell r="O183">
            <v>77.461632040248602</v>
          </cell>
          <cell r="P183">
            <v>246.43157421922601</v>
          </cell>
          <cell r="Q183">
            <v>8.3996257988556593</v>
          </cell>
          <cell r="R183">
            <v>184.40149107085</v>
          </cell>
          <cell r="S183">
            <v>9720.5054801689002</v>
          </cell>
          <cell r="T183">
            <v>1128.25163187364</v>
          </cell>
          <cell r="U183">
            <v>2509.8444173910798</v>
          </cell>
          <cell r="V183">
            <v>1162.2121930411499</v>
          </cell>
          <cell r="W183">
            <v>1531.4696665264801</v>
          </cell>
          <cell r="X183">
            <v>3388.7275713365502</v>
          </cell>
          <cell r="Y183">
            <v>27.258509501254601</v>
          </cell>
          <cell r="Z183">
            <v>13962.714546856399</v>
          </cell>
        </row>
        <row r="184">
          <cell r="A184" t="str">
            <v>Melaka</v>
          </cell>
          <cell r="B184" t="str">
            <v>04</v>
          </cell>
          <cell r="C184">
            <v>2171.0469426095101</v>
          </cell>
          <cell r="D184">
            <v>2137.9820003771601</v>
          </cell>
          <cell r="E184">
            <v>0.38372537971792697</v>
          </cell>
          <cell r="F184">
            <v>32.681216852634201</v>
          </cell>
          <cell r="G184">
            <v>3.95002643239417E-2</v>
          </cell>
          <cell r="I184">
            <v>11.591103445725601</v>
          </cell>
          <cell r="J184">
            <v>9190.1860404036597</v>
          </cell>
          <cell r="K184">
            <v>439.92529419453803</v>
          </cell>
          <cell r="L184">
            <v>323.13145513812702</v>
          </cell>
          <cell r="M184">
            <v>300.27909684069402</v>
          </cell>
          <cell r="N184">
            <v>3525.3967782201498</v>
          </cell>
          <cell r="O184">
            <v>622.43666930828795</v>
          </cell>
          <cell r="P184">
            <v>2235.08891102693</v>
          </cell>
          <cell r="Q184">
            <v>1743.9278356749401</v>
          </cell>
          <cell r="R184">
            <v>692.92146594357098</v>
          </cell>
          <cell r="S184">
            <v>10560.3179800077</v>
          </cell>
          <cell r="T184">
            <v>1978.7840909982899</v>
          </cell>
          <cell r="U184">
            <v>3541.4714675534401</v>
          </cell>
          <cell r="V184">
            <v>2022.6873549157301</v>
          </cell>
          <cell r="W184">
            <v>1291.10676756355</v>
          </cell>
          <cell r="X184">
            <v>1726.2682989766499</v>
          </cell>
          <cell r="Y184">
            <v>20.244858230933101</v>
          </cell>
          <cell r="Z184">
            <v>22646.308390641101</v>
          </cell>
        </row>
        <row r="185">
          <cell r="A185" t="str">
            <v>Negeri Sembilan</v>
          </cell>
          <cell r="B185" t="str">
            <v>05</v>
          </cell>
          <cell r="C185">
            <v>2177.1023931321502</v>
          </cell>
          <cell r="D185">
            <v>2084.1226660815601</v>
          </cell>
          <cell r="E185">
            <v>54.579197938699799</v>
          </cell>
          <cell r="F185">
            <v>38.400529111885596</v>
          </cell>
          <cell r="G185">
            <v>3.9610437849695798E-2</v>
          </cell>
          <cell r="I185">
            <v>27.9349198765557</v>
          </cell>
          <cell r="J185">
            <v>13482.934373079999</v>
          </cell>
          <cell r="K185">
            <v>1073.51143212127</v>
          </cell>
          <cell r="L185">
            <v>149.48211573688499</v>
          </cell>
          <cell r="M185">
            <v>409.06445384241499</v>
          </cell>
          <cell r="N185">
            <v>4229.78143055286</v>
          </cell>
          <cell r="O185">
            <v>1422.60756007227</v>
          </cell>
          <cell r="P185">
            <v>5239.6258880310597</v>
          </cell>
          <cell r="Q185">
            <v>958.86149272320097</v>
          </cell>
          <cell r="R185">
            <v>711.12297261316098</v>
          </cell>
          <cell r="S185">
            <v>11699.787641275099</v>
          </cell>
          <cell r="T185">
            <v>2723.43609090371</v>
          </cell>
          <cell r="U185">
            <v>2988.6764926708202</v>
          </cell>
          <cell r="V185">
            <v>2333.4203236531898</v>
          </cell>
          <cell r="W185">
            <v>1536.9809950527599</v>
          </cell>
          <cell r="X185">
            <v>2117.2737389946701</v>
          </cell>
          <cell r="Y185">
            <v>591.97883182675503</v>
          </cell>
          <cell r="Z185">
            <v>28690.8611318037</v>
          </cell>
        </row>
        <row r="186">
          <cell r="A186" t="str">
            <v>Pahang</v>
          </cell>
          <cell r="B186" t="str">
            <v>06</v>
          </cell>
          <cell r="C186">
            <v>6495.5884319916304</v>
          </cell>
          <cell r="D186">
            <v>5130.8886455602496</v>
          </cell>
          <cell r="E186">
            <v>607.26593269382295</v>
          </cell>
          <cell r="F186">
            <v>757.43385373755405</v>
          </cell>
          <cell r="G186">
            <v>0.11818144277194299</v>
          </cell>
          <cell r="I186">
            <v>234.637617214561</v>
          </cell>
          <cell r="J186">
            <v>8260.7519226613294</v>
          </cell>
          <cell r="K186">
            <v>1022.37655840198</v>
          </cell>
          <cell r="L186">
            <v>24.944378736767199</v>
          </cell>
          <cell r="M186">
            <v>646.27684577394098</v>
          </cell>
          <cell r="N186">
            <v>2848.8761106411698</v>
          </cell>
          <cell r="O186">
            <v>688.57969868896805</v>
          </cell>
          <cell r="P186">
            <v>113.926478323246</v>
          </cell>
          <cell r="Q186">
            <v>2915.7718520952499</v>
          </cell>
          <cell r="R186">
            <v>926.54904098967097</v>
          </cell>
          <cell r="S186">
            <v>16545.752522713901</v>
          </cell>
          <cell r="T186">
            <v>1786.2366502566499</v>
          </cell>
          <cell r="U186">
            <v>5057.6745861725603</v>
          </cell>
          <cell r="V186">
            <v>2281.7186588714699</v>
          </cell>
          <cell r="W186">
            <v>4027.3848709680901</v>
          </cell>
          <cell r="X186">
            <v>3392.7377564451299</v>
          </cell>
          <cell r="Y186">
            <v>25.951612294820599</v>
          </cell>
          <cell r="Z186">
            <v>32489.231147865899</v>
          </cell>
        </row>
        <row r="187">
          <cell r="A187" t="str">
            <v>Pulau Pinang</v>
          </cell>
          <cell r="B187" t="str">
            <v>07</v>
          </cell>
          <cell r="C187">
            <v>1021.0957839773999</v>
          </cell>
          <cell r="D187">
            <v>758.16760528689701</v>
          </cell>
          <cell r="E187">
            <v>0</v>
          </cell>
          <cell r="F187">
            <v>262.92817869050299</v>
          </cell>
          <cell r="G187">
            <v>1.8577927807811701E-2</v>
          </cell>
          <cell r="I187">
            <v>26.7326725623969</v>
          </cell>
          <cell r="J187">
            <v>26301.2572686202</v>
          </cell>
          <cell r="K187">
            <v>1186.13335334663</v>
          </cell>
          <cell r="L187">
            <v>577.11881207715203</v>
          </cell>
          <cell r="M187">
            <v>927.33094385090396</v>
          </cell>
          <cell r="N187">
            <v>3076.4671167770098</v>
          </cell>
          <cell r="O187">
            <v>2976.3297866633802</v>
          </cell>
          <cell r="P187">
            <v>15388.367361549999</v>
          </cell>
          <cell r="Q187">
            <v>2169.5098943550502</v>
          </cell>
          <cell r="R187">
            <v>1308.2666944063899</v>
          </cell>
          <cell r="S187">
            <v>25831.234097850702</v>
          </cell>
          <cell r="T187">
            <v>5500.6826819693897</v>
          </cell>
          <cell r="U187">
            <v>7280.0789083468699</v>
          </cell>
          <cell r="V187">
            <v>7184.2364387227399</v>
          </cell>
          <cell r="W187">
            <v>2538.1412284069002</v>
          </cell>
          <cell r="X187">
            <v>3328.0948404048499</v>
          </cell>
          <cell r="Y187">
            <v>479.12025591232202</v>
          </cell>
          <cell r="Z187">
            <v>54967.706773329402</v>
          </cell>
        </row>
        <row r="188">
          <cell r="A188" t="str">
            <v>Perak</v>
          </cell>
          <cell r="B188" t="str">
            <v>08</v>
          </cell>
          <cell r="C188">
            <v>5769.6978854849704</v>
          </cell>
          <cell r="D188">
            <v>3875.97029518006</v>
          </cell>
          <cell r="E188">
            <v>387.62683690967799</v>
          </cell>
          <cell r="F188">
            <v>1506.10075339523</v>
          </cell>
          <cell r="G188">
            <v>0.104974511178469</v>
          </cell>
          <cell r="I188">
            <v>160.81691599765799</v>
          </cell>
          <cell r="J188">
            <v>8091.9117850561797</v>
          </cell>
          <cell r="K188">
            <v>1160.96481724502</v>
          </cell>
          <cell r="L188">
            <v>171.25186372072</v>
          </cell>
          <cell r="M188">
            <v>363.56211939631299</v>
          </cell>
          <cell r="N188">
            <v>1553.97182138072</v>
          </cell>
          <cell r="O188">
            <v>1886.8563472396399</v>
          </cell>
          <cell r="P188">
            <v>2067.8582196103498</v>
          </cell>
          <cell r="Q188">
            <v>887.44659646341097</v>
          </cell>
          <cell r="R188">
            <v>1315.5138579433501</v>
          </cell>
          <cell r="S188">
            <v>26425.2482440975</v>
          </cell>
          <cell r="T188">
            <v>8094.2207449247398</v>
          </cell>
          <cell r="U188">
            <v>6149.5975449324096</v>
          </cell>
          <cell r="V188">
            <v>4468.0073264889497</v>
          </cell>
          <cell r="W188">
            <v>3020.86195335604</v>
          </cell>
          <cell r="X188">
            <v>4692.5606743953904</v>
          </cell>
          <cell r="Y188">
            <v>23.3757166071066</v>
          </cell>
          <cell r="Z188">
            <v>41786.5644051868</v>
          </cell>
        </row>
        <row r="189">
          <cell r="A189" t="str">
            <v>Perlis</v>
          </cell>
          <cell r="B189" t="str">
            <v>09</v>
          </cell>
          <cell r="C189">
            <v>818.62725838790595</v>
          </cell>
          <cell r="D189">
            <v>271.46455222490499</v>
          </cell>
          <cell r="E189">
            <v>0</v>
          </cell>
          <cell r="F189">
            <v>547.16270616300096</v>
          </cell>
          <cell r="G189">
            <v>1.4894193420912199E-2</v>
          </cell>
          <cell r="I189">
            <v>7.8513332154068296</v>
          </cell>
          <cell r="J189">
            <v>362.41036102651401</v>
          </cell>
          <cell r="K189">
            <v>53.638273758948998</v>
          </cell>
          <cell r="L189">
            <v>42.021774884030897</v>
          </cell>
          <cell r="M189">
            <v>5.8401637589311397</v>
          </cell>
          <cell r="N189">
            <v>78.988785974380804</v>
          </cell>
          <cell r="O189">
            <v>178.223318920645</v>
          </cell>
          <cell r="P189">
            <v>0.68963994380997895</v>
          </cell>
          <cell r="Q189">
            <v>3.0084037857672898</v>
          </cell>
          <cell r="R189">
            <v>99.772993551221603</v>
          </cell>
          <cell r="S189">
            <v>2274.54725466329</v>
          </cell>
          <cell r="T189">
            <v>721.42277281399902</v>
          </cell>
          <cell r="U189">
            <v>331.29351414421097</v>
          </cell>
          <cell r="V189">
            <v>298.30837412730398</v>
          </cell>
          <cell r="W189">
            <v>280.637554691064</v>
          </cell>
          <cell r="X189">
            <v>642.88503888671505</v>
          </cell>
          <cell r="Y189">
            <v>84.816419751260895</v>
          </cell>
          <cell r="Z189">
            <v>3648.0256205955998</v>
          </cell>
        </row>
        <row r="190">
          <cell r="A190" t="str">
            <v>Selangor</v>
          </cell>
          <cell r="B190">
            <v>10</v>
          </cell>
          <cell r="C190">
            <v>2873.5869735044298</v>
          </cell>
          <cell r="D190">
            <v>1919.87178957015</v>
          </cell>
          <cell r="E190">
            <v>4.7663474021765504</v>
          </cell>
          <cell r="F190">
            <v>948.94883653210195</v>
          </cell>
          <cell r="G190">
            <v>5.2282354095406901E-2</v>
          </cell>
          <cell r="I190">
            <v>173.78388784137201</v>
          </cell>
          <cell r="J190">
            <v>57388.191002190302</v>
          </cell>
          <cell r="K190">
            <v>9145.1344121986695</v>
          </cell>
          <cell r="L190">
            <v>658.68614929752005</v>
          </cell>
          <cell r="M190">
            <v>3205.7740136094299</v>
          </cell>
          <cell r="N190">
            <v>9106.4950050390908</v>
          </cell>
          <cell r="O190">
            <v>9596.8726905711701</v>
          </cell>
          <cell r="P190">
            <v>12120.3435515441</v>
          </cell>
          <cell r="Q190">
            <v>13554.885179930299</v>
          </cell>
          <cell r="R190">
            <v>10144.089580456801</v>
          </cell>
          <cell r="S190">
            <v>109673.337794666</v>
          </cell>
          <cell r="T190">
            <v>26316.5125620527</v>
          </cell>
          <cell r="U190">
            <v>36010.973321654797</v>
          </cell>
          <cell r="V190">
            <v>29168.735580597899</v>
          </cell>
          <cell r="W190">
            <v>8782.4639217673994</v>
          </cell>
          <cell r="X190">
            <v>9394.6524085932597</v>
          </cell>
          <cell r="Y190">
            <v>6295.2281592564996</v>
          </cell>
          <cell r="Z190">
            <v>186548.217397915</v>
          </cell>
        </row>
        <row r="191">
          <cell r="A191" t="str">
            <v>Terengganu</v>
          </cell>
          <cell r="B191">
            <v>11</v>
          </cell>
          <cell r="C191">
            <v>1554.2279757542899</v>
          </cell>
          <cell r="D191">
            <v>1198.20448964097</v>
          </cell>
          <cell r="E191">
            <v>103.412863951137</v>
          </cell>
          <cell r="F191">
            <v>252.61062216218701</v>
          </cell>
          <cell r="G191">
            <v>2.8277792919653901E-2</v>
          </cell>
          <cell r="I191">
            <v>21.902583824948501</v>
          </cell>
          <cell r="J191">
            <v>7670.0923387204703</v>
          </cell>
          <cell r="K191">
            <v>64.322648984943001</v>
          </cell>
          <cell r="L191">
            <v>42.864132053096398</v>
          </cell>
          <cell r="M191">
            <v>97.235170068299993</v>
          </cell>
          <cell r="N191">
            <v>7023.4126857194096</v>
          </cell>
          <cell r="O191">
            <v>364.86600226697902</v>
          </cell>
          <cell r="P191">
            <v>2.8807609174577098</v>
          </cell>
          <cell r="Q191">
            <v>74.510938710281096</v>
          </cell>
          <cell r="R191">
            <v>795.84075558622499</v>
          </cell>
          <cell r="S191">
            <v>10497.527787229001</v>
          </cell>
          <cell r="T191">
            <v>3895.6502935599401</v>
          </cell>
          <cell r="U191">
            <v>1936.3616513498</v>
          </cell>
          <cell r="V191">
            <v>982.59055145654202</v>
          </cell>
          <cell r="W191">
            <v>1012.52988625111</v>
          </cell>
          <cell r="X191">
            <v>2670.3954046116</v>
          </cell>
          <cell r="Y191">
            <v>14.0157405078594</v>
          </cell>
          <cell r="Z191">
            <v>20553.6071816228</v>
          </cell>
        </row>
        <row r="192">
          <cell r="A192" t="str">
            <v>Sabah</v>
          </cell>
          <cell r="B192">
            <v>12</v>
          </cell>
          <cell r="C192">
            <v>9410.6954707572204</v>
          </cell>
          <cell r="D192">
            <v>6788.29327785022</v>
          </cell>
          <cell r="E192">
            <v>701.74899572940399</v>
          </cell>
          <cell r="F192">
            <v>1920.6531971775901</v>
          </cell>
          <cell r="G192">
            <v>0.171219217452863</v>
          </cell>
          <cell r="I192">
            <v>9349.4960306194607</v>
          </cell>
          <cell r="J192">
            <v>3605.2665872625498</v>
          </cell>
          <cell r="K192">
            <v>2006.6271122629</v>
          </cell>
          <cell r="L192">
            <v>35.873470019840099</v>
          </cell>
          <cell r="M192">
            <v>726.236787169575</v>
          </cell>
          <cell r="N192">
            <v>229.85404437143899</v>
          </cell>
          <cell r="O192">
            <v>453.08445668788801</v>
          </cell>
          <cell r="P192">
            <v>13.031717106270399</v>
          </cell>
          <cell r="Q192">
            <v>140.558999644642</v>
          </cell>
          <cell r="R192">
            <v>1106.9610473805201</v>
          </cell>
          <cell r="S192">
            <v>22133.7737827686</v>
          </cell>
          <cell r="T192">
            <v>4100.9525660907102</v>
          </cell>
          <cell r="U192">
            <v>7043.4143607875403</v>
          </cell>
          <cell r="V192">
            <v>4460.10240379273</v>
          </cell>
          <cell r="W192">
            <v>1915.8505499156499</v>
          </cell>
          <cell r="X192">
            <v>4613.4539021819801</v>
          </cell>
          <cell r="Y192">
            <v>184.392118725611</v>
          </cell>
          <cell r="Z192">
            <v>45790.585037514</v>
          </cell>
        </row>
        <row r="193">
          <cell r="A193" t="str">
            <v>Sarawak</v>
          </cell>
          <cell r="B193">
            <v>13</v>
          </cell>
          <cell r="C193">
            <v>8500.9819954592695</v>
          </cell>
          <cell r="D193">
            <v>5007.7009603058596</v>
          </cell>
          <cell r="E193">
            <v>2927.3698797729899</v>
          </cell>
          <cell r="F193">
            <v>565.91115538041095</v>
          </cell>
          <cell r="G193">
            <v>0.15466779148962301</v>
          </cell>
          <cell r="I193">
            <v>16082.7212522643</v>
          </cell>
          <cell r="J193">
            <v>19926.047586987199</v>
          </cell>
          <cell r="K193">
            <v>867.52672601975598</v>
          </cell>
          <cell r="L193">
            <v>15.2615685336468</v>
          </cell>
          <cell r="M193">
            <v>1579.5850175294199</v>
          </cell>
          <cell r="N193">
            <v>15717.725999576</v>
          </cell>
          <cell r="O193">
            <v>641.92543226121495</v>
          </cell>
          <cell r="P193">
            <v>647.00830661870998</v>
          </cell>
          <cell r="Q193">
            <v>457.01453644846498</v>
          </cell>
          <cell r="R193">
            <v>2301.0924495561999</v>
          </cell>
          <cell r="S193">
            <v>27843.5206875031</v>
          </cell>
          <cell r="T193">
            <v>6131.7304483726402</v>
          </cell>
          <cell r="U193">
            <v>7340.1493415198602</v>
          </cell>
          <cell r="V193">
            <v>7138.3263984308596</v>
          </cell>
          <cell r="W193">
            <v>2668.2303733642402</v>
          </cell>
          <cell r="X193">
            <v>4565.0841258155097</v>
          </cell>
          <cell r="Y193">
            <v>232.84176556763501</v>
          </cell>
          <cell r="Z193">
            <v>74887.205737337703</v>
          </cell>
        </row>
        <row r="194">
          <cell r="A194" t="str">
            <v>WP Kuala Lumpur</v>
          </cell>
          <cell r="B194">
            <v>14</v>
          </cell>
          <cell r="C194">
            <v>1.4522015191577999</v>
          </cell>
          <cell r="D194">
            <v>1.4522015191577999</v>
          </cell>
          <cell r="E194">
            <v>0</v>
          </cell>
          <cell r="F194">
            <v>0</v>
          </cell>
          <cell r="G194">
            <v>2.6421512465969799E-5</v>
          </cell>
          <cell r="I194">
            <v>38.115332011266602</v>
          </cell>
          <cell r="J194">
            <v>5028.9893210533601</v>
          </cell>
          <cell r="K194">
            <v>487.25938630193099</v>
          </cell>
          <cell r="L194">
            <v>291.02525022970502</v>
          </cell>
          <cell r="M194">
            <v>682.35266066343604</v>
          </cell>
          <cell r="N194">
            <v>758.09189379295697</v>
          </cell>
          <cell r="O194">
            <v>801.37090367748306</v>
          </cell>
          <cell r="P194">
            <v>843.14870568153697</v>
          </cell>
          <cell r="Q194">
            <v>1165.74052070631</v>
          </cell>
          <cell r="R194">
            <v>6781.6547222751296</v>
          </cell>
          <cell r="S194">
            <v>109069.06637915599</v>
          </cell>
          <cell r="T194">
            <v>7276.13968971135</v>
          </cell>
          <cell r="U194">
            <v>40341.450519275902</v>
          </cell>
          <cell r="V194">
            <v>41086.511367503699</v>
          </cell>
          <cell r="W194">
            <v>5399.2865968689202</v>
          </cell>
          <cell r="X194">
            <v>14965.678205795801</v>
          </cell>
          <cell r="Y194">
            <v>1140.19933738243</v>
          </cell>
          <cell r="Z194">
            <v>122059.47729339699</v>
          </cell>
        </row>
        <row r="195">
          <cell r="A195" t="str">
            <v>WP Labuan</v>
          </cell>
          <cell r="B195">
            <v>15</v>
          </cell>
          <cell r="C195">
            <v>139.32715428529599</v>
          </cell>
          <cell r="D195">
            <v>7.9241830797108799</v>
          </cell>
          <cell r="E195">
            <v>0</v>
          </cell>
          <cell r="F195">
            <v>131.402971205585</v>
          </cell>
          <cell r="G195">
            <v>2.5349334064407002E-3</v>
          </cell>
          <cell r="I195">
            <v>0</v>
          </cell>
          <cell r="J195">
            <v>750.58651940238099</v>
          </cell>
          <cell r="K195">
            <v>9.1777708055619591</v>
          </cell>
          <cell r="L195">
            <v>2.6930070708899798</v>
          </cell>
          <cell r="M195">
            <v>1.15361241202134</v>
          </cell>
          <cell r="N195">
            <v>493.356230079439</v>
          </cell>
          <cell r="O195">
            <v>209.996322507017</v>
          </cell>
          <cell r="P195">
            <v>1.2068615879611899</v>
          </cell>
          <cell r="Q195">
            <v>33.002714939490602</v>
          </cell>
          <cell r="R195">
            <v>51.5224791213004</v>
          </cell>
          <cell r="S195">
            <v>2514.23810393146</v>
          </cell>
          <cell r="T195">
            <v>230.96421000186899</v>
          </cell>
          <cell r="U195">
            <v>280.79011811224899</v>
          </cell>
          <cell r="V195">
            <v>1801.2729670522999</v>
          </cell>
          <cell r="W195">
            <v>75.651371134487405</v>
          </cell>
          <cell r="X195">
            <v>125.559437630563</v>
          </cell>
          <cell r="Y195">
            <v>19.3768432572531</v>
          </cell>
          <cell r="Z195">
            <v>3475.05109999769</v>
          </cell>
        </row>
        <row r="196">
          <cell r="A196" t="str">
            <v>Supra1</v>
          </cell>
          <cell r="C196">
            <v>0</v>
          </cell>
          <cell r="D196">
            <v>0</v>
          </cell>
          <cell r="E196">
            <v>0</v>
          </cell>
          <cell r="F196">
            <v>0</v>
          </cell>
          <cell r="G196">
            <v>0</v>
          </cell>
          <cell r="I196">
            <v>37396.647797976802</v>
          </cell>
          <cell r="J196">
            <v>0</v>
          </cell>
          <cell r="K196">
            <v>0</v>
          </cell>
          <cell r="L196">
            <v>0</v>
          </cell>
          <cell r="M196">
            <v>0</v>
          </cell>
          <cell r="N196">
            <v>0</v>
          </cell>
          <cell r="O196">
            <v>0</v>
          </cell>
          <cell r="P196">
            <v>0</v>
          </cell>
          <cell r="Q196">
            <v>0</v>
          </cell>
          <cell r="R196">
            <v>0</v>
          </cell>
          <cell r="S196">
            <v>0</v>
          </cell>
          <cell r="T196">
            <v>0</v>
          </cell>
          <cell r="U196">
            <v>0</v>
          </cell>
          <cell r="V196">
            <v>0</v>
          </cell>
          <cell r="W196">
            <v>0</v>
          </cell>
          <cell r="X196">
            <v>0</v>
          </cell>
          <cell r="Y196">
            <v>0</v>
          </cell>
          <cell r="Z196">
            <v>37396.647797976802</v>
          </cell>
        </row>
        <row r="197">
          <cell r="A197" t="str">
            <v>MALAYSIA</v>
          </cell>
          <cell r="C197">
            <v>56094.863948008802</v>
          </cell>
          <cell r="D197">
            <v>42177.282744000098</v>
          </cell>
          <cell r="E197">
            <v>5680.5177895924298</v>
          </cell>
          <cell r="F197">
            <v>8237.0634144162996</v>
          </cell>
          <cell r="G197">
            <v>1.0205960588298699</v>
          </cell>
          <cell r="I197">
            <v>63679.570402235702</v>
          </cell>
          <cell r="J197">
            <v>193236.87487791901</v>
          </cell>
          <cell r="K197">
            <v>20520.3540832705</v>
          </cell>
          <cell r="L197">
            <v>3292.5069088150199</v>
          </cell>
          <cell r="M197">
            <v>11332.0197671565</v>
          </cell>
          <cell r="N197">
            <v>56890.6905584009</v>
          </cell>
          <cell r="O197">
            <v>25729.4159043656</v>
          </cell>
          <cell r="P197">
            <v>47395.620080784298</v>
          </cell>
          <cell r="Q197">
            <v>28076.267575125901</v>
          </cell>
          <cell r="R197">
            <v>29554.397320664899</v>
          </cell>
          <cell r="S197">
            <v>434459.632237071</v>
          </cell>
          <cell r="T197">
            <v>80322.4492331277</v>
          </cell>
          <cell r="U197">
            <v>132979.18733601301</v>
          </cell>
          <cell r="V197">
            <v>116531.80588113</v>
          </cell>
          <cell r="W197">
            <v>39519.567445151901</v>
          </cell>
          <cell r="X197">
            <v>65106.622341648297</v>
          </cell>
          <cell r="Y197">
            <v>10585.702477803399</v>
          </cell>
          <cell r="Z197">
            <v>787611.04126370198</v>
          </cell>
        </row>
      </sheetData>
      <sheetData sheetId="4">
        <row r="3">
          <cell r="B3" t="str">
            <v>row</v>
          </cell>
        </row>
      </sheetData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 refreshError="1"/>
      <sheetData sheetId="47" refreshError="1"/>
      <sheetData sheetId="48" refreshError="1"/>
      <sheetData sheetId="49" refreshError="1"/>
    </sheetDataSet>
  </externalBook>
</externalLink>
</file>

<file path=xl/externalLinks/externalLink2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1"/>
      <sheetName val="VA-curr"/>
      <sheetName val="VA-cons"/>
      <sheetName val="VA_CONSTANT"/>
      <sheetName val="ref"/>
      <sheetName val="Tbl1_Msia"/>
      <sheetName val="Tbl3_05"/>
      <sheetName val="Tbl5_06"/>
      <sheetName val="Tbl7_06"/>
      <sheetName val="Tbl8_07"/>
      <sheetName val="Tbl10_07"/>
      <sheetName val="Tbl11_08"/>
      <sheetName val="Tbl13_08"/>
      <sheetName val="Tbl14_09"/>
      <sheetName val="Tbl16_09"/>
      <sheetName val="Tbl17_10"/>
      <sheetName val="Tbl19_10"/>
      <sheetName val="Tbl20_11"/>
      <sheetName val="Tbl22_11"/>
      <sheetName val="Tbl23_12"/>
      <sheetName val="Tbl25_12"/>
      <sheetName val="Tbl26_13"/>
      <sheetName val="Tbl28_13"/>
      <sheetName val="Tbl29_Curr&amp;perCapita"/>
      <sheetName val="JHR"/>
      <sheetName val="KDH"/>
      <sheetName val="KLTN"/>
      <sheetName val="MLK"/>
      <sheetName val="N9"/>
      <sheetName val="PHG"/>
      <sheetName val="PP"/>
      <sheetName val="PRK"/>
      <sheetName val="PRLS"/>
      <sheetName val="SLGR"/>
      <sheetName val="TRGN"/>
      <sheetName val="SBH"/>
      <sheetName val="SRWK"/>
      <sheetName val="WPKL"/>
      <sheetName val="WPL"/>
      <sheetName val="Sheet2"/>
      <sheetName val="Sheet3"/>
      <sheetName val="Sheet6"/>
      <sheetName val="Sheet4"/>
      <sheetName val="Sheet4 (2)"/>
      <sheetName val="Sheet5"/>
      <sheetName val="Sheet7"/>
      <sheetName val="7.6"/>
      <sheetName val="4.8"/>
      <sheetName val="4.9"/>
      <sheetName val="4.3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</sheetDataSet>
  </externalBook>
</externalLink>
</file>

<file path=xl/externalLinks/externalLink2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1"/>
      <sheetName val="VA-curr"/>
      <sheetName val="VA-cons"/>
      <sheetName val="VA_CONSTANT"/>
      <sheetName val="ref"/>
      <sheetName val="Tbl1_Msia"/>
      <sheetName val="Tbl3_05"/>
      <sheetName val="Tbl5_06"/>
      <sheetName val="Tbl7_06"/>
      <sheetName val="Tbl8_07"/>
      <sheetName val="Tbl10_07"/>
      <sheetName val="Tbl11_08"/>
      <sheetName val="Tbl13_08"/>
      <sheetName val="Tbl14_09"/>
      <sheetName val="Tbl16_09"/>
      <sheetName val="Tbl17_10"/>
      <sheetName val="Tbl19_10"/>
      <sheetName val="Tbl20_11"/>
      <sheetName val="Tbl22_11"/>
      <sheetName val="Tbl23_12"/>
      <sheetName val="Tbl25_12"/>
      <sheetName val="Tbl26_13"/>
      <sheetName val="Tbl28_13"/>
      <sheetName val="Tbl29_Curr&amp;perCapita"/>
      <sheetName val="JHR"/>
      <sheetName val="KDH"/>
      <sheetName val="KLTN"/>
      <sheetName val="MLK"/>
      <sheetName val="N9"/>
      <sheetName val="PHG"/>
      <sheetName val="PP"/>
      <sheetName val="PRK"/>
      <sheetName val="PRLS"/>
      <sheetName val="SLGR"/>
      <sheetName val="TRGN"/>
      <sheetName val="SBH"/>
      <sheetName val="SRWK"/>
      <sheetName val="WPKL"/>
      <sheetName val="WPL"/>
      <sheetName val="Sheet2"/>
      <sheetName val="Sheet3"/>
      <sheetName val="Sheet6"/>
      <sheetName val="Sheet4"/>
      <sheetName val="Sheet4 (2)"/>
      <sheetName val="Sheet5"/>
      <sheetName val="Sheet7"/>
      <sheetName val="7.6"/>
      <sheetName val="4.8"/>
      <sheetName val="4.9"/>
      <sheetName val="4.3"/>
    </sheetNames>
    <sheetDataSet>
      <sheetData sheetId="0" refreshError="1"/>
      <sheetData sheetId="1" refreshError="1"/>
      <sheetData sheetId="2" refreshError="1"/>
      <sheetData sheetId="3" refreshError="1">
        <row r="1">
          <cell r="C1" t="str">
            <v>agri</v>
          </cell>
          <cell r="D1" t="str">
            <v>a1</v>
          </cell>
          <cell r="E1" t="str">
            <v>a2</v>
          </cell>
          <cell r="F1" t="str">
            <v>a3</v>
          </cell>
          <cell r="I1" t="str">
            <v>mq</v>
          </cell>
          <cell r="J1" t="str">
            <v>mfg</v>
          </cell>
          <cell r="R1" t="str">
            <v>c</v>
          </cell>
          <cell r="S1" t="str">
            <v>svs</v>
          </cell>
          <cell r="T1" t="str">
            <v>s1</v>
          </cell>
          <cell r="U1" t="str">
            <v>s2</v>
          </cell>
          <cell r="V1" t="str">
            <v>s3</v>
          </cell>
          <cell r="W1" t="str">
            <v>s4</v>
          </cell>
          <cell r="X1" t="str">
            <v>s5</v>
          </cell>
          <cell r="Y1" t="str">
            <v>di</v>
          </cell>
        </row>
        <row r="2">
          <cell r="A2" t="str">
            <v>CONSTANT</v>
          </cell>
          <cell r="B2" t="str">
            <v>Industry</v>
          </cell>
          <cell r="D2">
            <v>1</v>
          </cell>
          <cell r="E2">
            <v>2</v>
          </cell>
          <cell r="F2">
            <v>3</v>
          </cell>
          <cell r="I2">
            <v>4</v>
          </cell>
          <cell r="K2">
            <v>6</v>
          </cell>
          <cell r="L2">
            <v>7</v>
          </cell>
          <cell r="M2">
            <v>8</v>
          </cell>
          <cell r="N2">
            <v>9</v>
          </cell>
          <cell r="O2">
            <v>10</v>
          </cell>
          <cell r="P2">
            <v>11</v>
          </cell>
          <cell r="Q2">
            <v>12</v>
          </cell>
          <cell r="R2">
            <v>5</v>
          </cell>
          <cell r="T2">
            <v>13</v>
          </cell>
          <cell r="U2">
            <v>14</v>
          </cell>
          <cell r="V2">
            <v>15</v>
          </cell>
          <cell r="W2">
            <v>16</v>
          </cell>
        </row>
        <row r="3">
          <cell r="A3">
            <v>2005</v>
          </cell>
          <cell r="B3" t="str">
            <v>I</v>
          </cell>
          <cell r="C3" t="str">
            <v>Agriculture</v>
          </cell>
          <cell r="D3" t="str">
            <v>Tanaman</v>
          </cell>
          <cell r="E3" t="str">
            <v>Pembalakan</v>
          </cell>
          <cell r="F3" t="str">
            <v>Perikanan</v>
          </cell>
          <cell r="I3" t="str">
            <v>Mining andQuarrying</v>
          </cell>
          <cell r="J3" t="str">
            <v>Manufacturing</v>
          </cell>
          <cell r="K3" t="str">
            <v>Prosesan Makanan, Minuman dan Produk Tembakau</v>
          </cell>
          <cell r="L3" t="str">
            <v>Tekstil, Pakaian, Kulit dan Kasut</v>
          </cell>
          <cell r="M3" t="str">
            <v>Keluaran Kayu, Perabot, Produk Kertas, Percetakan dan Penerbitan</v>
          </cell>
          <cell r="N3" t="str">
            <v>Produk Petroleum, Bahan kimia, Getah dan Plastik</v>
          </cell>
          <cell r="O3" t="str">
            <v>Produk Mineral Bukan Logam, Logam Asli dan Produk Logam Yang Direka</v>
          </cell>
          <cell r="P3" t="str">
            <v>Elektrik dan Elektronik</v>
          </cell>
          <cell r="Q3" t="str">
            <v>Kelengkapan Pengangkutan dan Pembuatan Lain</v>
          </cell>
          <cell r="R3" t="str">
            <v>Construction</v>
          </cell>
          <cell r="S3" t="str">
            <v>Services</v>
          </cell>
          <cell r="T3" t="str">
            <v>Utiliti, Transport &amp; Communication</v>
          </cell>
          <cell r="U3" t="str">
            <v>WRT, Accomm &amp; Restaurant</v>
          </cell>
          <cell r="V3" t="str">
            <v>Finance &amp; Insurance, Real Estate &amp; Business Services</v>
          </cell>
          <cell r="W3" t="str">
            <v>Other Services</v>
          </cell>
          <cell r="X3" t="str">
            <v>Government Services</v>
          </cell>
          <cell r="Y3" t="str">
            <v>Plus :Import Duties</v>
          </cell>
          <cell r="Z3" t="str">
            <v>GDP atPurchasers' Prices</v>
          </cell>
        </row>
        <row r="4">
          <cell r="A4" t="str">
            <v>States</v>
          </cell>
          <cell r="B4" t="str">
            <v>Converter</v>
          </cell>
        </row>
        <row r="5">
          <cell r="A5" t="str">
            <v>Johor</v>
          </cell>
          <cell r="B5" t="str">
            <v>01</v>
          </cell>
          <cell r="C5">
            <v>6188.6869740789298</v>
          </cell>
          <cell r="D5">
            <v>5669.7259013497996</v>
          </cell>
          <cell r="E5">
            <v>45.404660919470203</v>
          </cell>
          <cell r="F5">
            <v>473.55641180965398</v>
          </cell>
          <cell r="I5">
            <v>50.620516345188399</v>
          </cell>
          <cell r="J5">
            <v>19313.560805921999</v>
          </cell>
          <cell r="K5">
            <v>1888.2624376276301</v>
          </cell>
          <cell r="L5">
            <v>1149.0903681325999</v>
          </cell>
          <cell r="M5">
            <v>1714.3932465764999</v>
          </cell>
          <cell r="N5">
            <v>2991.2672766727201</v>
          </cell>
          <cell r="O5">
            <v>2006.31809600568</v>
          </cell>
          <cell r="P5">
            <v>8059.1865180237201</v>
          </cell>
          <cell r="Q5">
            <v>1505.0428628831401</v>
          </cell>
          <cell r="R5">
            <v>1670.54664818574</v>
          </cell>
          <cell r="S5">
            <v>22105.495280909901</v>
          </cell>
          <cell r="T5">
            <v>5121.6287950521801</v>
          </cell>
          <cell r="U5">
            <v>4738.8112307610199</v>
          </cell>
          <cell r="V5">
            <v>6491.4735762118498</v>
          </cell>
          <cell r="W5">
            <v>2496.7540465810398</v>
          </cell>
          <cell r="X5">
            <v>3256.8276323038199</v>
          </cell>
          <cell r="Y5">
            <v>728.65346871345605</v>
          </cell>
          <cell r="Z5">
            <v>50057.5636941552</v>
          </cell>
        </row>
        <row r="6">
          <cell r="A6" t="str">
            <v>Kedah</v>
          </cell>
          <cell r="B6" t="str">
            <v>02</v>
          </cell>
          <cell r="C6">
            <v>2205.86141292909</v>
          </cell>
          <cell r="D6">
            <v>1914.1195857136699</v>
          </cell>
          <cell r="E6">
            <v>48.185576857368801</v>
          </cell>
          <cell r="F6">
            <v>243.55625035804999</v>
          </cell>
          <cell r="I6">
            <v>16.798627679947501</v>
          </cell>
          <cell r="J6">
            <v>6439.0935720568305</v>
          </cell>
          <cell r="K6">
            <v>281.20731449561799</v>
          </cell>
          <cell r="L6">
            <v>96.930988138971202</v>
          </cell>
          <cell r="M6">
            <v>440.53144658206003</v>
          </cell>
          <cell r="N6">
            <v>1243.63644861429</v>
          </cell>
          <cell r="O6">
            <v>1069.4520876377201</v>
          </cell>
          <cell r="P6">
            <v>2468.58309146803</v>
          </cell>
          <cell r="Q6">
            <v>838.75219512014905</v>
          </cell>
          <cell r="R6">
            <v>479.920265520209</v>
          </cell>
          <cell r="S6">
            <v>8577.0303768635804</v>
          </cell>
          <cell r="T6">
            <v>1286.23198685443</v>
          </cell>
          <cell r="U6">
            <v>2023.71962814313</v>
          </cell>
          <cell r="V6">
            <v>1562.0316095077601</v>
          </cell>
          <cell r="W6">
            <v>1614.1054910212999</v>
          </cell>
          <cell r="X6">
            <v>2090.9416613369599</v>
          </cell>
          <cell r="Y6">
            <v>109.9703374261</v>
          </cell>
          <cell r="Z6">
            <v>17828.6745924758</v>
          </cell>
        </row>
        <row r="7">
          <cell r="A7" t="str">
            <v>Kelantan</v>
          </cell>
          <cell r="B7" t="str">
            <v>03</v>
          </cell>
          <cell r="C7">
            <v>2344.5991933385599</v>
          </cell>
          <cell r="D7">
            <v>1883.75251168818</v>
          </cell>
          <cell r="E7">
            <v>292.99724383027001</v>
          </cell>
          <cell r="F7">
            <v>167.84943782010399</v>
          </cell>
          <cell r="I7">
            <v>16.786386316163199</v>
          </cell>
          <cell r="J7">
            <v>546.021104581906</v>
          </cell>
          <cell r="K7">
            <v>133.716111525911</v>
          </cell>
          <cell r="L7">
            <v>82.117642096891799</v>
          </cell>
          <cell r="M7">
            <v>99.548580440402105</v>
          </cell>
          <cell r="N7">
            <v>77.427332457531506</v>
          </cell>
          <cell r="O7">
            <v>34.503208304897598</v>
          </cell>
          <cell r="P7">
            <v>114.890064756613</v>
          </cell>
          <cell r="Q7">
            <v>3.8181649996589799</v>
          </cell>
          <cell r="R7">
            <v>177.04286407597399</v>
          </cell>
          <cell r="S7">
            <v>5935.6247485070598</v>
          </cell>
          <cell r="T7">
            <v>723.53971458984802</v>
          </cell>
          <cell r="U7">
            <v>1624.3435341894599</v>
          </cell>
          <cell r="V7">
            <v>647.72293706302503</v>
          </cell>
          <cell r="W7">
            <v>1141.9703719863901</v>
          </cell>
          <cell r="X7">
            <v>1798.04819067834</v>
          </cell>
          <cell r="Y7">
            <v>11.1525705205711</v>
          </cell>
          <cell r="Z7">
            <v>9031.2268673402305</v>
          </cell>
        </row>
        <row r="8">
          <cell r="A8" t="str">
            <v>Melaka</v>
          </cell>
          <cell r="B8" t="str">
            <v>04</v>
          </cell>
          <cell r="C8">
            <v>813.34341062993201</v>
          </cell>
          <cell r="D8">
            <v>799.24648329818001</v>
          </cell>
          <cell r="E8">
            <v>4.0672606939171997E-2</v>
          </cell>
          <cell r="F8">
            <v>14.0562547248129</v>
          </cell>
          <cell r="I8">
            <v>7.9443777633508503</v>
          </cell>
          <cell r="J8">
            <v>7593.5701683297902</v>
          </cell>
          <cell r="K8">
            <v>229.645071173025</v>
          </cell>
          <cell r="L8">
            <v>98.459729658165202</v>
          </cell>
          <cell r="M8">
            <v>411.14213293316999</v>
          </cell>
          <cell r="N8">
            <v>2862.92900939939</v>
          </cell>
          <cell r="O8">
            <v>611.91226312907202</v>
          </cell>
          <cell r="P8">
            <v>2167.05771523879</v>
          </cell>
          <cell r="Q8">
            <v>1212.4242467981801</v>
          </cell>
          <cell r="R8">
            <v>340.14170407848502</v>
          </cell>
          <cell r="S8">
            <v>6281.4052104497096</v>
          </cell>
          <cell r="T8">
            <v>1256.6868027578</v>
          </cell>
          <cell r="U8">
            <v>1861.2386838883499</v>
          </cell>
          <cell r="V8">
            <v>1276.8413914809501</v>
          </cell>
          <cell r="W8">
            <v>959.94229629765505</v>
          </cell>
          <cell r="X8">
            <v>926.69603602494703</v>
          </cell>
          <cell r="Y8">
            <v>12.647305123930799</v>
          </cell>
          <cell r="Z8">
            <v>15049.0521763752</v>
          </cell>
        </row>
        <row r="9">
          <cell r="A9" t="str">
            <v>Negeri Sembilan</v>
          </cell>
          <cell r="B9" t="str">
            <v>05</v>
          </cell>
          <cell r="C9">
            <v>1638.4824392743301</v>
          </cell>
          <cell r="D9">
            <v>1577.11907276651</v>
          </cell>
          <cell r="E9">
            <v>36.968810853014197</v>
          </cell>
          <cell r="F9">
            <v>24.394555654808499</v>
          </cell>
          <cell r="I9">
            <v>17.8073562157117</v>
          </cell>
          <cell r="J9">
            <v>10528.084675726601</v>
          </cell>
          <cell r="K9">
            <v>1056.1793738148799</v>
          </cell>
          <cell r="L9">
            <v>396.31895420225999</v>
          </cell>
          <cell r="M9">
            <v>371.14684069650701</v>
          </cell>
          <cell r="N9">
            <v>2262.04761504506</v>
          </cell>
          <cell r="O9">
            <v>723.17558514235202</v>
          </cell>
          <cell r="P9">
            <v>4681.3968444028596</v>
          </cell>
          <cell r="Q9">
            <v>1037.8194624227001</v>
          </cell>
          <cell r="R9">
            <v>411.71665288432098</v>
          </cell>
          <cell r="S9">
            <v>7045.2758865559599</v>
          </cell>
          <cell r="T9">
            <v>1564.2072475928301</v>
          </cell>
          <cell r="U9">
            <v>1685.5216305358299</v>
          </cell>
          <cell r="V9">
            <v>1465.2132277160799</v>
          </cell>
          <cell r="W9">
            <v>1045.59591398047</v>
          </cell>
          <cell r="X9">
            <v>1284.7378667307601</v>
          </cell>
          <cell r="Y9">
            <v>94.643394910766901</v>
          </cell>
          <cell r="Z9">
            <v>19736.0104055677</v>
          </cell>
        </row>
        <row r="10">
          <cell r="A10" t="str">
            <v>Pahang</v>
          </cell>
          <cell r="B10" t="str">
            <v>06</v>
          </cell>
          <cell r="C10">
            <v>5408.1524182366702</v>
          </cell>
          <cell r="D10">
            <v>4247.9775913840704</v>
          </cell>
          <cell r="E10">
            <v>700.02655418262998</v>
          </cell>
          <cell r="F10">
            <v>460.14827266996701</v>
          </cell>
          <cell r="I10">
            <v>100.97265852557599</v>
          </cell>
          <cell r="J10">
            <v>6422.5911004641202</v>
          </cell>
          <cell r="K10">
            <v>496.46787956383002</v>
          </cell>
          <cell r="L10">
            <v>17.898124393975099</v>
          </cell>
          <cell r="M10">
            <v>571.63532464968898</v>
          </cell>
          <cell r="N10">
            <v>3138.7165912176501</v>
          </cell>
          <cell r="O10">
            <v>579.36037098090799</v>
          </cell>
          <cell r="P10">
            <v>155.79759004910699</v>
          </cell>
          <cell r="Q10">
            <v>1462.7152196089601</v>
          </cell>
          <cell r="R10">
            <v>575.26311602041301</v>
          </cell>
          <cell r="S10">
            <v>10514.660589892301</v>
          </cell>
          <cell r="T10">
            <v>1182.4679888487699</v>
          </cell>
          <cell r="U10">
            <v>3212.7132296569698</v>
          </cell>
          <cell r="V10">
            <v>1370.6219651210999</v>
          </cell>
          <cell r="W10">
            <v>2811.54899205008</v>
          </cell>
          <cell r="X10">
            <v>1937.30841421541</v>
          </cell>
          <cell r="Y10">
            <v>39.701491019977198</v>
          </cell>
          <cell r="Z10">
            <v>23061.341374159099</v>
          </cell>
        </row>
        <row r="11">
          <cell r="A11" t="str">
            <v>Pulau Pinang</v>
          </cell>
          <cell r="B11" t="str">
            <v>07</v>
          </cell>
          <cell r="C11">
            <v>633.88290365591899</v>
          </cell>
          <cell r="D11">
            <v>486.018817116371</v>
          </cell>
          <cell r="E11">
            <v>0</v>
          </cell>
          <cell r="F11">
            <v>147.86408653954899</v>
          </cell>
          <cell r="I11">
            <v>17.481763989479099</v>
          </cell>
          <cell r="J11">
            <v>21249.074678795201</v>
          </cell>
          <cell r="K11">
            <v>593.55731447201003</v>
          </cell>
          <cell r="L11">
            <v>586.91874447794896</v>
          </cell>
          <cell r="M11">
            <v>620.24819278525695</v>
          </cell>
          <cell r="N11">
            <v>1660.50973175387</v>
          </cell>
          <cell r="O11">
            <v>1319.6283323750499</v>
          </cell>
          <cell r="P11">
            <v>15385.732970271099</v>
          </cell>
          <cell r="Q11">
            <v>1082.4793926599</v>
          </cell>
          <cell r="R11">
            <v>844.03512199132797</v>
          </cell>
          <cell r="S11">
            <v>16137.5740257668</v>
          </cell>
          <cell r="T11">
            <v>3422.52377358782</v>
          </cell>
          <cell r="U11">
            <v>4377.50240669906</v>
          </cell>
          <cell r="V11">
            <v>4705.9583963055902</v>
          </cell>
          <cell r="W11">
            <v>1743.76443271893</v>
          </cell>
          <cell r="X11">
            <v>1887.8250164554099</v>
          </cell>
          <cell r="Y11">
            <v>303.93796150801199</v>
          </cell>
          <cell r="Z11">
            <v>39185.986455706698</v>
          </cell>
        </row>
        <row r="12">
          <cell r="A12" t="str">
            <v>Perak</v>
          </cell>
          <cell r="B12" t="str">
            <v>08</v>
          </cell>
          <cell r="C12">
            <v>4685.9803496023796</v>
          </cell>
          <cell r="D12">
            <v>3298.0502540899201</v>
          </cell>
          <cell r="E12">
            <v>406.45567201757098</v>
          </cell>
          <cell r="F12">
            <v>981.47442349488597</v>
          </cell>
          <cell r="I12">
            <v>91.091266776845004</v>
          </cell>
          <cell r="J12">
            <v>5548.31659775966</v>
          </cell>
          <cell r="K12">
            <v>765.12245350003798</v>
          </cell>
          <cell r="L12">
            <v>265.726435190225</v>
          </cell>
          <cell r="M12">
            <v>338.617127108055</v>
          </cell>
          <cell r="N12">
            <v>1389.44580012133</v>
          </cell>
          <cell r="O12">
            <v>1099.7346644869101</v>
          </cell>
          <cell r="P12">
            <v>1503.72828676476</v>
          </cell>
          <cell r="Q12">
            <v>185.94183058834599</v>
          </cell>
          <cell r="R12">
            <v>703.66473522178899</v>
          </cell>
          <cell r="S12">
            <v>16636.6462646972</v>
          </cell>
          <cell r="T12">
            <v>5265.6380011209203</v>
          </cell>
          <cell r="U12">
            <v>3383.9586427775098</v>
          </cell>
          <cell r="V12">
            <v>2990.64760046632</v>
          </cell>
          <cell r="W12">
            <v>2275.7173696558698</v>
          </cell>
          <cell r="X12">
            <v>2720.6846506766201</v>
          </cell>
          <cell r="Y12">
            <v>67.206208322212206</v>
          </cell>
          <cell r="Z12">
            <v>27732.905422380099</v>
          </cell>
        </row>
        <row r="13">
          <cell r="A13" t="str">
            <v>Perlis</v>
          </cell>
          <cell r="B13" t="str">
            <v>09</v>
          </cell>
          <cell r="C13">
            <v>725.89663866670503</v>
          </cell>
          <cell r="D13">
            <v>278.91880025355698</v>
          </cell>
          <cell r="E13">
            <v>0</v>
          </cell>
          <cell r="F13">
            <v>446.97783841314799</v>
          </cell>
          <cell r="I13">
            <v>6.9470361339644002</v>
          </cell>
          <cell r="J13">
            <v>351.52005627757399</v>
          </cell>
          <cell r="K13">
            <v>44.269024490114496</v>
          </cell>
          <cell r="L13">
            <v>60.578535001281097</v>
          </cell>
          <cell r="M13">
            <v>6.5541373030035297</v>
          </cell>
          <cell r="N13">
            <v>168.24860846190299</v>
          </cell>
          <cell r="O13">
            <v>70.705771288334802</v>
          </cell>
          <cell r="P13">
            <v>0.92189678059466695</v>
          </cell>
          <cell r="Q13">
            <v>0.24208295234268001</v>
          </cell>
          <cell r="R13">
            <v>103.337365275102</v>
          </cell>
          <cell r="S13">
            <v>1525.83336834177</v>
          </cell>
          <cell r="T13">
            <v>546.75645965767706</v>
          </cell>
          <cell r="U13">
            <v>180.331110330911</v>
          </cell>
          <cell r="V13">
            <v>185.90757136182501</v>
          </cell>
          <cell r="W13">
            <v>220.28500223045799</v>
          </cell>
          <cell r="X13">
            <v>392.55322476089799</v>
          </cell>
          <cell r="Y13">
            <v>131.38239279555199</v>
          </cell>
          <cell r="Z13">
            <v>2844.9168574906698</v>
          </cell>
        </row>
        <row r="14">
          <cell r="A14" t="str">
            <v>Selangor</v>
          </cell>
          <cell r="B14">
            <v>10</v>
          </cell>
          <cell r="C14">
            <v>1700.94850627546</v>
          </cell>
          <cell r="D14">
            <v>1249.83756190091</v>
          </cell>
          <cell r="E14">
            <v>16.9925384062762</v>
          </cell>
          <cell r="F14">
            <v>434.11840596827602</v>
          </cell>
          <cell r="I14">
            <v>110.675543265549</v>
          </cell>
          <cell r="J14">
            <v>41647.757199532098</v>
          </cell>
          <cell r="K14">
            <v>5731.0679308809504</v>
          </cell>
          <cell r="L14">
            <v>380.54330017951997</v>
          </cell>
          <cell r="M14">
            <v>2421.2223443857401</v>
          </cell>
          <cell r="N14">
            <v>4938.7307381500304</v>
          </cell>
          <cell r="O14">
            <v>4365.0052055072902</v>
          </cell>
          <cell r="P14">
            <v>12415.9563022166</v>
          </cell>
          <cell r="Q14">
            <v>11395.231378212</v>
          </cell>
          <cell r="R14">
            <v>5046.5629932728398</v>
          </cell>
          <cell r="S14">
            <v>60916.670571898598</v>
          </cell>
          <cell r="T14">
            <v>16201.6721678055</v>
          </cell>
          <cell r="U14">
            <v>20229.6977731402</v>
          </cell>
          <cell r="V14">
            <v>14073.437855992701</v>
          </cell>
          <cell r="W14">
            <v>5684.9188574445898</v>
          </cell>
          <cell r="X14">
            <v>4726.9439175156504</v>
          </cell>
          <cell r="Y14">
            <v>3762.1254486965399</v>
          </cell>
          <cell r="Z14">
            <v>113184.74026294101</v>
          </cell>
        </row>
        <row r="15">
          <cell r="A15" t="str">
            <v>Terengganu</v>
          </cell>
          <cell r="B15">
            <v>11</v>
          </cell>
          <cell r="C15">
            <v>1565.5290648018599</v>
          </cell>
          <cell r="D15">
            <v>1073.6706009096399</v>
          </cell>
          <cell r="E15">
            <v>153.17327892166099</v>
          </cell>
          <cell r="F15">
            <v>338.68518497056101</v>
          </cell>
          <cell r="I15">
            <v>10.4755656271611</v>
          </cell>
          <cell r="J15">
            <v>6476.2641170741999</v>
          </cell>
          <cell r="K15">
            <v>97.305363964005096</v>
          </cell>
          <cell r="L15">
            <v>27.908073639538699</v>
          </cell>
          <cell r="M15">
            <v>145.959550427875</v>
          </cell>
          <cell r="N15">
            <v>5737.3221183033302</v>
          </cell>
          <cell r="O15">
            <v>399.11324204521202</v>
          </cell>
          <cell r="P15">
            <v>5.0954298774075903</v>
          </cell>
          <cell r="Q15">
            <v>63.560338816834197</v>
          </cell>
          <cell r="R15">
            <v>413.540567422283</v>
          </cell>
          <cell r="S15">
            <v>7087.1959635036601</v>
          </cell>
          <cell r="T15">
            <v>2938.6086555571401</v>
          </cell>
          <cell r="U15">
            <v>1189.81752500624</v>
          </cell>
          <cell r="V15">
            <v>544.83815395728197</v>
          </cell>
          <cell r="W15">
            <v>762.75474874239501</v>
          </cell>
          <cell r="X15">
            <v>1651.1768802406</v>
          </cell>
          <cell r="Y15">
            <v>9.2395649206271493</v>
          </cell>
          <cell r="Z15">
            <v>15562.244843349799</v>
          </cell>
        </row>
        <row r="16">
          <cell r="A16" t="str">
            <v>Sabah</v>
          </cell>
          <cell r="B16">
            <v>12</v>
          </cell>
          <cell r="C16">
            <v>9647.3803529176894</v>
          </cell>
          <cell r="D16">
            <v>6318.3875139191196</v>
          </cell>
          <cell r="E16">
            <v>2265.7688590278499</v>
          </cell>
          <cell r="F16">
            <v>1063.2239799707199</v>
          </cell>
          <cell r="I16">
            <v>5132.6603951794996</v>
          </cell>
          <cell r="J16">
            <v>3148.6969028643598</v>
          </cell>
          <cell r="K16">
            <v>1760.7973808909701</v>
          </cell>
          <cell r="L16">
            <v>25.268410039433601</v>
          </cell>
          <cell r="M16">
            <v>910.40826712844898</v>
          </cell>
          <cell r="N16">
            <v>110.404578133225</v>
          </cell>
          <cell r="O16">
            <v>190.22212738276301</v>
          </cell>
          <cell r="P16">
            <v>5.9322727378743503</v>
          </cell>
          <cell r="Q16">
            <v>145.66386655164101</v>
          </cell>
          <cell r="R16">
            <v>950.17214652152404</v>
          </cell>
          <cell r="S16">
            <v>13421.123082458</v>
          </cell>
          <cell r="T16">
            <v>2601.18674242421</v>
          </cell>
          <cell r="U16">
            <v>3787.1510727289601</v>
          </cell>
          <cell r="V16">
            <v>2791.7752197510199</v>
          </cell>
          <cell r="W16">
            <v>1439.16800893804</v>
          </cell>
          <cell r="X16">
            <v>2801.84203861574</v>
          </cell>
          <cell r="Y16">
            <v>126.63967503849101</v>
          </cell>
          <cell r="Z16">
            <v>32426.672554979501</v>
          </cell>
        </row>
        <row r="17">
          <cell r="A17" t="str">
            <v>Sarawak</v>
          </cell>
          <cell r="B17">
            <v>13</v>
          </cell>
          <cell r="C17">
            <v>7277.5600092764498</v>
          </cell>
          <cell r="D17">
            <v>2688.1252017148199</v>
          </cell>
          <cell r="E17">
            <v>3980.5306111598502</v>
          </cell>
          <cell r="F17">
            <v>608.904196401783</v>
          </cell>
          <cell r="I17">
            <v>15492.7551275153</v>
          </cell>
          <cell r="J17">
            <v>15986.7967793149</v>
          </cell>
          <cell r="K17">
            <v>577.80423886552705</v>
          </cell>
          <cell r="L17">
            <v>18.816444659134401</v>
          </cell>
          <cell r="M17">
            <v>1591.1434893918499</v>
          </cell>
          <cell r="N17">
            <v>12491.029111321701</v>
          </cell>
          <cell r="O17">
            <v>465.65915069333499</v>
          </cell>
          <cell r="P17">
            <v>610.89899601884804</v>
          </cell>
          <cell r="Q17">
            <v>231.44534836451899</v>
          </cell>
          <cell r="R17">
            <v>1368.2228298833199</v>
          </cell>
          <cell r="S17">
            <v>17345.898143881801</v>
          </cell>
          <cell r="T17">
            <v>4159.0955870482303</v>
          </cell>
          <cell r="U17">
            <v>4254.8856685601104</v>
          </cell>
          <cell r="V17">
            <v>4220.5458403617604</v>
          </cell>
          <cell r="W17">
            <v>1900.1070644228801</v>
          </cell>
          <cell r="X17">
            <v>2811.26398348885</v>
          </cell>
          <cell r="Y17">
            <v>229.13657208042</v>
          </cell>
          <cell r="Z17">
            <v>57700.369461952301</v>
          </cell>
        </row>
        <row r="18">
          <cell r="A18" t="str">
            <v>WP Kuala Lumpur</v>
          </cell>
          <cell r="B18">
            <v>14</v>
          </cell>
          <cell r="C18">
            <v>2.1689198892843402</v>
          </cell>
          <cell r="D18">
            <v>2.1689198892843402</v>
          </cell>
          <cell r="E18">
            <v>0</v>
          </cell>
          <cell r="F18">
            <v>0</v>
          </cell>
          <cell r="I18">
            <v>24.8085170014017</v>
          </cell>
          <cell r="J18">
            <v>3907.8977998006098</v>
          </cell>
          <cell r="K18">
            <v>460.74423564599903</v>
          </cell>
          <cell r="L18">
            <v>295.220099718342</v>
          </cell>
          <cell r="M18">
            <v>1056.44641275192</v>
          </cell>
          <cell r="N18">
            <v>577.84337992862697</v>
          </cell>
          <cell r="O18">
            <v>462.74103243345598</v>
          </cell>
          <cell r="P18">
            <v>482.255021393606</v>
          </cell>
          <cell r="Q18">
            <v>572.64761792866295</v>
          </cell>
          <cell r="R18">
            <v>2998.0714186278701</v>
          </cell>
          <cell r="S18">
            <v>59372.634297558601</v>
          </cell>
          <cell r="T18">
            <v>4062.56745868399</v>
          </cell>
          <cell r="U18">
            <v>21923.565608608798</v>
          </cell>
          <cell r="V18">
            <v>22714.2177897578</v>
          </cell>
          <cell r="W18">
            <v>3342.8796808709599</v>
          </cell>
          <cell r="X18">
            <v>7329.4037596370499</v>
          </cell>
          <cell r="Y18">
            <v>711.37331333309896</v>
          </cell>
          <cell r="Z18">
            <v>67016.954266210902</v>
          </cell>
        </row>
        <row r="19">
          <cell r="A19" t="str">
            <v>WP Labuan</v>
          </cell>
          <cell r="B19">
            <v>15</v>
          </cell>
          <cell r="C19">
            <v>73.771698700430406</v>
          </cell>
          <cell r="D19">
            <v>6.79363146008754</v>
          </cell>
          <cell r="E19">
            <v>0</v>
          </cell>
          <cell r="F19">
            <v>66.978067240342796</v>
          </cell>
          <cell r="I19">
            <v>0</v>
          </cell>
          <cell r="J19">
            <v>595.108748200533</v>
          </cell>
          <cell r="K19">
            <v>24.0042477805912</v>
          </cell>
          <cell r="L19">
            <v>2.2342777848289801</v>
          </cell>
          <cell r="M19">
            <v>1.57515183952991</v>
          </cell>
          <cell r="N19">
            <v>468.53098511556101</v>
          </cell>
          <cell r="O19">
            <v>90.166862587020205</v>
          </cell>
          <cell r="P19">
            <v>0</v>
          </cell>
          <cell r="Q19">
            <v>8.5972230930015403</v>
          </cell>
          <cell r="R19">
            <v>24.3120582451525</v>
          </cell>
          <cell r="S19">
            <v>1419.04543309839</v>
          </cell>
          <cell r="T19">
            <v>176.82434864987599</v>
          </cell>
          <cell r="U19">
            <v>168.241821884486</v>
          </cell>
          <cell r="V19">
            <v>973.75818969116494</v>
          </cell>
          <cell r="W19">
            <v>60.281927196105002</v>
          </cell>
          <cell r="X19">
            <v>39.939145676755501</v>
          </cell>
          <cell r="Y19">
            <v>33.8454851802448</v>
          </cell>
          <cell r="Z19">
            <v>2146.08342342475</v>
          </cell>
        </row>
        <row r="20">
          <cell r="A20" t="str">
            <v>Supra1</v>
          </cell>
          <cell r="C20">
            <v>0</v>
          </cell>
          <cell r="D20">
            <v>0</v>
          </cell>
          <cell r="E20">
            <v>0</v>
          </cell>
          <cell r="F20">
            <v>0</v>
          </cell>
          <cell r="I20">
            <v>51013.064607915097</v>
          </cell>
          <cell r="J20">
            <v>0</v>
          </cell>
          <cell r="K20">
            <v>0</v>
          </cell>
          <cell r="L20">
            <v>0</v>
          </cell>
          <cell r="M20">
            <v>0</v>
          </cell>
          <cell r="N20">
            <v>0</v>
          </cell>
          <cell r="O20">
            <v>0</v>
          </cell>
          <cell r="P20">
            <v>0</v>
          </cell>
          <cell r="Q20">
            <v>0</v>
          </cell>
          <cell r="R20">
            <v>0</v>
          </cell>
          <cell r="S20">
            <v>0</v>
          </cell>
          <cell r="T20">
            <v>0</v>
          </cell>
          <cell r="U20">
            <v>0</v>
          </cell>
          <cell r="V20">
            <v>0</v>
          </cell>
          <cell r="W20">
            <v>0</v>
          </cell>
          <cell r="X20">
            <v>0</v>
          </cell>
          <cell r="Y20">
            <v>0</v>
          </cell>
          <cell r="Z20">
            <v>51013.064607915097</v>
          </cell>
        </row>
        <row r="21">
          <cell r="A21" t="str">
            <v>MALAYSIA</v>
          </cell>
          <cell r="C21">
            <v>44912.244292273703</v>
          </cell>
          <cell r="D21">
            <v>31493.912447454099</v>
          </cell>
          <cell r="E21">
            <v>7946.5444787829001</v>
          </cell>
          <cell r="F21">
            <v>5471.7873660366604</v>
          </cell>
          <cell r="I21">
            <v>72110.889746250294</v>
          </cell>
          <cell r="J21">
            <v>149754.3543067</v>
          </cell>
          <cell r="K21">
            <v>14140.1503786911</v>
          </cell>
          <cell r="L21">
            <v>3504.0301273131199</v>
          </cell>
          <cell r="M21">
            <v>10700.572244999999</v>
          </cell>
          <cell r="N21">
            <v>40118.0893246962</v>
          </cell>
          <cell r="O21">
            <v>13487.698</v>
          </cell>
          <cell r="P21">
            <v>48057.432999999997</v>
          </cell>
          <cell r="Q21">
            <v>19746.381230999999</v>
          </cell>
          <cell r="R21">
            <v>16106.550487226301</v>
          </cell>
          <cell r="S21">
            <v>254322.11324438301</v>
          </cell>
          <cell r="T21">
            <v>50509.635730231297</v>
          </cell>
          <cell r="U21">
            <v>74641.499566911007</v>
          </cell>
          <cell r="V21">
            <v>66014.991324746195</v>
          </cell>
          <cell r="W21">
            <v>27499.794204137201</v>
          </cell>
          <cell r="X21">
            <v>35656.192418357801</v>
          </cell>
          <cell r="Y21">
            <v>6371.6551895900002</v>
          </cell>
          <cell r="Z21">
            <v>543577.80726642394</v>
          </cell>
        </row>
        <row r="24">
          <cell r="A24" t="str">
            <v>CONSTANT</v>
          </cell>
          <cell r="B24" t="str">
            <v>Industry</v>
          </cell>
          <cell r="D24">
            <v>1</v>
          </cell>
          <cell r="E24">
            <v>2</v>
          </cell>
          <cell r="F24">
            <v>3</v>
          </cell>
          <cell r="I24">
            <v>4</v>
          </cell>
          <cell r="K24">
            <v>6</v>
          </cell>
          <cell r="L24">
            <v>7</v>
          </cell>
          <cell r="M24">
            <v>8</v>
          </cell>
          <cell r="N24">
            <v>9</v>
          </cell>
          <cell r="O24">
            <v>10</v>
          </cell>
          <cell r="P24">
            <v>11</v>
          </cell>
          <cell r="Q24">
            <v>12</v>
          </cell>
          <cell r="R24">
            <v>5</v>
          </cell>
          <cell r="T24">
            <v>13</v>
          </cell>
          <cell r="U24">
            <v>14</v>
          </cell>
          <cell r="V24">
            <v>15</v>
          </cell>
          <cell r="W24">
            <v>16</v>
          </cell>
        </row>
        <row r="25">
          <cell r="A25">
            <v>2006</v>
          </cell>
          <cell r="B25" t="str">
            <v>I</v>
          </cell>
          <cell r="C25" t="str">
            <v>Agriculture</v>
          </cell>
          <cell r="D25" t="str">
            <v>Tanaman</v>
          </cell>
          <cell r="E25" t="str">
            <v>Pembalakan</v>
          </cell>
          <cell r="F25" t="str">
            <v>Perikanan</v>
          </cell>
          <cell r="I25" t="str">
            <v>Mining andQuarrying</v>
          </cell>
          <cell r="J25" t="str">
            <v>Manufacturing</v>
          </cell>
          <cell r="K25" t="str">
            <v>Prosesan Makanan, Minuman dan Produk Tembakau</v>
          </cell>
          <cell r="L25" t="str">
            <v>Tekstil, Pakaian, Kulit dan Kasut</v>
          </cell>
          <cell r="M25" t="str">
            <v>Keluaran Kayu, Perabot, Produk Kertas, Percetakan dan Penerbitan</v>
          </cell>
          <cell r="N25" t="str">
            <v>Produk Petroleum, Bahan kimia, Getah dan Plastik</v>
          </cell>
          <cell r="O25" t="str">
            <v>Produk Mineral Bukan Logam, Logam Asli dan Produk Logam Yang Direka</v>
          </cell>
          <cell r="P25" t="str">
            <v>Elektrik dan Elektronik</v>
          </cell>
          <cell r="Q25" t="str">
            <v>Kelengkapan Pengangkutan dan Pembuatan Lain</v>
          </cell>
          <cell r="R25" t="str">
            <v>Construction</v>
          </cell>
          <cell r="S25" t="str">
            <v>Services</v>
          </cell>
          <cell r="T25" t="str">
            <v>Utiliti, Transport &amp; Communication</v>
          </cell>
          <cell r="U25" t="str">
            <v>WRT, Accomm &amp; Restaurant</v>
          </cell>
          <cell r="V25" t="str">
            <v>Finance &amp; Insurance, Real Estate &amp; Business Services</v>
          </cell>
          <cell r="W25" t="str">
            <v>Other Services</v>
          </cell>
          <cell r="X25" t="str">
            <v>Government Services</v>
          </cell>
          <cell r="Y25" t="str">
            <v>Plus :Import Duties</v>
          </cell>
          <cell r="Z25" t="str">
            <v>GDP atPurchasers' Prices</v>
          </cell>
        </row>
        <row r="26">
          <cell r="A26" t="str">
            <v>States</v>
          </cell>
          <cell r="B26" t="str">
            <v>Converter</v>
          </cell>
        </row>
        <row r="27">
          <cell r="A27" t="str">
            <v>Johor</v>
          </cell>
          <cell r="B27" t="str">
            <v>01</v>
          </cell>
          <cell r="C27">
            <v>6654.2396491146401</v>
          </cell>
          <cell r="D27">
            <v>5977.43668348548</v>
          </cell>
          <cell r="E27">
            <v>102.45171403581401</v>
          </cell>
          <cell r="F27">
            <v>574.351251593347</v>
          </cell>
          <cell r="I27">
            <v>48.2440928592018</v>
          </cell>
          <cell r="J27">
            <v>20066.005193343699</v>
          </cell>
          <cell r="K27">
            <v>1587.0553593141101</v>
          </cell>
          <cell r="L27">
            <v>1079.6354715331299</v>
          </cell>
          <cell r="M27">
            <v>1491.8417091542101</v>
          </cell>
          <cell r="N27">
            <v>3753.2871051659699</v>
          </cell>
          <cell r="O27">
            <v>2371.92938811051</v>
          </cell>
          <cell r="P27">
            <v>8364.2660230885595</v>
          </cell>
          <cell r="Q27">
            <v>1417.9901369772199</v>
          </cell>
          <cell r="R27">
            <v>1568.45996558397</v>
          </cell>
          <cell r="S27">
            <v>23481.829570811798</v>
          </cell>
          <cell r="T27">
            <v>5430.9591622893204</v>
          </cell>
          <cell r="U27">
            <v>5091.9409273339097</v>
          </cell>
          <cell r="V27">
            <v>6795.4771230062597</v>
          </cell>
          <cell r="W27">
            <v>2531.2759057048002</v>
          </cell>
          <cell r="X27">
            <v>3632.1764524775099</v>
          </cell>
          <cell r="Y27">
            <v>720.39271590590999</v>
          </cell>
          <cell r="Z27">
            <v>52539.171187619198</v>
          </cell>
        </row>
        <row r="28">
          <cell r="A28" t="str">
            <v>Kedah</v>
          </cell>
          <cell r="B28" t="str">
            <v>02</v>
          </cell>
          <cell r="C28">
            <v>2416.9332573101001</v>
          </cell>
          <cell r="D28">
            <v>2060.9680526072898</v>
          </cell>
          <cell r="E28">
            <v>80.483431624916705</v>
          </cell>
          <cell r="F28">
            <v>275.48177307788598</v>
          </cell>
          <cell r="I28">
            <v>16.5266256769922</v>
          </cell>
          <cell r="J28">
            <v>6984.3359707004201</v>
          </cell>
          <cell r="K28">
            <v>276.28719718090599</v>
          </cell>
          <cell r="L28">
            <v>69.637096233941406</v>
          </cell>
          <cell r="M28">
            <v>472.22697892102002</v>
          </cell>
          <cell r="N28">
            <v>1168.3168660113399</v>
          </cell>
          <cell r="O28">
            <v>1326.57567433551</v>
          </cell>
          <cell r="P28">
            <v>2784.3407263300001</v>
          </cell>
          <cell r="Q28">
            <v>886.95143168770198</v>
          </cell>
          <cell r="R28">
            <v>453.96999135908499</v>
          </cell>
          <cell r="S28">
            <v>9248.8233385255007</v>
          </cell>
          <cell r="T28">
            <v>1359.7214274135199</v>
          </cell>
          <cell r="U28">
            <v>2144.99827280614</v>
          </cell>
          <cell r="V28">
            <v>1764.2756371395401</v>
          </cell>
          <cell r="W28">
            <v>1652.1409922943201</v>
          </cell>
          <cell r="X28">
            <v>2327.6870088719702</v>
          </cell>
          <cell r="Y28">
            <v>134.45064089028699</v>
          </cell>
          <cell r="Z28">
            <v>19255.039824462401</v>
          </cell>
        </row>
        <row r="29">
          <cell r="A29" t="str">
            <v>Kelantan</v>
          </cell>
          <cell r="B29" t="str">
            <v>03</v>
          </cell>
          <cell r="C29">
            <v>2617.7804497956299</v>
          </cell>
          <cell r="D29">
            <v>1942.4817276997501</v>
          </cell>
          <cell r="E29">
            <v>416.49956725049998</v>
          </cell>
          <cell r="F29">
            <v>258.79915484537702</v>
          </cell>
          <cell r="I29">
            <v>14.4181754742871</v>
          </cell>
          <cell r="J29">
            <v>510.70083418754098</v>
          </cell>
          <cell r="K29">
            <v>138.341438523666</v>
          </cell>
          <cell r="L29">
            <v>28.742611609802001</v>
          </cell>
          <cell r="M29">
            <v>73.505500890016407</v>
          </cell>
          <cell r="N29">
            <v>68.319025944010207</v>
          </cell>
          <cell r="O29">
            <v>27.574781203743701</v>
          </cell>
          <cell r="P29">
            <v>166.28079755626999</v>
          </cell>
          <cell r="Q29">
            <v>7.9366784600321303</v>
          </cell>
          <cell r="R29">
            <v>169.46443534701299</v>
          </cell>
          <cell r="S29">
            <v>6335.7900702748702</v>
          </cell>
          <cell r="T29">
            <v>743.703512481487</v>
          </cell>
          <cell r="U29">
            <v>1681.2531728200699</v>
          </cell>
          <cell r="V29">
            <v>733.54320103359203</v>
          </cell>
          <cell r="W29">
            <v>1174.0590217900599</v>
          </cell>
          <cell r="X29">
            <v>2003.2311621496599</v>
          </cell>
          <cell r="Y29">
            <v>10.1210965389053</v>
          </cell>
          <cell r="Z29">
            <v>9658.2750616182493</v>
          </cell>
        </row>
        <row r="30">
          <cell r="A30" t="str">
            <v>Melaka</v>
          </cell>
          <cell r="B30" t="str">
            <v>04</v>
          </cell>
          <cell r="C30">
            <v>961.73329875419302</v>
          </cell>
          <cell r="D30">
            <v>946.90645762184204</v>
          </cell>
          <cell r="E30">
            <v>0.56006563844926804</v>
          </cell>
          <cell r="F30">
            <v>14.2667754939018</v>
          </cell>
          <cell r="I30">
            <v>7.2982247814966499</v>
          </cell>
          <cell r="J30">
            <v>8312.7953274922893</v>
          </cell>
          <cell r="K30">
            <v>279.76590521138502</v>
          </cell>
          <cell r="L30">
            <v>123.176742626142</v>
          </cell>
          <cell r="M30">
            <v>442.37175795455897</v>
          </cell>
          <cell r="N30">
            <v>3086.4389693970802</v>
          </cell>
          <cell r="O30">
            <v>544.35209201866803</v>
          </cell>
          <cell r="P30">
            <v>2439.4310327828998</v>
          </cell>
          <cell r="Q30">
            <v>1397.2588275015601</v>
          </cell>
          <cell r="R30">
            <v>314.481252041853</v>
          </cell>
          <cell r="S30">
            <v>6723.3246634145798</v>
          </cell>
          <cell r="T30">
            <v>1310.63766722995</v>
          </cell>
          <cell r="U30">
            <v>2030.95637384611</v>
          </cell>
          <cell r="V30">
            <v>1363.28402879383</v>
          </cell>
          <cell r="W30">
            <v>941.08484483895404</v>
          </cell>
          <cell r="X30">
            <v>1077.36174870574</v>
          </cell>
          <cell r="Y30">
            <v>13.5031970924452</v>
          </cell>
          <cell r="Z30">
            <v>16333.1359635769</v>
          </cell>
        </row>
        <row r="31">
          <cell r="A31" t="str">
            <v>Negeri Sembilan</v>
          </cell>
          <cell r="B31" t="str">
            <v>05</v>
          </cell>
          <cell r="C31">
            <v>1816.8817302615</v>
          </cell>
          <cell r="D31">
            <v>1755.0937258404799</v>
          </cell>
          <cell r="E31">
            <v>34.323036923676298</v>
          </cell>
          <cell r="F31">
            <v>27.4649674973491</v>
          </cell>
          <cell r="I31">
            <v>17.521266820900799</v>
          </cell>
          <cell r="J31">
            <v>11476.808555940101</v>
          </cell>
          <cell r="K31">
            <v>1046.3834184627799</v>
          </cell>
          <cell r="L31">
            <v>436.74818218174102</v>
          </cell>
          <cell r="M31">
            <v>350.543940464765</v>
          </cell>
          <cell r="N31">
            <v>2567.4890385008798</v>
          </cell>
          <cell r="O31">
            <v>727.23829080610096</v>
          </cell>
          <cell r="P31">
            <v>5219.1744241468195</v>
          </cell>
          <cell r="Q31">
            <v>1129.23126137699</v>
          </cell>
          <cell r="R31">
            <v>402.713166861057</v>
          </cell>
          <cell r="S31">
            <v>7770.8126822294198</v>
          </cell>
          <cell r="T31">
            <v>1942.77472567326</v>
          </cell>
          <cell r="U31">
            <v>1768.0648375599601</v>
          </cell>
          <cell r="V31">
            <v>1615.4923418825299</v>
          </cell>
          <cell r="W31">
            <v>1013.4833123183799</v>
          </cell>
          <cell r="X31">
            <v>1430.9974647952999</v>
          </cell>
          <cell r="Y31">
            <v>69.357214698448203</v>
          </cell>
          <cell r="Z31">
            <v>21554.094616811399</v>
          </cell>
        </row>
        <row r="32">
          <cell r="A32" t="str">
            <v>Pahang</v>
          </cell>
          <cell r="B32" t="str">
            <v>06</v>
          </cell>
          <cell r="C32">
            <v>5770.1410985738403</v>
          </cell>
          <cell r="D32">
            <v>4670.4509523632396</v>
          </cell>
          <cell r="E32">
            <v>601.50505578969899</v>
          </cell>
          <cell r="F32">
            <v>498.18509042089698</v>
          </cell>
          <cell r="I32">
            <v>80.273290052901302</v>
          </cell>
          <cell r="J32">
            <v>7110.56842070932</v>
          </cell>
          <cell r="K32">
            <v>705.05093354776295</v>
          </cell>
          <cell r="L32">
            <v>16.2012290888499</v>
          </cell>
          <cell r="M32">
            <v>575.46873181503702</v>
          </cell>
          <cell r="N32">
            <v>3388.2393176946598</v>
          </cell>
          <cell r="O32">
            <v>821.98883967955101</v>
          </cell>
          <cell r="P32">
            <v>156.633803980365</v>
          </cell>
          <cell r="Q32">
            <v>1446.9855649031001</v>
          </cell>
          <cell r="R32">
            <v>571.58063128502101</v>
          </cell>
          <cell r="S32">
            <v>11138.208615434</v>
          </cell>
          <cell r="T32">
            <v>1193.2923306241</v>
          </cell>
          <cell r="U32">
            <v>3344.69661445665</v>
          </cell>
          <cell r="V32">
            <v>1442.7687051277801</v>
          </cell>
          <cell r="W32">
            <v>2847.8550902402999</v>
          </cell>
          <cell r="X32">
            <v>2309.5958749852098</v>
          </cell>
          <cell r="Y32">
            <v>22.447246895454899</v>
          </cell>
          <cell r="Z32">
            <v>24693.219302950602</v>
          </cell>
        </row>
        <row r="33">
          <cell r="A33" t="str">
            <v>Pulau Pinang</v>
          </cell>
          <cell r="B33" t="str">
            <v>07</v>
          </cell>
          <cell r="C33">
            <v>700.37903219198802</v>
          </cell>
          <cell r="D33">
            <v>509.13645040512699</v>
          </cell>
          <cell r="E33">
            <v>0</v>
          </cell>
          <cell r="F33">
            <v>191.242581786861</v>
          </cell>
          <cell r="I33">
            <v>17.069804358913899</v>
          </cell>
          <cell r="J33">
            <v>24429.468358772901</v>
          </cell>
          <cell r="K33">
            <v>654.61044932812695</v>
          </cell>
          <cell r="L33">
            <v>612.56336167766096</v>
          </cell>
          <cell r="M33">
            <v>659.10544401958396</v>
          </cell>
          <cell r="N33">
            <v>1525.35515757352</v>
          </cell>
          <cell r="O33">
            <v>1448.2715015645299</v>
          </cell>
          <cell r="P33">
            <v>18169.729390371002</v>
          </cell>
          <cell r="Q33">
            <v>1359.8330542385499</v>
          </cell>
          <cell r="R33">
            <v>812.77198186290195</v>
          </cell>
          <cell r="S33">
            <v>17152.767881577001</v>
          </cell>
          <cell r="T33">
            <v>3594.64591975957</v>
          </cell>
          <cell r="U33">
            <v>4716.9243092330598</v>
          </cell>
          <cell r="V33">
            <v>4974.7578420442396</v>
          </cell>
          <cell r="W33">
            <v>1790.5109599922</v>
          </cell>
          <cell r="X33">
            <v>2075.9288505479299</v>
          </cell>
          <cell r="Y33">
            <v>288.17007924230597</v>
          </cell>
          <cell r="Z33">
            <v>43400.627138005999</v>
          </cell>
        </row>
        <row r="34">
          <cell r="A34" t="str">
            <v>Perak</v>
          </cell>
          <cell r="B34" t="str">
            <v>08</v>
          </cell>
          <cell r="C34">
            <v>4841.0016055975502</v>
          </cell>
          <cell r="D34">
            <v>3421.0083503465798</v>
          </cell>
          <cell r="E34">
            <v>437.91478096930803</v>
          </cell>
          <cell r="F34">
            <v>982.07847428165701</v>
          </cell>
          <cell r="I34">
            <v>96.861769646077704</v>
          </cell>
          <cell r="J34">
            <v>6254.8965298297999</v>
          </cell>
          <cell r="K34">
            <v>1097.4020779704699</v>
          </cell>
          <cell r="L34">
            <v>241.59735163935599</v>
          </cell>
          <cell r="M34">
            <v>280.87450900017001</v>
          </cell>
          <cell r="N34">
            <v>1450.6703072558901</v>
          </cell>
          <cell r="O34">
            <v>1237.64135666889</v>
          </cell>
          <cell r="P34">
            <v>1827.0408066418499</v>
          </cell>
          <cell r="Q34">
            <v>119.670120653178</v>
          </cell>
          <cell r="R34">
            <v>675.10509915070998</v>
          </cell>
          <cell r="S34">
            <v>17636.900254423301</v>
          </cell>
          <cell r="T34">
            <v>5560.2253040654696</v>
          </cell>
          <cell r="U34">
            <v>3586.6042339098699</v>
          </cell>
          <cell r="V34">
            <v>3145.8265380559301</v>
          </cell>
          <cell r="W34">
            <v>2325.5727982825902</v>
          </cell>
          <cell r="X34">
            <v>3018.6713801094002</v>
          </cell>
          <cell r="Y34">
            <v>53.537682655929402</v>
          </cell>
          <cell r="Z34">
            <v>29558.3029413033</v>
          </cell>
        </row>
        <row r="35">
          <cell r="A35" t="str">
            <v>Perlis</v>
          </cell>
          <cell r="B35" t="str">
            <v>09</v>
          </cell>
          <cell r="C35">
            <v>808.72593428289599</v>
          </cell>
          <cell r="D35">
            <v>259.95321692836001</v>
          </cell>
          <cell r="E35">
            <v>0</v>
          </cell>
          <cell r="F35">
            <v>548.77271735453598</v>
          </cell>
          <cell r="I35">
            <v>6.8446087585817601</v>
          </cell>
          <cell r="J35">
            <v>345.19007959309801</v>
          </cell>
          <cell r="K35">
            <v>49.105577399240801</v>
          </cell>
          <cell r="L35">
            <v>57.869775833981798</v>
          </cell>
          <cell r="M35">
            <v>10.7097310719837</v>
          </cell>
          <cell r="N35">
            <v>134.12184479401901</v>
          </cell>
          <cell r="O35">
            <v>91.561314600732601</v>
          </cell>
          <cell r="P35">
            <v>1.82183589313928</v>
          </cell>
          <cell r="Q35">
            <v>0</v>
          </cell>
          <cell r="R35">
            <v>100.551566370809</v>
          </cell>
          <cell r="S35">
            <v>1582.3990231601699</v>
          </cell>
          <cell r="T35">
            <v>577.20764750010005</v>
          </cell>
          <cell r="U35">
            <v>188.404257331791</v>
          </cell>
          <cell r="V35">
            <v>171.20532999452499</v>
          </cell>
          <cell r="W35">
            <v>212.591718700168</v>
          </cell>
          <cell r="X35">
            <v>432.99006963358198</v>
          </cell>
          <cell r="Y35">
            <v>101.23279260701401</v>
          </cell>
          <cell r="Z35">
            <v>2944.9440047725602</v>
          </cell>
        </row>
        <row r="36">
          <cell r="A36" t="str">
            <v>Selangor</v>
          </cell>
          <cell r="B36">
            <v>10</v>
          </cell>
          <cell r="C36">
            <v>2049.1856888432299</v>
          </cell>
          <cell r="D36">
            <v>1418.7881169792599</v>
          </cell>
          <cell r="E36">
            <v>21.357617395231301</v>
          </cell>
          <cell r="F36">
            <v>609.03995446874501</v>
          </cell>
          <cell r="I36">
            <v>115.923261490992</v>
          </cell>
          <cell r="J36">
            <v>42583.807815050401</v>
          </cell>
          <cell r="K36">
            <v>5756.4238309847797</v>
          </cell>
          <cell r="L36">
            <v>614.27157414379201</v>
          </cell>
          <cell r="M36">
            <v>2856.3799168124101</v>
          </cell>
          <cell r="N36">
            <v>5395.0294542236597</v>
          </cell>
          <cell r="O36">
            <v>4661.1959621419001</v>
          </cell>
          <cell r="P36">
            <v>12424.3394810104</v>
          </cell>
          <cell r="Q36">
            <v>10876.167595733399</v>
          </cell>
          <cell r="R36">
            <v>5028.2701061917796</v>
          </cell>
          <cell r="S36">
            <v>65860.627293376194</v>
          </cell>
          <cell r="T36">
            <v>17165.996852116899</v>
          </cell>
          <cell r="U36">
            <v>21832.576270203601</v>
          </cell>
          <cell r="V36">
            <v>15239.550775515099</v>
          </cell>
          <cell r="W36">
            <v>6011.4828157116899</v>
          </cell>
          <cell r="X36">
            <v>5611.0205798289599</v>
          </cell>
          <cell r="Y36">
            <v>3181.1442089161201</v>
          </cell>
          <cell r="Z36">
            <v>118818.958373869</v>
          </cell>
        </row>
        <row r="37">
          <cell r="A37" t="str">
            <v>Terengganu</v>
          </cell>
          <cell r="B37">
            <v>11</v>
          </cell>
          <cell r="C37">
            <v>1683.1505690450799</v>
          </cell>
          <cell r="D37">
            <v>1129.86941122743</v>
          </cell>
          <cell r="E37">
            <v>143.52582285294201</v>
          </cell>
          <cell r="F37">
            <v>409.75533496470302</v>
          </cell>
          <cell r="I37">
            <v>8.7208165317790698</v>
          </cell>
          <cell r="J37">
            <v>7204.11271890841</v>
          </cell>
          <cell r="K37">
            <v>109.900175749368</v>
          </cell>
          <cell r="L37">
            <v>38.718538882359503</v>
          </cell>
          <cell r="M37">
            <v>120.03498202535999</v>
          </cell>
          <cell r="N37">
            <v>6528.4075797325704</v>
          </cell>
          <cell r="O37">
            <v>339.52317352760701</v>
          </cell>
          <cell r="P37">
            <v>1.4653545058975499</v>
          </cell>
          <cell r="Q37">
            <v>66.062914485247902</v>
          </cell>
          <cell r="R37">
            <v>454.564489676601</v>
          </cell>
          <cell r="S37">
            <v>7506.7095052003197</v>
          </cell>
          <cell r="T37">
            <v>3085.6722565039299</v>
          </cell>
          <cell r="U37">
            <v>1228.0367088068199</v>
          </cell>
          <cell r="V37">
            <v>565.84594036372698</v>
          </cell>
          <cell r="W37">
            <v>781.99954839759596</v>
          </cell>
          <cell r="X37">
            <v>1845.1550511282401</v>
          </cell>
          <cell r="Y37">
            <v>9.9507637807276392</v>
          </cell>
          <cell r="Z37">
            <v>16867.2088631429</v>
          </cell>
        </row>
        <row r="38">
          <cell r="A38" t="str">
            <v>Sabah</v>
          </cell>
          <cell r="B38">
            <v>12</v>
          </cell>
          <cell r="C38">
            <v>9907.9170891016201</v>
          </cell>
          <cell r="D38">
            <v>6505.0982064938398</v>
          </cell>
          <cell r="E38">
            <v>2201.6043196693099</v>
          </cell>
          <cell r="F38">
            <v>1201.21456293847</v>
          </cell>
          <cell r="I38">
            <v>5305.0188119066497</v>
          </cell>
          <cell r="J38">
            <v>3307.5639633117398</v>
          </cell>
          <cell r="K38">
            <v>1889.13581074173</v>
          </cell>
          <cell r="L38">
            <v>24.127588758054799</v>
          </cell>
          <cell r="M38">
            <v>875.72966932760596</v>
          </cell>
          <cell r="N38">
            <v>149.62708489826301</v>
          </cell>
          <cell r="O38">
            <v>214.799905708566</v>
          </cell>
          <cell r="P38">
            <v>7.2733148875337399</v>
          </cell>
          <cell r="Q38">
            <v>146.870588989981</v>
          </cell>
          <cell r="R38">
            <v>1049.9768020543299</v>
          </cell>
          <cell r="S38">
            <v>14536.659166623</v>
          </cell>
          <cell r="T38">
            <v>2740.4160274405099</v>
          </cell>
          <cell r="U38">
            <v>4323.3190045830797</v>
          </cell>
          <cell r="V38">
            <v>2985.63191230641</v>
          </cell>
          <cell r="W38">
            <v>1459.17015657037</v>
          </cell>
          <cell r="X38">
            <v>3028.1220657225899</v>
          </cell>
          <cell r="Y38">
            <v>113.93748440474199</v>
          </cell>
          <cell r="Z38">
            <v>34221.073317401999</v>
          </cell>
        </row>
        <row r="39">
          <cell r="A39" t="str">
            <v>Sarawak</v>
          </cell>
          <cell r="B39">
            <v>13</v>
          </cell>
          <cell r="C39">
            <v>7199.0461539385096</v>
          </cell>
          <cell r="D39">
            <v>2809.2687090730301</v>
          </cell>
          <cell r="E39">
            <v>3857.7784715405</v>
          </cell>
          <cell r="F39">
            <v>531.99897332498699</v>
          </cell>
          <cell r="I39">
            <v>16135.5628417272</v>
          </cell>
          <cell r="J39">
            <v>17374.660156991398</v>
          </cell>
          <cell r="K39">
            <v>689.99300758824199</v>
          </cell>
          <cell r="L39">
            <v>18.856981073143999</v>
          </cell>
          <cell r="M39">
            <v>1992.7771856494801</v>
          </cell>
          <cell r="N39">
            <v>13294.2672517314</v>
          </cell>
          <cell r="O39">
            <v>519.52466204974598</v>
          </cell>
          <cell r="P39">
            <v>585.48442688070998</v>
          </cell>
          <cell r="Q39">
            <v>273.756642018695</v>
          </cell>
          <cell r="R39">
            <v>1387.0757866608401</v>
          </cell>
          <cell r="S39">
            <v>17981.701899829699</v>
          </cell>
          <cell r="T39">
            <v>4194.8712786423803</v>
          </cell>
          <cell r="U39">
            <v>4431.1308051959204</v>
          </cell>
          <cell r="V39">
            <v>4403.37435028035</v>
          </cell>
          <cell r="W39">
            <v>1969.7894143067099</v>
          </cell>
          <cell r="X39">
            <v>2982.53605140432</v>
          </cell>
          <cell r="Y39">
            <v>187.133438110855</v>
          </cell>
          <cell r="Z39">
            <v>60265.1802772585</v>
          </cell>
        </row>
        <row r="40">
          <cell r="A40" t="str">
            <v>WP Kuala Lumpur</v>
          </cell>
          <cell r="B40">
            <v>14</v>
          </cell>
          <cell r="C40">
            <v>1.70063142405226</v>
          </cell>
          <cell r="D40">
            <v>1.70063142405226</v>
          </cell>
          <cell r="E40">
            <v>0</v>
          </cell>
          <cell r="F40">
            <v>0</v>
          </cell>
          <cell r="I40">
            <v>23.872994104275399</v>
          </cell>
          <cell r="J40">
            <v>4024.4684763293899</v>
          </cell>
          <cell r="K40">
            <v>453.95250047359502</v>
          </cell>
          <cell r="L40">
            <v>223.80249625796401</v>
          </cell>
          <cell r="M40">
            <v>1148.2049337393801</v>
          </cell>
          <cell r="N40">
            <v>577.88508111527199</v>
          </cell>
          <cell r="O40">
            <v>511.31032182226397</v>
          </cell>
          <cell r="P40">
            <v>464.36602674966701</v>
          </cell>
          <cell r="Q40">
            <v>644.94711617124199</v>
          </cell>
          <cell r="R40">
            <v>3009.2664749812802</v>
          </cell>
          <cell r="S40">
            <v>64090.007640177297</v>
          </cell>
          <cell r="T40">
            <v>4428.1872575324196</v>
          </cell>
          <cell r="U40">
            <v>23061.162235989301</v>
          </cell>
          <cell r="V40">
            <v>25111.537298388201</v>
          </cell>
          <cell r="W40">
            <v>3505.66588895109</v>
          </cell>
          <cell r="X40">
            <v>7983.4549593162801</v>
          </cell>
          <cell r="Y40">
            <v>744.533168414785</v>
          </cell>
          <cell r="Z40">
            <v>71893.849385431007</v>
          </cell>
        </row>
        <row r="41">
          <cell r="A41" t="str">
            <v>WP Labuan</v>
          </cell>
          <cell r="B41">
            <v>15</v>
          </cell>
          <cell r="C41">
            <v>103.91787953249801</v>
          </cell>
          <cell r="D41">
            <v>4.9123802163404697</v>
          </cell>
          <cell r="E41">
            <v>0</v>
          </cell>
          <cell r="F41">
            <v>99.005499316157298</v>
          </cell>
          <cell r="I41">
            <v>0</v>
          </cell>
          <cell r="J41">
            <v>894.48269140067805</v>
          </cell>
          <cell r="K41">
            <v>32.070921759535203</v>
          </cell>
          <cell r="L41">
            <v>2.81236661394703</v>
          </cell>
          <cell r="M41">
            <v>3.2203052445276801</v>
          </cell>
          <cell r="N41">
            <v>531.60726643463101</v>
          </cell>
          <cell r="O41">
            <v>316.49947159849501</v>
          </cell>
          <cell r="P41">
            <v>0</v>
          </cell>
          <cell r="Q41">
            <v>8.2723597495418009</v>
          </cell>
          <cell r="R41">
            <v>23.7878027087405</v>
          </cell>
          <cell r="S41">
            <v>1508.1454902620301</v>
          </cell>
          <cell r="T41">
            <v>189.15208696111199</v>
          </cell>
          <cell r="U41">
            <v>177.25286846969701</v>
          </cell>
          <cell r="V41">
            <v>1031.7168973313801</v>
          </cell>
          <cell r="W41">
            <v>63.092041229435203</v>
          </cell>
          <cell r="X41">
            <v>46.931596270406601</v>
          </cell>
          <cell r="Y41">
            <v>20.861388581171902</v>
          </cell>
          <cell r="Z41">
            <v>2551.1952524851099</v>
          </cell>
        </row>
        <row r="42">
          <cell r="A42" t="str">
            <v>Supra1</v>
          </cell>
          <cell r="C42">
            <v>0</v>
          </cell>
          <cell r="D42">
            <v>0</v>
          </cell>
          <cell r="E42">
            <v>0</v>
          </cell>
          <cell r="F42">
            <v>0</v>
          </cell>
          <cell r="I42">
            <v>49381.376278548603</v>
          </cell>
          <cell r="J42">
            <v>0</v>
          </cell>
          <cell r="K42">
            <v>0</v>
          </cell>
          <cell r="L42">
            <v>0</v>
          </cell>
          <cell r="M42">
            <v>0</v>
          </cell>
          <cell r="N42">
            <v>0</v>
          </cell>
          <cell r="O42">
            <v>0</v>
          </cell>
          <cell r="P42">
            <v>0</v>
          </cell>
          <cell r="Q42">
            <v>0</v>
          </cell>
          <cell r="R42">
            <v>0</v>
          </cell>
          <cell r="S42">
            <v>0</v>
          </cell>
          <cell r="T42">
            <v>0</v>
          </cell>
          <cell r="U42">
            <v>0</v>
          </cell>
          <cell r="V42">
            <v>0</v>
          </cell>
          <cell r="W42">
            <v>0</v>
          </cell>
          <cell r="X42">
            <v>0</v>
          </cell>
          <cell r="Y42">
            <v>0</v>
          </cell>
          <cell r="Z42">
            <v>49381.376278548603</v>
          </cell>
        </row>
        <row r="43">
          <cell r="A43" t="str">
            <v>MALAYSIA</v>
          </cell>
          <cell r="C43">
            <v>47532.734067767298</v>
          </cell>
          <cell r="D43">
            <v>33413.073072712097</v>
          </cell>
          <cell r="E43">
            <v>7898.0038836903404</v>
          </cell>
          <cell r="F43">
            <v>6221.6571113648797</v>
          </cell>
          <cell r="I43">
            <v>71275.532862738895</v>
          </cell>
          <cell r="J43">
            <v>160879.865092561</v>
          </cell>
          <cell r="K43">
            <v>14765.478604235699</v>
          </cell>
          <cell r="L43">
            <v>3588.7613681538701</v>
          </cell>
          <cell r="M43">
            <v>11352.995296090099</v>
          </cell>
          <cell r="N43">
            <v>43619.061350473203</v>
          </cell>
          <cell r="O43">
            <v>15159.986735836799</v>
          </cell>
          <cell r="P43">
            <v>52611.647444825103</v>
          </cell>
          <cell r="Q43">
            <v>19781.934292946498</v>
          </cell>
          <cell r="R43">
            <v>16022.039552136001</v>
          </cell>
          <cell r="S43">
            <v>272554.707095319</v>
          </cell>
          <cell r="T43">
            <v>53517.463456234102</v>
          </cell>
          <cell r="U43">
            <v>79607.320892545904</v>
          </cell>
          <cell r="V43">
            <v>71344.287921263298</v>
          </cell>
          <cell r="W43">
            <v>28279.774509328701</v>
          </cell>
          <cell r="X43">
            <v>39805.860315947102</v>
          </cell>
          <cell r="Y43">
            <v>5670.7731187351001</v>
          </cell>
          <cell r="Z43">
            <v>573935.651789258</v>
          </cell>
        </row>
        <row r="46">
          <cell r="A46" t="str">
            <v>CONSTANT</v>
          </cell>
          <cell r="B46" t="str">
            <v>Industry</v>
          </cell>
          <cell r="D46">
            <v>1</v>
          </cell>
          <cell r="E46">
            <v>2</v>
          </cell>
          <cell r="F46">
            <v>3</v>
          </cell>
          <cell r="I46">
            <v>4</v>
          </cell>
          <cell r="K46">
            <v>6</v>
          </cell>
          <cell r="L46">
            <v>7</v>
          </cell>
          <cell r="M46">
            <v>8</v>
          </cell>
          <cell r="N46">
            <v>9</v>
          </cell>
          <cell r="O46">
            <v>10</v>
          </cell>
          <cell r="P46">
            <v>11</v>
          </cell>
          <cell r="Q46">
            <v>12</v>
          </cell>
          <cell r="R46">
            <v>5</v>
          </cell>
          <cell r="T46">
            <v>13</v>
          </cell>
          <cell r="U46">
            <v>14</v>
          </cell>
          <cell r="V46">
            <v>15</v>
          </cell>
          <cell r="W46">
            <v>16</v>
          </cell>
        </row>
        <row r="47">
          <cell r="A47">
            <v>2007</v>
          </cell>
          <cell r="B47" t="str">
            <v>I</v>
          </cell>
          <cell r="C47" t="str">
            <v>Agriculture</v>
          </cell>
          <cell r="D47" t="str">
            <v>Tanaman</v>
          </cell>
          <cell r="E47" t="str">
            <v>Pembalakan</v>
          </cell>
          <cell r="F47" t="str">
            <v>Perikanan</v>
          </cell>
          <cell r="I47" t="str">
            <v>Mining andQuarrying</v>
          </cell>
          <cell r="J47" t="str">
            <v>Manufacturing</v>
          </cell>
          <cell r="K47" t="str">
            <v>Prosesan Makanan, Minuman dan Produk Tembakau</v>
          </cell>
          <cell r="L47" t="str">
            <v>Tekstil, Pakaian, Kulit dan Kasut</v>
          </cell>
          <cell r="M47" t="str">
            <v>Keluaran Kayu, Perabot, Produk Kertas, Percetakan dan Penerbitan</v>
          </cell>
          <cell r="N47" t="str">
            <v>Produk Petroleum, Bahan kimia, Getah dan Plastik</v>
          </cell>
          <cell r="O47" t="str">
            <v>Produk Mineral Bukan Logam, Logam Asli dan Produk Logam Yang Direka</v>
          </cell>
          <cell r="P47" t="str">
            <v>Elektrik dan Elektronik</v>
          </cell>
          <cell r="Q47" t="str">
            <v>Kelengkapan Pengangkutan dan Pembuatan Lain</v>
          </cell>
          <cell r="R47" t="str">
            <v>Construction</v>
          </cell>
          <cell r="S47" t="str">
            <v>Services</v>
          </cell>
          <cell r="T47" t="str">
            <v>Utiliti, Transport &amp; Communication</v>
          </cell>
          <cell r="U47" t="str">
            <v>WRT, Accomm &amp; Restaurant</v>
          </cell>
          <cell r="V47" t="str">
            <v>Finance &amp; Insurance, Real Estate &amp; Business Services</v>
          </cell>
          <cell r="W47" t="str">
            <v>Other Services</v>
          </cell>
          <cell r="X47" t="str">
            <v>Government Services</v>
          </cell>
          <cell r="Y47" t="str">
            <v>Plus :Import Duties</v>
          </cell>
          <cell r="Z47" t="str">
            <v>GDP atPurchasers' Prices</v>
          </cell>
        </row>
        <row r="48">
          <cell r="A48" t="str">
            <v>States</v>
          </cell>
          <cell r="B48" t="str">
            <v>Converter</v>
          </cell>
        </row>
        <row r="49">
          <cell r="A49" t="str">
            <v>Johor</v>
          </cell>
          <cell r="B49" t="str">
            <v>01</v>
          </cell>
          <cell r="C49">
            <v>6349.3657705242103</v>
          </cell>
          <cell r="D49">
            <v>5808.2699370519003</v>
          </cell>
          <cell r="E49">
            <v>79.0792125512952</v>
          </cell>
          <cell r="F49">
            <v>462.016620921016</v>
          </cell>
          <cell r="I49">
            <v>50.308114023991401</v>
          </cell>
          <cell r="J49">
            <v>20662.955740858899</v>
          </cell>
          <cell r="K49">
            <v>1756.72876883768</v>
          </cell>
          <cell r="L49">
            <v>988.853119106073</v>
          </cell>
          <cell r="M49">
            <v>1698.78094702049</v>
          </cell>
          <cell r="N49">
            <v>3430.0560311125801</v>
          </cell>
          <cell r="O49">
            <v>2602.9705222851899</v>
          </cell>
          <cell r="P49">
            <v>8115.1828990002996</v>
          </cell>
          <cell r="Q49">
            <v>2070.3834534965899</v>
          </cell>
          <cell r="R49">
            <v>1578.3579918855301</v>
          </cell>
          <cell r="S49">
            <v>25304.853962464898</v>
          </cell>
          <cell r="T49">
            <v>5839.4454546452498</v>
          </cell>
          <cell r="U49">
            <v>5811.8755763071604</v>
          </cell>
          <cell r="V49">
            <v>7251.4063081114</v>
          </cell>
          <cell r="W49">
            <v>2598.36899031545</v>
          </cell>
          <cell r="X49">
            <v>3803.75763308568</v>
          </cell>
          <cell r="Y49">
            <v>739.59222796745803</v>
          </cell>
          <cell r="Z49">
            <v>54685.433807724999</v>
          </cell>
        </row>
        <row r="50">
          <cell r="A50" t="str">
            <v>Kedah</v>
          </cell>
          <cell r="B50" t="str">
            <v>02</v>
          </cell>
          <cell r="C50">
            <v>2681.6603907225199</v>
          </cell>
          <cell r="D50">
            <v>2281.3547506852001</v>
          </cell>
          <cell r="E50">
            <v>79.154656509836201</v>
          </cell>
          <cell r="F50">
            <v>321.15098352748799</v>
          </cell>
          <cell r="I50">
            <v>18.048528269871898</v>
          </cell>
          <cell r="J50">
            <v>7717.7993422172503</v>
          </cell>
          <cell r="K50">
            <v>252.925225481008</v>
          </cell>
          <cell r="L50">
            <v>118.930796638589</v>
          </cell>
          <cell r="M50">
            <v>485.85067829856001</v>
          </cell>
          <cell r="N50">
            <v>1496.75131325198</v>
          </cell>
          <cell r="O50">
            <v>1922.74280889636</v>
          </cell>
          <cell r="P50">
            <v>2349.8292298206802</v>
          </cell>
          <cell r="Q50">
            <v>1090.76928983007</v>
          </cell>
          <cell r="R50">
            <v>521.15096311709794</v>
          </cell>
          <cell r="S50">
            <v>9968.1473960035892</v>
          </cell>
          <cell r="T50">
            <v>1465.2200967916699</v>
          </cell>
          <cell r="U50">
            <v>2500.0247093693201</v>
          </cell>
          <cell r="V50">
            <v>1870.7963414210999</v>
          </cell>
          <cell r="W50">
            <v>1688.8790381625899</v>
          </cell>
          <cell r="X50">
            <v>2443.22721025891</v>
          </cell>
          <cell r="Y50">
            <v>126.538108157175</v>
          </cell>
          <cell r="Z50">
            <v>21033.3447284875</v>
          </cell>
        </row>
        <row r="51">
          <cell r="A51" t="str">
            <v>Kelantan</v>
          </cell>
          <cell r="B51" t="str">
            <v>03</v>
          </cell>
          <cell r="C51">
            <v>2988.7129664602498</v>
          </cell>
          <cell r="D51">
            <v>2097.8035475390798</v>
          </cell>
          <cell r="E51">
            <v>572.17552894220898</v>
          </cell>
          <cell r="F51">
            <v>318.73388997897001</v>
          </cell>
          <cell r="I51">
            <v>15.710270641353601</v>
          </cell>
          <cell r="J51">
            <v>537.90648847254704</v>
          </cell>
          <cell r="K51">
            <v>96.399194471998797</v>
          </cell>
          <cell r="L51">
            <v>46.681899118575501</v>
          </cell>
          <cell r="M51">
            <v>78.934399314953197</v>
          </cell>
          <cell r="N51">
            <v>83.535215787313703</v>
          </cell>
          <cell r="O51">
            <v>69.699584234307693</v>
          </cell>
          <cell r="P51">
            <v>156.971996648622</v>
          </cell>
          <cell r="Q51">
            <v>5.6841988967758397</v>
          </cell>
          <cell r="R51">
            <v>159.05485305821901</v>
          </cell>
          <cell r="S51">
            <v>6766.5601079339303</v>
          </cell>
          <cell r="T51">
            <v>786.65685698242498</v>
          </cell>
          <cell r="U51">
            <v>1883.1208029351501</v>
          </cell>
          <cell r="V51">
            <v>786.64393343559505</v>
          </cell>
          <cell r="W51">
            <v>1204.0097242068</v>
          </cell>
          <cell r="X51">
            <v>2106.1287903739599</v>
          </cell>
          <cell r="Y51">
            <v>14.4581579747896</v>
          </cell>
          <cell r="Z51">
            <v>10482.4028445411</v>
          </cell>
        </row>
        <row r="52">
          <cell r="A52" t="str">
            <v>Melaka</v>
          </cell>
          <cell r="B52" t="str">
            <v>04</v>
          </cell>
          <cell r="C52">
            <v>1049.9837590642601</v>
          </cell>
          <cell r="D52">
            <v>1036.4500888858199</v>
          </cell>
          <cell r="E52">
            <v>0.58264125883405904</v>
          </cell>
          <cell r="F52">
            <v>12.9510289196058</v>
          </cell>
          <cell r="I52">
            <v>7.98779466684553</v>
          </cell>
          <cell r="J52">
            <v>8495.9522896870403</v>
          </cell>
          <cell r="K52">
            <v>265.28598560224799</v>
          </cell>
          <cell r="L52">
            <v>93.947205754062097</v>
          </cell>
          <cell r="M52">
            <v>401.35151395285902</v>
          </cell>
          <cell r="N52">
            <v>3658.3887184694499</v>
          </cell>
          <cell r="O52">
            <v>546.88640353950905</v>
          </cell>
          <cell r="P52">
            <v>2514.1167378508499</v>
          </cell>
          <cell r="Q52">
            <v>1015.97572451806</v>
          </cell>
          <cell r="R52">
            <v>486.11974578698698</v>
          </cell>
          <cell r="S52">
            <v>7350.2047891623797</v>
          </cell>
          <cell r="T52">
            <v>1371.85733650064</v>
          </cell>
          <cell r="U52">
            <v>2351.0636468129901</v>
          </cell>
          <cell r="V52">
            <v>1496.3650172185701</v>
          </cell>
          <cell r="W52">
            <v>1007.31359768512</v>
          </cell>
          <cell r="X52">
            <v>1123.60519094505</v>
          </cell>
          <cell r="Y52">
            <v>31.9292935891485</v>
          </cell>
          <cell r="Z52">
            <v>17422.177671956699</v>
          </cell>
        </row>
        <row r="53">
          <cell r="A53" t="str">
            <v>Negeri Sembilan</v>
          </cell>
          <cell r="B53" t="str">
            <v>05</v>
          </cell>
          <cell r="C53">
            <v>1770.6233661952101</v>
          </cell>
          <cell r="D53">
            <v>1702.80162306191</v>
          </cell>
          <cell r="E53">
            <v>41.518276393251803</v>
          </cell>
          <cell r="F53">
            <v>26.303466740056901</v>
          </cell>
          <cell r="I53">
            <v>19.103149644530198</v>
          </cell>
          <cell r="J53">
            <v>11876.644437962301</v>
          </cell>
          <cell r="K53">
            <v>1118.78312439362</v>
          </cell>
          <cell r="L53">
            <v>406.62483738666202</v>
          </cell>
          <cell r="M53">
            <v>291.25893633818401</v>
          </cell>
          <cell r="N53">
            <v>3281.3416445077401</v>
          </cell>
          <cell r="O53">
            <v>686.51747334415302</v>
          </cell>
          <cell r="P53">
            <v>5160.4372561523696</v>
          </cell>
          <cell r="Q53">
            <v>931.68116583958601</v>
          </cell>
          <cell r="R53">
            <v>436.29066325689598</v>
          </cell>
          <cell r="S53">
            <v>8498.4753985162897</v>
          </cell>
          <cell r="T53">
            <v>2047.1081753559299</v>
          </cell>
          <cell r="U53">
            <v>2033.4067647075999</v>
          </cell>
          <cell r="V53">
            <v>1784.82670661518</v>
          </cell>
          <cell r="W53">
            <v>1138.59781318774</v>
          </cell>
          <cell r="X53">
            <v>1494.5359386498501</v>
          </cell>
          <cell r="Y53">
            <v>78.836902799825495</v>
          </cell>
          <cell r="Z53">
            <v>22679.973918375101</v>
          </cell>
        </row>
        <row r="54">
          <cell r="A54" t="str">
            <v>Pahang</v>
          </cell>
          <cell r="B54" t="str">
            <v>06</v>
          </cell>
          <cell r="C54">
            <v>5207.54037658779</v>
          </cell>
          <cell r="D54">
            <v>4368.3243974929601</v>
          </cell>
          <cell r="E54">
            <v>400.01817065452002</v>
          </cell>
          <cell r="F54">
            <v>439.19780844030601</v>
          </cell>
          <cell r="I54">
            <v>110.407340119764</v>
          </cell>
          <cell r="J54">
            <v>7052.7335097852501</v>
          </cell>
          <cell r="K54">
            <v>793.67946193545697</v>
          </cell>
          <cell r="L54">
            <v>13.2098045795034</v>
          </cell>
          <cell r="M54">
            <v>511.57602066974903</v>
          </cell>
          <cell r="N54">
            <v>3542.19593617597</v>
          </cell>
          <cell r="O54">
            <v>870.32067885000401</v>
          </cell>
          <cell r="P54">
            <v>93.829584834300505</v>
          </cell>
          <cell r="Q54">
            <v>1227.92202274027</v>
          </cell>
          <cell r="R54">
            <v>575.74558463116296</v>
          </cell>
          <cell r="S54">
            <v>12236.1682959067</v>
          </cell>
          <cell r="T54">
            <v>1281.8832281131999</v>
          </cell>
          <cell r="U54">
            <v>3866.03114623686</v>
          </cell>
          <cell r="V54">
            <v>1604.46618497587</v>
          </cell>
          <cell r="W54">
            <v>3077.50138415018</v>
          </cell>
          <cell r="X54">
            <v>2406.2863524306299</v>
          </cell>
          <cell r="Y54">
            <v>23.630568770153999</v>
          </cell>
          <cell r="Z54">
            <v>25206.225675800899</v>
          </cell>
        </row>
        <row r="55">
          <cell r="A55" t="str">
            <v>Pulau Pinang</v>
          </cell>
          <cell r="B55" t="str">
            <v>07</v>
          </cell>
          <cell r="C55">
            <v>721.068295417321</v>
          </cell>
          <cell r="D55">
            <v>528.12971383671402</v>
          </cell>
          <cell r="E55">
            <v>0</v>
          </cell>
          <cell r="F55">
            <v>192.93858158060701</v>
          </cell>
          <cell r="I55">
            <v>18.698428464636802</v>
          </cell>
          <cell r="J55">
            <v>25374.425811071502</v>
          </cell>
          <cell r="K55">
            <v>725.79384748207804</v>
          </cell>
          <cell r="L55">
            <v>464.03104921610401</v>
          </cell>
          <cell r="M55">
            <v>690.11560317322505</v>
          </cell>
          <cell r="N55">
            <v>1425.81977742506</v>
          </cell>
          <cell r="O55">
            <v>1800.06727154696</v>
          </cell>
          <cell r="P55">
            <v>18771.124317587</v>
          </cell>
          <cell r="Q55">
            <v>1497.4739446410399</v>
          </cell>
          <cell r="R55">
            <v>923.972218119172</v>
          </cell>
          <cell r="S55">
            <v>18924.920131515799</v>
          </cell>
          <cell r="T55">
            <v>3973.0755685437698</v>
          </cell>
          <cell r="U55">
            <v>5392.7054314427696</v>
          </cell>
          <cell r="V55">
            <v>5508.7005816316196</v>
          </cell>
          <cell r="W55">
            <v>1911.5996518095899</v>
          </cell>
          <cell r="X55">
            <v>2138.83889808807</v>
          </cell>
          <cell r="Y55">
            <v>262.77374224584599</v>
          </cell>
          <cell r="Z55">
            <v>46225.858626834299</v>
          </cell>
        </row>
        <row r="56">
          <cell r="A56" t="str">
            <v>Perak</v>
          </cell>
          <cell r="B56" t="str">
            <v>08</v>
          </cell>
          <cell r="C56">
            <v>5003.4977094698897</v>
          </cell>
          <cell r="D56">
            <v>3577.4709326095599</v>
          </cell>
          <cell r="E56">
            <v>382.87724616087002</v>
          </cell>
          <cell r="F56">
            <v>1043.14953069946</v>
          </cell>
          <cell r="I56">
            <v>105.414134490443</v>
          </cell>
          <cell r="J56">
            <v>6342.8197348897502</v>
          </cell>
          <cell r="K56">
            <v>1120.9841164311499</v>
          </cell>
          <cell r="L56">
            <v>199.42829060343499</v>
          </cell>
          <cell r="M56">
            <v>361.40863547805401</v>
          </cell>
          <cell r="N56">
            <v>1406.8212619763201</v>
          </cell>
          <cell r="O56">
            <v>1246.3615341428499</v>
          </cell>
          <cell r="P56">
            <v>1810.5647554305899</v>
          </cell>
          <cell r="Q56">
            <v>197.25114082734001</v>
          </cell>
          <cell r="R56">
            <v>555.25395563238396</v>
          </cell>
          <cell r="S56">
            <v>19017.035418304898</v>
          </cell>
          <cell r="T56">
            <v>5697.3911822560704</v>
          </cell>
          <cell r="U56">
            <v>4166.3452481063896</v>
          </cell>
          <cell r="V56">
            <v>3485.6780340405498</v>
          </cell>
          <cell r="W56">
            <v>2500.7837572722001</v>
          </cell>
          <cell r="X56">
            <v>3166.83719662971</v>
          </cell>
          <cell r="Y56">
            <v>24.3253411075065</v>
          </cell>
          <cell r="Z56">
            <v>31048.346293894901</v>
          </cell>
        </row>
        <row r="57">
          <cell r="A57" t="str">
            <v>Perlis</v>
          </cell>
          <cell r="B57" t="str">
            <v>09</v>
          </cell>
          <cell r="C57">
            <v>931.79704357876005</v>
          </cell>
          <cell r="D57">
            <v>248.23547787447899</v>
          </cell>
          <cell r="E57">
            <v>0</v>
          </cell>
          <cell r="F57">
            <v>683.56156570428095</v>
          </cell>
          <cell r="I57">
            <v>7.4425580879539597</v>
          </cell>
          <cell r="J57">
            <v>323.54139109524999</v>
          </cell>
          <cell r="K57">
            <v>66.078185598306703</v>
          </cell>
          <cell r="L57">
            <v>54.4519823296705</v>
          </cell>
          <cell r="M57">
            <v>2.9248195937792199</v>
          </cell>
          <cell r="N57">
            <v>101.233212222342</v>
          </cell>
          <cell r="O57">
            <v>98.320881505098797</v>
          </cell>
          <cell r="P57">
            <v>0.49688848380050199</v>
          </cell>
          <cell r="Q57">
            <v>3.5421362252201397E-2</v>
          </cell>
          <cell r="R57">
            <v>100.16881163801</v>
          </cell>
          <cell r="S57">
            <v>1700.29697532553</v>
          </cell>
          <cell r="T57">
            <v>604.087228728686</v>
          </cell>
          <cell r="U57">
            <v>226.621894294848</v>
          </cell>
          <cell r="V57">
            <v>194.98952736590999</v>
          </cell>
          <cell r="W57">
            <v>229.415892507992</v>
          </cell>
          <cell r="X57">
            <v>445.18243242809399</v>
          </cell>
          <cell r="Y57">
            <v>93.609572609995396</v>
          </cell>
          <cell r="Z57">
            <v>3156.8563523355001</v>
          </cell>
        </row>
        <row r="58">
          <cell r="A58" t="str">
            <v>Selangor</v>
          </cell>
          <cell r="B58">
            <v>10</v>
          </cell>
          <cell r="C58">
            <v>1926.0780961645701</v>
          </cell>
          <cell r="D58">
            <v>1398.0401864160799</v>
          </cell>
          <cell r="E58">
            <v>16.198665220584299</v>
          </cell>
          <cell r="F58">
            <v>511.83924452790802</v>
          </cell>
          <cell r="I58">
            <v>120.5394268836</v>
          </cell>
          <cell r="J58">
            <v>42879.553169723098</v>
          </cell>
          <cell r="K58">
            <v>6111.6100244311201</v>
          </cell>
          <cell r="L58">
            <v>391.82056836067602</v>
          </cell>
          <cell r="M58">
            <v>3468.01000850225</v>
          </cell>
          <cell r="N58">
            <v>4981.8207564943596</v>
          </cell>
          <cell r="O58">
            <v>5479.2930119938301</v>
          </cell>
          <cell r="P58">
            <v>12587.810554621499</v>
          </cell>
          <cell r="Q58">
            <v>9859.1882453193593</v>
          </cell>
          <cell r="R58">
            <v>5962.5217317796596</v>
          </cell>
          <cell r="S58">
            <v>74001.307601711698</v>
          </cell>
          <cell r="T58">
            <v>18524.120851202999</v>
          </cell>
          <cell r="U58">
            <v>24902.310037468</v>
          </cell>
          <cell r="V58">
            <v>18393.353533098099</v>
          </cell>
          <cell r="W58">
            <v>6368.1460691981501</v>
          </cell>
          <cell r="X58">
            <v>5813.3771107443699</v>
          </cell>
          <cell r="Y58">
            <v>3278.9835681526201</v>
          </cell>
          <cell r="Z58">
            <v>128168.983594415</v>
          </cell>
        </row>
        <row r="59">
          <cell r="A59" t="str">
            <v>Terengganu</v>
          </cell>
          <cell r="B59">
            <v>11</v>
          </cell>
          <cell r="C59">
            <v>1632.03023518903</v>
          </cell>
          <cell r="D59">
            <v>1213.60403151183</v>
          </cell>
          <cell r="E59">
            <v>115.89749741553899</v>
          </cell>
          <cell r="F59">
            <v>302.52870626165799</v>
          </cell>
          <cell r="I59">
            <v>8.4853156375849998</v>
          </cell>
          <cell r="J59">
            <v>7757.7226199588704</v>
          </cell>
          <cell r="K59">
            <v>88.477375724607299</v>
          </cell>
          <cell r="L59">
            <v>30.998203227151102</v>
          </cell>
          <cell r="M59">
            <v>159.00427529570399</v>
          </cell>
          <cell r="N59">
            <v>6889.1668489984704</v>
          </cell>
          <cell r="O59">
            <v>518.66213133559404</v>
          </cell>
          <cell r="P59">
            <v>2.1352792242413798</v>
          </cell>
          <cell r="Q59">
            <v>69.2785061531022</v>
          </cell>
          <cell r="R59">
            <v>603.41107275533398</v>
          </cell>
          <cell r="S59">
            <v>8102.3395455419704</v>
          </cell>
          <cell r="T59">
            <v>3243.2024056691098</v>
          </cell>
          <cell r="U59">
            <v>1394.7085072134</v>
          </cell>
          <cell r="V59">
            <v>694.77328642060502</v>
          </cell>
          <cell r="W59">
            <v>811.97478768015003</v>
          </cell>
          <cell r="X59">
            <v>1957.6805585587099</v>
          </cell>
          <cell r="Y59">
            <v>18.347235427577601</v>
          </cell>
          <cell r="Z59">
            <v>18122.336024510401</v>
          </cell>
        </row>
        <row r="60">
          <cell r="A60" t="str">
            <v>Sabah</v>
          </cell>
          <cell r="B60">
            <v>12</v>
          </cell>
          <cell r="C60">
            <v>10473.6851868717</v>
          </cell>
          <cell r="D60">
            <v>6649.4434108846299</v>
          </cell>
          <cell r="E60">
            <v>2350.7109363234599</v>
          </cell>
          <cell r="F60">
            <v>1473.5308396635801</v>
          </cell>
          <cell r="I60">
            <v>4337.8093032542602</v>
          </cell>
          <cell r="J60">
            <v>3333.3739198400399</v>
          </cell>
          <cell r="K60">
            <v>1798.1778391012499</v>
          </cell>
          <cell r="L60">
            <v>25.6433466475467</v>
          </cell>
          <cell r="M60">
            <v>951.56155341564397</v>
          </cell>
          <cell r="N60">
            <v>135.53863364202101</v>
          </cell>
          <cell r="O60">
            <v>271.05142728774501</v>
          </cell>
          <cell r="P60">
            <v>5.4930951319208701</v>
          </cell>
          <cell r="Q60">
            <v>145.908024613919</v>
          </cell>
          <cell r="R60">
            <v>840.29687091461801</v>
          </cell>
          <cell r="S60">
            <v>16185.047988680901</v>
          </cell>
          <cell r="T60">
            <v>2960.43603328276</v>
          </cell>
          <cell r="U60">
            <v>4960.1351085597598</v>
          </cell>
          <cell r="V60">
            <v>3615.4442009204899</v>
          </cell>
          <cell r="W60">
            <v>1512.9524147253101</v>
          </cell>
          <cell r="X60">
            <v>3136.08023119257</v>
          </cell>
          <cell r="Y60">
            <v>147.46786560562299</v>
          </cell>
          <cell r="Z60">
            <v>35317.681135167099</v>
          </cell>
        </row>
        <row r="61">
          <cell r="A61" t="str">
            <v>Sarawak</v>
          </cell>
          <cell r="B61">
            <v>13</v>
          </cell>
          <cell r="C61">
            <v>7345.8647333568897</v>
          </cell>
          <cell r="D61">
            <v>3002.2261686759002</v>
          </cell>
          <cell r="E61">
            <v>3887.7395540604298</v>
          </cell>
          <cell r="F61">
            <v>455.89901062055998</v>
          </cell>
          <cell r="I61">
            <v>17638.187917930001</v>
          </cell>
          <cell r="J61">
            <v>18773.714830696699</v>
          </cell>
          <cell r="K61">
            <v>546.06391167258596</v>
          </cell>
          <cell r="L61">
            <v>18.795457030879</v>
          </cell>
          <cell r="M61">
            <v>2067.6013768422699</v>
          </cell>
          <cell r="N61">
            <v>14494.2306334652</v>
          </cell>
          <cell r="O61">
            <v>512.61185664636503</v>
          </cell>
          <cell r="P61">
            <v>561.256735586579</v>
          </cell>
          <cell r="Q61">
            <v>573.15485945285502</v>
          </cell>
          <cell r="R61">
            <v>1622.8423701986801</v>
          </cell>
          <cell r="S61">
            <v>19659.2988161182</v>
          </cell>
          <cell r="T61">
            <v>4623.3250709520198</v>
          </cell>
          <cell r="U61">
            <v>5117.2655804817005</v>
          </cell>
          <cell r="V61">
            <v>4783.3485571312603</v>
          </cell>
          <cell r="W61">
            <v>2046.85884014463</v>
          </cell>
          <cell r="X61">
            <v>3088.50076740861</v>
          </cell>
          <cell r="Y61">
            <v>243.33206775263201</v>
          </cell>
          <cell r="Z61">
            <v>65283.2407360531</v>
          </cell>
        </row>
        <row r="62">
          <cell r="A62" t="str">
            <v>WP Kuala Lumpur</v>
          </cell>
          <cell r="B62">
            <v>14</v>
          </cell>
          <cell r="C62">
            <v>2.10811167021367</v>
          </cell>
          <cell r="D62">
            <v>2.10811167021367</v>
          </cell>
          <cell r="E62">
            <v>0</v>
          </cell>
          <cell r="F62">
            <v>0</v>
          </cell>
          <cell r="I62">
            <v>26.115905406038401</v>
          </cell>
          <cell r="J62">
            <v>3910.5714731828598</v>
          </cell>
          <cell r="K62">
            <v>386.20834435930999</v>
          </cell>
          <cell r="L62">
            <v>405.675185998367</v>
          </cell>
          <cell r="M62">
            <v>1120.099688883</v>
          </cell>
          <cell r="N62">
            <v>488.72544545218102</v>
          </cell>
          <cell r="O62">
            <v>579.28053505736602</v>
          </cell>
          <cell r="P62">
            <v>403.047947818924</v>
          </cell>
          <cell r="Q62">
            <v>527.53432561371005</v>
          </cell>
          <cell r="R62">
            <v>3007.1003220847301</v>
          </cell>
          <cell r="S62">
            <v>70519.619051935195</v>
          </cell>
          <cell r="T62">
            <v>4793.4802553273303</v>
          </cell>
          <cell r="U62">
            <v>26592.6088788696</v>
          </cell>
          <cell r="V62">
            <v>27016.7380854943</v>
          </cell>
          <cell r="W62">
            <v>3798.2641140737701</v>
          </cell>
          <cell r="X62">
            <v>8318.5277181701003</v>
          </cell>
          <cell r="Y62">
            <v>836.53238728178405</v>
          </cell>
          <cell r="Z62">
            <v>78302.047251560798</v>
          </cell>
        </row>
        <row r="63">
          <cell r="A63" t="str">
            <v>WP Labuan</v>
          </cell>
          <cell r="B63">
            <v>15</v>
          </cell>
          <cell r="C63">
            <v>103.865070873119</v>
          </cell>
          <cell r="D63">
            <v>6.7124170983965996</v>
          </cell>
          <cell r="E63">
            <v>0</v>
          </cell>
          <cell r="F63">
            <v>97.152653774722395</v>
          </cell>
          <cell r="I63">
            <v>0</v>
          </cell>
          <cell r="J63">
            <v>839.74064273709098</v>
          </cell>
          <cell r="K63">
            <v>22.786079043617999</v>
          </cell>
          <cell r="L63">
            <v>2.3822621176249501</v>
          </cell>
          <cell r="M63">
            <v>1.6646989143698101</v>
          </cell>
          <cell r="N63">
            <v>386.54407577023301</v>
          </cell>
          <cell r="O63">
            <v>413.81621392384602</v>
          </cell>
          <cell r="P63">
            <v>0</v>
          </cell>
          <cell r="Q63">
            <v>12.547312967399</v>
          </cell>
          <cell r="R63">
            <v>18.286791709978299</v>
          </cell>
          <cell r="S63">
            <v>1699.0669193485401</v>
          </cell>
          <cell r="T63">
            <v>191.114127334313</v>
          </cell>
          <cell r="U63">
            <v>206.74804917637601</v>
          </cell>
          <cell r="V63">
            <v>1185.6698268964899</v>
          </cell>
          <cell r="W63">
            <v>63.861886646380597</v>
          </cell>
          <cell r="X63">
            <v>51.673029294981802</v>
          </cell>
          <cell r="Y63">
            <v>17.074881227044699</v>
          </cell>
          <cell r="Z63">
            <v>2678.0343058957801</v>
          </cell>
        </row>
        <row r="64">
          <cell r="A64" t="str">
            <v>Supra1</v>
          </cell>
          <cell r="C64">
            <v>0</v>
          </cell>
          <cell r="D64">
            <v>0</v>
          </cell>
          <cell r="E64">
            <v>0</v>
          </cell>
          <cell r="F64">
            <v>0</v>
          </cell>
          <cell r="I64">
            <v>50274.226086704599</v>
          </cell>
          <cell r="J64">
            <v>0</v>
          </cell>
          <cell r="K64">
            <v>0</v>
          </cell>
          <cell r="L64">
            <v>0</v>
          </cell>
          <cell r="M64">
            <v>0</v>
          </cell>
          <cell r="N64">
            <v>0</v>
          </cell>
          <cell r="O64">
            <v>0</v>
          </cell>
          <cell r="P64">
            <v>0</v>
          </cell>
          <cell r="Q64">
            <v>0</v>
          </cell>
          <cell r="R64">
            <v>0</v>
          </cell>
          <cell r="S64">
            <v>0</v>
          </cell>
          <cell r="T64">
            <v>0</v>
          </cell>
          <cell r="U64">
            <v>0</v>
          </cell>
          <cell r="V64">
            <v>0</v>
          </cell>
          <cell r="W64">
            <v>0</v>
          </cell>
          <cell r="X64">
            <v>0</v>
          </cell>
          <cell r="Y64">
            <v>0</v>
          </cell>
          <cell r="Z64">
            <v>50274.226086704599</v>
          </cell>
        </row>
        <row r="65">
          <cell r="A65" t="str">
            <v>MALAYSIA</v>
          </cell>
          <cell r="C65">
            <v>48187.881112145697</v>
          </cell>
          <cell r="D65">
            <v>33920.9747952947</v>
          </cell>
          <cell r="E65">
            <v>7925.9523854908302</v>
          </cell>
          <cell r="F65">
            <v>6340.9539313602199</v>
          </cell>
          <cell r="I65">
            <v>72758.484274225499</v>
          </cell>
          <cell r="J65">
            <v>165879.45540217799</v>
          </cell>
          <cell r="K65">
            <v>15149.981484566</v>
          </cell>
          <cell r="L65">
            <v>3261.4740081149198</v>
          </cell>
          <cell r="M65">
            <v>12290.1431556931</v>
          </cell>
          <cell r="N65">
            <v>45802.169504751197</v>
          </cell>
          <cell r="O65">
            <v>17618.602334589199</v>
          </cell>
          <cell r="P65">
            <v>52532.297278191698</v>
          </cell>
          <cell r="Q65">
            <v>19224.7876362723</v>
          </cell>
          <cell r="R65">
            <v>17390.5739465685</v>
          </cell>
          <cell r="S65">
            <v>299933.34239847102</v>
          </cell>
          <cell r="T65">
            <v>57402.403871686198</v>
          </cell>
          <cell r="U65">
            <v>91404.971381981901</v>
          </cell>
          <cell r="V65">
            <v>79673.200124777097</v>
          </cell>
          <cell r="W65">
            <v>29958.5279617661</v>
          </cell>
          <cell r="X65">
            <v>41494.2390582593</v>
          </cell>
          <cell r="Y65">
            <v>5937.4319206691798</v>
          </cell>
          <cell r="Z65">
            <v>610087.16905425803</v>
          </cell>
        </row>
        <row r="68">
          <cell r="A68" t="str">
            <v>CONSTANT</v>
          </cell>
          <cell r="B68" t="str">
            <v>Industry</v>
          </cell>
          <cell r="D68">
            <v>1</v>
          </cell>
          <cell r="E68">
            <v>2</v>
          </cell>
          <cell r="F68">
            <v>3</v>
          </cell>
          <cell r="I68">
            <v>4</v>
          </cell>
          <cell r="K68">
            <v>6</v>
          </cell>
          <cell r="L68">
            <v>7</v>
          </cell>
          <cell r="M68">
            <v>8</v>
          </cell>
          <cell r="N68">
            <v>9</v>
          </cell>
          <cell r="O68">
            <v>10</v>
          </cell>
          <cell r="P68">
            <v>11</v>
          </cell>
          <cell r="Q68">
            <v>12</v>
          </cell>
          <cell r="R68">
            <v>5</v>
          </cell>
          <cell r="T68">
            <v>13</v>
          </cell>
          <cell r="U68">
            <v>14</v>
          </cell>
          <cell r="V68">
            <v>15</v>
          </cell>
          <cell r="W68">
            <v>16</v>
          </cell>
        </row>
        <row r="69">
          <cell r="A69">
            <v>2008</v>
          </cell>
          <cell r="B69" t="str">
            <v>I</v>
          </cell>
          <cell r="C69" t="str">
            <v>Agriculture</v>
          </cell>
          <cell r="D69" t="str">
            <v>Tanaman</v>
          </cell>
          <cell r="E69" t="str">
            <v>Pembalakan</v>
          </cell>
          <cell r="F69" t="str">
            <v>Perikanan</v>
          </cell>
          <cell r="I69" t="str">
            <v>Mining andQuarrying</v>
          </cell>
          <cell r="J69" t="str">
            <v>Manufacturing</v>
          </cell>
          <cell r="K69" t="str">
            <v>Prosesan Makanan, Minuman dan Produk Tembakau</v>
          </cell>
          <cell r="L69" t="str">
            <v>Tekstil, Pakaian, Kulit dan Kasut</v>
          </cell>
          <cell r="M69" t="str">
            <v>Keluaran Kayu, Perabot, Produk Kertas, Percetakan dan Penerbitan</v>
          </cell>
          <cell r="N69" t="str">
            <v>Produk Petroleum, Bahan kimia, Getah dan Plastik</v>
          </cell>
          <cell r="O69" t="str">
            <v>Produk Mineral Bukan Logam, Logam Asli dan Produk Logam Yang Direka</v>
          </cell>
          <cell r="P69" t="str">
            <v>Elektrik dan Elektronik</v>
          </cell>
          <cell r="Q69" t="str">
            <v>Kelengkapan Pengangkutan dan Pembuatan Lain</v>
          </cell>
          <cell r="R69" t="str">
            <v>Construction</v>
          </cell>
          <cell r="S69" t="str">
            <v>Services</v>
          </cell>
          <cell r="T69" t="str">
            <v>Utiliti, Transport &amp; Communication</v>
          </cell>
          <cell r="U69" t="str">
            <v>WRT, Accomm &amp; Restaurant</v>
          </cell>
          <cell r="V69" t="str">
            <v>Finance &amp; Insurance, Real Estate &amp; Business Services</v>
          </cell>
          <cell r="W69" t="str">
            <v>Other Services</v>
          </cell>
          <cell r="X69" t="str">
            <v>Government Services</v>
          </cell>
          <cell r="Y69" t="str">
            <v>Plus :Import Duties</v>
          </cell>
          <cell r="Z69" t="str">
            <v>GDP atPurchasers' Prices</v>
          </cell>
        </row>
        <row r="70">
          <cell r="A70" t="str">
            <v>States</v>
          </cell>
          <cell r="B70" t="str">
            <v>Converter</v>
          </cell>
        </row>
        <row r="71">
          <cell r="A71" t="str">
            <v>Johor</v>
          </cell>
          <cell r="B71" t="str">
            <v>01</v>
          </cell>
          <cell r="C71">
            <v>7170.5642833848297</v>
          </cell>
          <cell r="D71">
            <v>6552.3323969553603</v>
          </cell>
          <cell r="E71">
            <v>53.570652274507502</v>
          </cell>
          <cell r="F71">
            <v>564.66123415495804</v>
          </cell>
          <cell r="I71">
            <v>53.974312406284497</v>
          </cell>
          <cell r="J71">
            <v>20027.698931422499</v>
          </cell>
          <cell r="K71">
            <v>2237.44821476371</v>
          </cell>
          <cell r="L71">
            <v>886.10036568846795</v>
          </cell>
          <cell r="M71">
            <v>1629.6346386585401</v>
          </cell>
          <cell r="N71">
            <v>3795.0370578501402</v>
          </cell>
          <cell r="O71">
            <v>2785.61796350646</v>
          </cell>
          <cell r="P71">
            <v>6962.8762218903703</v>
          </cell>
          <cell r="Q71">
            <v>1730.9844690647899</v>
          </cell>
          <cell r="R71">
            <v>1597.09857176644</v>
          </cell>
          <cell r="S71">
            <v>27296.435615271399</v>
          </cell>
          <cell r="T71">
            <v>6090.7424245899101</v>
          </cell>
          <cell r="U71">
            <v>6594.7816774399598</v>
          </cell>
          <cell r="V71">
            <v>7868.2839034950102</v>
          </cell>
          <cell r="W71">
            <v>2685.0853995655002</v>
          </cell>
          <cell r="X71">
            <v>4057.54221018098</v>
          </cell>
          <cell r="Y71">
            <v>844.05037865614395</v>
          </cell>
          <cell r="Z71">
            <v>56989.822092907503</v>
          </cell>
        </row>
        <row r="72">
          <cell r="A72" t="str">
            <v>Kedah</v>
          </cell>
          <cell r="B72" t="str">
            <v>02</v>
          </cell>
          <cell r="C72">
            <v>2748.1771608968802</v>
          </cell>
          <cell r="D72">
            <v>2288.3694176890999</v>
          </cell>
          <cell r="E72">
            <v>111.010602879665</v>
          </cell>
          <cell r="F72">
            <v>348.797140328117</v>
          </cell>
          <cell r="I72">
            <v>18.239695550862301</v>
          </cell>
          <cell r="J72">
            <v>6957.01496376864</v>
          </cell>
          <cell r="K72">
            <v>312.23867581872599</v>
          </cell>
          <cell r="L72">
            <v>58.534298160208799</v>
          </cell>
          <cell r="M72">
            <v>433.20309421368199</v>
          </cell>
          <cell r="N72">
            <v>1355.4752458636899</v>
          </cell>
          <cell r="O72">
            <v>2010.05922817587</v>
          </cell>
          <cell r="P72">
            <v>1883.5947183666101</v>
          </cell>
          <cell r="Q72">
            <v>903.90970316987</v>
          </cell>
          <cell r="R72">
            <v>571.38911527631399</v>
          </cell>
          <cell r="S72">
            <v>10774.2800166954</v>
          </cell>
          <cell r="T72">
            <v>1586.08816408142</v>
          </cell>
          <cell r="U72">
            <v>2801.87031589756</v>
          </cell>
          <cell r="V72">
            <v>2035.2337212831801</v>
          </cell>
          <cell r="W72">
            <v>1798.1172809443001</v>
          </cell>
          <cell r="X72">
            <v>2552.9705344889198</v>
          </cell>
          <cell r="Y72">
            <v>139.64890039374501</v>
          </cell>
          <cell r="Z72">
            <v>21208.749852581801</v>
          </cell>
        </row>
        <row r="73">
          <cell r="A73" t="str">
            <v>Kelantan</v>
          </cell>
          <cell r="B73" t="str">
            <v>03</v>
          </cell>
          <cell r="C73">
            <v>3027.6310674799702</v>
          </cell>
          <cell r="D73">
            <v>2152.0116431654001</v>
          </cell>
          <cell r="E73">
            <v>606.16328206114895</v>
          </cell>
          <cell r="F73">
            <v>269.45614225342302</v>
          </cell>
          <cell r="I73">
            <v>15.925022656613001</v>
          </cell>
          <cell r="J73">
            <v>572.15677675997199</v>
          </cell>
          <cell r="K73">
            <v>99.081637376973802</v>
          </cell>
          <cell r="L73">
            <v>51.710970220077101</v>
          </cell>
          <cell r="M73">
            <v>72.546847023653996</v>
          </cell>
          <cell r="N73">
            <v>83.620713062007098</v>
          </cell>
          <cell r="O73">
            <v>54.650643089896597</v>
          </cell>
          <cell r="P73">
            <v>201.49060798824399</v>
          </cell>
          <cell r="Q73">
            <v>9.0553579991195896</v>
          </cell>
          <cell r="R73">
            <v>175.86575138221801</v>
          </cell>
          <cell r="S73">
            <v>7393.6547099700801</v>
          </cell>
          <cell r="T73">
            <v>824.08031562158999</v>
          </cell>
          <cell r="U73">
            <v>2057.9749224587299</v>
          </cell>
          <cell r="V73">
            <v>920.86422992535597</v>
          </cell>
          <cell r="W73">
            <v>1262.6577309111999</v>
          </cell>
          <cell r="X73">
            <v>2328.0775110531999</v>
          </cell>
          <cell r="Y73">
            <v>18.0995391250277</v>
          </cell>
          <cell r="Z73">
            <v>11203.3328673739</v>
          </cell>
        </row>
        <row r="74">
          <cell r="A74" t="str">
            <v>Melaka</v>
          </cell>
          <cell r="B74" t="str">
            <v>04</v>
          </cell>
          <cell r="C74">
            <v>1252.3213332514199</v>
          </cell>
          <cell r="D74">
            <v>1225.31767718993</v>
          </cell>
          <cell r="E74">
            <v>0.27325933110072698</v>
          </cell>
          <cell r="F74">
            <v>26.730396730389899</v>
          </cell>
          <cell r="I74">
            <v>8.1132989453658606</v>
          </cell>
          <cell r="J74">
            <v>8527.0481185479202</v>
          </cell>
          <cell r="K74">
            <v>342.85015923026702</v>
          </cell>
          <cell r="L74">
            <v>189.85552542873799</v>
          </cell>
          <cell r="M74">
            <v>401.68897417256602</v>
          </cell>
          <cell r="N74">
            <v>3249.9228676149</v>
          </cell>
          <cell r="O74">
            <v>594.37140616983504</v>
          </cell>
          <cell r="P74">
            <v>2223.9017940836602</v>
          </cell>
          <cell r="Q74">
            <v>1524.45739184795</v>
          </cell>
          <cell r="R74">
            <v>523.57995395986302</v>
          </cell>
          <cell r="S74">
            <v>7927.08095236587</v>
          </cell>
          <cell r="T74">
            <v>1453.1112885344901</v>
          </cell>
          <cell r="U74">
            <v>2669.98556973717</v>
          </cell>
          <cell r="V74">
            <v>1568.19399157097</v>
          </cell>
          <cell r="W74">
            <v>1051.7554282571</v>
          </cell>
          <cell r="X74">
            <v>1184.03467426615</v>
          </cell>
          <cell r="Y74">
            <v>11.4618260640027</v>
          </cell>
          <cell r="Z74">
            <v>18249.605483134401</v>
          </cell>
        </row>
        <row r="75">
          <cell r="A75" t="str">
            <v>Negeri Sembilan</v>
          </cell>
          <cell r="B75" t="str">
            <v>05</v>
          </cell>
          <cell r="C75">
            <v>1832.08891157927</v>
          </cell>
          <cell r="D75">
            <v>1773.65348057865</v>
          </cell>
          <cell r="E75">
            <v>31.470822994454402</v>
          </cell>
          <cell r="F75">
            <v>26.964608006166099</v>
          </cell>
          <cell r="I75">
            <v>19.239437471789</v>
          </cell>
          <cell r="J75">
            <v>12037.523484368199</v>
          </cell>
          <cell r="K75">
            <v>1157.1717543028701</v>
          </cell>
          <cell r="L75">
            <v>468.15762514419498</v>
          </cell>
          <cell r="M75">
            <v>321.67196918713699</v>
          </cell>
          <cell r="N75">
            <v>2993.8336955334898</v>
          </cell>
          <cell r="O75">
            <v>934.14198202758598</v>
          </cell>
          <cell r="P75">
            <v>5126.0242008203104</v>
          </cell>
          <cell r="Q75">
            <v>1036.5222573526401</v>
          </cell>
          <cell r="R75">
            <v>495.027490900494</v>
          </cell>
          <cell r="S75">
            <v>9154.7227376740193</v>
          </cell>
          <cell r="T75">
            <v>2141.9358079268</v>
          </cell>
          <cell r="U75">
            <v>2308.7027253908</v>
          </cell>
          <cell r="V75">
            <v>1927.19666318128</v>
          </cell>
          <cell r="W75">
            <v>1202.93770936334</v>
          </cell>
          <cell r="X75">
            <v>1573.9498318117901</v>
          </cell>
          <cell r="Y75">
            <v>117.980859251675</v>
          </cell>
          <cell r="Z75">
            <v>23656.582921245499</v>
          </cell>
        </row>
        <row r="76">
          <cell r="A76" t="str">
            <v>Pahang</v>
          </cell>
          <cell r="B76" t="str">
            <v>06</v>
          </cell>
          <cell r="C76">
            <v>5455.0762771085901</v>
          </cell>
          <cell r="D76">
            <v>4452.4266430297102</v>
          </cell>
          <cell r="E76">
            <v>470.116956441659</v>
          </cell>
          <cell r="F76">
            <v>532.53267763721999</v>
          </cell>
          <cell r="I76">
            <v>100.36584932021999</v>
          </cell>
          <cell r="J76">
            <v>7210.2004057692702</v>
          </cell>
          <cell r="K76">
            <v>769.87151506442399</v>
          </cell>
          <cell r="L76">
            <v>12.385865540607201</v>
          </cell>
          <cell r="M76">
            <v>413.97902222490598</v>
          </cell>
          <cell r="N76">
            <v>3068.0492317742501</v>
          </cell>
          <cell r="O76">
            <v>769.63818148399798</v>
          </cell>
          <cell r="P76">
            <v>51.3753888189731</v>
          </cell>
          <cell r="Q76">
            <v>2124.9012008621198</v>
          </cell>
          <cell r="R76">
            <v>661.57161300783503</v>
          </cell>
          <cell r="S76">
            <v>12973.6076465391</v>
          </cell>
          <cell r="T76">
            <v>1378.1853080583901</v>
          </cell>
          <cell r="U76">
            <v>4148.2442956492296</v>
          </cell>
          <cell r="V76">
            <v>1753.4240565396999</v>
          </cell>
          <cell r="W76">
            <v>3208.2121272485101</v>
          </cell>
          <cell r="X76">
            <v>2485.5418590432901</v>
          </cell>
          <cell r="Y76">
            <v>63.757302087708602</v>
          </cell>
          <cell r="Z76">
            <v>26464.579093832799</v>
          </cell>
        </row>
        <row r="77">
          <cell r="A77" t="str">
            <v>Pulau Pinang</v>
          </cell>
          <cell r="B77" t="str">
            <v>07</v>
          </cell>
          <cell r="C77">
            <v>749.94035118466797</v>
          </cell>
          <cell r="D77">
            <v>526.21122120474399</v>
          </cell>
          <cell r="E77">
            <v>0</v>
          </cell>
          <cell r="F77">
            <v>223.72912997992401</v>
          </cell>
          <cell r="I77">
            <v>18.986404553479499</v>
          </cell>
          <cell r="J77">
            <v>26348.444882624201</v>
          </cell>
          <cell r="K77">
            <v>689.29693633182296</v>
          </cell>
          <cell r="L77">
            <v>490.58533614708301</v>
          </cell>
          <cell r="M77">
            <v>767.56532285628998</v>
          </cell>
          <cell r="N77">
            <v>1888.14782222227</v>
          </cell>
          <cell r="O77">
            <v>1809.1693963134801</v>
          </cell>
          <cell r="P77">
            <v>19072.286939373898</v>
          </cell>
          <cell r="Q77">
            <v>1631.39312937931</v>
          </cell>
          <cell r="R77">
            <v>1004.94153188345</v>
          </cell>
          <cell r="S77">
            <v>20266.906143440901</v>
          </cell>
          <cell r="T77">
            <v>4211.9582272429398</v>
          </cell>
          <cell r="U77">
            <v>5915.1172258340403</v>
          </cell>
          <cell r="V77">
            <v>5883.18430518072</v>
          </cell>
          <cell r="W77">
            <v>2013.78632840968</v>
          </cell>
          <cell r="X77">
            <v>2242.8600567734702</v>
          </cell>
          <cell r="Y77">
            <v>359.64911542058502</v>
          </cell>
          <cell r="Z77">
            <v>48748.868429107199</v>
          </cell>
        </row>
        <row r="78">
          <cell r="A78" t="str">
            <v>Perak</v>
          </cell>
          <cell r="B78" t="str">
            <v>08</v>
          </cell>
          <cell r="C78">
            <v>5067.8059180852897</v>
          </cell>
          <cell r="D78">
            <v>3719.44414090086</v>
          </cell>
          <cell r="E78">
            <v>368.25569428126801</v>
          </cell>
          <cell r="F78">
            <v>980.10608290315702</v>
          </cell>
          <cell r="I78">
            <v>103.184457255374</v>
          </cell>
          <cell r="J78">
            <v>6605.2252252100297</v>
          </cell>
          <cell r="K78">
            <v>869.57174628031896</v>
          </cell>
          <cell r="L78">
            <v>197.240495601915</v>
          </cell>
          <cell r="M78">
            <v>312.94982545181699</v>
          </cell>
          <cell r="N78">
            <v>1474.0761624444301</v>
          </cell>
          <cell r="O78">
            <v>1534.8566587800401</v>
          </cell>
          <cell r="P78">
            <v>1699.8833316723999</v>
          </cell>
          <cell r="Q78">
            <v>516.64700497911201</v>
          </cell>
          <cell r="R78">
            <v>582.50096026431402</v>
          </cell>
          <cell r="S78">
            <v>20679.2256318416</v>
          </cell>
          <cell r="T78">
            <v>5833.6995245607004</v>
          </cell>
          <cell r="U78">
            <v>4823.5297935970402</v>
          </cell>
          <cell r="V78">
            <v>3897.9275608838998</v>
          </cell>
          <cell r="W78">
            <v>2642.6796385010898</v>
          </cell>
          <cell r="X78">
            <v>3481.38911429888</v>
          </cell>
          <cell r="Y78">
            <v>21.596787120596598</v>
          </cell>
          <cell r="Z78">
            <v>33059.5389797772</v>
          </cell>
        </row>
        <row r="79">
          <cell r="A79" t="str">
            <v>Perlis</v>
          </cell>
          <cell r="B79" t="str">
            <v>09</v>
          </cell>
          <cell r="C79">
            <v>935.57928140876095</v>
          </cell>
          <cell r="D79">
            <v>268.76405732769098</v>
          </cell>
          <cell r="E79">
            <v>0</v>
          </cell>
          <cell r="F79">
            <v>666.81522408107003</v>
          </cell>
          <cell r="I79">
            <v>7.8015227651921801</v>
          </cell>
          <cell r="J79">
            <v>349.32019348366998</v>
          </cell>
          <cell r="K79">
            <v>54.502227089057698</v>
          </cell>
          <cell r="L79">
            <v>51.629230750296998</v>
          </cell>
          <cell r="M79">
            <v>4.1927671943535598</v>
          </cell>
          <cell r="N79">
            <v>95.164894575306803</v>
          </cell>
          <cell r="O79">
            <v>142.89041771363799</v>
          </cell>
          <cell r="P79">
            <v>0.41720944774469298</v>
          </cell>
          <cell r="Q79">
            <v>0.52344671327310199</v>
          </cell>
          <cell r="R79">
            <v>101.26540747310899</v>
          </cell>
          <cell r="S79">
            <v>1789.43683170176</v>
          </cell>
          <cell r="T79">
            <v>618.26873703333501</v>
          </cell>
          <cell r="U79">
            <v>250.42582661869599</v>
          </cell>
          <cell r="V79">
            <v>229.64700012768901</v>
          </cell>
          <cell r="W79">
            <v>238.11756091022201</v>
          </cell>
          <cell r="X79">
            <v>452.97770701181599</v>
          </cell>
          <cell r="Y79">
            <v>66.343859851239401</v>
          </cell>
          <cell r="Z79">
            <v>3249.74709668373</v>
          </cell>
        </row>
        <row r="80">
          <cell r="A80" t="str">
            <v>Selangor</v>
          </cell>
          <cell r="B80">
            <v>10</v>
          </cell>
          <cell r="C80">
            <v>2306.4004204636199</v>
          </cell>
          <cell r="D80">
            <v>1636.27720951693</v>
          </cell>
          <cell r="E80">
            <v>13.6682036104921</v>
          </cell>
          <cell r="F80">
            <v>656.45500733619497</v>
          </cell>
          <cell r="I80">
            <v>121.688062496567</v>
          </cell>
          <cell r="J80">
            <v>44795.331237077102</v>
          </cell>
          <cell r="K80">
            <v>6715.4856658059798</v>
          </cell>
          <cell r="L80">
            <v>528.29252835263401</v>
          </cell>
          <cell r="M80">
            <v>3810.00459350437</v>
          </cell>
          <cell r="N80">
            <v>5878.6944612834995</v>
          </cell>
          <cell r="O80">
            <v>5875.0931975616904</v>
          </cell>
          <cell r="P80">
            <v>11039.3291554592</v>
          </cell>
          <cell r="Q80">
            <v>10948.4316351097</v>
          </cell>
          <cell r="R80">
            <v>6243.9686026801</v>
          </cell>
          <cell r="S80">
            <v>81917.655086211103</v>
          </cell>
          <cell r="T80">
            <v>19834.486867533</v>
          </cell>
          <cell r="U80">
            <v>27732.002140549001</v>
          </cell>
          <cell r="V80">
            <v>21135.3151207962</v>
          </cell>
          <cell r="W80">
            <v>6917.3595796658901</v>
          </cell>
          <cell r="X80">
            <v>6298.4913776670401</v>
          </cell>
          <cell r="Y80">
            <v>4492.0200225018598</v>
          </cell>
          <cell r="Z80">
            <v>139877.06343143</v>
          </cell>
        </row>
        <row r="81">
          <cell r="A81" t="str">
            <v>Terengganu</v>
          </cell>
          <cell r="B81">
            <v>11</v>
          </cell>
          <cell r="C81">
            <v>1868.7466500673299</v>
          </cell>
          <cell r="D81">
            <v>1376.63104168482</v>
          </cell>
          <cell r="E81">
            <v>123.549504003599</v>
          </cell>
          <cell r="F81">
            <v>368.56610437891601</v>
          </cell>
          <cell r="I81">
            <v>9.5909415136728509</v>
          </cell>
          <cell r="J81">
            <v>7568.4216460510097</v>
          </cell>
          <cell r="K81">
            <v>60.844329089771499</v>
          </cell>
          <cell r="L81">
            <v>30.1785211503163</v>
          </cell>
          <cell r="M81">
            <v>108.103254450601</v>
          </cell>
          <cell r="N81">
            <v>6666.2671079688998</v>
          </cell>
          <cell r="O81">
            <v>590.64019872650704</v>
          </cell>
          <cell r="P81">
            <v>2.89261597011456</v>
          </cell>
          <cell r="Q81">
            <v>109.49561869479101</v>
          </cell>
          <cell r="R81">
            <v>571.792479817051</v>
          </cell>
          <cell r="S81">
            <v>8459.2870635188992</v>
          </cell>
          <cell r="T81">
            <v>3335.1416614582399</v>
          </cell>
          <cell r="U81">
            <v>1527.3126581572801</v>
          </cell>
          <cell r="V81">
            <v>753.40514713643597</v>
          </cell>
          <cell r="W81">
            <v>853.55315647359896</v>
          </cell>
          <cell r="X81">
            <v>1989.8744402933401</v>
          </cell>
          <cell r="Y81">
            <v>22.352791701644001</v>
          </cell>
          <cell r="Z81">
            <v>18500.191572669599</v>
          </cell>
        </row>
        <row r="82">
          <cell r="A82" t="str">
            <v>Sabah</v>
          </cell>
          <cell r="B82">
            <v>12</v>
          </cell>
          <cell r="C82">
            <v>10094.902381182599</v>
          </cell>
          <cell r="D82">
            <v>6662.8019414520804</v>
          </cell>
          <cell r="E82">
            <v>1916.47704071711</v>
          </cell>
          <cell r="F82">
            <v>1515.6233990134201</v>
          </cell>
          <cell r="I82">
            <v>8037.0394100663098</v>
          </cell>
          <cell r="J82">
            <v>3412.1274698001698</v>
          </cell>
          <cell r="K82">
            <v>1951.46261811467</v>
          </cell>
          <cell r="L82">
            <v>30.8890325568645</v>
          </cell>
          <cell r="M82">
            <v>896.60369368980196</v>
          </cell>
          <cell r="N82">
            <v>130.35469092791101</v>
          </cell>
          <cell r="O82">
            <v>264.13360365970101</v>
          </cell>
          <cell r="P82">
            <v>7.1228420514294299</v>
          </cell>
          <cell r="Q82">
            <v>131.56098879979601</v>
          </cell>
          <cell r="R82">
            <v>823.31542778865503</v>
          </cell>
          <cell r="S82">
            <v>16548.3369776412</v>
          </cell>
          <cell r="T82">
            <v>3155.34217557493</v>
          </cell>
          <cell r="U82">
            <v>5386.8789916800997</v>
          </cell>
          <cell r="V82">
            <v>3170.1727072173899</v>
          </cell>
          <cell r="W82">
            <v>1600.27552420761</v>
          </cell>
          <cell r="X82">
            <v>3235.66757896117</v>
          </cell>
          <cell r="Y82">
            <v>198.26699960755701</v>
          </cell>
          <cell r="Z82">
            <v>39113.988666086501</v>
          </cell>
        </row>
        <row r="83">
          <cell r="A83" t="str">
            <v>Sarawak</v>
          </cell>
          <cell r="B83">
            <v>13</v>
          </cell>
          <cell r="C83">
            <v>7415.2679328992299</v>
          </cell>
          <cell r="D83">
            <v>3152.3724412413499</v>
          </cell>
          <cell r="E83">
            <v>3831.8281290446598</v>
          </cell>
          <cell r="F83">
            <v>431.06736261321799</v>
          </cell>
          <cell r="I83">
            <v>16465.054567110299</v>
          </cell>
          <cell r="J83">
            <v>18472.101260906202</v>
          </cell>
          <cell r="K83">
            <v>587.73011486882899</v>
          </cell>
          <cell r="L83">
            <v>20.5740816912508</v>
          </cell>
          <cell r="M83">
            <v>1478.17446056941</v>
          </cell>
          <cell r="N83">
            <v>14918.7790363242</v>
          </cell>
          <cell r="O83">
            <v>462.07136159612202</v>
          </cell>
          <cell r="P83">
            <v>489.41684695457099</v>
          </cell>
          <cell r="Q83">
            <v>515.35535890174697</v>
          </cell>
          <cell r="R83">
            <v>1584.5546063460699</v>
          </cell>
          <cell r="S83">
            <v>21221.6999350355</v>
          </cell>
          <cell r="T83">
            <v>4928.2390888015098</v>
          </cell>
          <cell r="U83">
            <v>5752.67169501841</v>
          </cell>
          <cell r="V83">
            <v>5260.6696718154899</v>
          </cell>
          <cell r="W83">
            <v>2131.7620709674802</v>
          </cell>
          <cell r="X83">
            <v>3148.3574084326401</v>
          </cell>
          <cell r="Y83">
            <v>311.57940890856401</v>
          </cell>
          <cell r="Z83">
            <v>65470.257711205901</v>
          </cell>
        </row>
        <row r="84">
          <cell r="A84" t="str">
            <v>WP Kuala Lumpur</v>
          </cell>
          <cell r="B84">
            <v>14</v>
          </cell>
          <cell r="C84">
            <v>1.8243439513005599</v>
          </cell>
          <cell r="D84">
            <v>1.8243439513005599</v>
          </cell>
          <cell r="E84">
            <v>0</v>
          </cell>
          <cell r="F84">
            <v>0</v>
          </cell>
          <cell r="I84">
            <v>26.4050261874564</v>
          </cell>
          <cell r="J84">
            <v>3672.1549682251498</v>
          </cell>
          <cell r="K84">
            <v>432.68358955642702</v>
          </cell>
          <cell r="L84">
            <v>296.30800336994702</v>
          </cell>
          <cell r="M84">
            <v>1036.5487339948099</v>
          </cell>
          <cell r="N84">
            <v>589.69570351422101</v>
          </cell>
          <cell r="O84">
            <v>501.07118610173001</v>
          </cell>
          <cell r="P84">
            <v>241.79047869049501</v>
          </cell>
          <cell r="Q84">
            <v>574.05727299752505</v>
          </cell>
          <cell r="R84">
            <v>3193.9793919204899</v>
          </cell>
          <cell r="S84">
            <v>77689.654913025704</v>
          </cell>
          <cell r="T84">
            <v>5215.9939333560897</v>
          </cell>
          <cell r="U84">
            <v>29153.1803434828</v>
          </cell>
          <cell r="V84">
            <v>29696.389046616001</v>
          </cell>
          <cell r="W84">
            <v>4092.2781887101501</v>
          </cell>
          <cell r="X84">
            <v>9531.8134008606503</v>
          </cell>
          <cell r="Y84">
            <v>829.82722957740998</v>
          </cell>
          <cell r="Z84">
            <v>85413.845872887498</v>
          </cell>
        </row>
        <row r="85">
          <cell r="A85" t="str">
            <v>WP Labuan</v>
          </cell>
          <cell r="B85">
            <v>15</v>
          </cell>
          <cell r="C85">
            <v>109.50032694180101</v>
          </cell>
          <cell r="D85">
            <v>9.0733866410139097</v>
          </cell>
          <cell r="E85">
            <v>0</v>
          </cell>
          <cell r="F85">
            <v>100.426940300787</v>
          </cell>
          <cell r="I85">
            <v>0</v>
          </cell>
          <cell r="J85">
            <v>593.17885993159598</v>
          </cell>
          <cell r="K85">
            <v>23.962238160576899</v>
          </cell>
          <cell r="L85">
            <v>2.4967399763865399</v>
          </cell>
          <cell r="M85">
            <v>1.50252930750069</v>
          </cell>
          <cell r="N85">
            <v>298.46286538655602</v>
          </cell>
          <cell r="O85">
            <v>256.38808224051598</v>
          </cell>
          <cell r="P85">
            <v>0</v>
          </cell>
          <cell r="Q85">
            <v>10.366404860059401</v>
          </cell>
          <cell r="R85">
            <v>20.509544214180899</v>
          </cell>
          <cell r="S85">
            <v>1619.7325058092599</v>
          </cell>
          <cell r="T85">
            <v>208.12885045006999</v>
          </cell>
          <cell r="U85">
            <v>220.514676171806</v>
          </cell>
          <cell r="V85">
            <v>1057.60027749454</v>
          </cell>
          <cell r="W85">
            <v>64.388805102398393</v>
          </cell>
          <cell r="X85">
            <v>69.099896590450001</v>
          </cell>
          <cell r="Y85">
            <v>26.174126121139601</v>
          </cell>
          <cell r="Z85">
            <v>2369.0953630179802</v>
          </cell>
        </row>
        <row r="86">
          <cell r="A86" t="str">
            <v>Supra1</v>
          </cell>
          <cell r="C86">
            <v>0</v>
          </cell>
          <cell r="D86">
            <v>0</v>
          </cell>
          <cell r="E86">
            <v>0</v>
          </cell>
          <cell r="F86">
            <v>0</v>
          </cell>
          <cell r="I86">
            <v>45989.894528632904</v>
          </cell>
          <cell r="J86">
            <v>0</v>
          </cell>
          <cell r="K86">
            <v>0</v>
          </cell>
          <cell r="L86">
            <v>0</v>
          </cell>
          <cell r="M86">
            <v>0</v>
          </cell>
          <cell r="N86">
            <v>0</v>
          </cell>
          <cell r="O86">
            <v>0</v>
          </cell>
          <cell r="P86">
            <v>0</v>
          </cell>
          <cell r="Q86">
            <v>0</v>
          </cell>
          <cell r="R86">
            <v>0</v>
          </cell>
          <cell r="S86">
            <v>0</v>
          </cell>
          <cell r="T86">
            <v>0</v>
          </cell>
          <cell r="U86">
            <v>0</v>
          </cell>
          <cell r="V86">
            <v>0</v>
          </cell>
          <cell r="W86">
            <v>0</v>
          </cell>
          <cell r="X86">
            <v>0</v>
          </cell>
          <cell r="Y86">
            <v>0</v>
          </cell>
          <cell r="Z86">
            <v>45989.894528632904</v>
          </cell>
        </row>
        <row r="87">
          <cell r="A87" t="str">
            <v>MALAYSIA</v>
          </cell>
          <cell r="C87">
            <v>50035.826639885599</v>
          </cell>
          <cell r="D87">
            <v>35797.511042528997</v>
          </cell>
          <cell r="E87">
            <v>7526.3841476396701</v>
          </cell>
          <cell r="F87">
            <v>6711.9314497169698</v>
          </cell>
          <cell r="I87">
            <v>70995.502536932399</v>
          </cell>
          <cell r="J87">
            <v>167147.94842394601</v>
          </cell>
          <cell r="K87">
            <v>16304.201421854401</v>
          </cell>
          <cell r="L87">
            <v>3314.93861977899</v>
          </cell>
          <cell r="M87">
            <v>11688.369726499401</v>
          </cell>
          <cell r="N87">
            <v>46485.581556345802</v>
          </cell>
          <cell r="O87">
            <v>18584.7935071471</v>
          </cell>
          <cell r="P87">
            <v>49002.402351588098</v>
          </cell>
          <cell r="Q87">
            <v>21767.661240731799</v>
          </cell>
          <cell r="R87">
            <v>18151.3604486806</v>
          </cell>
          <cell r="S87">
            <v>325711.716766742</v>
          </cell>
          <cell r="T87">
            <v>60815.402374823403</v>
          </cell>
          <cell r="U87">
            <v>101343.192857683</v>
          </cell>
          <cell r="V87">
            <v>87157.507403263895</v>
          </cell>
          <cell r="W87">
            <v>31762.9665292381</v>
          </cell>
          <cell r="X87">
            <v>44632.647601733799</v>
          </cell>
          <cell r="Y87">
            <v>7522.8091463889004</v>
          </cell>
          <cell r="Z87">
            <v>639565.16396257502</v>
          </cell>
        </row>
        <row r="90">
          <cell r="A90" t="str">
            <v>CONSTANT</v>
          </cell>
          <cell r="B90" t="str">
            <v>Industry</v>
          </cell>
          <cell r="D90">
            <v>1</v>
          </cell>
          <cell r="E90">
            <v>2</v>
          </cell>
          <cell r="F90">
            <v>3</v>
          </cell>
          <cell r="I90">
            <v>4</v>
          </cell>
          <cell r="K90">
            <v>6</v>
          </cell>
          <cell r="L90">
            <v>7</v>
          </cell>
          <cell r="M90">
            <v>8</v>
          </cell>
          <cell r="N90">
            <v>9</v>
          </cell>
          <cell r="O90">
            <v>10</v>
          </cell>
          <cell r="P90">
            <v>11</v>
          </cell>
          <cell r="Q90">
            <v>12</v>
          </cell>
          <cell r="R90">
            <v>5</v>
          </cell>
          <cell r="T90">
            <v>13</v>
          </cell>
          <cell r="U90">
            <v>14</v>
          </cell>
          <cell r="V90">
            <v>15</v>
          </cell>
          <cell r="W90">
            <v>16</v>
          </cell>
        </row>
        <row r="91">
          <cell r="A91">
            <v>2009</v>
          </cell>
          <cell r="B91" t="str">
            <v>I</v>
          </cell>
          <cell r="C91" t="str">
            <v>Agriculture</v>
          </cell>
          <cell r="D91" t="str">
            <v>Tanaman</v>
          </cell>
          <cell r="E91" t="str">
            <v>Pembalakan</v>
          </cell>
          <cell r="F91" t="str">
            <v>Perikanan</v>
          </cell>
          <cell r="I91" t="str">
            <v>Mining andQuarrying</v>
          </cell>
          <cell r="J91" t="str">
            <v>Manufacturing</v>
          </cell>
          <cell r="K91" t="str">
            <v>Prosesan Makanan, Minuman dan Produk Tembakau</v>
          </cell>
          <cell r="L91" t="str">
            <v>Tekstil, Pakaian, Kulit dan Kasut</v>
          </cell>
          <cell r="M91" t="str">
            <v>Keluaran Kayu, Perabot, Produk Kertas, Percetakan dan Penerbitan</v>
          </cell>
          <cell r="N91" t="str">
            <v>Produk Petroleum, Bahan kimia, Getah dan Plastik</v>
          </cell>
          <cell r="O91" t="str">
            <v>Produk Mineral Bukan Logam, Logam Asli dan Produk Logam Yang Direka</v>
          </cell>
          <cell r="P91" t="str">
            <v>Elektrik dan Elektronik</v>
          </cell>
          <cell r="Q91" t="str">
            <v>Kelengkapan Pengangkutan dan Pembuatan Lain</v>
          </cell>
          <cell r="R91" t="str">
            <v>Construction</v>
          </cell>
          <cell r="S91" t="str">
            <v>Services</v>
          </cell>
          <cell r="T91" t="str">
            <v>Utiliti, Transport &amp; Communication</v>
          </cell>
          <cell r="U91" t="str">
            <v>WRT, Accomm &amp; Restaurant</v>
          </cell>
          <cell r="V91" t="str">
            <v>Finance &amp; Insurance, Real Estate &amp; Business Services</v>
          </cell>
          <cell r="W91" t="str">
            <v>Other Services</v>
          </cell>
          <cell r="X91" t="str">
            <v>Government Services</v>
          </cell>
          <cell r="Y91" t="str">
            <v>Plus :Import Duties</v>
          </cell>
          <cell r="Z91" t="str">
            <v>GDP atPurchasers' Prices</v>
          </cell>
        </row>
        <row r="92">
          <cell r="A92" t="str">
            <v>States</v>
          </cell>
          <cell r="B92" t="str">
            <v>Converter</v>
          </cell>
        </row>
        <row r="93">
          <cell r="A93" t="str">
            <v>Johor</v>
          </cell>
          <cell r="B93" t="str">
            <v>01</v>
          </cell>
          <cell r="C93">
            <v>7448.2393672682201</v>
          </cell>
          <cell r="D93">
            <v>6847.5819260768603</v>
          </cell>
          <cell r="E93">
            <v>43.148358243858802</v>
          </cell>
          <cell r="F93">
            <v>557.50908294750695</v>
          </cell>
          <cell r="I93">
            <v>59.342094682436503</v>
          </cell>
          <cell r="J93">
            <v>17649.556571429999</v>
          </cell>
          <cell r="K93">
            <v>2196.4159051557499</v>
          </cell>
          <cell r="L93">
            <v>691.51393536519902</v>
          </cell>
          <cell r="M93">
            <v>1559.7683565330301</v>
          </cell>
          <cell r="N93">
            <v>3946.1300152973099</v>
          </cell>
          <cell r="O93">
            <v>2493.6886518238498</v>
          </cell>
          <cell r="P93">
            <v>5311.1443811066201</v>
          </cell>
          <cell r="Q93">
            <v>1450.89532614825</v>
          </cell>
          <cell r="R93">
            <v>1816.64880833851</v>
          </cell>
          <cell r="S93">
            <v>27526.586490464801</v>
          </cell>
          <cell r="T93">
            <v>6167.6168495386601</v>
          </cell>
          <cell r="U93">
            <v>6632.5592981160198</v>
          </cell>
          <cell r="V93">
            <v>7738.6868869909704</v>
          </cell>
          <cell r="W93">
            <v>2764.9668714607701</v>
          </cell>
          <cell r="X93">
            <v>4222.7565843583598</v>
          </cell>
          <cell r="Y93">
            <v>767.47506695744096</v>
          </cell>
          <cell r="Z93">
            <v>55267.848399141403</v>
          </cell>
        </row>
        <row r="94">
          <cell r="A94" t="str">
            <v>Kedah</v>
          </cell>
          <cell r="B94" t="str">
            <v>02</v>
          </cell>
          <cell r="C94">
            <v>2758.2466806103798</v>
          </cell>
          <cell r="D94">
            <v>2251.4234052946399</v>
          </cell>
          <cell r="E94">
            <v>104.165916289599</v>
          </cell>
          <cell r="F94">
            <v>402.65735902614199</v>
          </cell>
          <cell r="I94">
            <v>18.631589802193599</v>
          </cell>
          <cell r="J94">
            <v>6416.4595205222204</v>
          </cell>
          <cell r="K94">
            <v>373.18348412210599</v>
          </cell>
          <cell r="L94">
            <v>40.195309863188797</v>
          </cell>
          <cell r="M94">
            <v>420.14065608985402</v>
          </cell>
          <cell r="N94">
            <v>1228.0792978196801</v>
          </cell>
          <cell r="O94">
            <v>1995.4499576558001</v>
          </cell>
          <cell r="P94">
            <v>1413.8721194346299</v>
          </cell>
          <cell r="Q94">
            <v>945.53869553696495</v>
          </cell>
          <cell r="R94">
            <v>537.85453019238503</v>
          </cell>
          <cell r="S94">
            <v>11219.4476437249</v>
          </cell>
          <cell r="T94">
            <v>1645.6856669840099</v>
          </cell>
          <cell r="U94">
            <v>2905.2059907768898</v>
          </cell>
          <cell r="V94">
            <v>2160.5122537944899</v>
          </cell>
          <cell r="W94">
            <v>1867.4952127220899</v>
          </cell>
          <cell r="X94">
            <v>2640.54851944743</v>
          </cell>
          <cell r="Y94">
            <v>141.57557088106299</v>
          </cell>
          <cell r="Z94">
            <v>21092.215535733201</v>
          </cell>
        </row>
        <row r="95">
          <cell r="A95" t="str">
            <v>Kelantan</v>
          </cell>
          <cell r="B95" t="str">
            <v>03</v>
          </cell>
          <cell r="C95">
            <v>2941.22276221126</v>
          </cell>
          <cell r="D95">
            <v>2115.0946784125699</v>
          </cell>
          <cell r="E95">
            <v>566.63856621470404</v>
          </cell>
          <cell r="F95">
            <v>259.48951758398402</v>
          </cell>
          <cell r="I95">
            <v>15.5417131500511</v>
          </cell>
          <cell r="J95">
            <v>570.19132221257803</v>
          </cell>
          <cell r="K95">
            <v>95.063509363671599</v>
          </cell>
          <cell r="L95">
            <v>36.909770915918301</v>
          </cell>
          <cell r="M95">
            <v>82.378781758752595</v>
          </cell>
          <cell r="N95">
            <v>116.89805089305101</v>
          </cell>
          <cell r="O95">
            <v>53.048505274004</v>
          </cell>
          <cell r="P95">
            <v>184.40779175180299</v>
          </cell>
          <cell r="Q95">
            <v>1.4849122553777401</v>
          </cell>
          <cell r="R95">
            <v>194.69024914371201</v>
          </cell>
          <cell r="S95">
            <v>7691.6052078932298</v>
          </cell>
          <cell r="T95">
            <v>853.71938564774598</v>
          </cell>
          <cell r="U95">
            <v>2163.9913890348798</v>
          </cell>
          <cell r="V95">
            <v>923.363792555136</v>
          </cell>
          <cell r="W95">
            <v>1312.97958660467</v>
          </cell>
          <cell r="X95">
            <v>2437.5510540507998</v>
          </cell>
          <cell r="Y95">
            <v>22.333543688409499</v>
          </cell>
          <cell r="Z95">
            <v>11435.5847982992</v>
          </cell>
        </row>
        <row r="96">
          <cell r="A96" t="str">
            <v>Melaka</v>
          </cell>
          <cell r="B96" t="str">
            <v>04</v>
          </cell>
          <cell r="C96">
            <v>1450.4260346342901</v>
          </cell>
          <cell r="D96">
            <v>1388.6747278498301</v>
          </cell>
          <cell r="E96">
            <v>0.28009801921627803</v>
          </cell>
          <cell r="F96">
            <v>61.471208765242203</v>
          </cell>
          <cell r="I96">
            <v>8.1987127144183596</v>
          </cell>
          <cell r="J96">
            <v>7991.90725017554</v>
          </cell>
          <cell r="K96">
            <v>414.25856716021002</v>
          </cell>
          <cell r="L96">
            <v>398.89885533485898</v>
          </cell>
          <cell r="M96">
            <v>344.32798449330801</v>
          </cell>
          <cell r="N96">
            <v>3186.5854198623801</v>
          </cell>
          <cell r="O96">
            <v>453.648174284481</v>
          </cell>
          <cell r="P96">
            <v>1937.16833414899</v>
          </cell>
          <cell r="Q96">
            <v>1257.01991489131</v>
          </cell>
          <cell r="R96">
            <v>552.77123224812306</v>
          </cell>
          <cell r="S96">
            <v>8439.3870313320203</v>
          </cell>
          <cell r="T96">
            <v>1502.9839705316399</v>
          </cell>
          <cell r="U96">
            <v>2965.2681929628302</v>
          </cell>
          <cell r="V96">
            <v>1680.8466576718299</v>
          </cell>
          <cell r="W96">
            <v>1088.14308542496</v>
          </cell>
          <cell r="X96">
            <v>1202.1451247407699</v>
          </cell>
          <cell r="Y96">
            <v>29.250242803987099</v>
          </cell>
          <cell r="Z96">
            <v>18471.940503908401</v>
          </cell>
        </row>
        <row r="97">
          <cell r="A97" t="str">
            <v>Negeri Sembilan</v>
          </cell>
          <cell r="B97" t="str">
            <v>05</v>
          </cell>
          <cell r="C97">
            <v>1940.9740480425501</v>
          </cell>
          <cell r="D97">
            <v>1848.1125391855401</v>
          </cell>
          <cell r="E97">
            <v>43.860180059602001</v>
          </cell>
          <cell r="F97">
            <v>49.001328797404199</v>
          </cell>
          <cell r="I97">
            <v>19.709346359609601</v>
          </cell>
          <cell r="J97">
            <v>11754.5614493828</v>
          </cell>
          <cell r="K97">
            <v>1183.6487267144</v>
          </cell>
          <cell r="L97">
            <v>199.59867464977199</v>
          </cell>
          <cell r="M97">
            <v>419.81542116238597</v>
          </cell>
          <cell r="N97">
            <v>2865.7049015280199</v>
          </cell>
          <cell r="O97">
            <v>775.054410338558</v>
          </cell>
          <cell r="P97">
            <v>5252.2287881359098</v>
          </cell>
          <cell r="Q97">
            <v>1058.51052685373</v>
          </cell>
          <cell r="R97">
            <v>540.01245793723899</v>
          </cell>
          <cell r="S97">
            <v>9448.1363606929608</v>
          </cell>
          <cell r="T97">
            <v>2177.59084282803</v>
          </cell>
          <cell r="U97">
            <v>2427.9733948401599</v>
          </cell>
          <cell r="V97">
            <v>1950.7443660906799</v>
          </cell>
          <cell r="W97">
            <v>1302.6649209969901</v>
          </cell>
          <cell r="X97">
            <v>1589.16283593711</v>
          </cell>
          <cell r="Y97">
            <v>101.036055844161</v>
          </cell>
          <cell r="Z97">
            <v>23804.4297182593</v>
          </cell>
        </row>
        <row r="98">
          <cell r="A98" t="str">
            <v>Pahang</v>
          </cell>
          <cell r="B98" t="str">
            <v>06</v>
          </cell>
          <cell r="C98">
            <v>5448.7557613188101</v>
          </cell>
          <cell r="D98">
            <v>4351.7341587302499</v>
          </cell>
          <cell r="E98">
            <v>516.04939006706502</v>
          </cell>
          <cell r="F98">
            <v>580.97221252150405</v>
          </cell>
          <cell r="I98">
            <v>120.520991408657</v>
          </cell>
          <cell r="J98">
            <v>6693.1528010757602</v>
          </cell>
          <cell r="K98">
            <v>905.54943457192701</v>
          </cell>
          <cell r="L98">
            <v>18.6839133639496</v>
          </cell>
          <cell r="M98">
            <v>616.37562339827502</v>
          </cell>
          <cell r="N98">
            <v>2356.3451647142901</v>
          </cell>
          <cell r="O98">
            <v>766.944488352029</v>
          </cell>
          <cell r="P98">
            <v>72.607403193855205</v>
          </cell>
          <cell r="Q98">
            <v>1956.64677348143</v>
          </cell>
          <cell r="R98">
            <v>695.712970014495</v>
          </cell>
          <cell r="S98">
            <v>13162.5095935134</v>
          </cell>
          <cell r="T98">
            <v>1378.18486041099</v>
          </cell>
          <cell r="U98">
            <v>4180.2363868887896</v>
          </cell>
          <cell r="V98">
            <v>1803.1656065488</v>
          </cell>
          <cell r="W98">
            <v>3279.35485286429</v>
          </cell>
          <cell r="X98">
            <v>2521.5678868005102</v>
          </cell>
          <cell r="Y98">
            <v>81.981542456041296</v>
          </cell>
          <cell r="Z98">
            <v>26202.633659787101</v>
          </cell>
        </row>
        <row r="99">
          <cell r="A99" t="str">
            <v>Pulau Pinang</v>
          </cell>
          <cell r="B99" t="str">
            <v>07</v>
          </cell>
          <cell r="C99">
            <v>760.45823108994296</v>
          </cell>
          <cell r="D99">
            <v>556.40464337404705</v>
          </cell>
          <cell r="E99">
            <v>0</v>
          </cell>
          <cell r="F99">
            <v>204.05358771589499</v>
          </cell>
          <cell r="I99">
            <v>19.213514991072799</v>
          </cell>
          <cell r="J99">
            <v>21239.073100997601</v>
          </cell>
          <cell r="K99">
            <v>982.92422091185301</v>
          </cell>
          <cell r="L99">
            <v>552.75623813298603</v>
          </cell>
          <cell r="M99">
            <v>774.48276590116996</v>
          </cell>
          <cell r="N99">
            <v>2095.2872914520299</v>
          </cell>
          <cell r="O99">
            <v>1691.35688069411</v>
          </cell>
          <cell r="P99">
            <v>13864.7852074903</v>
          </cell>
          <cell r="Q99">
            <v>1277.4804964151599</v>
          </cell>
          <cell r="R99">
            <v>982.067989201606</v>
          </cell>
          <cell r="S99">
            <v>20242.238702797898</v>
          </cell>
          <cell r="T99">
            <v>4235.4657328392104</v>
          </cell>
          <cell r="U99">
            <v>5735.73402479367</v>
          </cell>
          <cell r="V99">
            <v>5912.4537506202996</v>
          </cell>
          <cell r="W99">
            <v>2094.26034232861</v>
          </cell>
          <cell r="X99">
            <v>2264.3248522161002</v>
          </cell>
          <cell r="Y99">
            <v>382.67817457429697</v>
          </cell>
          <cell r="Z99">
            <v>43625.729713652399</v>
          </cell>
        </row>
        <row r="100">
          <cell r="A100" t="str">
            <v>Perak</v>
          </cell>
          <cell r="B100" t="str">
            <v>08</v>
          </cell>
          <cell r="C100">
            <v>5195.6453420371299</v>
          </cell>
          <cell r="D100">
            <v>3694.3496667969598</v>
          </cell>
          <cell r="E100">
            <v>320.29585199149301</v>
          </cell>
          <cell r="F100">
            <v>1180.9998232486701</v>
          </cell>
          <cell r="I100">
            <v>101.748443876794</v>
          </cell>
          <cell r="J100">
            <v>5799.8650797147502</v>
          </cell>
          <cell r="K100">
            <v>1022.7663468441</v>
          </cell>
          <cell r="L100">
            <v>203.66761974537599</v>
          </cell>
          <cell r="M100">
            <v>314.384749109903</v>
          </cell>
          <cell r="N100">
            <v>1186.8438698376499</v>
          </cell>
          <cell r="O100">
            <v>1285.4189208999401</v>
          </cell>
          <cell r="P100">
            <v>1466.70218889477</v>
          </cell>
          <cell r="Q100">
            <v>320.08138438301199</v>
          </cell>
          <cell r="R100">
            <v>643.07315093760405</v>
          </cell>
          <cell r="S100">
            <v>20942.200305656399</v>
          </cell>
          <cell r="T100">
            <v>5950.0209451234296</v>
          </cell>
          <cell r="U100">
            <v>4779.4408546935301</v>
          </cell>
          <cell r="V100">
            <v>3914.2929824284602</v>
          </cell>
          <cell r="W100">
            <v>2746.7080411910101</v>
          </cell>
          <cell r="X100">
            <v>3551.7374822199299</v>
          </cell>
          <cell r="Y100">
            <v>17.204002111897999</v>
          </cell>
          <cell r="Z100">
            <v>32699.736324334499</v>
          </cell>
        </row>
        <row r="101">
          <cell r="A101" t="str">
            <v>Perlis</v>
          </cell>
          <cell r="B101" t="str">
            <v>09</v>
          </cell>
          <cell r="C101">
            <v>855.94136300638695</v>
          </cell>
          <cell r="D101">
            <v>237.171898706826</v>
          </cell>
          <cell r="E101">
            <v>0</v>
          </cell>
          <cell r="F101">
            <v>618.76946429956104</v>
          </cell>
          <cell r="I101">
            <v>6.3613021227580102</v>
          </cell>
          <cell r="J101">
            <v>290.33726582942302</v>
          </cell>
          <cell r="K101">
            <v>46.3800290816353</v>
          </cell>
          <cell r="L101">
            <v>43.969966531878001</v>
          </cell>
          <cell r="M101">
            <v>2.2695514934505399</v>
          </cell>
          <cell r="N101">
            <v>57.303193483204801</v>
          </cell>
          <cell r="O101">
            <v>136.519930080736</v>
          </cell>
          <cell r="P101">
            <v>0.40585250788745098</v>
          </cell>
          <cell r="Q101">
            <v>3.4887426506302899</v>
          </cell>
          <cell r="R101">
            <v>92.266488889557607</v>
          </cell>
          <cell r="S101">
            <v>1840.83119998098</v>
          </cell>
          <cell r="T101">
            <v>634.20499143323195</v>
          </cell>
          <cell r="U101">
            <v>260.214491841322</v>
          </cell>
          <cell r="V101">
            <v>237.30316809444801</v>
          </cell>
          <cell r="W101">
            <v>245.17411016459801</v>
          </cell>
          <cell r="X101">
            <v>463.93443844737999</v>
          </cell>
          <cell r="Y101">
            <v>80.567988496580298</v>
          </cell>
          <cell r="Z101">
            <v>3166.3056083256902</v>
          </cell>
        </row>
        <row r="102">
          <cell r="A102" t="str">
            <v>Selangor</v>
          </cell>
          <cell r="B102">
            <v>10</v>
          </cell>
          <cell r="C102">
            <v>2518.6829196444201</v>
          </cell>
          <cell r="D102">
            <v>1690.37124293447</v>
          </cell>
          <cell r="E102">
            <v>5.71291207858948</v>
          </cell>
          <cell r="F102">
            <v>822.598764631368</v>
          </cell>
          <cell r="I102">
            <v>124.907911414483</v>
          </cell>
          <cell r="J102">
            <v>41857.923252740497</v>
          </cell>
          <cell r="K102">
            <v>7204.2984131473404</v>
          </cell>
          <cell r="L102">
            <v>453.55278926993498</v>
          </cell>
          <cell r="M102">
            <v>2784.0545540461799</v>
          </cell>
          <cell r="N102">
            <v>6205.9585366351703</v>
          </cell>
          <cell r="O102">
            <v>5379.3328661184596</v>
          </cell>
          <cell r="P102">
            <v>9321.4292031808709</v>
          </cell>
          <cell r="Q102">
            <v>10509.296890342601</v>
          </cell>
          <cell r="R102">
            <v>6585.2738869667801</v>
          </cell>
          <cell r="S102">
            <v>84233.245537549796</v>
          </cell>
          <cell r="T102">
            <v>20143.435683380401</v>
          </cell>
          <cell r="U102">
            <v>28412.062509855899</v>
          </cell>
          <cell r="V102">
            <v>22090.140213677802</v>
          </cell>
          <cell r="W102">
            <v>7155.4523885788403</v>
          </cell>
          <cell r="X102">
            <v>6432.1547420568904</v>
          </cell>
          <cell r="Y102">
            <v>3916.8641011417799</v>
          </cell>
          <cell r="Z102">
            <v>139236.89760945801</v>
          </cell>
        </row>
        <row r="103">
          <cell r="A103" t="str">
            <v>Terengganu</v>
          </cell>
          <cell r="B103">
            <v>11</v>
          </cell>
          <cell r="C103">
            <v>1497.0701462888401</v>
          </cell>
          <cell r="D103">
            <v>1088.2326195303001</v>
          </cell>
          <cell r="E103">
            <v>101.185068411603</v>
          </cell>
          <cell r="F103">
            <v>307.65245834693502</v>
          </cell>
          <cell r="I103">
            <v>11.287569132204499</v>
          </cell>
          <cell r="J103">
            <v>6917.5455478694603</v>
          </cell>
          <cell r="K103">
            <v>57.516524271048397</v>
          </cell>
          <cell r="L103">
            <v>30.8147495503298</v>
          </cell>
          <cell r="M103">
            <v>142.70023551107101</v>
          </cell>
          <cell r="N103">
            <v>6234.0091445171101</v>
          </cell>
          <cell r="O103">
            <v>358.68135768466402</v>
          </cell>
          <cell r="P103">
            <v>3.1956744783733702</v>
          </cell>
          <cell r="Q103">
            <v>90.627861856870794</v>
          </cell>
          <cell r="R103">
            <v>609.96531941738499</v>
          </cell>
          <cell r="S103">
            <v>8672.0307115899905</v>
          </cell>
          <cell r="T103">
            <v>3383.2885527660301</v>
          </cell>
          <cell r="U103">
            <v>1563.96626004773</v>
          </cell>
          <cell r="V103">
            <v>800.41282468834902</v>
          </cell>
          <cell r="W103">
            <v>878.11901118975902</v>
          </cell>
          <cell r="X103">
            <v>2046.2440628981101</v>
          </cell>
          <cell r="Y103">
            <v>12.123481342461901</v>
          </cell>
          <cell r="Z103">
            <v>17720.0227756403</v>
          </cell>
        </row>
        <row r="104">
          <cell r="A104" t="str">
            <v>Sabah</v>
          </cell>
          <cell r="B104">
            <v>12</v>
          </cell>
          <cell r="C104">
            <v>9713.3903443599993</v>
          </cell>
          <cell r="D104">
            <v>6299.8769264508601</v>
          </cell>
          <cell r="E104">
            <v>1805.28959081471</v>
          </cell>
          <cell r="F104">
            <v>1608.2238270944299</v>
          </cell>
          <cell r="I104">
            <v>9635.4945723087403</v>
          </cell>
          <cell r="J104">
            <v>3148.9112203916402</v>
          </cell>
          <cell r="K104">
            <v>1783.56777271338</v>
          </cell>
          <cell r="L104">
            <v>29.323852780804099</v>
          </cell>
          <cell r="M104">
            <v>773.095703826815</v>
          </cell>
          <cell r="N104">
            <v>156.429635270712</v>
          </cell>
          <cell r="O104">
            <v>273.98302829756199</v>
          </cell>
          <cell r="P104">
            <v>9.4266812413817203</v>
          </cell>
          <cell r="Q104">
            <v>123.08454626098801</v>
          </cell>
          <cell r="R104">
            <v>879.89427674993897</v>
          </cell>
          <cell r="S104">
            <v>17371.0956016374</v>
          </cell>
          <cell r="T104">
            <v>3176.2043169885301</v>
          </cell>
          <cell r="U104">
            <v>5770.4508168054499</v>
          </cell>
          <cell r="V104">
            <v>3399.47309710118</v>
          </cell>
          <cell r="W104">
            <v>1661.0586756467401</v>
          </cell>
          <cell r="X104">
            <v>3363.9086950955302</v>
          </cell>
          <cell r="Y104">
            <v>237.35617513626599</v>
          </cell>
          <cell r="Z104">
            <v>40986.142190584003</v>
          </cell>
        </row>
        <row r="105">
          <cell r="A105" t="str">
            <v>Sarawak</v>
          </cell>
          <cell r="B105">
            <v>13</v>
          </cell>
          <cell r="C105">
            <v>7423.3487811591403</v>
          </cell>
          <cell r="D105">
            <v>3376.2084165532101</v>
          </cell>
          <cell r="E105">
            <v>3633.6436039553801</v>
          </cell>
          <cell r="F105">
            <v>413.49676065054899</v>
          </cell>
          <cell r="I105">
            <v>15190.385219756899</v>
          </cell>
          <cell r="J105">
            <v>17489.664096002802</v>
          </cell>
          <cell r="K105">
            <v>649.61627832822603</v>
          </cell>
          <cell r="L105">
            <v>21.123538334001999</v>
          </cell>
          <cell r="M105">
            <v>1276.5601104841201</v>
          </cell>
          <cell r="N105">
            <v>14389.2906008469</v>
          </cell>
          <cell r="O105">
            <v>439.63487483453298</v>
          </cell>
          <cell r="P105">
            <v>404.06632266829098</v>
          </cell>
          <cell r="Q105">
            <v>309.37237050676998</v>
          </cell>
          <cell r="R105">
            <v>1707.6051549998101</v>
          </cell>
          <cell r="S105">
            <v>22073.6282723236</v>
          </cell>
          <cell r="T105">
            <v>4917.1430889086996</v>
          </cell>
          <cell r="U105">
            <v>6025.7961815075096</v>
          </cell>
          <cell r="V105">
            <v>5548.3319813805902</v>
          </cell>
          <cell r="W105">
            <v>2212.4021524638401</v>
          </cell>
          <cell r="X105">
            <v>3369.95486806297</v>
          </cell>
          <cell r="Y105">
            <v>288.34661091429598</v>
          </cell>
          <cell r="Z105">
            <v>64172.978135156503</v>
          </cell>
        </row>
        <row r="106">
          <cell r="A106" t="str">
            <v>WP Kuala Lumpur</v>
          </cell>
          <cell r="B106">
            <v>14</v>
          </cell>
          <cell r="C106">
            <v>1.49048293648672</v>
          </cell>
          <cell r="D106">
            <v>1.49048293648672</v>
          </cell>
          <cell r="E106">
            <v>0</v>
          </cell>
          <cell r="F106">
            <v>0</v>
          </cell>
          <cell r="I106">
            <v>27.061636691734002</v>
          </cell>
          <cell r="J106">
            <v>3762.5971418345698</v>
          </cell>
          <cell r="K106">
            <v>384.790527493941</v>
          </cell>
          <cell r="L106">
            <v>287.14052843379199</v>
          </cell>
          <cell r="M106">
            <v>614.59519662953596</v>
          </cell>
          <cell r="N106">
            <v>598.36941794115398</v>
          </cell>
          <cell r="O106">
            <v>755.03083305177302</v>
          </cell>
          <cell r="P106">
            <v>349.22450122459799</v>
          </cell>
          <cell r="Q106">
            <v>773.44613705977497</v>
          </cell>
          <cell r="R106">
            <v>3412.78006618976</v>
          </cell>
          <cell r="S106">
            <v>80428.112303750298</v>
          </cell>
          <cell r="T106">
            <v>5361.8248620208497</v>
          </cell>
          <cell r="U106">
            <v>29395.334292616801</v>
          </cell>
          <cell r="V106">
            <v>31416.748948139099</v>
          </cell>
          <cell r="W106">
            <v>4289.2037761325801</v>
          </cell>
          <cell r="X106">
            <v>9965.0004248409896</v>
          </cell>
          <cell r="Y106">
            <v>856.04858875953198</v>
          </cell>
          <cell r="Z106">
            <v>88488.090220162398</v>
          </cell>
        </row>
        <row r="107">
          <cell r="A107" t="str">
            <v>WP Labuan</v>
          </cell>
          <cell r="B107">
            <v>15</v>
          </cell>
          <cell r="C107">
            <v>109.15187498592</v>
          </cell>
          <cell r="D107">
            <v>6.9926628621778297</v>
          </cell>
          <cell r="E107">
            <v>0</v>
          </cell>
          <cell r="F107">
            <v>102.15921212374199</v>
          </cell>
          <cell r="I107">
            <v>0</v>
          </cell>
          <cell r="J107">
            <v>568.44061893037701</v>
          </cell>
          <cell r="K107">
            <v>23.036492580242101</v>
          </cell>
          <cell r="L107">
            <v>2.46637843430236</v>
          </cell>
          <cell r="M107">
            <v>1.8981935009655799</v>
          </cell>
          <cell r="N107">
            <v>276.98159076014099</v>
          </cell>
          <cell r="O107">
            <v>241.801718201141</v>
          </cell>
          <cell r="P107">
            <v>1.7960584604948</v>
          </cell>
          <cell r="Q107">
            <v>20.460186993089799</v>
          </cell>
          <cell r="R107">
            <v>19.3396332659709</v>
          </cell>
          <cell r="S107">
            <v>1735.4823394617099</v>
          </cell>
          <cell r="T107">
            <v>201.91644918304399</v>
          </cell>
          <cell r="U107">
            <v>226.15958548261401</v>
          </cell>
          <cell r="V107">
            <v>1167.0320576837501</v>
          </cell>
          <cell r="W107">
            <v>66.765818284342203</v>
          </cell>
          <cell r="X107">
            <v>73.608428827962797</v>
          </cell>
          <cell r="Y107">
            <v>53.848551887076397</v>
          </cell>
          <cell r="Z107">
            <v>2486.26301853105</v>
          </cell>
        </row>
        <row r="108">
          <cell r="A108" t="str">
            <v>Supra1</v>
          </cell>
          <cell r="C108">
            <v>0</v>
          </cell>
          <cell r="D108">
            <v>0</v>
          </cell>
          <cell r="E108">
            <v>0</v>
          </cell>
          <cell r="F108">
            <v>0</v>
          </cell>
          <cell r="I108">
            <v>41027.965029888001</v>
          </cell>
          <cell r="J108">
            <v>0</v>
          </cell>
          <cell r="K108">
            <v>0</v>
          </cell>
          <cell r="L108">
            <v>0</v>
          </cell>
          <cell r="M108">
            <v>0</v>
          </cell>
          <cell r="N108">
            <v>0</v>
          </cell>
          <cell r="O108">
            <v>0</v>
          </cell>
          <cell r="P108">
            <v>0</v>
          </cell>
          <cell r="Q108">
            <v>0</v>
          </cell>
          <cell r="R108">
            <v>0</v>
          </cell>
          <cell r="S108">
            <v>0</v>
          </cell>
          <cell r="T108">
            <v>0</v>
          </cell>
          <cell r="U108">
            <v>0</v>
          </cell>
          <cell r="V108">
            <v>0</v>
          </cell>
          <cell r="W108">
            <v>0</v>
          </cell>
          <cell r="X108">
            <v>0</v>
          </cell>
          <cell r="Y108">
            <v>0</v>
          </cell>
          <cell r="Z108">
            <v>41027.965029888001</v>
          </cell>
        </row>
        <row r="109">
          <cell r="A109" t="str">
            <v>MALAYSIA</v>
          </cell>
          <cell r="C109">
            <v>50063.044139593803</v>
          </cell>
          <cell r="D109">
            <v>35753.719995694999</v>
          </cell>
          <cell r="E109">
            <v>7140.26953614582</v>
          </cell>
          <cell r="F109">
            <v>7169.0546077529298</v>
          </cell>
          <cell r="I109">
            <v>66386.369648300097</v>
          </cell>
          <cell r="J109">
            <v>152150.18623910999</v>
          </cell>
          <cell r="K109">
            <v>17323.016232459799</v>
          </cell>
          <cell r="L109">
            <v>3010.6161207062901</v>
          </cell>
          <cell r="M109">
            <v>10126.847883938801</v>
          </cell>
          <cell r="N109">
            <v>44900.216130858797</v>
          </cell>
          <cell r="O109">
            <v>17099.5945975916</v>
          </cell>
          <cell r="P109">
            <v>39592.460507918797</v>
          </cell>
          <cell r="Q109">
            <v>20097.434765635899</v>
          </cell>
          <cell r="R109">
            <v>19269.9562144929</v>
          </cell>
          <cell r="S109">
            <v>335026.53730236902</v>
          </cell>
          <cell r="T109">
            <v>61729.286198584501</v>
          </cell>
          <cell r="U109">
            <v>103444.39367026401</v>
          </cell>
          <cell r="V109">
            <v>90743.508587465898</v>
          </cell>
          <cell r="W109">
            <v>32964.748846054099</v>
          </cell>
          <cell r="X109">
            <v>46144.600000000901</v>
          </cell>
          <cell r="Y109">
            <v>6988.6896969952904</v>
          </cell>
          <cell r="Z109">
            <v>629884.78324086103</v>
          </cell>
        </row>
        <row r="112">
          <cell r="A112" t="str">
            <v>CONSTANT</v>
          </cell>
          <cell r="B112" t="str">
            <v>Industry</v>
          </cell>
          <cell r="D112">
            <v>1</v>
          </cell>
          <cell r="E112">
            <v>2</v>
          </cell>
          <cell r="F112">
            <v>3</v>
          </cell>
          <cell r="I112">
            <v>4</v>
          </cell>
          <cell r="K112">
            <v>6</v>
          </cell>
          <cell r="L112">
            <v>7</v>
          </cell>
          <cell r="M112">
            <v>8</v>
          </cell>
          <cell r="N112">
            <v>9</v>
          </cell>
          <cell r="O112">
            <v>10</v>
          </cell>
          <cell r="P112">
            <v>11</v>
          </cell>
          <cell r="Q112">
            <v>12</v>
          </cell>
          <cell r="R112">
            <v>5</v>
          </cell>
          <cell r="T112">
            <v>13</v>
          </cell>
          <cell r="U112">
            <v>14</v>
          </cell>
          <cell r="V112">
            <v>15</v>
          </cell>
          <cell r="W112">
            <v>16</v>
          </cell>
        </row>
        <row r="113">
          <cell r="A113">
            <v>2010</v>
          </cell>
          <cell r="B113" t="str">
            <v>I</v>
          </cell>
          <cell r="C113" t="str">
            <v>Agriculture</v>
          </cell>
          <cell r="D113" t="str">
            <v>Tanaman</v>
          </cell>
          <cell r="E113" t="str">
            <v>Pembalakan</v>
          </cell>
          <cell r="F113" t="str">
            <v>Perikanan</v>
          </cell>
          <cell r="I113" t="str">
            <v>Mining andQuarrying</v>
          </cell>
          <cell r="J113" t="str">
            <v>Manufacturing</v>
          </cell>
          <cell r="K113" t="str">
            <v>Prosesan Makanan, Minuman dan Produk Tembakau</v>
          </cell>
          <cell r="L113" t="str">
            <v>Tekstil, Pakaian, Kulit dan Kasut</v>
          </cell>
          <cell r="M113" t="str">
            <v>Keluaran Kayu, Perabot, Produk Kertas, Percetakan dan Penerbitan</v>
          </cell>
          <cell r="N113" t="str">
            <v>Produk Petroleum, Bahan kimia, Getah dan Plastik</v>
          </cell>
          <cell r="O113" t="str">
            <v>Produk Mineral Bukan Logam, Logam Asli dan Produk Logam Yang Direka</v>
          </cell>
          <cell r="P113" t="str">
            <v>Elektrik dan Elektronik</v>
          </cell>
          <cell r="Q113" t="str">
            <v>Kelengkapan Pengangkutan dan Pembuatan Lain</v>
          </cell>
          <cell r="R113" t="str">
            <v>Construction</v>
          </cell>
          <cell r="S113" t="str">
            <v>Services</v>
          </cell>
          <cell r="T113" t="str">
            <v>Utiliti, Transport &amp; Communication</v>
          </cell>
          <cell r="U113" t="str">
            <v>WRT, Accomm &amp; Restaurant</v>
          </cell>
          <cell r="V113" t="str">
            <v>Finance &amp; Insurance, Real Estate &amp; Business Services</v>
          </cell>
          <cell r="W113" t="str">
            <v>Other Services</v>
          </cell>
          <cell r="X113" t="str">
            <v>Government Services</v>
          </cell>
          <cell r="Y113" t="str">
            <v>Plus :Import Duties</v>
          </cell>
          <cell r="Z113" t="str">
            <v>GDP atPurchasers' Prices</v>
          </cell>
        </row>
        <row r="114">
          <cell r="A114" t="str">
            <v>States</v>
          </cell>
          <cell r="B114" t="str">
            <v>Converter</v>
          </cell>
        </row>
        <row r="115">
          <cell r="A115" t="str">
            <v>Johor</v>
          </cell>
          <cell r="B115" t="str">
            <v>01</v>
          </cell>
          <cell r="C115">
            <v>7598.3543408902397</v>
          </cell>
          <cell r="D115">
            <v>6885.6648870220697</v>
          </cell>
          <cell r="E115">
            <v>43.823814344275902</v>
          </cell>
          <cell r="F115">
            <v>668.86563952388894</v>
          </cell>
          <cell r="I115">
            <v>68.259644021538804</v>
          </cell>
          <cell r="J115">
            <v>21037.313603969102</v>
          </cell>
          <cell r="K115">
            <v>2187.2292613146801</v>
          </cell>
          <cell r="L115">
            <v>782.93802206389603</v>
          </cell>
          <cell r="M115">
            <v>1747.60399801933</v>
          </cell>
          <cell r="N115">
            <v>4433.0014906127099</v>
          </cell>
          <cell r="O115">
            <v>2959.6749816146098</v>
          </cell>
          <cell r="P115">
            <v>6941.3134983836399</v>
          </cell>
          <cell r="Q115">
            <v>1985.55235196027</v>
          </cell>
          <cell r="R115">
            <v>2045.38296810252</v>
          </cell>
          <cell r="S115">
            <v>29236.170725071999</v>
          </cell>
          <cell r="T115">
            <v>6750.9132856328797</v>
          </cell>
          <cell r="U115">
            <v>7180.5102023690997</v>
          </cell>
          <cell r="V115">
            <v>8074.0493215517099</v>
          </cell>
          <cell r="W115">
            <v>2904.8927319689701</v>
          </cell>
          <cell r="X115">
            <v>4325.8051835493197</v>
          </cell>
          <cell r="Y115">
            <v>693.70557827933703</v>
          </cell>
          <cell r="Z115">
            <v>60679.186860334798</v>
          </cell>
        </row>
        <row r="116">
          <cell r="A116" t="str">
            <v>Kedah</v>
          </cell>
          <cell r="B116" t="str">
            <v>02</v>
          </cell>
          <cell r="C116">
            <v>2733.6853254788998</v>
          </cell>
          <cell r="D116">
            <v>2308.3442133418998</v>
          </cell>
          <cell r="E116">
            <v>106.97883406489299</v>
          </cell>
          <cell r="F116">
            <v>318.36227807210599</v>
          </cell>
          <cell r="I116">
            <v>18.8280174413953</v>
          </cell>
          <cell r="J116">
            <v>6638.3881956961504</v>
          </cell>
          <cell r="K116">
            <v>368.07677588906398</v>
          </cell>
          <cell r="L116">
            <v>79.920685607240998</v>
          </cell>
          <cell r="M116">
            <v>421.50205793573798</v>
          </cell>
          <cell r="N116">
            <v>1226.4484563983999</v>
          </cell>
          <cell r="O116">
            <v>2054.4917254218699</v>
          </cell>
          <cell r="P116">
            <v>1504.7518518571701</v>
          </cell>
          <cell r="Q116">
            <v>983.19664258666205</v>
          </cell>
          <cell r="R116">
            <v>541.14547700276</v>
          </cell>
          <cell r="S116">
            <v>11936.442698701499</v>
          </cell>
          <cell r="T116">
            <v>1778.81390395945</v>
          </cell>
          <cell r="U116">
            <v>3163.5617114593601</v>
          </cell>
          <cell r="V116">
            <v>2279.1921108864599</v>
          </cell>
          <cell r="W116">
            <v>1926.04713569193</v>
          </cell>
          <cell r="X116">
            <v>2788.8278367043399</v>
          </cell>
          <cell r="Y116">
            <v>129.724135599721</v>
          </cell>
          <cell r="Z116">
            <v>21998.213849920499</v>
          </cell>
        </row>
        <row r="117">
          <cell r="A117" t="str">
            <v>Kelantan</v>
          </cell>
          <cell r="B117" t="str">
            <v>03</v>
          </cell>
          <cell r="C117">
            <v>3071.0633660276799</v>
          </cell>
          <cell r="D117">
            <v>2107.22436031492</v>
          </cell>
          <cell r="E117">
            <v>677.61362545535803</v>
          </cell>
          <cell r="F117">
            <v>286.22538025740499</v>
          </cell>
          <cell r="I117">
            <v>16.4378560717517</v>
          </cell>
          <cell r="J117">
            <v>690.81245984655595</v>
          </cell>
          <cell r="K117">
            <v>112.532619967388</v>
          </cell>
          <cell r="L117">
            <v>35.7228602577026</v>
          </cell>
          <cell r="M117">
            <v>89.073919865818695</v>
          </cell>
          <cell r="N117">
            <v>104.74641691462701</v>
          </cell>
          <cell r="O117">
            <v>71.385453074973398</v>
          </cell>
          <cell r="P117">
            <v>270.27664391315801</v>
          </cell>
          <cell r="Q117">
            <v>7.0745458528880798</v>
          </cell>
          <cell r="R117">
            <v>207.32611766380199</v>
          </cell>
          <cell r="S117">
            <v>7984.6164700812596</v>
          </cell>
          <cell r="T117">
            <v>935.50644685774705</v>
          </cell>
          <cell r="U117">
            <v>2199.32428096787</v>
          </cell>
          <cell r="V117">
            <v>992.01616868978499</v>
          </cell>
          <cell r="W117">
            <v>1356.6305514989001</v>
          </cell>
          <cell r="X117">
            <v>2501.13902206696</v>
          </cell>
          <cell r="Y117">
            <v>20.899161344310301</v>
          </cell>
          <cell r="Z117">
            <v>11991.1554310354</v>
          </cell>
        </row>
        <row r="118">
          <cell r="A118" t="str">
            <v>Melaka</v>
          </cell>
          <cell r="B118" t="str">
            <v>04</v>
          </cell>
          <cell r="C118">
            <v>1794.48560733984</v>
          </cell>
          <cell r="D118">
            <v>1764.4620477127301</v>
          </cell>
          <cell r="E118">
            <v>0.31645724155756999</v>
          </cell>
          <cell r="F118">
            <v>29.707102385548001</v>
          </cell>
          <cell r="I118">
            <v>8.2353402428863607</v>
          </cell>
          <cell r="J118">
            <v>8440.5084099046398</v>
          </cell>
          <cell r="K118">
            <v>367.85516788304602</v>
          </cell>
          <cell r="L118">
            <v>326.50618006210198</v>
          </cell>
          <cell r="M118">
            <v>303.160804991139</v>
          </cell>
          <cell r="N118">
            <v>3390.00490527082</v>
          </cell>
          <cell r="O118">
            <v>536.70441442619801</v>
          </cell>
          <cell r="P118">
            <v>2175.3453643369098</v>
          </cell>
          <cell r="Q118">
            <v>1340.9315729344301</v>
          </cell>
          <cell r="R118">
            <v>569.91112597647498</v>
          </cell>
          <cell r="S118">
            <v>8868.4123399378295</v>
          </cell>
          <cell r="T118">
            <v>1618.0934367930899</v>
          </cell>
          <cell r="U118">
            <v>3040.1483285732702</v>
          </cell>
          <cell r="V118">
            <v>1814.16879793615</v>
          </cell>
          <cell r="W118">
            <v>1130.94667073967</v>
          </cell>
          <cell r="X118">
            <v>1265.0551058956601</v>
          </cell>
          <cell r="Y118">
            <v>7.8042403562103599</v>
          </cell>
          <cell r="Z118">
            <v>19689.3570637579</v>
          </cell>
        </row>
        <row r="119">
          <cell r="A119" t="str">
            <v>Negeri Sembilan</v>
          </cell>
          <cell r="B119" t="str">
            <v>05</v>
          </cell>
          <cell r="C119">
            <v>2015.9306547180799</v>
          </cell>
          <cell r="D119">
            <v>1930.33247837055</v>
          </cell>
          <cell r="E119">
            <v>48.214528414990703</v>
          </cell>
          <cell r="F119">
            <v>37.3836479325401</v>
          </cell>
          <cell r="I119">
            <v>20.531206444456998</v>
          </cell>
          <cell r="J119">
            <v>12289.029198689799</v>
          </cell>
          <cell r="K119">
            <v>1265.4247888038401</v>
          </cell>
          <cell r="L119">
            <v>169.811946399276</v>
          </cell>
          <cell r="M119">
            <v>413.12574398847102</v>
          </cell>
          <cell r="N119">
            <v>3438.3800519340998</v>
          </cell>
          <cell r="O119">
            <v>934.058282358876</v>
          </cell>
          <cell r="P119">
            <v>5029.5214315784297</v>
          </cell>
          <cell r="Q119">
            <v>1038.7069536268</v>
          </cell>
          <cell r="R119">
            <v>583.15016914262105</v>
          </cell>
          <cell r="S119">
            <v>10039.968852706999</v>
          </cell>
          <cell r="T119">
            <v>2380.09261256539</v>
          </cell>
          <cell r="U119">
            <v>2618.9256670966502</v>
          </cell>
          <cell r="V119">
            <v>2048.7909989050199</v>
          </cell>
          <cell r="W119">
            <v>1376.27261475061</v>
          </cell>
          <cell r="X119">
            <v>1615.8869593893801</v>
          </cell>
          <cell r="Y119">
            <v>228.799916956543</v>
          </cell>
          <cell r="Z119">
            <v>25177.409998658499</v>
          </cell>
        </row>
        <row r="120">
          <cell r="A120" t="str">
            <v>Pahang</v>
          </cell>
          <cell r="B120" t="str">
            <v>06</v>
          </cell>
          <cell r="C120">
            <v>5672.8495426607196</v>
          </cell>
          <cell r="D120">
            <v>4511.6503307216099</v>
          </cell>
          <cell r="E120">
            <v>529.44191823602398</v>
          </cell>
          <cell r="F120">
            <v>631.75729370308704</v>
          </cell>
          <cell r="I120">
            <v>178.566419495975</v>
          </cell>
          <cell r="J120">
            <v>6899.3228196329201</v>
          </cell>
          <cell r="K120">
            <v>925.49422077744396</v>
          </cell>
          <cell r="L120">
            <v>21.3974917177141</v>
          </cell>
          <cell r="M120">
            <v>659.90788050961805</v>
          </cell>
          <cell r="N120">
            <v>3062.4981567292598</v>
          </cell>
          <cell r="O120">
            <v>671.98675060911796</v>
          </cell>
          <cell r="P120">
            <v>106.82078047637</v>
          </cell>
          <cell r="Q120">
            <v>1451.2175388133901</v>
          </cell>
          <cell r="R120">
            <v>782.11758540868504</v>
          </cell>
          <cell r="S120">
            <v>13941.070831927</v>
          </cell>
          <cell r="T120">
            <v>1477.06391407244</v>
          </cell>
          <cell r="U120">
            <v>4534.5843284699504</v>
          </cell>
          <cell r="V120">
            <v>1906.0234107915401</v>
          </cell>
          <cell r="W120">
            <v>3422.8515809365499</v>
          </cell>
          <cell r="X120">
            <v>2600.5475976564999</v>
          </cell>
          <cell r="Y120">
            <v>10.4708739581983</v>
          </cell>
          <cell r="Z120">
            <v>27484.398073083499</v>
          </cell>
        </row>
        <row r="121">
          <cell r="A121" t="str">
            <v>Pulau Pinang</v>
          </cell>
          <cell r="B121" t="str">
            <v>07</v>
          </cell>
          <cell r="C121">
            <v>888.99094852272901</v>
          </cell>
          <cell r="D121">
            <v>651.22159236704397</v>
          </cell>
          <cell r="E121">
            <v>0</v>
          </cell>
          <cell r="F121">
            <v>237.76935615568499</v>
          </cell>
          <cell r="I121">
            <v>19.1246938869308</v>
          </cell>
          <cell r="J121">
            <v>24263.659327634199</v>
          </cell>
          <cell r="K121">
            <v>1041.08277393871</v>
          </cell>
          <cell r="L121">
            <v>534.89790830765605</v>
          </cell>
          <cell r="M121">
            <v>906.37835707932197</v>
          </cell>
          <cell r="N121">
            <v>2696.4460690588899</v>
          </cell>
          <cell r="O121">
            <v>2163.8530109986</v>
          </cell>
          <cell r="P121">
            <v>15140.1465095285</v>
          </cell>
          <cell r="Q121">
            <v>1780.85469872253</v>
          </cell>
          <cell r="R121">
            <v>1021.91977091495</v>
          </cell>
          <cell r="S121">
            <v>21688.303059001199</v>
          </cell>
          <cell r="T121">
            <v>4570.3375136091699</v>
          </cell>
          <cell r="U121">
            <v>6218.3805585190403</v>
          </cell>
          <cell r="V121">
            <v>6402.6290576771098</v>
          </cell>
          <cell r="W121">
            <v>2201.0409483533199</v>
          </cell>
          <cell r="X121">
            <v>2295.91498084252</v>
          </cell>
          <cell r="Y121">
            <v>279.09817634319398</v>
          </cell>
          <cell r="Z121">
            <v>48161.095976303201</v>
          </cell>
        </row>
        <row r="122">
          <cell r="A122" t="str">
            <v>Perak</v>
          </cell>
          <cell r="B122" t="str">
            <v>08</v>
          </cell>
          <cell r="C122">
            <v>5241.3585679134603</v>
          </cell>
          <cell r="D122">
            <v>3490.3978906095599</v>
          </cell>
          <cell r="E122">
            <v>397.45434840437503</v>
          </cell>
          <cell r="F122">
            <v>1353.50632889952</v>
          </cell>
          <cell r="I122">
            <v>111.552905846865</v>
          </cell>
          <cell r="J122">
            <v>6549.0848263154103</v>
          </cell>
          <cell r="K122">
            <v>1037.5191619500999</v>
          </cell>
          <cell r="L122">
            <v>187.95000729593201</v>
          </cell>
          <cell r="M122">
            <v>331.45052802276899</v>
          </cell>
          <cell r="N122">
            <v>1294.74421541383</v>
          </cell>
          <cell r="O122">
            <v>1620.3543362374301</v>
          </cell>
          <cell r="P122">
            <v>1611.9499042448001</v>
          </cell>
          <cell r="Q122">
            <v>465.11667315054001</v>
          </cell>
          <cell r="R122">
            <v>717.19374778978397</v>
          </cell>
          <cell r="S122">
            <v>21941.387676528699</v>
          </cell>
          <cell r="T122">
            <v>6444.7229043016596</v>
          </cell>
          <cell r="U122">
            <v>5194.1865508002802</v>
          </cell>
          <cell r="V122">
            <v>3897.0308124437602</v>
          </cell>
          <cell r="W122">
            <v>2753.62435652473</v>
          </cell>
          <cell r="X122">
            <v>3651.8230524583</v>
          </cell>
          <cell r="Y122">
            <v>15.391061046690901</v>
          </cell>
          <cell r="Z122">
            <v>34575.968785440899</v>
          </cell>
        </row>
        <row r="123">
          <cell r="A123" t="str">
            <v>Perlis</v>
          </cell>
          <cell r="B123" t="str">
            <v>09</v>
          </cell>
          <cell r="C123">
            <v>890.253977413808</v>
          </cell>
          <cell r="D123">
            <v>250.038227188164</v>
          </cell>
          <cell r="E123">
            <v>0</v>
          </cell>
          <cell r="F123">
            <v>640.215750225644</v>
          </cell>
          <cell r="I123">
            <v>6.3552696173596797</v>
          </cell>
          <cell r="J123">
            <v>302.11336558226998</v>
          </cell>
          <cell r="K123">
            <v>52.451226974228597</v>
          </cell>
          <cell r="L123">
            <v>41.430334462900099</v>
          </cell>
          <cell r="M123">
            <v>5.1199116479700102</v>
          </cell>
          <cell r="N123">
            <v>61.248855934673102</v>
          </cell>
          <cell r="O123">
            <v>138.71952423795801</v>
          </cell>
          <cell r="P123">
            <v>0.56475732443658899</v>
          </cell>
          <cell r="Q123">
            <v>2.5787550001031798</v>
          </cell>
          <cell r="R123">
            <v>108.664065708869</v>
          </cell>
          <cell r="S123">
            <v>1937.3440641202401</v>
          </cell>
          <cell r="T123">
            <v>677.02078287461802</v>
          </cell>
          <cell r="U123">
            <v>282.88980003650198</v>
          </cell>
          <cell r="V123">
            <v>253.67699812060499</v>
          </cell>
          <cell r="W123">
            <v>256.31133519920502</v>
          </cell>
          <cell r="X123">
            <v>467.44514788931002</v>
          </cell>
          <cell r="Y123">
            <v>73.299611950522902</v>
          </cell>
          <cell r="Z123">
            <v>3318.03035439307</v>
          </cell>
        </row>
        <row r="124">
          <cell r="A124" t="str">
            <v>Selangor</v>
          </cell>
          <cell r="B124">
            <v>10</v>
          </cell>
          <cell r="C124">
            <v>2706.54572787396</v>
          </cell>
          <cell r="D124">
            <v>1778.1379792200801</v>
          </cell>
          <cell r="E124">
            <v>3.4337174438734501</v>
          </cell>
          <cell r="F124">
            <v>924.97403121000798</v>
          </cell>
          <cell r="I124">
            <v>127.244240156123</v>
          </cell>
          <cell r="J124">
            <v>50189.2496835778</v>
          </cell>
          <cell r="K124">
            <v>7955.0931080243399</v>
          </cell>
          <cell r="L124">
            <v>531.41727182738396</v>
          </cell>
          <cell r="M124">
            <v>2995.0687524483401</v>
          </cell>
          <cell r="N124">
            <v>7040.3779359457303</v>
          </cell>
          <cell r="O124">
            <v>6453.92059306993</v>
          </cell>
          <cell r="P124">
            <v>12092.630973113301</v>
          </cell>
          <cell r="Q124">
            <v>13120.741049148801</v>
          </cell>
          <cell r="R124">
            <v>7248.0361555894597</v>
          </cell>
          <cell r="S124">
            <v>90799.867556183905</v>
          </cell>
          <cell r="T124">
            <v>21753.1414275928</v>
          </cell>
          <cell r="U124">
            <v>29898.888005700599</v>
          </cell>
          <cell r="V124">
            <v>24579.777021532798</v>
          </cell>
          <cell r="W124">
            <v>7542.24113877529</v>
          </cell>
          <cell r="X124">
            <v>7025.81996258247</v>
          </cell>
          <cell r="Y124">
            <v>4667.9359911748797</v>
          </cell>
          <cell r="Z124">
            <v>155738.879354556</v>
          </cell>
        </row>
        <row r="125">
          <cell r="A125" t="str">
            <v>Terengganu</v>
          </cell>
          <cell r="B125">
            <v>11</v>
          </cell>
          <cell r="C125">
            <v>1502.42703928226</v>
          </cell>
          <cell r="D125">
            <v>1145.04075419776</v>
          </cell>
          <cell r="E125">
            <v>108.922814844762</v>
          </cell>
          <cell r="F125">
            <v>248.463470239733</v>
          </cell>
          <cell r="I125">
            <v>14.3354558514615</v>
          </cell>
          <cell r="J125">
            <v>7214.7000354725296</v>
          </cell>
          <cell r="K125">
            <v>66.728878161678693</v>
          </cell>
          <cell r="L125">
            <v>44.048798066171003</v>
          </cell>
          <cell r="M125">
            <v>101.77840981852199</v>
          </cell>
          <cell r="N125">
            <v>6596.5370587211601</v>
          </cell>
          <cell r="O125">
            <v>338.26986463669903</v>
          </cell>
          <cell r="P125">
            <v>2.3404493387629799</v>
          </cell>
          <cell r="Q125">
            <v>64.996576729532705</v>
          </cell>
          <cell r="R125">
            <v>648.48607448725102</v>
          </cell>
          <cell r="S125">
            <v>9093.8914214729393</v>
          </cell>
          <cell r="T125">
            <v>3627.3338756503599</v>
          </cell>
          <cell r="U125">
            <v>1653.0362401719699</v>
          </cell>
          <cell r="V125">
            <v>837.27481127513101</v>
          </cell>
          <cell r="W125">
            <v>888.09695694086497</v>
          </cell>
          <cell r="X125">
            <v>2088.14953743461</v>
          </cell>
          <cell r="Y125">
            <v>13.4239951153119</v>
          </cell>
          <cell r="Z125">
            <v>18487.264021681702</v>
          </cell>
        </row>
        <row r="126">
          <cell r="A126" t="str">
            <v>Sabah</v>
          </cell>
          <cell r="B126">
            <v>12</v>
          </cell>
          <cell r="C126">
            <v>9333.0021421278598</v>
          </cell>
          <cell r="D126">
            <v>6100.7278202973503</v>
          </cell>
          <cell r="E126">
            <v>1494.15173959661</v>
          </cell>
          <cell r="F126">
            <v>1738.1225822338999</v>
          </cell>
          <cell r="I126">
            <v>9981.4576113374696</v>
          </cell>
          <cell r="J126">
            <v>3296.1000083382501</v>
          </cell>
          <cell r="K126">
            <v>1779.1503845996899</v>
          </cell>
          <cell r="L126">
            <v>35.183050821935502</v>
          </cell>
          <cell r="M126">
            <v>825.74608328706199</v>
          </cell>
          <cell r="N126">
            <v>164.51613490018701</v>
          </cell>
          <cell r="O126">
            <v>329.33465262169199</v>
          </cell>
          <cell r="P126">
            <v>9.6836285176547197</v>
          </cell>
          <cell r="Q126">
            <v>152.486073590019</v>
          </cell>
          <cell r="R126">
            <v>1048.32131495573</v>
          </cell>
          <cell r="S126">
            <v>18249.0380787022</v>
          </cell>
          <cell r="T126">
            <v>3461.1455486172499</v>
          </cell>
          <cell r="U126">
            <v>6027.3226036168899</v>
          </cell>
          <cell r="V126">
            <v>3661.9798489268401</v>
          </cell>
          <cell r="W126">
            <v>1705.5620623341599</v>
          </cell>
          <cell r="X126">
            <v>3393.02801520702</v>
          </cell>
          <cell r="Y126">
            <v>193.38277115297299</v>
          </cell>
          <cell r="Z126">
            <v>42101.301926614397</v>
          </cell>
        </row>
        <row r="127">
          <cell r="A127" t="str">
            <v>Sarawak</v>
          </cell>
          <cell r="B127">
            <v>13</v>
          </cell>
          <cell r="C127">
            <v>7694.6268346018496</v>
          </cell>
          <cell r="D127">
            <v>3743.7971310764401</v>
          </cell>
          <cell r="E127">
            <v>3512.6235058080101</v>
          </cell>
          <cell r="F127">
            <v>438.20619771739302</v>
          </cell>
          <cell r="I127">
            <v>15757.0015301638</v>
          </cell>
          <cell r="J127">
            <v>18116.8093202567</v>
          </cell>
          <cell r="K127">
            <v>663.697594744968</v>
          </cell>
          <cell r="L127">
            <v>15.0311885489606</v>
          </cell>
          <cell r="M127">
            <v>1502.3919041398201</v>
          </cell>
          <cell r="N127">
            <v>14580.9532505529</v>
          </cell>
          <cell r="O127">
            <v>466.14674304866998</v>
          </cell>
          <cell r="P127">
            <v>520.84665857406503</v>
          </cell>
          <cell r="Q127">
            <v>367.74198064728199</v>
          </cell>
          <cell r="R127">
            <v>1877.0483570021199</v>
          </cell>
          <cell r="S127">
            <v>23200.6558210517</v>
          </cell>
          <cell r="T127">
            <v>5246.0543498770203</v>
          </cell>
          <cell r="U127">
            <v>6280.5784683472802</v>
          </cell>
          <cell r="V127">
            <v>5981.4911503486201</v>
          </cell>
          <cell r="W127">
            <v>2294.15121074228</v>
          </cell>
          <cell r="X127">
            <v>3398.3806417365499</v>
          </cell>
          <cell r="Y127">
            <v>301.068958955516</v>
          </cell>
          <cell r="Z127">
            <v>66947.210822031702</v>
          </cell>
        </row>
        <row r="128">
          <cell r="A128" t="str">
            <v>WP Kuala Lumpur</v>
          </cell>
          <cell r="B128">
            <v>14</v>
          </cell>
          <cell r="C128">
            <v>1.17572172328511</v>
          </cell>
          <cell r="D128">
            <v>1.17572172328511</v>
          </cell>
          <cell r="E128">
            <v>0</v>
          </cell>
          <cell r="F128">
            <v>0</v>
          </cell>
          <cell r="I128">
            <v>27.291962033823101</v>
          </cell>
          <cell r="J128">
            <v>3757.3330725698902</v>
          </cell>
          <cell r="K128">
            <v>435.95852116711302</v>
          </cell>
          <cell r="L128">
            <v>311.82545341745299</v>
          </cell>
          <cell r="M128">
            <v>558.86987045419903</v>
          </cell>
          <cell r="N128">
            <v>562.95918164167699</v>
          </cell>
          <cell r="O128">
            <v>615.833407859423</v>
          </cell>
          <cell r="P128">
            <v>565.42640847014002</v>
          </cell>
          <cell r="Q128">
            <v>706.46022955988599</v>
          </cell>
          <cell r="R128">
            <v>4039.3162243751299</v>
          </cell>
          <cell r="S128">
            <v>88999.185666447098</v>
          </cell>
          <cell r="T128">
            <v>5859.4981354623997</v>
          </cell>
          <cell r="U128">
            <v>33263.711150495801</v>
          </cell>
          <cell r="V128">
            <v>33928.255428053999</v>
          </cell>
          <cell r="W128">
            <v>4586.0170306022601</v>
          </cell>
          <cell r="X128">
            <v>11361.703921832601</v>
          </cell>
          <cell r="Y128">
            <v>1005.54682827907</v>
          </cell>
          <cell r="Z128">
            <v>97829.849475428302</v>
          </cell>
        </row>
        <row r="129">
          <cell r="A129" t="str">
            <v>WP Labuan</v>
          </cell>
          <cell r="B129">
            <v>15</v>
          </cell>
          <cell r="C129">
            <v>117.835512878771</v>
          </cell>
          <cell r="D129">
            <v>7.4245397112611</v>
          </cell>
          <cell r="E129">
            <v>0</v>
          </cell>
          <cell r="F129">
            <v>110.41097316750999</v>
          </cell>
          <cell r="I129">
            <v>0</v>
          </cell>
          <cell r="J129">
            <v>576.19529319268997</v>
          </cell>
          <cell r="K129">
            <v>11.6146768482245</v>
          </cell>
          <cell r="L129">
            <v>2.75964839768156</v>
          </cell>
          <cell r="M129">
            <v>1.41659429612576</v>
          </cell>
          <cell r="N129">
            <v>257.48306212891299</v>
          </cell>
          <cell r="O129">
            <v>273.525809078002</v>
          </cell>
          <cell r="P129">
            <v>1.0281257709365199</v>
          </cell>
          <cell r="Q129">
            <v>28.367376672806301</v>
          </cell>
          <cell r="R129">
            <v>20.557724287622801</v>
          </cell>
          <cell r="S129">
            <v>1912.81908981113</v>
          </cell>
          <cell r="T129">
            <v>202.44696601929701</v>
          </cell>
          <cell r="U129">
            <v>240.06121027596001</v>
          </cell>
          <cell r="V129">
            <v>1313.4462330045201</v>
          </cell>
          <cell r="W129">
            <v>68.710276306096105</v>
          </cell>
          <cell r="X129">
            <v>88.154404205260093</v>
          </cell>
          <cell r="Y129">
            <v>19.052607394355999</v>
          </cell>
          <cell r="Z129">
            <v>2646.4602275645698</v>
          </cell>
        </row>
        <row r="130">
          <cell r="A130" t="str">
            <v>Supra1</v>
          </cell>
          <cell r="C130">
            <v>0</v>
          </cell>
          <cell r="D130">
            <v>0</v>
          </cell>
          <cell r="E130">
            <v>0</v>
          </cell>
          <cell r="F130">
            <v>0</v>
          </cell>
          <cell r="I130">
            <v>39827.220356516496</v>
          </cell>
          <cell r="J130">
            <v>0</v>
          </cell>
          <cell r="K130">
            <v>0</v>
          </cell>
          <cell r="L130">
            <v>0</v>
          </cell>
          <cell r="M130">
            <v>0</v>
          </cell>
          <cell r="N130">
            <v>0</v>
          </cell>
          <cell r="O130">
            <v>0</v>
          </cell>
          <cell r="P130">
            <v>0</v>
          </cell>
          <cell r="Q130">
            <v>0</v>
          </cell>
          <cell r="R130">
            <v>0</v>
          </cell>
          <cell r="S130">
            <v>0</v>
          </cell>
          <cell r="T130">
            <v>0</v>
          </cell>
          <cell r="U130">
            <v>0</v>
          </cell>
          <cell r="V130">
            <v>0</v>
          </cell>
          <cell r="W130">
            <v>0</v>
          </cell>
          <cell r="X130">
            <v>0</v>
          </cell>
          <cell r="Y130">
            <v>0</v>
          </cell>
          <cell r="Z130">
            <v>39827.220356516496</v>
          </cell>
        </row>
        <row r="131">
          <cell r="A131" t="str">
            <v>MALAYSIA</v>
          </cell>
          <cell r="C131">
            <v>51262.585309453403</v>
          </cell>
          <cell r="D131">
            <v>36675.639973874699</v>
          </cell>
          <cell r="E131">
            <v>6922.9753038547296</v>
          </cell>
          <cell r="F131">
            <v>7663.9700317239704</v>
          </cell>
          <cell r="I131">
            <v>66182.442509128305</v>
          </cell>
          <cell r="J131">
            <v>170260.619620679</v>
          </cell>
          <cell r="K131">
            <v>18269.909161044499</v>
          </cell>
          <cell r="L131">
            <v>3120.84084725401</v>
          </cell>
          <cell r="M131">
            <v>10862.594816504199</v>
          </cell>
          <cell r="N131">
            <v>48910.345242157899</v>
          </cell>
          <cell r="O131">
            <v>19628.259549294002</v>
          </cell>
          <cell r="P131">
            <v>45972.646985428299</v>
          </cell>
          <cell r="Q131">
            <v>23496.023018995998</v>
          </cell>
          <cell r="R131">
            <v>21458.576878407799</v>
          </cell>
          <cell r="S131">
            <v>359829.17435174598</v>
          </cell>
          <cell r="T131">
            <v>66782.185103885597</v>
          </cell>
          <cell r="U131">
            <v>111796.109106901</v>
          </cell>
          <cell r="V131">
            <v>97969.802170144001</v>
          </cell>
          <cell r="W131">
            <v>34413.396601364802</v>
          </cell>
          <cell r="X131">
            <v>48867.681369450802</v>
          </cell>
          <cell r="Y131">
            <v>7659.6039079068296</v>
          </cell>
          <cell r="Z131">
            <v>676653.00257732102</v>
          </cell>
        </row>
        <row r="134">
          <cell r="A134" t="str">
            <v>CONSTANT</v>
          </cell>
          <cell r="B134" t="str">
            <v>Industry</v>
          </cell>
          <cell r="D134">
            <v>1</v>
          </cell>
          <cell r="E134">
            <v>2</v>
          </cell>
          <cell r="F134">
            <v>3</v>
          </cell>
          <cell r="I134">
            <v>4</v>
          </cell>
          <cell r="K134">
            <v>6</v>
          </cell>
          <cell r="L134">
            <v>7</v>
          </cell>
          <cell r="M134">
            <v>8</v>
          </cell>
          <cell r="N134">
            <v>9</v>
          </cell>
          <cell r="O134">
            <v>10</v>
          </cell>
          <cell r="P134">
            <v>11</v>
          </cell>
          <cell r="Q134">
            <v>12</v>
          </cell>
          <cell r="R134">
            <v>5</v>
          </cell>
          <cell r="T134">
            <v>13</v>
          </cell>
          <cell r="U134">
            <v>14</v>
          </cell>
          <cell r="V134">
            <v>15</v>
          </cell>
          <cell r="W134">
            <v>16</v>
          </cell>
        </row>
        <row r="135">
          <cell r="A135">
            <v>2011</v>
          </cell>
          <cell r="B135" t="str">
            <v>I</v>
          </cell>
          <cell r="C135" t="str">
            <v>Agriculture</v>
          </cell>
          <cell r="D135" t="str">
            <v>Tanaman</v>
          </cell>
          <cell r="E135" t="str">
            <v>Pembalakan</v>
          </cell>
          <cell r="F135" t="str">
            <v>Perikanan</v>
          </cell>
          <cell r="I135" t="str">
            <v>Mining andQuarrying</v>
          </cell>
          <cell r="J135" t="str">
            <v>Manufacturing</v>
          </cell>
          <cell r="K135" t="str">
            <v>Prosesan Makanan, Minuman dan Produk Tembakau</v>
          </cell>
          <cell r="L135" t="str">
            <v>Tekstil, Pakaian, Kulit dan Kasut</v>
          </cell>
          <cell r="M135" t="str">
            <v>Keluaran Kayu, Perabot, Produk Kertas, Percetakan dan Penerbitan</v>
          </cell>
          <cell r="N135" t="str">
            <v>Produk Petroleum, Bahan kimia, Getah dan Plastik</v>
          </cell>
          <cell r="O135" t="str">
            <v>Produk Mineral Bukan Logam, Logam Asli dan Produk Logam Yang Direka</v>
          </cell>
          <cell r="P135" t="str">
            <v>Elektrik dan Elektronik</v>
          </cell>
          <cell r="Q135" t="str">
            <v>Kelengkapan Pengangkutan dan Pembuatan Lain</v>
          </cell>
          <cell r="R135" t="str">
            <v>Construction</v>
          </cell>
          <cell r="S135" t="str">
            <v>Services</v>
          </cell>
          <cell r="T135" t="str">
            <v>Utiliti, Transport &amp; Communication</v>
          </cell>
          <cell r="U135" t="str">
            <v>WRT, Accomm &amp; Restaurant</v>
          </cell>
          <cell r="V135" t="str">
            <v>Finance &amp; Insurance, Real Estate &amp; Business Services</v>
          </cell>
          <cell r="W135" t="str">
            <v>Other Services</v>
          </cell>
          <cell r="X135" t="str">
            <v>Government Services</v>
          </cell>
          <cell r="Y135" t="str">
            <v>Plus :Import Duties</v>
          </cell>
          <cell r="Z135" t="str">
            <v>GDP atPurchasers' Prices</v>
          </cell>
        </row>
        <row r="136">
          <cell r="A136" t="str">
            <v>States</v>
          </cell>
          <cell r="B136" t="str">
            <v>Converter</v>
          </cell>
        </row>
        <row r="137">
          <cell r="A137" t="str">
            <v>Johor</v>
          </cell>
          <cell r="B137" t="str">
            <v>01</v>
          </cell>
          <cell r="C137">
            <v>8134.6770207458503</v>
          </cell>
          <cell r="D137">
            <v>7422.0715582305802</v>
          </cell>
          <cell r="E137">
            <v>47.762779025678199</v>
          </cell>
          <cell r="F137">
            <v>664.84268348959301</v>
          </cell>
          <cell r="I137">
            <v>70.624621916013794</v>
          </cell>
          <cell r="J137">
            <v>21994.898483521501</v>
          </cell>
          <cell r="K137">
            <v>2410.6855618292698</v>
          </cell>
          <cell r="L137">
            <v>871.84644902889499</v>
          </cell>
          <cell r="M137">
            <v>1782.4639099186099</v>
          </cell>
          <cell r="N137">
            <v>5230.0964648468298</v>
          </cell>
          <cell r="O137">
            <v>3302.5548771064</v>
          </cell>
          <cell r="P137">
            <v>6458.0726612356502</v>
          </cell>
          <cell r="Q137">
            <v>1939.1785595558499</v>
          </cell>
          <cell r="R137">
            <v>2029.3071001792</v>
          </cell>
          <cell r="S137">
            <v>31642.340433222402</v>
          </cell>
          <cell r="T137">
            <v>7296.5972343024996</v>
          </cell>
          <cell r="U137">
            <v>7682.37373900291</v>
          </cell>
          <cell r="V137">
            <v>8629.8666459142405</v>
          </cell>
          <cell r="W137">
            <v>3096.7312974633601</v>
          </cell>
          <cell r="X137">
            <v>4936.7715165394102</v>
          </cell>
          <cell r="Y137">
            <v>719.74007920346901</v>
          </cell>
          <cell r="Z137">
            <v>64591.587738788403</v>
          </cell>
        </row>
        <row r="138">
          <cell r="A138" t="str">
            <v>Kedah</v>
          </cell>
          <cell r="B138" t="str">
            <v>02</v>
          </cell>
          <cell r="C138">
            <v>2960.6632872735699</v>
          </cell>
          <cell r="D138">
            <v>2540.7729817119698</v>
          </cell>
          <cell r="E138">
            <v>117.22210580143999</v>
          </cell>
          <cell r="F138">
            <v>302.66819976016399</v>
          </cell>
          <cell r="I138">
            <v>20.032884294642901</v>
          </cell>
          <cell r="J138">
            <v>7352.0687446499696</v>
          </cell>
          <cell r="K138">
            <v>383.350799132188</v>
          </cell>
          <cell r="L138">
            <v>81.717323357246499</v>
          </cell>
          <cell r="M138">
            <v>440.09319389067099</v>
          </cell>
          <cell r="N138">
            <v>1412.68923948528</v>
          </cell>
          <cell r="O138">
            <v>2261.31833975989</v>
          </cell>
          <cell r="P138">
            <v>1487.0281647716699</v>
          </cell>
          <cell r="Q138">
            <v>1285.87168425303</v>
          </cell>
          <cell r="R138">
            <v>544.91931712892699</v>
          </cell>
          <cell r="S138">
            <v>12829.536155953399</v>
          </cell>
          <cell r="T138">
            <v>1918.0622325428001</v>
          </cell>
          <cell r="U138">
            <v>3317.3555159477801</v>
          </cell>
          <cell r="V138">
            <v>2490.2016389007299</v>
          </cell>
          <cell r="W138">
            <v>2009.5826020151301</v>
          </cell>
          <cell r="X138">
            <v>3094.3341665469802</v>
          </cell>
          <cell r="Y138">
            <v>129.48746996672901</v>
          </cell>
          <cell r="Z138">
            <v>23836.707859267299</v>
          </cell>
        </row>
        <row r="139">
          <cell r="A139" t="str">
            <v>Kelantan</v>
          </cell>
          <cell r="B139" t="str">
            <v>03</v>
          </cell>
          <cell r="C139">
            <v>3250.3931440866399</v>
          </cell>
          <cell r="D139">
            <v>2307.48252030412</v>
          </cell>
          <cell r="E139">
            <v>686.82311431359699</v>
          </cell>
          <cell r="F139">
            <v>256.08750946892599</v>
          </cell>
          <cell r="I139">
            <v>17.555017875334102</v>
          </cell>
          <cell r="J139">
            <v>720.02379042973098</v>
          </cell>
          <cell r="K139">
            <v>120.480108489873</v>
          </cell>
          <cell r="L139">
            <v>33.115332635042897</v>
          </cell>
          <cell r="M139">
            <v>86.254756643894197</v>
          </cell>
          <cell r="N139">
            <v>125.631643864236</v>
          </cell>
          <cell r="O139">
            <v>81.481969197679106</v>
          </cell>
          <cell r="P139">
            <v>265.79753286347898</v>
          </cell>
          <cell r="Q139">
            <v>7.26244673552634</v>
          </cell>
          <cell r="R139">
            <v>205.35856253309299</v>
          </cell>
          <cell r="S139">
            <v>8563.4068646215401</v>
          </cell>
          <cell r="T139">
            <v>1008.9559015075901</v>
          </cell>
          <cell r="U139">
            <v>2303.81195694282</v>
          </cell>
          <cell r="V139">
            <v>1043.9061010979001</v>
          </cell>
          <cell r="W139">
            <v>1410.4768872443699</v>
          </cell>
          <cell r="X139">
            <v>2796.25601782887</v>
          </cell>
          <cell r="Y139">
            <v>23.1335746334703</v>
          </cell>
          <cell r="Z139">
            <v>12779.8709541798</v>
          </cell>
        </row>
        <row r="140">
          <cell r="A140" t="str">
            <v>Melaka</v>
          </cell>
          <cell r="B140" t="str">
            <v>04</v>
          </cell>
          <cell r="C140">
            <v>1904.4398963829201</v>
          </cell>
          <cell r="D140">
            <v>1875.3104448702099</v>
          </cell>
          <cell r="E140">
            <v>0.34854431854738999</v>
          </cell>
          <cell r="F140">
            <v>28.7809071941657</v>
          </cell>
          <cell r="I140">
            <v>8.7133632236388596</v>
          </cell>
          <cell r="J140">
            <v>8526.6092260537007</v>
          </cell>
          <cell r="K140">
            <v>404.35623405683498</v>
          </cell>
          <cell r="L140">
            <v>371.82640156334901</v>
          </cell>
          <cell r="M140">
            <v>289.34137120731998</v>
          </cell>
          <cell r="N140">
            <v>3915.2355954753298</v>
          </cell>
          <cell r="O140">
            <v>586.39123981980595</v>
          </cell>
          <cell r="P140">
            <v>1917.9929215814</v>
          </cell>
          <cell r="Q140">
            <v>1041.4654623496499</v>
          </cell>
          <cell r="R140">
            <v>578.56670411304901</v>
          </cell>
          <cell r="S140">
            <v>9447.5733618878294</v>
          </cell>
          <cell r="T140">
            <v>1718.8795132765799</v>
          </cell>
          <cell r="U140">
            <v>3241.9358636103698</v>
          </cell>
          <cell r="V140">
            <v>1872.6180711970701</v>
          </cell>
          <cell r="W140">
            <v>1206.3822808283201</v>
          </cell>
          <cell r="X140">
            <v>1407.7576329755</v>
          </cell>
          <cell r="Y140">
            <v>8.4322950552220597</v>
          </cell>
          <cell r="Z140">
            <v>20474.3348467164</v>
          </cell>
        </row>
        <row r="141">
          <cell r="A141" t="str">
            <v>Negeri Sembilan</v>
          </cell>
          <cell r="B141" t="str">
            <v>05</v>
          </cell>
          <cell r="C141">
            <v>2126.3575406422601</v>
          </cell>
          <cell r="D141">
            <v>2036.69822993804</v>
          </cell>
          <cell r="E141">
            <v>51.872211126034898</v>
          </cell>
          <cell r="F141">
            <v>37.787099578188702</v>
          </cell>
          <cell r="I141">
            <v>21.145056486151599</v>
          </cell>
          <cell r="J141">
            <v>12894.9399107464</v>
          </cell>
          <cell r="K141">
            <v>1392.6142550950001</v>
          </cell>
          <cell r="L141">
            <v>182.82011147314299</v>
          </cell>
          <cell r="M141">
            <v>396.74162644753102</v>
          </cell>
          <cell r="N141">
            <v>3806.0058318315801</v>
          </cell>
          <cell r="O141">
            <v>1183.1215905153699</v>
          </cell>
          <cell r="P141">
            <v>5033.5464955859998</v>
          </cell>
          <cell r="Q141">
            <v>900.089999797779</v>
          </cell>
          <cell r="R141">
            <v>611.75562451344899</v>
          </cell>
          <cell r="S141">
            <v>10586.379094448601</v>
          </cell>
          <cell r="T141">
            <v>2510.4388442251702</v>
          </cell>
          <cell r="U141">
            <v>2705.1158011420398</v>
          </cell>
          <cell r="V141">
            <v>2162.4276451003998</v>
          </cell>
          <cell r="W141">
            <v>1415.49372916073</v>
          </cell>
          <cell r="X141">
            <v>1792.9030748202899</v>
          </cell>
          <cell r="Y141">
            <v>172.97280325428</v>
          </cell>
          <cell r="Z141">
            <v>26413.550030091199</v>
          </cell>
        </row>
        <row r="142">
          <cell r="A142" t="str">
            <v>Pahang</v>
          </cell>
          <cell r="B142" t="str">
            <v>06</v>
          </cell>
          <cell r="C142">
            <v>6116.6826148353102</v>
          </cell>
          <cell r="D142">
            <v>4876.2907066867701</v>
          </cell>
          <cell r="E142">
            <v>581.04914766295406</v>
          </cell>
          <cell r="F142">
            <v>659.34276048559298</v>
          </cell>
          <cell r="I142">
            <v>197.77283771610999</v>
          </cell>
          <cell r="J142">
            <v>7260.4879476781798</v>
          </cell>
          <cell r="K142">
            <v>1016.56039347948</v>
          </cell>
          <cell r="L142">
            <v>28.841100684370499</v>
          </cell>
          <cell r="M142">
            <v>663.49731876668102</v>
          </cell>
          <cell r="N142">
            <v>3082.3091472992101</v>
          </cell>
          <cell r="O142">
            <v>675.63786091811698</v>
          </cell>
          <cell r="P142">
            <v>120.79217979550501</v>
          </cell>
          <cell r="Q142">
            <v>1672.8499467348099</v>
          </cell>
          <cell r="R142">
            <v>760.95804245120905</v>
          </cell>
          <cell r="S142">
            <v>14857.175356735999</v>
          </cell>
          <cell r="T142">
            <v>1588.7553522870401</v>
          </cell>
          <cell r="U142">
            <v>4712.8127755404103</v>
          </cell>
          <cell r="V142">
            <v>2024.6759611119801</v>
          </cell>
          <cell r="W142">
            <v>3658.8446811840599</v>
          </cell>
          <cell r="X142">
            <v>2872.08658661247</v>
          </cell>
          <cell r="Y142">
            <v>8.1035979179312605</v>
          </cell>
          <cell r="Z142">
            <v>29201.180397334701</v>
          </cell>
        </row>
        <row r="143">
          <cell r="A143" t="str">
            <v>Pulau Pinang</v>
          </cell>
          <cell r="B143" t="str">
            <v>07</v>
          </cell>
          <cell r="C143">
            <v>943.98157091535802</v>
          </cell>
          <cell r="D143">
            <v>691.89542709139801</v>
          </cell>
          <cell r="E143">
            <v>0</v>
          </cell>
          <cell r="F143">
            <v>252.08614382396101</v>
          </cell>
          <cell r="I143">
            <v>20.412292848177401</v>
          </cell>
          <cell r="J143">
            <v>24567.200957016299</v>
          </cell>
          <cell r="K143">
            <v>1025.0814368202</v>
          </cell>
          <cell r="L143">
            <v>620.82769623989998</v>
          </cell>
          <cell r="M143">
            <v>937.54425826509896</v>
          </cell>
          <cell r="N143">
            <v>3033.8457202014401</v>
          </cell>
          <cell r="O143">
            <v>2711.3973129731698</v>
          </cell>
          <cell r="P143">
            <v>14250.225567134999</v>
          </cell>
          <cell r="Q143">
            <v>1988.27896538147</v>
          </cell>
          <cell r="R143">
            <v>1073.9697622496999</v>
          </cell>
          <cell r="S143">
            <v>23107.214875716301</v>
          </cell>
          <cell r="T143">
            <v>4848.8281431502801</v>
          </cell>
          <cell r="U143">
            <v>6544.7360624590601</v>
          </cell>
          <cell r="V143">
            <v>6773.4100588843603</v>
          </cell>
          <cell r="W143">
            <v>2284.3270174064601</v>
          </cell>
          <cell r="X143">
            <v>2655.9135938161498</v>
          </cell>
          <cell r="Y143">
            <v>340.45827634796098</v>
          </cell>
          <cell r="Z143">
            <v>50053.237735093797</v>
          </cell>
        </row>
        <row r="144">
          <cell r="A144" t="str">
            <v>Perak</v>
          </cell>
          <cell r="B144" t="str">
            <v>08</v>
          </cell>
          <cell r="C144">
            <v>5627.2105795027801</v>
          </cell>
          <cell r="D144">
            <v>3735.9622783095001</v>
          </cell>
          <cell r="E144">
            <v>409.87173923597499</v>
          </cell>
          <cell r="F144">
            <v>1481.3765619573001</v>
          </cell>
          <cell r="I144">
            <v>120.25875212874401</v>
          </cell>
          <cell r="J144">
            <v>7268.061069286</v>
          </cell>
          <cell r="K144">
            <v>1151.51899843193</v>
          </cell>
          <cell r="L144">
            <v>181.75845234122301</v>
          </cell>
          <cell r="M144">
            <v>333.998529282964</v>
          </cell>
          <cell r="N144">
            <v>1351.0119551047201</v>
          </cell>
          <cell r="O144">
            <v>1915.4260496440399</v>
          </cell>
          <cell r="P144">
            <v>1853.97778166991</v>
          </cell>
          <cell r="Q144">
            <v>480.36930281122102</v>
          </cell>
          <cell r="R144">
            <v>721.20399693463105</v>
          </cell>
          <cell r="S144">
            <v>23246.9407555014</v>
          </cell>
          <cell r="T144">
            <v>6773.3004810202901</v>
          </cell>
          <cell r="U144">
            <v>5562.0388359467297</v>
          </cell>
          <cell r="V144">
            <v>4021.9619357315</v>
          </cell>
          <cell r="W144">
            <v>2851.47468013759</v>
          </cell>
          <cell r="X144">
            <v>4038.1648226652501</v>
          </cell>
          <cell r="Y144">
            <v>17.576273903996899</v>
          </cell>
          <cell r="Z144">
            <v>37001.251427257499</v>
          </cell>
        </row>
        <row r="145">
          <cell r="A145" t="str">
            <v>Perlis</v>
          </cell>
          <cell r="B145" t="str">
            <v>09</v>
          </cell>
          <cell r="C145">
            <v>827.73384823097501</v>
          </cell>
          <cell r="D145">
            <v>267.55028768946102</v>
          </cell>
          <cell r="E145">
            <v>0</v>
          </cell>
          <cell r="F145">
            <v>560.183560541514</v>
          </cell>
          <cell r="I145">
            <v>6.8440980555753903</v>
          </cell>
          <cell r="J145">
            <v>341.31202616500502</v>
          </cell>
          <cell r="K145">
            <v>55.916553000696197</v>
          </cell>
          <cell r="L145">
            <v>46.901569706717702</v>
          </cell>
          <cell r="M145">
            <v>5.3489647809514098</v>
          </cell>
          <cell r="N145">
            <v>65.394872424891801</v>
          </cell>
          <cell r="O145">
            <v>164.585883281571</v>
          </cell>
          <cell r="P145">
            <v>0.63380209987725999</v>
          </cell>
          <cell r="Q145">
            <v>2.5303808702997199</v>
          </cell>
          <cell r="R145">
            <v>104.527779096072</v>
          </cell>
          <cell r="S145">
            <v>2054.2194129108302</v>
          </cell>
          <cell r="T145">
            <v>709.11684778855999</v>
          </cell>
          <cell r="U145">
            <v>290.57844365090398</v>
          </cell>
          <cell r="V145">
            <v>267.76177137988799</v>
          </cell>
          <cell r="W145">
            <v>266.403762604527</v>
          </cell>
          <cell r="X145">
            <v>520.35858748695296</v>
          </cell>
          <cell r="Y145">
            <v>51.284124517975201</v>
          </cell>
          <cell r="Z145">
            <v>3385.9212889764399</v>
          </cell>
        </row>
        <row r="146">
          <cell r="A146" t="str">
            <v>Selangor</v>
          </cell>
          <cell r="B146">
            <v>10</v>
          </cell>
          <cell r="C146">
            <v>2767.08637642542</v>
          </cell>
          <cell r="D146">
            <v>1820.29293336213</v>
          </cell>
          <cell r="E146">
            <v>4.4435296450322896</v>
          </cell>
          <cell r="F146">
            <v>942.34991341826003</v>
          </cell>
          <cell r="I146">
            <v>131.697998796847</v>
          </cell>
          <cell r="J146">
            <v>52570.440498427997</v>
          </cell>
          <cell r="K146">
            <v>8462.3134701883191</v>
          </cell>
          <cell r="L146">
            <v>588.93175652236403</v>
          </cell>
          <cell r="M146">
            <v>3075.9646553236098</v>
          </cell>
          <cell r="N146">
            <v>7589.64097187274</v>
          </cell>
          <cell r="O146">
            <v>7971.0594568084098</v>
          </cell>
          <cell r="P146">
            <v>12269.9170350355</v>
          </cell>
          <cell r="Q146">
            <v>12612.613152677</v>
          </cell>
          <cell r="R146">
            <v>7881.1943849313302</v>
          </cell>
          <cell r="S146">
            <v>96132.655217595297</v>
          </cell>
          <cell r="T146">
            <v>22998.0823201739</v>
          </cell>
          <cell r="U146">
            <v>31903.082917761101</v>
          </cell>
          <cell r="V146">
            <v>25513.710287414498</v>
          </cell>
          <cell r="W146">
            <v>7886.0997908309901</v>
          </cell>
          <cell r="X146">
            <v>7831.6799014148501</v>
          </cell>
          <cell r="Y146">
            <v>5268.2420999035103</v>
          </cell>
          <cell r="Z146">
            <v>164751.31657607999</v>
          </cell>
        </row>
        <row r="147">
          <cell r="A147" t="str">
            <v>Terengganu</v>
          </cell>
          <cell r="B147">
            <v>11</v>
          </cell>
          <cell r="C147">
            <v>1552.46893375229</v>
          </cell>
          <cell r="D147">
            <v>1208.9483804997501</v>
          </cell>
          <cell r="E147">
            <v>106.315710638803</v>
          </cell>
          <cell r="F147">
            <v>237.20484261373599</v>
          </cell>
          <cell r="I147">
            <v>16.019035491132101</v>
          </cell>
          <cell r="J147">
            <v>7150.1795860023003</v>
          </cell>
          <cell r="K147">
            <v>72.750622101171899</v>
          </cell>
          <cell r="L147">
            <v>49.844395080289402</v>
          </cell>
          <cell r="M147">
            <v>95.600371067727593</v>
          </cell>
          <cell r="N147">
            <v>6431.6391186826704</v>
          </cell>
          <cell r="O147">
            <v>433.51495093672702</v>
          </cell>
          <cell r="P147">
            <v>2.6391065351343701</v>
          </cell>
          <cell r="Q147">
            <v>64.191021598576896</v>
          </cell>
          <cell r="R147">
            <v>630.31504073162705</v>
          </cell>
          <cell r="S147">
            <v>9611.7817101928395</v>
          </cell>
          <cell r="T147">
            <v>3784.4333205268799</v>
          </cell>
          <cell r="U147">
            <v>1716.69282592134</v>
          </cell>
          <cell r="V147">
            <v>872.62195406933404</v>
          </cell>
          <cell r="W147">
            <v>942.05491951014301</v>
          </cell>
          <cell r="X147">
            <v>2295.9786901651401</v>
          </cell>
          <cell r="Y147">
            <v>18.8788935523413</v>
          </cell>
          <cell r="Z147">
            <v>18979.643199722501</v>
          </cell>
        </row>
        <row r="148">
          <cell r="A148" t="str">
            <v>Sabah</v>
          </cell>
          <cell r="B148">
            <v>12</v>
          </cell>
          <cell r="C148">
            <v>9762.6643991100209</v>
          </cell>
          <cell r="D148">
            <v>6808.2818181788698</v>
          </cell>
          <cell r="E148">
            <v>1130.05771756577</v>
          </cell>
          <cell r="F148">
            <v>1824.32486336538</v>
          </cell>
          <cell r="I148">
            <v>8338.7153392117998</v>
          </cell>
          <cell r="J148">
            <v>3485.83513399293</v>
          </cell>
          <cell r="K148">
            <v>1965.3275502660599</v>
          </cell>
          <cell r="L148">
            <v>40.138131403280298</v>
          </cell>
          <cell r="M148">
            <v>751.94990360398799</v>
          </cell>
          <cell r="N148">
            <v>187.20762084578999</v>
          </cell>
          <cell r="O148">
            <v>385.16721142754301</v>
          </cell>
          <cell r="P148">
            <v>11.5935278978917</v>
          </cell>
          <cell r="Q148">
            <v>144.451188548381</v>
          </cell>
          <cell r="R148">
            <v>1126.6769793170699</v>
          </cell>
          <cell r="S148">
            <v>19777.2345872021</v>
          </cell>
          <cell r="T148">
            <v>3692.8363324576499</v>
          </cell>
          <cell r="U148">
            <v>6529.3477103989499</v>
          </cell>
          <cell r="V148">
            <v>3986.4005343040499</v>
          </cell>
          <cell r="W148">
            <v>1779.7816860943699</v>
          </cell>
          <cell r="X148">
            <v>3788.8683239471102</v>
          </cell>
          <cell r="Y148">
            <v>188.95297615947101</v>
          </cell>
          <cell r="Z148">
            <v>42680.079414993401</v>
          </cell>
        </row>
        <row r="149">
          <cell r="A149" t="str">
            <v>Sarawak</v>
          </cell>
          <cell r="B149">
            <v>13</v>
          </cell>
          <cell r="C149">
            <v>8156.8061992557195</v>
          </cell>
          <cell r="D149">
            <v>4421.7470795900499</v>
          </cell>
          <cell r="E149">
            <v>3315.8120835161599</v>
          </cell>
          <cell r="F149">
            <v>419.24703614950897</v>
          </cell>
          <cell r="I149">
            <v>16468.675984960999</v>
          </cell>
          <cell r="J149">
            <v>19237.230994002901</v>
          </cell>
          <cell r="K149">
            <v>743.12154758013605</v>
          </cell>
          <cell r="L149">
            <v>17.2653490955684</v>
          </cell>
          <cell r="M149">
            <v>1460.07702792091</v>
          </cell>
          <cell r="N149">
            <v>15603.075006376799</v>
          </cell>
          <cell r="O149">
            <v>531.43566931436601</v>
          </cell>
          <cell r="P149">
            <v>519.61312274619695</v>
          </cell>
          <cell r="Q149">
            <v>362.64327096890099</v>
          </cell>
          <cell r="R149">
            <v>1853.13827443629</v>
          </cell>
          <cell r="S149">
            <v>24865.690281203799</v>
          </cell>
          <cell r="T149">
            <v>5514.6440295412403</v>
          </cell>
          <cell r="U149">
            <v>6746.93963796966</v>
          </cell>
          <cell r="V149">
            <v>6353.7916732137101</v>
          </cell>
          <cell r="W149">
            <v>2446.2213223705098</v>
          </cell>
          <cell r="X149">
            <v>3804.0936181087</v>
          </cell>
          <cell r="Y149">
            <v>267.73525855394098</v>
          </cell>
          <cell r="Z149">
            <v>70849.276992413696</v>
          </cell>
        </row>
        <row r="150">
          <cell r="A150" t="str">
            <v>WP Kuala Lumpur</v>
          </cell>
          <cell r="B150">
            <v>14</v>
          </cell>
          <cell r="C150">
            <v>1.24387042126951</v>
          </cell>
          <cell r="D150">
            <v>1.24387042126951</v>
          </cell>
          <cell r="E150">
            <v>0</v>
          </cell>
          <cell r="F150">
            <v>0</v>
          </cell>
          <cell r="I150">
            <v>29.177846085608</v>
          </cell>
          <cell r="J150">
            <v>4191.4178190179</v>
          </cell>
          <cell r="K150">
            <v>477.410169366898</v>
          </cell>
          <cell r="L150">
            <v>357.96346168164303</v>
          </cell>
          <cell r="M150">
            <v>651.82256045911004</v>
          </cell>
          <cell r="N150">
            <v>594.49307170547695</v>
          </cell>
          <cell r="O150">
            <v>733.32068762187805</v>
          </cell>
          <cell r="P150">
            <v>590.556975177249</v>
          </cell>
          <cell r="Q150">
            <v>785.85089300564005</v>
          </cell>
          <cell r="R150">
            <v>4319.6268447909597</v>
          </cell>
          <cell r="S150">
            <v>96657.319919448797</v>
          </cell>
          <cell r="T150">
            <v>6210.3238635634698</v>
          </cell>
          <cell r="U150">
            <v>35959.740207130599</v>
          </cell>
          <cell r="V150">
            <v>36665.138082038997</v>
          </cell>
          <cell r="W150">
            <v>4851.3507236140604</v>
          </cell>
          <cell r="X150">
            <v>12970.7670431017</v>
          </cell>
          <cell r="Y150">
            <v>1416.5103889326899</v>
          </cell>
          <cell r="Z150">
            <v>106615.296688697</v>
          </cell>
        </row>
        <row r="151">
          <cell r="A151" t="str">
            <v>WP Labuan</v>
          </cell>
          <cell r="B151">
            <v>15</v>
          </cell>
          <cell r="C151">
            <v>117.11069312423901</v>
          </cell>
          <cell r="D151">
            <v>7.4243868978416998</v>
          </cell>
          <cell r="E151">
            <v>0</v>
          </cell>
          <cell r="F151">
            <v>109.68630622639699</v>
          </cell>
          <cell r="I151">
            <v>0</v>
          </cell>
          <cell r="J151">
            <v>675.99673600364702</v>
          </cell>
          <cell r="K151">
            <v>11.968795512479501</v>
          </cell>
          <cell r="L151">
            <v>3.12302264569517</v>
          </cell>
          <cell r="M151">
            <v>1.0817751066401999</v>
          </cell>
          <cell r="N151">
            <v>384.477929241298</v>
          </cell>
          <cell r="O151">
            <v>245.74246600732599</v>
          </cell>
          <cell r="P151">
            <v>1.16184462992306</v>
          </cell>
          <cell r="Q151">
            <v>28.440902860284702</v>
          </cell>
          <cell r="R151">
            <v>22.3729073478722</v>
          </cell>
          <cell r="S151">
            <v>2170.13164919668</v>
          </cell>
          <cell r="T151">
            <v>212.114420540499</v>
          </cell>
          <cell r="U151">
            <v>249.27503538414001</v>
          </cell>
          <cell r="V151">
            <v>1532.5311261024799</v>
          </cell>
          <cell r="W151">
            <v>70.540807183286006</v>
          </cell>
          <cell r="X151">
            <v>105.670259986275</v>
          </cell>
          <cell r="Y151">
            <v>21.804599511489702</v>
          </cell>
          <cell r="Z151">
            <v>3007.4165851839298</v>
          </cell>
        </row>
        <row r="152">
          <cell r="A152" t="str">
            <v>Supra1</v>
          </cell>
          <cell r="C152">
            <v>0</v>
          </cell>
          <cell r="D152">
            <v>0</v>
          </cell>
          <cell r="E152">
            <v>0</v>
          </cell>
          <cell r="F152">
            <v>0</v>
          </cell>
          <cell r="I152">
            <v>37139.136922086698</v>
          </cell>
          <cell r="J152">
            <v>0</v>
          </cell>
          <cell r="K152">
            <v>0</v>
          </cell>
          <cell r="L152">
            <v>0</v>
          </cell>
          <cell r="M152">
            <v>0</v>
          </cell>
          <cell r="N152">
            <v>0</v>
          </cell>
          <cell r="O152">
            <v>0</v>
          </cell>
          <cell r="P152">
            <v>0</v>
          </cell>
          <cell r="Q152">
            <v>0</v>
          </cell>
          <cell r="R152">
            <v>0</v>
          </cell>
          <cell r="S152">
            <v>0</v>
          </cell>
          <cell r="T152">
            <v>0</v>
          </cell>
          <cell r="U152">
            <v>0</v>
          </cell>
          <cell r="V152">
            <v>0</v>
          </cell>
          <cell r="W152">
            <v>0</v>
          </cell>
          <cell r="X152">
            <v>0</v>
          </cell>
          <cell r="Y152">
            <v>0</v>
          </cell>
          <cell r="Z152">
            <v>37139.136922086698</v>
          </cell>
        </row>
        <row r="153">
          <cell r="A153" t="str">
            <v>MALAYSIA</v>
          </cell>
          <cell r="C153">
            <v>54249.519974704599</v>
          </cell>
          <cell r="D153">
            <v>40021.972903782</v>
          </cell>
          <cell r="E153">
            <v>6451.5786828500004</v>
          </cell>
          <cell r="F153">
            <v>7775.9683880726898</v>
          </cell>
          <cell r="I153">
            <v>62606.782051177499</v>
          </cell>
          <cell r="J153">
            <v>178236.70292299401</v>
          </cell>
          <cell r="K153">
            <v>19693.4564953505</v>
          </cell>
          <cell r="L153">
            <v>3476.92055345873</v>
          </cell>
          <cell r="M153">
            <v>10971.7802226857</v>
          </cell>
          <cell r="N153">
            <v>52812.754189258303</v>
          </cell>
          <cell r="O153">
            <v>23182.155565332301</v>
          </cell>
          <cell r="P153">
            <v>44783.548718760401</v>
          </cell>
          <cell r="Q153">
            <v>23316.0871781485</v>
          </cell>
          <cell r="R153">
            <v>22463.891320754501</v>
          </cell>
          <cell r="S153">
            <v>385549.59967583802</v>
          </cell>
          <cell r="T153">
            <v>70785.368836904498</v>
          </cell>
          <cell r="U153">
            <v>119465.83732880899</v>
          </cell>
          <cell r="V153">
            <v>104211.023486461</v>
          </cell>
          <cell r="W153">
            <v>36175.766187647903</v>
          </cell>
          <cell r="X153">
            <v>54911.603836015602</v>
          </cell>
          <cell r="Y153">
            <v>8653.31271141447</v>
          </cell>
          <cell r="Z153">
            <v>711759.80865688296</v>
          </cell>
        </row>
        <row r="156">
          <cell r="A156" t="str">
            <v>CONSTANT</v>
          </cell>
          <cell r="B156" t="str">
            <v>Industry</v>
          </cell>
          <cell r="D156">
            <v>1</v>
          </cell>
          <cell r="E156">
            <v>2</v>
          </cell>
          <cell r="F156">
            <v>3</v>
          </cell>
          <cell r="I156">
            <v>4</v>
          </cell>
          <cell r="K156">
            <v>6</v>
          </cell>
          <cell r="L156">
            <v>7</v>
          </cell>
          <cell r="M156">
            <v>8</v>
          </cell>
          <cell r="N156">
            <v>9</v>
          </cell>
          <cell r="O156">
            <v>10</v>
          </cell>
          <cell r="P156">
            <v>11</v>
          </cell>
          <cell r="Q156">
            <v>12</v>
          </cell>
          <cell r="R156">
            <v>5</v>
          </cell>
          <cell r="T156">
            <v>13</v>
          </cell>
          <cell r="U156">
            <v>14</v>
          </cell>
          <cell r="V156">
            <v>15</v>
          </cell>
          <cell r="W156">
            <v>16</v>
          </cell>
        </row>
        <row r="157">
          <cell r="A157">
            <v>2012</v>
          </cell>
          <cell r="B157" t="str">
            <v>I</v>
          </cell>
          <cell r="C157" t="str">
            <v>Agriculture</v>
          </cell>
          <cell r="D157" t="str">
            <v>Tanaman</v>
          </cell>
          <cell r="E157" t="str">
            <v>Pembalakan</v>
          </cell>
          <cell r="F157" t="str">
            <v>Perikanan</v>
          </cell>
          <cell r="I157" t="str">
            <v>Mining andQuarrying</v>
          </cell>
          <cell r="J157" t="str">
            <v>Manufacturing</v>
          </cell>
          <cell r="K157" t="str">
            <v>Prosesan Makanan, Minuman dan Produk Tembakau</v>
          </cell>
          <cell r="L157" t="str">
            <v>Tekstil, Pakaian, Kulit dan Kasut</v>
          </cell>
          <cell r="M157" t="str">
            <v>Keluaran Kayu, Perabot, Produk Kertas, Percetakan dan Penerbitan</v>
          </cell>
          <cell r="N157" t="str">
            <v>Produk Petroleum, Bahan kimia, Getah dan Plastik</v>
          </cell>
          <cell r="O157" t="str">
            <v>Produk Mineral Bukan Logam, Logam Asli dan Produk Logam Yang Direka</v>
          </cell>
          <cell r="P157" t="str">
            <v>Elektrik dan Elektronik</v>
          </cell>
          <cell r="Q157" t="str">
            <v>Kelengkapan Pengangkutan dan Pembuatan Lain</v>
          </cell>
          <cell r="R157" t="str">
            <v>Construction</v>
          </cell>
          <cell r="S157" t="str">
            <v>Services</v>
          </cell>
          <cell r="T157" t="str">
            <v>Utiliti, Transport &amp; Communication</v>
          </cell>
          <cell r="U157" t="str">
            <v>WRT, Accomm &amp; Restaurant</v>
          </cell>
          <cell r="V157" t="str">
            <v>Finance &amp; Insurance, Real Estate &amp; Business Services</v>
          </cell>
          <cell r="W157" t="str">
            <v>Other Services</v>
          </cell>
          <cell r="X157" t="str">
            <v>Government Services</v>
          </cell>
          <cell r="Y157" t="str">
            <v>Plus :Import Duties</v>
          </cell>
          <cell r="Z157" t="str">
            <v>GDP atPurchasers' Prices</v>
          </cell>
        </row>
        <row r="158">
          <cell r="A158" t="str">
            <v>States</v>
          </cell>
          <cell r="B158" t="str">
            <v>Converter</v>
          </cell>
        </row>
        <row r="159">
          <cell r="A159" t="str">
            <v>Johor</v>
          </cell>
          <cell r="B159" t="str">
            <v>01</v>
          </cell>
          <cell r="C159">
            <v>8499.4218517199697</v>
          </cell>
          <cell r="D159">
            <v>7783.5626301690099</v>
          </cell>
          <cell r="E159">
            <v>51.240439222884099</v>
          </cell>
          <cell r="F159">
            <v>664.61878232807805</v>
          </cell>
          <cell r="G159">
            <v>0.15463940606465801</v>
          </cell>
          <cell r="I159">
            <v>83.602205875010398</v>
          </cell>
          <cell r="J159">
            <v>23335.579222503799</v>
          </cell>
          <cell r="K159">
            <v>2384.9944810836</v>
          </cell>
          <cell r="L159">
            <v>803.22775155407896</v>
          </cell>
          <cell r="M159">
            <v>1954.8936695171799</v>
          </cell>
          <cell r="N159">
            <v>5718.6914071588599</v>
          </cell>
          <cell r="O159">
            <v>3447.4076611442301</v>
          </cell>
          <cell r="P159">
            <v>6865.7990857122004</v>
          </cell>
          <cell r="Q159">
            <v>2160.5651663336598</v>
          </cell>
          <cell r="R159">
            <v>2396.8275009154299</v>
          </cell>
          <cell r="S159">
            <v>33782.405338582699</v>
          </cell>
          <cell r="T159">
            <v>7897.7516776400398</v>
          </cell>
          <cell r="U159">
            <v>8012.3480062305498</v>
          </cell>
          <cell r="V159">
            <v>9120.3161603454701</v>
          </cell>
          <cell r="W159">
            <v>3207.6190302516102</v>
          </cell>
          <cell r="X159">
            <v>5544.3704641150098</v>
          </cell>
          <cell r="Y159">
            <v>800.812800413991</v>
          </cell>
          <cell r="Z159">
            <v>68898.648920010906</v>
          </cell>
        </row>
        <row r="160">
          <cell r="A160" t="str">
            <v>Kedah</v>
          </cell>
          <cell r="B160" t="str">
            <v>02</v>
          </cell>
          <cell r="C160">
            <v>3009.94019090659</v>
          </cell>
          <cell r="D160">
            <v>2554.6195932220799</v>
          </cell>
          <cell r="E160">
            <v>123.378197064894</v>
          </cell>
          <cell r="F160">
            <v>331.94240061961898</v>
          </cell>
          <cell r="G160">
            <v>5.4763179370576398E-2</v>
          </cell>
          <cell r="I160">
            <v>23.8407354480149</v>
          </cell>
          <cell r="J160">
            <v>7852.3278784926597</v>
          </cell>
          <cell r="K160">
            <v>417.387571177947</v>
          </cell>
          <cell r="L160">
            <v>69.608720550380596</v>
          </cell>
          <cell r="M160">
            <v>444.22270973482699</v>
          </cell>
          <cell r="N160">
            <v>1532.04141797544</v>
          </cell>
          <cell r="O160">
            <v>2267.31651116794</v>
          </cell>
          <cell r="P160">
            <v>1461.3628673466601</v>
          </cell>
          <cell r="Q160">
            <v>1660.3880805394599</v>
          </cell>
          <cell r="R160">
            <v>608.71591516866397</v>
          </cell>
          <cell r="S160">
            <v>13620.779676312401</v>
          </cell>
          <cell r="T160">
            <v>2071.2184624998099</v>
          </cell>
          <cell r="U160">
            <v>3420.75428742962</v>
          </cell>
          <cell r="V160">
            <v>2708.0878666175499</v>
          </cell>
          <cell r="W160">
            <v>2059.8288262041201</v>
          </cell>
          <cell r="X160">
            <v>3360.8902335612702</v>
          </cell>
          <cell r="Y160">
            <v>162.18437680457501</v>
          </cell>
          <cell r="Z160">
            <v>25277.788773132899</v>
          </cell>
        </row>
        <row r="161">
          <cell r="A161" t="str">
            <v>Kelantan</v>
          </cell>
          <cell r="B161" t="str">
            <v>03</v>
          </cell>
          <cell r="C161">
            <v>3262.4567104921998</v>
          </cell>
          <cell r="D161">
            <v>2250.5871077659899</v>
          </cell>
          <cell r="E161">
            <v>734.76561747199298</v>
          </cell>
          <cell r="F161">
            <v>277.103985254218</v>
          </cell>
          <cell r="G161">
            <v>5.9357492406389697E-2</v>
          </cell>
          <cell r="I161">
            <v>20.8263133276708</v>
          </cell>
          <cell r="J161">
            <v>738.65286341165302</v>
          </cell>
          <cell r="K161">
            <v>121.930680436836</v>
          </cell>
          <cell r="L161">
            <v>34.341427716386399</v>
          </cell>
          <cell r="M161">
            <v>89.344443006500001</v>
          </cell>
          <cell r="N161">
            <v>138.81990381377199</v>
          </cell>
          <cell r="O161">
            <v>82.708519649512596</v>
          </cell>
          <cell r="P161">
            <v>263.84021340804901</v>
          </cell>
          <cell r="Q161">
            <v>7.6676753805969904</v>
          </cell>
          <cell r="R161">
            <v>229.330293967751</v>
          </cell>
          <cell r="S161">
            <v>9200.7164610651598</v>
          </cell>
          <cell r="T161">
            <v>1071.76897967985</v>
          </cell>
          <cell r="U161">
            <v>2405.7632464046701</v>
          </cell>
          <cell r="V161">
            <v>1136.4926705640601</v>
          </cell>
          <cell r="W161">
            <v>1458.1604456141899</v>
          </cell>
          <cell r="X161">
            <v>3128.5311188023802</v>
          </cell>
          <cell r="Y161">
            <v>23.7258058290783</v>
          </cell>
          <cell r="Z161">
            <v>13475.708448093499</v>
          </cell>
        </row>
        <row r="162">
          <cell r="A162" t="str">
            <v>Melaka</v>
          </cell>
          <cell r="B162" t="str">
            <v>04</v>
          </cell>
          <cell r="C162">
            <v>1995.8493017109399</v>
          </cell>
          <cell r="D162">
            <v>1963.31852716869</v>
          </cell>
          <cell r="E162">
            <v>0.39058176207543599</v>
          </cell>
          <cell r="F162">
            <v>32.140192780177998</v>
          </cell>
          <cell r="G162">
            <v>3.6312699380686098E-2</v>
          </cell>
          <cell r="I162">
            <v>10.112475782248399</v>
          </cell>
          <cell r="J162">
            <v>9030.2724552780401</v>
          </cell>
          <cell r="K162">
            <v>434.128731387242</v>
          </cell>
          <cell r="L162">
            <v>318.857407893573</v>
          </cell>
          <cell r="M162">
            <v>310.77061575848802</v>
          </cell>
          <cell r="N162">
            <v>4284.8676574412002</v>
          </cell>
          <cell r="O162">
            <v>603.60247547495601</v>
          </cell>
          <cell r="P162">
            <v>1962.95647946808</v>
          </cell>
          <cell r="Q162">
            <v>1115.0890878544999</v>
          </cell>
          <cell r="R162">
            <v>906.07056889400201</v>
          </cell>
          <cell r="S162">
            <v>9987.0896910489791</v>
          </cell>
          <cell r="T162">
            <v>1798.9941127745799</v>
          </cell>
          <cell r="U162">
            <v>3361.5379170567999</v>
          </cell>
          <cell r="V162">
            <v>2005.7729690097899</v>
          </cell>
          <cell r="W162">
            <v>1242.2031321719701</v>
          </cell>
          <cell r="X162">
            <v>1578.5815600358301</v>
          </cell>
          <cell r="Y162">
            <v>14.9902807526153</v>
          </cell>
          <cell r="Z162">
            <v>21944.384773466802</v>
          </cell>
        </row>
        <row r="163">
          <cell r="A163" t="str">
            <v>Negeri Sembilan</v>
          </cell>
          <cell r="B163" t="str">
            <v>05</v>
          </cell>
          <cell r="C163">
            <v>2178.3218620282901</v>
          </cell>
          <cell r="D163">
            <v>2085.0131844757002</v>
          </cell>
          <cell r="E163">
            <v>55.560231758910902</v>
          </cell>
          <cell r="F163">
            <v>37.748445793678499</v>
          </cell>
          <cell r="G163">
            <v>3.9632624999492903E-2</v>
          </cell>
          <cell r="I163">
            <v>24.547725203308701</v>
          </cell>
          <cell r="J163">
            <v>13395.1562030438</v>
          </cell>
          <cell r="K163">
            <v>1404.23409852379</v>
          </cell>
          <cell r="L163">
            <v>154.13558282628901</v>
          </cell>
          <cell r="M163">
            <v>377.63597594698098</v>
          </cell>
          <cell r="N163">
            <v>4200.1271776031599</v>
          </cell>
          <cell r="O163">
            <v>1376.61332146723</v>
          </cell>
          <cell r="P163">
            <v>4961.4208362988302</v>
          </cell>
          <cell r="Q163">
            <v>920.98921037754201</v>
          </cell>
          <cell r="R163">
            <v>692.98365234048401</v>
          </cell>
          <cell r="S163">
            <v>11246.0146058912</v>
          </cell>
          <cell r="T163">
            <v>2698.3269749730998</v>
          </cell>
          <cell r="U163">
            <v>2829.1290745413799</v>
          </cell>
          <cell r="V163">
            <v>2282.3660477152498</v>
          </cell>
          <cell r="W163">
            <v>1477.5476179959001</v>
          </cell>
          <cell r="X163">
            <v>1958.6448906656001</v>
          </cell>
          <cell r="Y163">
            <v>192.899309524085</v>
          </cell>
          <cell r="Z163">
            <v>27729.923358031199</v>
          </cell>
        </row>
        <row r="164">
          <cell r="A164" t="str">
            <v>Pahang</v>
          </cell>
          <cell r="B164" t="str">
            <v>06</v>
          </cell>
          <cell r="C164">
            <v>6186.9160992104498</v>
          </cell>
          <cell r="D164">
            <v>4853.9136400778098</v>
          </cell>
          <cell r="E164">
            <v>618.26544097006297</v>
          </cell>
          <cell r="F164">
            <v>714.73701816257801</v>
          </cell>
          <cell r="G164">
            <v>0.112565424760057</v>
          </cell>
          <cell r="I164">
            <v>217.359376893844</v>
          </cell>
          <cell r="J164">
            <v>7840.7354493851699</v>
          </cell>
          <cell r="K164">
            <v>921.13494044889899</v>
          </cell>
          <cell r="L164">
            <v>24.5124190688624</v>
          </cell>
          <cell r="M164">
            <v>663.69193611557898</v>
          </cell>
          <cell r="N164">
            <v>3241.8604524095999</v>
          </cell>
          <cell r="O164">
            <v>695.63913978494304</v>
          </cell>
          <cell r="P164">
            <v>111.938733734124</v>
          </cell>
          <cell r="Q164">
            <v>2181.9578278231602</v>
          </cell>
          <cell r="R164">
            <v>873.18496104557403</v>
          </cell>
          <cell r="S164">
            <v>15659.750870359499</v>
          </cell>
          <cell r="T164">
            <v>1691.3184155062499</v>
          </cell>
          <cell r="U164">
            <v>4904.6667933857998</v>
          </cell>
          <cell r="V164">
            <v>2217.20133966291</v>
          </cell>
          <cell r="W164">
            <v>3769.4414987309101</v>
          </cell>
          <cell r="X164">
            <v>3077.1228230736301</v>
          </cell>
          <cell r="Y164">
            <v>13.0358987515222</v>
          </cell>
          <cell r="Z164">
            <v>30790.982655645999</v>
          </cell>
        </row>
        <row r="165">
          <cell r="A165" t="str">
            <v>Pulau Pinang</v>
          </cell>
          <cell r="B165" t="str">
            <v>07</v>
          </cell>
          <cell r="C165">
            <v>989.80258396112697</v>
          </cell>
          <cell r="D165">
            <v>731.18001689310802</v>
          </cell>
          <cell r="E165">
            <v>0</v>
          </cell>
          <cell r="F165">
            <v>258.62256706801901</v>
          </cell>
          <cell r="G165">
            <v>1.80085759214361E-2</v>
          </cell>
          <cell r="I165">
            <v>23.613817931912699</v>
          </cell>
          <cell r="J165">
            <v>25411.130030250599</v>
          </cell>
          <cell r="K165">
            <v>1116.18410179394</v>
          </cell>
          <cell r="L165">
            <v>557.74037962954003</v>
          </cell>
          <cell r="M165">
            <v>941.05670776516104</v>
          </cell>
          <cell r="N165">
            <v>3093.2856699724598</v>
          </cell>
          <cell r="O165">
            <v>2867.05691055339</v>
          </cell>
          <cell r="P165">
            <v>14782.768237495</v>
          </cell>
          <cell r="Q165">
            <v>2053.0380230411101</v>
          </cell>
          <cell r="R165">
            <v>1315.23847144556</v>
          </cell>
          <cell r="S165">
            <v>24422.409262104</v>
          </cell>
          <cell r="T165">
            <v>5238.1382224018898</v>
          </cell>
          <cell r="U165">
            <v>6805.9446619393602</v>
          </cell>
          <cell r="V165">
            <v>7037.9922403077799</v>
          </cell>
          <cell r="W165">
            <v>2400.4074616410999</v>
          </cell>
          <cell r="X165">
            <v>2939.9266758138701</v>
          </cell>
          <cell r="Y165">
            <v>409.251633926681</v>
          </cell>
          <cell r="Z165">
            <v>52571.445799619898</v>
          </cell>
        </row>
        <row r="166">
          <cell r="A166" t="str">
            <v>Perak</v>
          </cell>
          <cell r="B166" t="str">
            <v>08</v>
          </cell>
          <cell r="C166">
            <v>5777.0457466808703</v>
          </cell>
          <cell r="D166">
            <v>3862.19796005239</v>
          </cell>
          <cell r="E166">
            <v>394.62302985883701</v>
          </cell>
          <cell r="F166">
            <v>1520.22475676964</v>
          </cell>
          <cell r="G166">
            <v>0.105108198964651</v>
          </cell>
          <cell r="I166">
            <v>144.193924989701</v>
          </cell>
          <cell r="J166">
            <v>7658.3546612541304</v>
          </cell>
          <cell r="K166">
            <v>1144.3863777085901</v>
          </cell>
          <cell r="L166">
            <v>172.43056360591399</v>
          </cell>
          <cell r="M166">
            <v>358.66049496469998</v>
          </cell>
          <cell r="N166">
            <v>1523.67813732734</v>
          </cell>
          <cell r="O166">
            <v>1987.3948583144499</v>
          </cell>
          <cell r="P166">
            <v>1886.0720866904301</v>
          </cell>
          <cell r="Q166">
            <v>585.73214264271496</v>
          </cell>
          <cell r="R166">
            <v>1094.74508694509</v>
          </cell>
          <cell r="S166">
            <v>24996.424320652299</v>
          </cell>
          <cell r="T166">
            <v>7426.02319259669</v>
          </cell>
          <cell r="U166">
            <v>5813.2685737843503</v>
          </cell>
          <cell r="V166">
            <v>4407.5073150541803</v>
          </cell>
          <cell r="W166">
            <v>2918.08730203393</v>
          </cell>
          <cell r="X166">
            <v>4431.5379371831596</v>
          </cell>
          <cell r="Y166">
            <v>17.4797376965506</v>
          </cell>
          <cell r="Z166">
            <v>39688.243478218603</v>
          </cell>
        </row>
        <row r="167">
          <cell r="A167" t="str">
            <v>Perlis</v>
          </cell>
          <cell r="B167" t="str">
            <v>09</v>
          </cell>
          <cell r="C167">
            <v>840.538276068605</v>
          </cell>
          <cell r="D167">
            <v>270.98791001991299</v>
          </cell>
          <cell r="E167">
            <v>0</v>
          </cell>
          <cell r="F167">
            <v>569.55036604869304</v>
          </cell>
          <cell r="G167">
            <v>1.52928448609192E-2</v>
          </cell>
          <cell r="I167">
            <v>7.8630705016069902</v>
          </cell>
          <cell r="J167">
            <v>352.23233548238699</v>
          </cell>
          <cell r="K167">
            <v>53.017986483786302</v>
          </cell>
          <cell r="L167">
            <v>39.382493442889498</v>
          </cell>
          <cell r="M167">
            <v>5.9428648207202901</v>
          </cell>
          <cell r="N167">
            <v>80.746387238501597</v>
          </cell>
          <cell r="O167">
            <v>169.70931767045701</v>
          </cell>
          <cell r="P167">
            <v>0.69130164414456396</v>
          </cell>
          <cell r="Q167">
            <v>2.7419841818873198</v>
          </cell>
          <cell r="R167">
            <v>96.636789889015802</v>
          </cell>
          <cell r="S167">
            <v>2169.5388495278098</v>
          </cell>
          <cell r="T167">
            <v>714.25395061898701</v>
          </cell>
          <cell r="U167">
            <v>306.55834603921801</v>
          </cell>
          <cell r="V167">
            <v>290.30374323946802</v>
          </cell>
          <cell r="W167">
            <v>271.94986652155899</v>
          </cell>
          <cell r="X167">
            <v>586.47294310857797</v>
          </cell>
          <cell r="Y167">
            <v>70.382385332018401</v>
          </cell>
          <cell r="Z167">
            <v>3537.19170680144</v>
          </cell>
        </row>
        <row r="168">
          <cell r="A168" t="str">
            <v>Selangor</v>
          </cell>
          <cell r="B168">
            <v>10</v>
          </cell>
          <cell r="C168">
            <v>2928.79880005116</v>
          </cell>
          <cell r="D168">
            <v>1971.2635139516201</v>
          </cell>
          <cell r="E168">
            <v>4.8506169140214004</v>
          </cell>
          <cell r="F168">
            <v>952.68466918551405</v>
          </cell>
          <cell r="G168">
            <v>5.3286884075666903E-2</v>
          </cell>
          <cell r="I168">
            <v>153.77570318972201</v>
          </cell>
          <cell r="J168">
            <v>55497.7252193596</v>
          </cell>
          <cell r="K168">
            <v>9159.8025759456996</v>
          </cell>
          <cell r="L168">
            <v>625.767748752545</v>
          </cell>
          <cell r="M168">
            <v>3214.7585001345501</v>
          </cell>
          <cell r="N168">
            <v>8447.6700463326197</v>
          </cell>
          <cell r="O168">
            <v>8951.4411725459795</v>
          </cell>
          <cell r="P168">
            <v>12259.2422725042</v>
          </cell>
          <cell r="Q168">
            <v>12839.042903144</v>
          </cell>
          <cell r="R168">
            <v>8790.1616960969004</v>
          </cell>
          <cell r="S168">
            <v>102760.30219111399</v>
          </cell>
          <cell r="T168">
            <v>24475.201271004498</v>
          </cell>
          <cell r="U168">
            <v>33681.349755677802</v>
          </cell>
          <cell r="V168">
            <v>27814.3804078301</v>
          </cell>
          <cell r="W168">
            <v>8293.8449333607405</v>
          </cell>
          <cell r="X168">
            <v>8495.5258232406104</v>
          </cell>
          <cell r="Y168">
            <v>6246.4646222930396</v>
          </cell>
          <cell r="Z168">
            <v>176377.22823210401</v>
          </cell>
        </row>
        <row r="169">
          <cell r="A169" t="str">
            <v>Terengganu</v>
          </cell>
          <cell r="B169">
            <v>11</v>
          </cell>
          <cell r="C169">
            <v>1531.3159056412901</v>
          </cell>
          <cell r="D169">
            <v>1173.2488906353201</v>
          </cell>
          <cell r="E169">
            <v>105.25399571146001</v>
          </cell>
          <cell r="F169">
            <v>252.81301929451001</v>
          </cell>
          <cell r="G169">
            <v>2.78609282227604E-2</v>
          </cell>
          <cell r="I169">
            <v>19.008965710570099</v>
          </cell>
          <cell r="J169">
            <v>7439.8439621940197</v>
          </cell>
          <cell r="K169">
            <v>69.566267526971004</v>
          </cell>
          <cell r="L169">
            <v>41.994834169779999</v>
          </cell>
          <cell r="M169">
            <v>98.716020292595402</v>
          </cell>
          <cell r="N169">
            <v>6709.35250879049</v>
          </cell>
          <cell r="O169">
            <v>444.64474978085201</v>
          </cell>
          <cell r="P169">
            <v>2.8853506400709299</v>
          </cell>
          <cell r="Q169">
            <v>72.684230993260897</v>
          </cell>
          <cell r="R169">
            <v>757.06310618569501</v>
          </cell>
          <cell r="S169">
            <v>9876.2824065053901</v>
          </cell>
          <cell r="T169">
            <v>3657.82275840804</v>
          </cell>
          <cell r="U169">
            <v>1813.95406392735</v>
          </cell>
          <cell r="V169">
            <v>955.97787766315901</v>
          </cell>
          <cell r="W169">
            <v>974.90481394047504</v>
          </cell>
          <cell r="X169">
            <v>2473.62289256636</v>
          </cell>
          <cell r="Y169">
            <v>18.183226823906502</v>
          </cell>
          <cell r="Z169">
            <v>19641.697573060901</v>
          </cell>
        </row>
        <row r="170">
          <cell r="A170" t="str">
            <v>Sabah</v>
          </cell>
          <cell r="B170">
            <v>12</v>
          </cell>
          <cell r="C170">
            <v>9269.2175249747906</v>
          </cell>
          <cell r="D170">
            <v>6542.96793685586</v>
          </cell>
          <cell r="E170">
            <v>822.61026313053401</v>
          </cell>
          <cell r="F170">
            <v>1903.6393249883899</v>
          </cell>
          <cell r="G170">
            <v>0.16864515231187799</v>
          </cell>
          <cell r="I170">
            <v>9167.1810231602194</v>
          </cell>
          <cell r="J170">
            <v>3495.6402054413902</v>
          </cell>
          <cell r="K170">
            <v>1915.7998950631199</v>
          </cell>
          <cell r="L170">
            <v>35.497282883448698</v>
          </cell>
          <cell r="M170">
            <v>714.88205915253502</v>
          </cell>
          <cell r="N170">
            <v>239.82227626068399</v>
          </cell>
          <cell r="O170">
            <v>426.96689276737902</v>
          </cell>
          <cell r="P170">
            <v>13.0730273936943</v>
          </cell>
          <cell r="Q170">
            <v>149.59877192052801</v>
          </cell>
          <cell r="R170">
            <v>1280.4330211776701</v>
          </cell>
          <cell r="S170">
            <v>21070.636505532999</v>
          </cell>
          <cell r="T170">
            <v>3871.8937146051799</v>
          </cell>
          <cell r="U170">
            <v>6769.5301216211701</v>
          </cell>
          <cell r="V170">
            <v>4371.2484150819801</v>
          </cell>
          <cell r="W170">
            <v>1832.0933363941101</v>
          </cell>
          <cell r="X170">
            <v>4225.8709178305198</v>
          </cell>
          <cell r="Y170">
            <v>185.703599974799</v>
          </cell>
          <cell r="Z170">
            <v>44468.811880261797</v>
          </cell>
        </row>
        <row r="171">
          <cell r="A171" t="str">
            <v>Sarawak</v>
          </cell>
          <cell r="B171">
            <v>13</v>
          </cell>
          <cell r="C171">
            <v>8370.7982938666592</v>
          </cell>
          <cell r="D171">
            <v>4642.6808537868201</v>
          </cell>
          <cell r="E171">
            <v>3247.47202584859</v>
          </cell>
          <cell r="F171">
            <v>480.64541423124399</v>
          </cell>
          <cell r="G171">
            <v>0.15229921505645</v>
          </cell>
          <cell r="I171">
            <v>15154.4470817786</v>
          </cell>
          <cell r="J171">
            <v>19399.666076773599</v>
          </cell>
          <cell r="K171">
            <v>775.58735607610095</v>
          </cell>
          <cell r="L171">
            <v>15.0745317584701</v>
          </cell>
          <cell r="M171">
            <v>1551.29563122071</v>
          </cell>
          <cell r="N171">
            <v>15501.1310661064</v>
          </cell>
          <cell r="O171">
            <v>605.64828917163697</v>
          </cell>
          <cell r="P171">
            <v>541.31617967475097</v>
          </cell>
          <cell r="Q171">
            <v>409.613022765545</v>
          </cell>
          <cell r="R171">
            <v>2262.5501826260202</v>
          </cell>
          <cell r="S171">
            <v>26443.601253813998</v>
          </cell>
          <cell r="T171">
            <v>5820.4846753634802</v>
          </cell>
          <cell r="U171">
            <v>7040.84767516391</v>
          </cell>
          <cell r="V171">
            <v>6879.62447942165</v>
          </cell>
          <cell r="W171">
            <v>2534.16565625769</v>
          </cell>
          <cell r="X171">
            <v>4168.4787676072401</v>
          </cell>
          <cell r="Y171">
            <v>248.11392658100701</v>
          </cell>
          <cell r="Z171">
            <v>71879.176815439801</v>
          </cell>
        </row>
        <row r="172">
          <cell r="A172" t="str">
            <v>WP Kuala Lumpur</v>
          </cell>
          <cell r="B172">
            <v>14</v>
          </cell>
          <cell r="C172">
            <v>1.33811879427992</v>
          </cell>
          <cell r="D172">
            <v>1.33811879427992</v>
          </cell>
          <cell r="E172">
            <v>0</v>
          </cell>
          <cell r="F172">
            <v>0</v>
          </cell>
          <cell r="G172">
            <v>2.4345878955228999E-5</v>
          </cell>
          <cell r="I172">
            <v>33.527386668321199</v>
          </cell>
          <cell r="J172">
            <v>4583.5227902265196</v>
          </cell>
          <cell r="K172">
            <v>511.31546080560298</v>
          </cell>
          <cell r="L172">
            <v>325.880583844309</v>
          </cell>
          <cell r="M172">
            <v>669.66196348636402</v>
          </cell>
          <cell r="N172">
            <v>662.33600246826995</v>
          </cell>
          <cell r="O172">
            <v>802.57089025127095</v>
          </cell>
          <cell r="P172">
            <v>666.73541628887995</v>
          </cell>
          <cell r="Q172">
            <v>945.02247308181995</v>
          </cell>
          <cell r="R172">
            <v>5302.2337156191898</v>
          </cell>
          <cell r="S172">
            <v>102775.57740821601</v>
          </cell>
          <cell r="T172">
            <v>6713.9829563593903</v>
          </cell>
          <cell r="U172">
            <v>37682.895314182198</v>
          </cell>
          <cell r="V172">
            <v>39293.579300299498</v>
          </cell>
          <cell r="W172">
            <v>5073.6181105953901</v>
          </cell>
          <cell r="X172">
            <v>14011.501726779899</v>
          </cell>
          <cell r="Y172">
            <v>1580.4685485513101</v>
          </cell>
          <cell r="Z172">
            <v>114276.667968076</v>
          </cell>
        </row>
        <row r="173">
          <cell r="A173" t="str">
            <v>WP Labuan</v>
          </cell>
          <cell r="B173">
            <v>15</v>
          </cell>
          <cell r="C173">
            <v>121.08467347306799</v>
          </cell>
          <cell r="D173">
            <v>6.7249392836401896</v>
          </cell>
          <cell r="E173">
            <v>0</v>
          </cell>
          <cell r="F173">
            <v>114.359734189428</v>
          </cell>
          <cell r="G173">
            <v>2.20302772542336E-3</v>
          </cell>
          <cell r="I173">
            <v>0</v>
          </cell>
          <cell r="J173">
            <v>717.551482388723</v>
          </cell>
          <cell r="K173">
            <v>9.7330650632984206</v>
          </cell>
          <cell r="L173">
            <v>2.6312175701124301</v>
          </cell>
          <cell r="M173">
            <v>1.12671501031767</v>
          </cell>
          <cell r="N173">
            <v>425.60227142865398</v>
          </cell>
          <cell r="O173">
            <v>247.14952935007</v>
          </cell>
          <cell r="P173">
            <v>1.26678033822109</v>
          </cell>
          <cell r="Q173">
            <v>30.0419036280489</v>
          </cell>
          <cell r="R173">
            <v>33.5881762447627</v>
          </cell>
          <cell r="S173">
            <v>2327.3071407966399</v>
          </cell>
          <cell r="T173">
            <v>222.29550550402701</v>
          </cell>
          <cell r="U173">
            <v>258.795257169612</v>
          </cell>
          <cell r="V173">
            <v>1653.88630010355</v>
          </cell>
          <cell r="W173">
            <v>72.967897534969296</v>
          </cell>
          <cell r="X173">
            <v>119.362180484487</v>
          </cell>
          <cell r="Y173">
            <v>17.693919309888098</v>
          </cell>
          <cell r="Z173">
            <v>3217.2253922130899</v>
          </cell>
        </row>
        <row r="174">
          <cell r="A174" t="str">
            <v>Supra1</v>
          </cell>
          <cell r="C174">
            <v>0</v>
          </cell>
          <cell r="D174">
            <v>0</v>
          </cell>
          <cell r="E174">
            <v>0</v>
          </cell>
          <cell r="F174">
            <v>0</v>
          </cell>
          <cell r="G174">
            <v>0</v>
          </cell>
          <cell r="I174">
            <v>38159.213385185802</v>
          </cell>
          <cell r="J174">
            <v>0</v>
          </cell>
          <cell r="K174">
            <v>0</v>
          </cell>
          <cell r="L174">
            <v>0</v>
          </cell>
          <cell r="M174">
            <v>0</v>
          </cell>
          <cell r="N174">
            <v>0</v>
          </cell>
          <cell r="O174">
            <v>0</v>
          </cell>
          <cell r="P174">
            <v>0</v>
          </cell>
          <cell r="Q174">
            <v>0</v>
          </cell>
          <cell r="R174">
            <v>0</v>
          </cell>
          <cell r="S174">
            <v>0</v>
          </cell>
          <cell r="T174">
            <v>0</v>
          </cell>
          <cell r="U174">
            <v>0</v>
          </cell>
          <cell r="V174">
            <v>0</v>
          </cell>
          <cell r="W174">
            <v>0</v>
          </cell>
          <cell r="X174">
            <v>0</v>
          </cell>
          <cell r="Y174">
            <v>0</v>
          </cell>
          <cell r="Z174">
            <v>38159.213385185802</v>
          </cell>
        </row>
        <row r="175">
          <cell r="A175" t="str">
            <v>MALAYSIA</v>
          </cell>
          <cell r="C175">
            <v>54962.8459395803</v>
          </cell>
          <cell r="D175">
            <v>40693.6048231522</v>
          </cell>
          <cell r="E175">
            <v>6158.4104397142701</v>
          </cell>
          <cell r="F175">
            <v>8110.8306767137901</v>
          </cell>
          <cell r="G175">
            <v>1</v>
          </cell>
          <cell r="I175">
            <v>63243.113191646502</v>
          </cell>
          <cell r="J175">
            <v>186748.390835486</v>
          </cell>
          <cell r="K175">
            <v>20439.203589525401</v>
          </cell>
          <cell r="L175">
            <v>3221.0829452665798</v>
          </cell>
          <cell r="M175">
            <v>11396.660306927201</v>
          </cell>
          <cell r="N175">
            <v>55800.032382327401</v>
          </cell>
          <cell r="O175">
            <v>24975.8702390943</v>
          </cell>
          <cell r="P175">
            <v>45781.368868637401</v>
          </cell>
          <cell r="Q175">
            <v>25134.172503707799</v>
          </cell>
          <cell r="R175">
            <v>26639.763138561801</v>
          </cell>
          <cell r="S175">
            <v>410338.83598152298</v>
          </cell>
          <cell r="T175">
            <v>75369.474869935802</v>
          </cell>
          <cell r="U175">
            <v>125107.343094554</v>
          </cell>
          <cell r="V175">
            <v>112174.73713291599</v>
          </cell>
          <cell r="W175">
            <v>37586.839929248701</v>
          </cell>
          <cell r="X175">
            <v>60100.440954868398</v>
          </cell>
          <cell r="Y175">
            <v>10001.3900725651</v>
          </cell>
          <cell r="Z175">
            <v>751934.33915936295</v>
          </cell>
        </row>
        <row r="178">
          <cell r="A178" t="str">
            <v>CONSTANT</v>
          </cell>
          <cell r="B178" t="str">
            <v>Industry</v>
          </cell>
          <cell r="D178">
            <v>1</v>
          </cell>
          <cell r="E178">
            <v>2</v>
          </cell>
          <cell r="F178">
            <v>3</v>
          </cell>
          <cell r="I178">
            <v>4</v>
          </cell>
          <cell r="K178">
            <v>6</v>
          </cell>
          <cell r="L178">
            <v>7</v>
          </cell>
          <cell r="M178">
            <v>8</v>
          </cell>
          <cell r="N178">
            <v>9</v>
          </cell>
          <cell r="O178">
            <v>10</v>
          </cell>
          <cell r="P178">
            <v>11</v>
          </cell>
          <cell r="Q178">
            <v>12</v>
          </cell>
          <cell r="R178">
            <v>5</v>
          </cell>
          <cell r="T178">
            <v>13</v>
          </cell>
          <cell r="U178">
            <v>14</v>
          </cell>
          <cell r="V178">
            <v>15</v>
          </cell>
          <cell r="W178">
            <v>16</v>
          </cell>
        </row>
        <row r="179">
          <cell r="A179">
            <v>2013</v>
          </cell>
          <cell r="B179" t="str">
            <v>I</v>
          </cell>
          <cell r="C179" t="str">
            <v>Agriculture</v>
          </cell>
          <cell r="D179" t="str">
            <v>Tanaman</v>
          </cell>
          <cell r="E179" t="str">
            <v>Pembalakan</v>
          </cell>
          <cell r="F179" t="str">
            <v>Perikanan</v>
          </cell>
          <cell r="I179" t="str">
            <v>Mining andQuarrying</v>
          </cell>
          <cell r="J179" t="str">
            <v>Manufacturing</v>
          </cell>
          <cell r="K179" t="str">
            <v>Prosesan Makanan, Minuman dan Produk Tembakau</v>
          </cell>
          <cell r="L179" t="str">
            <v>Tekstil, Pakaian, Kulit dan Kasut</v>
          </cell>
          <cell r="M179" t="str">
            <v>Keluaran Kayu, Perabot, Produk Kertas, Percetakan dan Penerbitan</v>
          </cell>
          <cell r="N179" t="str">
            <v>Produk Petroleum, Bahan kimia, Getah dan Plastik</v>
          </cell>
          <cell r="O179" t="str">
            <v>Produk Mineral Bukan Logam, Logam Asli dan Produk Logam Yang Direka</v>
          </cell>
          <cell r="P179" t="str">
            <v>Elektrik dan Elektronik</v>
          </cell>
          <cell r="Q179" t="str">
            <v>Kelengkapan Pengangkutan dan Pembuatan Lain</v>
          </cell>
          <cell r="R179" t="str">
            <v>Construction</v>
          </cell>
          <cell r="S179" t="str">
            <v>Services</v>
          </cell>
          <cell r="T179" t="str">
            <v>Utiliti, Transport &amp; Communication</v>
          </cell>
          <cell r="U179" t="str">
            <v>WRT, Accomm &amp; Restaurant</v>
          </cell>
          <cell r="V179" t="str">
            <v>Finance &amp; Insurance, Real Estate &amp; Business Services</v>
          </cell>
          <cell r="W179" t="str">
            <v>Other Services</v>
          </cell>
          <cell r="X179" t="str">
            <v>Government Services</v>
          </cell>
          <cell r="Y179" t="str">
            <v>Plus :Import Duties</v>
          </cell>
          <cell r="Z179" t="str">
            <v>GDP atPurchasers' Prices</v>
          </cell>
        </row>
        <row r="180">
          <cell r="A180" t="str">
            <v>States</v>
          </cell>
          <cell r="B180" t="str">
            <v>Converter</v>
          </cell>
        </row>
        <row r="181">
          <cell r="A181" t="str">
            <v>Johor</v>
          </cell>
          <cell r="B181" t="str">
            <v>01</v>
          </cell>
          <cell r="C181">
            <v>8748.7908090068704</v>
          </cell>
          <cell r="D181">
            <v>8036.4950683605202</v>
          </cell>
          <cell r="E181">
            <v>50.351897118266798</v>
          </cell>
          <cell r="F181">
            <v>661.94384352808402</v>
          </cell>
          <cell r="G181">
            <v>0.15917645200949501</v>
          </cell>
          <cell r="I181">
            <v>96.234754698537401</v>
          </cell>
          <cell r="J181">
            <v>24405.091104601001</v>
          </cell>
          <cell r="K181">
            <v>2487.6893945492998</v>
          </cell>
          <cell r="L181">
            <v>849.15390690469599</v>
          </cell>
          <cell r="M181">
            <v>1851.70418317137</v>
          </cell>
          <cell r="N181">
            <v>6327.2266505892203</v>
          </cell>
          <cell r="O181">
            <v>3576.06608010438</v>
          </cell>
          <cell r="P181">
            <v>6921.9470872472903</v>
          </cell>
          <cell r="Q181">
            <v>2391.3038020347899</v>
          </cell>
          <cell r="R181">
            <v>2591.1198371668102</v>
          </cell>
          <cell r="S181">
            <v>35158.481630847004</v>
          </cell>
          <cell r="T181">
            <v>8222.2753111455695</v>
          </cell>
          <cell r="U181">
            <v>8451.3331251300497</v>
          </cell>
          <cell r="V181">
            <v>9370.30747007645</v>
          </cell>
          <cell r="W181">
            <v>3299.11104125783</v>
          </cell>
          <cell r="X181">
            <v>5815.4546832370797</v>
          </cell>
          <cell r="Y181">
            <v>1275.41416982082</v>
          </cell>
          <cell r="Z181">
            <v>72275.132306141095</v>
          </cell>
        </row>
        <row r="182">
          <cell r="A182" t="str">
            <v>Kedah</v>
          </cell>
          <cell r="B182" t="str">
            <v>02</v>
          </cell>
          <cell r="C182">
            <v>3134.4356637680999</v>
          </cell>
          <cell r="D182">
            <v>2642.0112222114399</v>
          </cell>
          <cell r="E182">
            <v>121.18761989214801</v>
          </cell>
          <cell r="F182">
            <v>371.23682166451499</v>
          </cell>
          <cell r="G182">
            <v>5.7028263551231202E-2</v>
          </cell>
          <cell r="I182">
            <v>27.175492254822998</v>
          </cell>
          <cell r="J182">
            <v>8044.74531754082</v>
          </cell>
          <cell r="K182">
            <v>394.21841089785102</v>
          </cell>
          <cell r="L182">
            <v>71.111762684665905</v>
          </cell>
          <cell r="M182">
            <v>445.58436772479303</v>
          </cell>
          <cell r="N182">
            <v>1774.7015736860301</v>
          </cell>
          <cell r="O182">
            <v>2232.73900335606</v>
          </cell>
          <cell r="P182">
            <v>1554.0650173762899</v>
          </cell>
          <cell r="Q182">
            <v>1572.32518181513</v>
          </cell>
          <cell r="R182">
            <v>543.56793260374798</v>
          </cell>
          <cell r="S182">
            <v>14512.2928501926</v>
          </cell>
          <cell r="T182">
            <v>2215.18948845253</v>
          </cell>
          <cell r="U182">
            <v>3716.0779669713702</v>
          </cell>
          <cell r="V182">
            <v>2773.3684723987499</v>
          </cell>
          <cell r="W182">
            <v>2139.8606680274202</v>
          </cell>
          <cell r="X182">
            <v>3667.7962543425801</v>
          </cell>
          <cell r="Y182">
            <v>171.488139160842</v>
          </cell>
          <cell r="Z182">
            <v>26433.705395520999</v>
          </cell>
        </row>
        <row r="183">
          <cell r="A183" t="str">
            <v>Kelantan</v>
          </cell>
          <cell r="B183" t="str">
            <v>03</v>
          </cell>
          <cell r="C183">
            <v>3278.2070083706199</v>
          </cell>
          <cell r="D183">
            <v>2316.7337867512201</v>
          </cell>
          <cell r="E183">
            <v>721.82449280438698</v>
          </cell>
          <cell r="F183">
            <v>239.64872881501501</v>
          </cell>
          <cell r="G183">
            <v>5.9644055039913699E-2</v>
          </cell>
          <cell r="I183">
            <v>23.928708431918501</v>
          </cell>
          <cell r="J183">
            <v>728.41334931284405</v>
          </cell>
          <cell r="K183">
            <v>121.84849218116599</v>
          </cell>
          <cell r="L183">
            <v>37.887261727283303</v>
          </cell>
          <cell r="M183">
            <v>90.040331344982107</v>
          </cell>
          <cell r="N183">
            <v>146.34443200108299</v>
          </cell>
          <cell r="O183">
            <v>77.461632040248602</v>
          </cell>
          <cell r="P183">
            <v>246.43157421922601</v>
          </cell>
          <cell r="Q183">
            <v>8.3996257988556593</v>
          </cell>
          <cell r="R183">
            <v>184.40149107085</v>
          </cell>
          <cell r="S183">
            <v>9720.5054801689002</v>
          </cell>
          <cell r="T183">
            <v>1128.25163187364</v>
          </cell>
          <cell r="U183">
            <v>2509.8444173910798</v>
          </cell>
          <cell r="V183">
            <v>1162.2121930411499</v>
          </cell>
          <cell r="W183">
            <v>1531.4696665264801</v>
          </cell>
          <cell r="X183">
            <v>3388.7275713365502</v>
          </cell>
          <cell r="Y183">
            <v>27.258509501254601</v>
          </cell>
          <cell r="Z183">
            <v>13962.714546856399</v>
          </cell>
        </row>
        <row r="184">
          <cell r="A184" t="str">
            <v>Melaka</v>
          </cell>
          <cell r="B184" t="str">
            <v>04</v>
          </cell>
          <cell r="C184">
            <v>2171.0469426095101</v>
          </cell>
          <cell r="D184">
            <v>2137.9820003771601</v>
          </cell>
          <cell r="E184">
            <v>0.38372537971792697</v>
          </cell>
          <cell r="F184">
            <v>32.681216852634201</v>
          </cell>
          <cell r="G184">
            <v>3.95002643239417E-2</v>
          </cell>
          <cell r="I184">
            <v>11.591103445725601</v>
          </cell>
          <cell r="J184">
            <v>9190.1860404036597</v>
          </cell>
          <cell r="K184">
            <v>439.92529419453803</v>
          </cell>
          <cell r="L184">
            <v>323.13145513812702</v>
          </cell>
          <cell r="M184">
            <v>300.27909684069402</v>
          </cell>
          <cell r="N184">
            <v>3525.3967782201498</v>
          </cell>
          <cell r="O184">
            <v>622.43666930828795</v>
          </cell>
          <cell r="P184">
            <v>2235.08891102693</v>
          </cell>
          <cell r="Q184">
            <v>1743.9278356749401</v>
          </cell>
          <cell r="R184">
            <v>692.92146594357098</v>
          </cell>
          <cell r="S184">
            <v>10560.3179800077</v>
          </cell>
          <cell r="T184">
            <v>1978.7840909982899</v>
          </cell>
          <cell r="U184">
            <v>3541.4714675534401</v>
          </cell>
          <cell r="V184">
            <v>2022.6873549157301</v>
          </cell>
          <cell r="W184">
            <v>1291.10676756355</v>
          </cell>
          <cell r="X184">
            <v>1726.2682989766499</v>
          </cell>
          <cell r="Y184">
            <v>20.244858230933101</v>
          </cell>
          <cell r="Z184">
            <v>22646.308390641101</v>
          </cell>
        </row>
        <row r="185">
          <cell r="A185" t="str">
            <v>Negeri Sembilan</v>
          </cell>
          <cell r="B185" t="str">
            <v>05</v>
          </cell>
          <cell r="C185">
            <v>2177.1023931321502</v>
          </cell>
          <cell r="D185">
            <v>2084.1226660815601</v>
          </cell>
          <cell r="E185">
            <v>54.579197938699799</v>
          </cell>
          <cell r="F185">
            <v>38.400529111885596</v>
          </cell>
          <cell r="G185">
            <v>3.9610437849695798E-2</v>
          </cell>
          <cell r="I185">
            <v>27.9349198765557</v>
          </cell>
          <cell r="J185">
            <v>13482.934373079999</v>
          </cell>
          <cell r="K185">
            <v>1073.51143212127</v>
          </cell>
          <cell r="L185">
            <v>149.48211573688499</v>
          </cell>
          <cell r="M185">
            <v>409.06445384241499</v>
          </cell>
          <cell r="N185">
            <v>4229.78143055286</v>
          </cell>
          <cell r="O185">
            <v>1422.60756007227</v>
          </cell>
          <cell r="P185">
            <v>5239.6258880310597</v>
          </cell>
          <cell r="Q185">
            <v>958.86149272320097</v>
          </cell>
          <cell r="R185">
            <v>711.12297261316098</v>
          </cell>
          <cell r="S185">
            <v>11699.787641275099</v>
          </cell>
          <cell r="T185">
            <v>2723.43609090371</v>
          </cell>
          <cell r="U185">
            <v>2988.6764926708202</v>
          </cell>
          <cell r="V185">
            <v>2333.4203236531898</v>
          </cell>
          <cell r="W185">
            <v>1536.9809950527599</v>
          </cell>
          <cell r="X185">
            <v>2117.2737389946701</v>
          </cell>
          <cell r="Y185">
            <v>591.97883182675503</v>
          </cell>
          <cell r="Z185">
            <v>28690.8611318037</v>
          </cell>
        </row>
        <row r="186">
          <cell r="A186" t="str">
            <v>Pahang</v>
          </cell>
          <cell r="B186" t="str">
            <v>06</v>
          </cell>
          <cell r="C186">
            <v>6495.5884319916304</v>
          </cell>
          <cell r="D186">
            <v>5130.8886455602496</v>
          </cell>
          <cell r="E186">
            <v>607.26593269382295</v>
          </cell>
          <cell r="F186">
            <v>757.43385373755405</v>
          </cell>
          <cell r="G186">
            <v>0.11818144277194299</v>
          </cell>
          <cell r="I186">
            <v>234.637617214561</v>
          </cell>
          <cell r="J186">
            <v>8260.7519226613294</v>
          </cell>
          <cell r="K186">
            <v>1022.37655840198</v>
          </cell>
          <cell r="L186">
            <v>24.944378736767199</v>
          </cell>
          <cell r="M186">
            <v>646.27684577394098</v>
          </cell>
          <cell r="N186">
            <v>2848.8761106411698</v>
          </cell>
          <cell r="O186">
            <v>688.57969868896805</v>
          </cell>
          <cell r="P186">
            <v>113.926478323246</v>
          </cell>
          <cell r="Q186">
            <v>2915.7718520952499</v>
          </cell>
          <cell r="R186">
            <v>926.54904098967097</v>
          </cell>
          <cell r="S186">
            <v>16545.752522713901</v>
          </cell>
          <cell r="T186">
            <v>1786.2366502566499</v>
          </cell>
          <cell r="U186">
            <v>5057.6745861725603</v>
          </cell>
          <cell r="V186">
            <v>2281.7186588714699</v>
          </cell>
          <cell r="W186">
            <v>4027.3848709680901</v>
          </cell>
          <cell r="X186">
            <v>3392.7377564451299</v>
          </cell>
          <cell r="Y186">
            <v>25.951612294820599</v>
          </cell>
          <cell r="Z186">
            <v>32489.231147865899</v>
          </cell>
        </row>
        <row r="187">
          <cell r="A187" t="str">
            <v>Pulau Pinang</v>
          </cell>
          <cell r="B187" t="str">
            <v>07</v>
          </cell>
          <cell r="C187">
            <v>1021.0957839773999</v>
          </cell>
          <cell r="D187">
            <v>758.16760528689701</v>
          </cell>
          <cell r="E187">
            <v>0</v>
          </cell>
          <cell r="F187">
            <v>262.92817869050299</v>
          </cell>
          <cell r="G187">
            <v>1.8577927807811701E-2</v>
          </cell>
          <cell r="I187">
            <v>26.7326725623969</v>
          </cell>
          <cell r="J187">
            <v>26301.2572686202</v>
          </cell>
          <cell r="K187">
            <v>1186.13335334663</v>
          </cell>
          <cell r="L187">
            <v>577.11881207715203</v>
          </cell>
          <cell r="M187">
            <v>927.33094385090396</v>
          </cell>
          <cell r="N187">
            <v>3076.4671167770098</v>
          </cell>
          <cell r="O187">
            <v>2976.3297866633802</v>
          </cell>
          <cell r="P187">
            <v>15388.367361549999</v>
          </cell>
          <cell r="Q187">
            <v>2169.5098943550502</v>
          </cell>
          <cell r="R187">
            <v>1308.2666944063899</v>
          </cell>
          <cell r="S187">
            <v>25831.234097850702</v>
          </cell>
          <cell r="T187">
            <v>5500.6826819693897</v>
          </cell>
          <cell r="U187">
            <v>7280.0789083468699</v>
          </cell>
          <cell r="V187">
            <v>7184.2364387227399</v>
          </cell>
          <cell r="W187">
            <v>2538.1412284069002</v>
          </cell>
          <cell r="X187">
            <v>3328.0948404048499</v>
          </cell>
          <cell r="Y187">
            <v>479.12025591232202</v>
          </cell>
          <cell r="Z187">
            <v>54967.706773329402</v>
          </cell>
        </row>
        <row r="188">
          <cell r="A188" t="str">
            <v>Perak</v>
          </cell>
          <cell r="B188" t="str">
            <v>08</v>
          </cell>
          <cell r="C188">
            <v>5769.6978854849704</v>
          </cell>
          <cell r="D188">
            <v>3875.97029518006</v>
          </cell>
          <cell r="E188">
            <v>387.62683690967799</v>
          </cell>
          <cell r="F188">
            <v>1506.10075339523</v>
          </cell>
          <cell r="G188">
            <v>0.104974511178469</v>
          </cell>
          <cell r="I188">
            <v>160.81691599765799</v>
          </cell>
          <cell r="J188">
            <v>8091.9117850561797</v>
          </cell>
          <cell r="K188">
            <v>1160.96481724502</v>
          </cell>
          <cell r="L188">
            <v>171.25186372072</v>
          </cell>
          <cell r="M188">
            <v>363.56211939631299</v>
          </cell>
          <cell r="N188">
            <v>1553.97182138072</v>
          </cell>
          <cell r="O188">
            <v>1886.8563472396399</v>
          </cell>
          <cell r="P188">
            <v>2067.8582196103498</v>
          </cell>
          <cell r="Q188">
            <v>887.44659646341097</v>
          </cell>
          <cell r="R188">
            <v>1315.5138579433501</v>
          </cell>
          <cell r="S188">
            <v>26425.2482440975</v>
          </cell>
          <cell r="T188">
            <v>8094.2207449247398</v>
          </cell>
          <cell r="U188">
            <v>6149.5975449324096</v>
          </cell>
          <cell r="V188">
            <v>4468.0073264889497</v>
          </cell>
          <cell r="W188">
            <v>3020.86195335604</v>
          </cell>
          <cell r="X188">
            <v>4692.5606743953904</v>
          </cell>
          <cell r="Y188">
            <v>23.3757166071066</v>
          </cell>
          <cell r="Z188">
            <v>41786.5644051868</v>
          </cell>
        </row>
        <row r="189">
          <cell r="A189" t="str">
            <v>Perlis</v>
          </cell>
          <cell r="B189" t="str">
            <v>09</v>
          </cell>
          <cell r="C189">
            <v>818.62725838790595</v>
          </cell>
          <cell r="D189">
            <v>271.46455222490499</v>
          </cell>
          <cell r="E189">
            <v>0</v>
          </cell>
          <cell r="F189">
            <v>547.16270616300096</v>
          </cell>
          <cell r="G189">
            <v>1.4894193420912199E-2</v>
          </cell>
          <cell r="I189">
            <v>7.8513332154068296</v>
          </cell>
          <cell r="J189">
            <v>362.41036102651401</v>
          </cell>
          <cell r="K189">
            <v>53.638273758948998</v>
          </cell>
          <cell r="L189">
            <v>42.021774884030897</v>
          </cell>
          <cell r="M189">
            <v>5.8401637589311397</v>
          </cell>
          <cell r="N189">
            <v>78.988785974380804</v>
          </cell>
          <cell r="O189">
            <v>178.223318920645</v>
          </cell>
          <cell r="P189">
            <v>0.68963994380997895</v>
          </cell>
          <cell r="Q189">
            <v>3.0084037857672898</v>
          </cell>
          <cell r="R189">
            <v>99.772993551221603</v>
          </cell>
          <cell r="S189">
            <v>2274.54725466329</v>
          </cell>
          <cell r="T189">
            <v>721.42277281399902</v>
          </cell>
          <cell r="U189">
            <v>331.29351414421097</v>
          </cell>
          <cell r="V189">
            <v>298.30837412730398</v>
          </cell>
          <cell r="W189">
            <v>280.637554691064</v>
          </cell>
          <cell r="X189">
            <v>642.88503888671505</v>
          </cell>
          <cell r="Y189">
            <v>84.816419751260895</v>
          </cell>
          <cell r="Z189">
            <v>3648.0256205955998</v>
          </cell>
        </row>
        <row r="190">
          <cell r="A190" t="str">
            <v>Selangor</v>
          </cell>
          <cell r="B190">
            <v>10</v>
          </cell>
          <cell r="C190">
            <v>2873.5869735044298</v>
          </cell>
          <cell r="D190">
            <v>1919.87178957015</v>
          </cell>
          <cell r="E190">
            <v>4.7663474021765504</v>
          </cell>
          <cell r="F190">
            <v>948.94883653210195</v>
          </cell>
          <cell r="G190">
            <v>5.2282354095406901E-2</v>
          </cell>
          <cell r="I190">
            <v>173.78388784137201</v>
          </cell>
          <cell r="J190">
            <v>57388.191002190302</v>
          </cell>
          <cell r="K190">
            <v>9145.1344121986695</v>
          </cell>
          <cell r="L190">
            <v>658.68614929752005</v>
          </cell>
          <cell r="M190">
            <v>3205.7740136094299</v>
          </cell>
          <cell r="N190">
            <v>9106.4950050390908</v>
          </cell>
          <cell r="O190">
            <v>9596.8726905711701</v>
          </cell>
          <cell r="P190">
            <v>12120.3435515441</v>
          </cell>
          <cell r="Q190">
            <v>13554.885179930299</v>
          </cell>
          <cell r="R190">
            <v>10144.089580456801</v>
          </cell>
          <cell r="S190">
            <v>109673.337794666</v>
          </cell>
          <cell r="T190">
            <v>26316.5125620527</v>
          </cell>
          <cell r="U190">
            <v>36010.973321654797</v>
          </cell>
          <cell r="V190">
            <v>29168.735580597899</v>
          </cell>
          <cell r="W190">
            <v>8782.4639217673994</v>
          </cell>
          <cell r="X190">
            <v>9394.6524085932597</v>
          </cell>
          <cell r="Y190">
            <v>6295.2281592564996</v>
          </cell>
          <cell r="Z190">
            <v>186548.217397915</v>
          </cell>
        </row>
        <row r="191">
          <cell r="A191" t="str">
            <v>Terengganu</v>
          </cell>
          <cell r="B191">
            <v>11</v>
          </cell>
          <cell r="C191">
            <v>1554.2279757542899</v>
          </cell>
          <cell r="D191">
            <v>1198.20448964097</v>
          </cell>
          <cell r="E191">
            <v>103.412863951137</v>
          </cell>
          <cell r="F191">
            <v>252.61062216218701</v>
          </cell>
          <cell r="G191">
            <v>2.8277792919653901E-2</v>
          </cell>
          <cell r="I191">
            <v>21.902583824948501</v>
          </cell>
          <cell r="J191">
            <v>7670.0923387204703</v>
          </cell>
          <cell r="K191">
            <v>64.322648984943001</v>
          </cell>
          <cell r="L191">
            <v>42.864132053096398</v>
          </cell>
          <cell r="M191">
            <v>97.235170068299993</v>
          </cell>
          <cell r="N191">
            <v>7023.4126857194096</v>
          </cell>
          <cell r="O191">
            <v>364.86600226697902</v>
          </cell>
          <cell r="P191">
            <v>2.8807609174577098</v>
          </cell>
          <cell r="Q191">
            <v>74.510938710281096</v>
          </cell>
          <cell r="R191">
            <v>795.84075558622499</v>
          </cell>
          <cell r="S191">
            <v>10497.527787229001</v>
          </cell>
          <cell r="T191">
            <v>3895.6502935599401</v>
          </cell>
          <cell r="U191">
            <v>1936.3616513498</v>
          </cell>
          <cell r="V191">
            <v>982.59055145654202</v>
          </cell>
          <cell r="W191">
            <v>1012.52988625111</v>
          </cell>
          <cell r="X191">
            <v>2670.3954046116</v>
          </cell>
          <cell r="Y191">
            <v>14.0157405078594</v>
          </cell>
          <cell r="Z191">
            <v>20553.6071816228</v>
          </cell>
        </row>
        <row r="192">
          <cell r="A192" t="str">
            <v>Sabah</v>
          </cell>
          <cell r="B192">
            <v>12</v>
          </cell>
          <cell r="C192">
            <v>9410.6954707572204</v>
          </cell>
          <cell r="D192">
            <v>6788.29327785022</v>
          </cell>
          <cell r="E192">
            <v>701.74899572940399</v>
          </cell>
          <cell r="F192">
            <v>1920.6531971775901</v>
          </cell>
          <cell r="G192">
            <v>0.171219217452863</v>
          </cell>
          <cell r="I192">
            <v>9349.4960306194607</v>
          </cell>
          <cell r="J192">
            <v>3605.2665872625498</v>
          </cell>
          <cell r="K192">
            <v>2006.6271122629</v>
          </cell>
          <cell r="L192">
            <v>35.873470019840099</v>
          </cell>
          <cell r="M192">
            <v>726.236787169575</v>
          </cell>
          <cell r="N192">
            <v>229.85404437143899</v>
          </cell>
          <cell r="O192">
            <v>453.08445668788801</v>
          </cell>
          <cell r="P192">
            <v>13.031717106270399</v>
          </cell>
          <cell r="Q192">
            <v>140.558999644642</v>
          </cell>
          <cell r="R192">
            <v>1106.9610473805201</v>
          </cell>
          <cell r="S192">
            <v>22133.7737827686</v>
          </cell>
          <cell r="T192">
            <v>4100.9525660907102</v>
          </cell>
          <cell r="U192">
            <v>7043.4143607875403</v>
          </cell>
          <cell r="V192">
            <v>4460.10240379273</v>
          </cell>
          <cell r="W192">
            <v>1915.8505499156499</v>
          </cell>
          <cell r="X192">
            <v>4613.4539021819801</v>
          </cell>
          <cell r="Y192">
            <v>184.392118725611</v>
          </cell>
          <cell r="Z192">
            <v>45790.585037514</v>
          </cell>
        </row>
        <row r="193">
          <cell r="A193" t="str">
            <v>Sarawak</v>
          </cell>
          <cell r="B193">
            <v>13</v>
          </cell>
          <cell r="C193">
            <v>8500.9819954592695</v>
          </cell>
          <cell r="D193">
            <v>5007.7009603058596</v>
          </cell>
          <cell r="E193">
            <v>2927.3698797729899</v>
          </cell>
          <cell r="F193">
            <v>565.91115538041095</v>
          </cell>
          <cell r="G193">
            <v>0.15466779148962301</v>
          </cell>
          <cell r="I193">
            <v>16082.7212522643</v>
          </cell>
          <cell r="J193">
            <v>19926.047586987199</v>
          </cell>
          <cell r="K193">
            <v>867.52672601975598</v>
          </cell>
          <cell r="L193">
            <v>15.2615685336468</v>
          </cell>
          <cell r="M193">
            <v>1579.5850175294199</v>
          </cell>
          <cell r="N193">
            <v>15717.725999576</v>
          </cell>
          <cell r="O193">
            <v>641.92543226121495</v>
          </cell>
          <cell r="P193">
            <v>647.00830661870998</v>
          </cell>
          <cell r="Q193">
            <v>457.01453644846498</v>
          </cell>
          <cell r="R193">
            <v>2301.0924495561999</v>
          </cell>
          <cell r="S193">
            <v>27843.5206875031</v>
          </cell>
          <cell r="T193">
            <v>6131.7304483726402</v>
          </cell>
          <cell r="U193">
            <v>7340.1493415198602</v>
          </cell>
          <cell r="V193">
            <v>7138.3263984308596</v>
          </cell>
          <cell r="W193">
            <v>2668.2303733642402</v>
          </cell>
          <cell r="X193">
            <v>4565.0841258155097</v>
          </cell>
          <cell r="Y193">
            <v>232.84176556763501</v>
          </cell>
          <cell r="Z193">
            <v>74887.205737337703</v>
          </cell>
        </row>
        <row r="194">
          <cell r="A194" t="str">
            <v>WP Kuala Lumpur</v>
          </cell>
          <cell r="B194">
            <v>14</v>
          </cell>
          <cell r="C194">
            <v>1.4522015191577999</v>
          </cell>
          <cell r="D194">
            <v>1.4522015191577999</v>
          </cell>
          <cell r="E194">
            <v>0</v>
          </cell>
          <cell r="F194">
            <v>0</v>
          </cell>
          <cell r="G194">
            <v>2.6421512465969799E-5</v>
          </cell>
          <cell r="I194">
            <v>38.115332011266602</v>
          </cell>
          <cell r="J194">
            <v>5028.9893210533601</v>
          </cell>
          <cell r="K194">
            <v>487.25938630193099</v>
          </cell>
          <cell r="L194">
            <v>291.02525022970502</v>
          </cell>
          <cell r="M194">
            <v>682.35266066343604</v>
          </cell>
          <cell r="N194">
            <v>758.09189379295697</v>
          </cell>
          <cell r="O194">
            <v>801.37090367748306</v>
          </cell>
          <cell r="P194">
            <v>843.14870568153697</v>
          </cell>
          <cell r="Q194">
            <v>1165.74052070631</v>
          </cell>
          <cell r="R194">
            <v>6781.6547222751296</v>
          </cell>
          <cell r="S194">
            <v>109069.06637915599</v>
          </cell>
          <cell r="T194">
            <v>7276.13968971135</v>
          </cell>
          <cell r="U194">
            <v>40341.450519275902</v>
          </cell>
          <cell r="V194">
            <v>41086.511367503699</v>
          </cell>
          <cell r="W194">
            <v>5399.2865968689202</v>
          </cell>
          <cell r="X194">
            <v>14965.678205795801</v>
          </cell>
          <cell r="Y194">
            <v>1140.19933738243</v>
          </cell>
          <cell r="Z194">
            <v>122059.47729339699</v>
          </cell>
        </row>
        <row r="195">
          <cell r="A195" t="str">
            <v>WP Labuan</v>
          </cell>
          <cell r="B195">
            <v>15</v>
          </cell>
          <cell r="C195">
            <v>139.32715428529599</v>
          </cell>
          <cell r="D195">
            <v>7.9241830797108799</v>
          </cell>
          <cell r="E195">
            <v>0</v>
          </cell>
          <cell r="F195">
            <v>131.402971205585</v>
          </cell>
          <cell r="G195">
            <v>2.5349334064407002E-3</v>
          </cell>
          <cell r="I195">
            <v>0</v>
          </cell>
          <cell r="J195">
            <v>750.58651940238099</v>
          </cell>
          <cell r="K195">
            <v>9.1777708055619591</v>
          </cell>
          <cell r="L195">
            <v>2.6930070708899798</v>
          </cell>
          <cell r="M195">
            <v>1.15361241202134</v>
          </cell>
          <cell r="N195">
            <v>493.356230079439</v>
          </cell>
          <cell r="O195">
            <v>209.996322507017</v>
          </cell>
          <cell r="P195">
            <v>1.2068615879611899</v>
          </cell>
          <cell r="Q195">
            <v>33.002714939490602</v>
          </cell>
          <cell r="R195">
            <v>51.5224791213004</v>
          </cell>
          <cell r="S195">
            <v>2514.23810393146</v>
          </cell>
          <cell r="T195">
            <v>230.96421000186899</v>
          </cell>
          <cell r="U195">
            <v>280.79011811224899</v>
          </cell>
          <cell r="V195">
            <v>1801.2729670522999</v>
          </cell>
          <cell r="W195">
            <v>75.651371134487405</v>
          </cell>
          <cell r="X195">
            <v>125.559437630563</v>
          </cell>
          <cell r="Y195">
            <v>19.3768432572531</v>
          </cell>
          <cell r="Z195">
            <v>3475.05109999769</v>
          </cell>
        </row>
        <row r="196">
          <cell r="A196" t="str">
            <v>Supra1</v>
          </cell>
          <cell r="C196">
            <v>0</v>
          </cell>
          <cell r="D196">
            <v>0</v>
          </cell>
          <cell r="E196">
            <v>0</v>
          </cell>
          <cell r="F196">
            <v>0</v>
          </cell>
          <cell r="G196">
            <v>0</v>
          </cell>
          <cell r="I196">
            <v>37396.647797976802</v>
          </cell>
          <cell r="J196">
            <v>0</v>
          </cell>
          <cell r="K196">
            <v>0</v>
          </cell>
          <cell r="L196">
            <v>0</v>
          </cell>
          <cell r="M196">
            <v>0</v>
          </cell>
          <cell r="N196">
            <v>0</v>
          </cell>
          <cell r="O196">
            <v>0</v>
          </cell>
          <cell r="P196">
            <v>0</v>
          </cell>
          <cell r="Q196">
            <v>0</v>
          </cell>
          <cell r="R196">
            <v>0</v>
          </cell>
          <cell r="S196">
            <v>0</v>
          </cell>
          <cell r="T196">
            <v>0</v>
          </cell>
          <cell r="U196">
            <v>0</v>
          </cell>
          <cell r="V196">
            <v>0</v>
          </cell>
          <cell r="W196">
            <v>0</v>
          </cell>
          <cell r="X196">
            <v>0</v>
          </cell>
          <cell r="Y196">
            <v>0</v>
          </cell>
          <cell r="Z196">
            <v>37396.647797976802</v>
          </cell>
        </row>
        <row r="197">
          <cell r="A197" t="str">
            <v>MALAYSIA</v>
          </cell>
          <cell r="C197">
            <v>56094.863948008802</v>
          </cell>
          <cell r="D197">
            <v>42177.282744000098</v>
          </cell>
          <cell r="E197">
            <v>5680.5177895924298</v>
          </cell>
          <cell r="F197">
            <v>8237.0634144162996</v>
          </cell>
          <cell r="G197">
            <v>1.0205960588298699</v>
          </cell>
          <cell r="I197">
            <v>63679.570402235702</v>
          </cell>
          <cell r="J197">
            <v>193236.87487791901</v>
          </cell>
          <cell r="K197">
            <v>20520.3540832705</v>
          </cell>
          <cell r="L197">
            <v>3292.5069088150199</v>
          </cell>
          <cell r="M197">
            <v>11332.0197671565</v>
          </cell>
          <cell r="N197">
            <v>56890.6905584009</v>
          </cell>
          <cell r="O197">
            <v>25729.4159043656</v>
          </cell>
          <cell r="P197">
            <v>47395.620080784298</v>
          </cell>
          <cell r="Q197">
            <v>28076.267575125901</v>
          </cell>
          <cell r="R197">
            <v>29554.397320664899</v>
          </cell>
          <cell r="S197">
            <v>434459.632237071</v>
          </cell>
          <cell r="T197">
            <v>80322.4492331277</v>
          </cell>
          <cell r="U197">
            <v>132979.18733601301</v>
          </cell>
          <cell r="V197">
            <v>116531.80588113</v>
          </cell>
          <cell r="W197">
            <v>39519.567445151901</v>
          </cell>
          <cell r="X197">
            <v>65106.622341648297</v>
          </cell>
          <cell r="Y197">
            <v>10585.702477803399</v>
          </cell>
          <cell r="Z197">
            <v>787611.04126370198</v>
          </cell>
        </row>
      </sheetData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</sheetDataSet>
  </externalBook>
</externalLink>
</file>

<file path=xl/externalLinks/externalLink2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4.1"/>
      <sheetName val="4.3"/>
      <sheetName val="4.4"/>
      <sheetName val="4.5"/>
      <sheetName val="4.6"/>
      <sheetName val="4.7"/>
      <sheetName val="4.7 samb"/>
      <sheetName val="4.8"/>
      <sheetName val="4.10"/>
      <sheetName val="4.9"/>
      <sheetName val="4.13"/>
      <sheetName val="VA_CONSTANT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</sheetDataSet>
  </externalBook>
</externalLink>
</file>

<file path=xl/externalLinks/externalLink2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4.1"/>
      <sheetName val="4.2"/>
      <sheetName val="4.3"/>
      <sheetName val="4.4"/>
      <sheetName val="4.5"/>
      <sheetName val="4.6"/>
      <sheetName val="4.7"/>
      <sheetName val="4.7samb"/>
      <sheetName val="4.9"/>
      <sheetName val="4.10"/>
      <sheetName val="4.11"/>
      <sheetName val="4.12"/>
      <sheetName val="4.13"/>
      <sheetName val="4.8"/>
    </sheetNames>
    <sheetDataSet>
      <sheetData sheetId="0" refreshError="1"/>
      <sheetData sheetId="1" refreshError="1"/>
      <sheetData sheetId="2"/>
      <sheetData sheetId="3" refreshError="1"/>
      <sheetData sheetId="4" refreshError="1"/>
      <sheetData sheetId="5" refreshError="1"/>
      <sheetData sheetId="6" refreshError="1"/>
      <sheetData sheetId="7" refreshError="1"/>
      <sheetData sheetId="8"/>
      <sheetData sheetId="9" refreshError="1"/>
      <sheetData sheetId="10" refreshError="1"/>
      <sheetData sheetId="11" refreshError="1"/>
      <sheetData sheetId="12" refreshError="1"/>
      <sheetData sheetId="13" refreshError="1"/>
    </sheetDataSet>
  </externalBook>
</externalLink>
</file>

<file path=xl/externalLinks/externalLink2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4.1"/>
      <sheetName val="4.3"/>
      <sheetName val="4.4"/>
      <sheetName val="4.5"/>
      <sheetName val="4.6"/>
      <sheetName val="4.7"/>
      <sheetName val="4.7 samb"/>
      <sheetName val="4.8"/>
      <sheetName val="4.10"/>
      <sheetName val="7.6"/>
      <sheetName val="VA_CONSTANT"/>
      <sheetName val="ref"/>
      <sheetName val="5.11"/>
      <sheetName val="4.9"/>
      <sheetName val="Sheet1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</sheetDataSet>
  </externalBook>
</externalLink>
</file>

<file path=xl/externalLinks/externalLink2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4.1"/>
      <sheetName val="4.3"/>
      <sheetName val="4.4"/>
      <sheetName val="4.5"/>
      <sheetName val="4.6"/>
      <sheetName val="4.7"/>
      <sheetName val="4.7 samb"/>
      <sheetName val="4.8"/>
      <sheetName val="4.10"/>
      <sheetName val="7.6"/>
      <sheetName val="VA_CONSTANT"/>
      <sheetName val="ref"/>
      <sheetName val="5.11"/>
      <sheetName val="4.9"/>
      <sheetName val="Sheet1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</sheetDataSet>
  </externalBook>
</externalLink>
</file>

<file path=xl/externalLinks/externalLink2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4.1"/>
      <sheetName val="4.2"/>
      <sheetName val="4.3"/>
      <sheetName val="4.4"/>
      <sheetName val="4.5"/>
      <sheetName val="4.6"/>
      <sheetName val="4.7"/>
      <sheetName val="4.7samb"/>
      <sheetName val="4.9"/>
      <sheetName val="4.10"/>
      <sheetName val="4.11"/>
      <sheetName val="4.12"/>
      <sheetName val="4.13"/>
      <sheetName val="Sheet1"/>
      <sheetName val="4.8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</sheetDataSet>
  </externalBook>
</externalLink>
</file>

<file path=xl/externalLinks/externalLink2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4.1"/>
      <sheetName val="4.2"/>
      <sheetName val="4.3"/>
      <sheetName val="4.4"/>
      <sheetName val="4.5"/>
      <sheetName val="4.6"/>
      <sheetName val="4.7"/>
      <sheetName val="4.7samb"/>
      <sheetName val="4.9"/>
      <sheetName val="4.10"/>
      <sheetName val="4.11"/>
      <sheetName val="4.12"/>
      <sheetName val="4.13"/>
      <sheetName val="4.8"/>
      <sheetName val="VA_CONSTANT"/>
      <sheetName val="7.6"/>
    </sheetNames>
    <sheetDataSet>
      <sheetData sheetId="0" refreshError="1"/>
      <sheetData sheetId="1" refreshError="1"/>
      <sheetData sheetId="2"/>
      <sheetData sheetId="3" refreshError="1"/>
      <sheetData sheetId="4" refreshError="1"/>
      <sheetData sheetId="5" refreshError="1"/>
      <sheetData sheetId="6" refreshError="1"/>
      <sheetData sheetId="7" refreshError="1"/>
      <sheetData sheetId="8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</sheetDataSet>
  </externalBook>
</externalLink>
</file>

<file path=xl/externalLinks/externalLink2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4.1"/>
      <sheetName val="4.2"/>
      <sheetName val="4.3"/>
      <sheetName val="4.4"/>
      <sheetName val="4.5"/>
      <sheetName val="4.6"/>
      <sheetName val="4.7"/>
      <sheetName val="4.7samb"/>
      <sheetName val="4.9"/>
      <sheetName val="4.10"/>
      <sheetName val="4.11"/>
      <sheetName val="4.12"/>
      <sheetName val="4.13"/>
      <sheetName val="4.8"/>
      <sheetName val="VA_CONSTANT"/>
      <sheetName val="7.6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9.1"/>
      <sheetName val="9.2"/>
      <sheetName val="9.3"/>
      <sheetName val="9.4 "/>
      <sheetName val="9.5"/>
      <sheetName val="9.6"/>
      <sheetName val="9.7"/>
      <sheetName val="9.8"/>
      <sheetName val="9.9"/>
      <sheetName val="9.10"/>
      <sheetName val="9.10 (2)"/>
      <sheetName val="9.10 (3)"/>
      <sheetName val="9.11"/>
      <sheetName val="9.11 (2)"/>
      <sheetName val="9.12"/>
      <sheetName val="9.12 (2)"/>
      <sheetName val="9.12 (3)"/>
      <sheetName val="9.12 (4)"/>
      <sheetName val="9.12 (5)"/>
      <sheetName val="9.12 (6)"/>
      <sheetName val="9.13"/>
      <sheetName val="9.13 (3)"/>
      <sheetName val="9.14 (1)"/>
      <sheetName val="9.14 (2)"/>
      <sheetName val="9.14 (3)"/>
      <sheetName val="9.14 (4)"/>
      <sheetName val="9.15 (1)"/>
      <sheetName val="9.16"/>
      <sheetName val="9.17"/>
      <sheetName val="9.17(2)"/>
      <sheetName val="9.18(1)"/>
      <sheetName val="9.18(2)"/>
      <sheetName val="9.19(1)"/>
      <sheetName val="9.19(2)"/>
      <sheetName val="9.20-9.21"/>
      <sheetName val="9.22(1)"/>
      <sheetName val="9.23"/>
      <sheetName val="9.18"/>
      <sheetName val="9.19"/>
      <sheetName val="9.20"/>
      <sheetName val="9.21"/>
      <sheetName val="9.22"/>
      <sheetName val="9.24"/>
      <sheetName val="9.25"/>
      <sheetName val="9.26"/>
      <sheetName val="9.27"/>
      <sheetName val="9.28"/>
      <sheetName val="9.28 (2)"/>
      <sheetName val="9.29"/>
      <sheetName val="9.30"/>
      <sheetName val="9.31"/>
      <sheetName val="9.32-9.33"/>
      <sheetName val="9.34-9.35"/>
      <sheetName val="9.36-9.37"/>
      <sheetName val="9.38-9.39"/>
      <sheetName val="9.40"/>
      <sheetName val="9.41"/>
      <sheetName val="9.42 (1) "/>
      <sheetName val="9.42 (2)"/>
      <sheetName val="9.43"/>
      <sheetName val="9.44"/>
      <sheetName val="9.45-9.46"/>
      <sheetName val="9.47"/>
    </sheetNames>
    <sheetDataSet>
      <sheetData sheetId="0"/>
      <sheetData sheetId="1"/>
      <sheetData sheetId="2"/>
      <sheetData sheetId="3"/>
      <sheetData sheetId="4" refreshError="1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/>
      <sheetData sheetId="36"/>
      <sheetData sheetId="37" refreshError="1"/>
      <sheetData sheetId="38" refreshError="1"/>
      <sheetData sheetId="39" refreshError="1"/>
      <sheetData sheetId="40" refreshError="1"/>
      <sheetData sheetId="41" refreshError="1"/>
      <sheetData sheetId="42"/>
      <sheetData sheetId="43"/>
      <sheetData sheetId="44" refreshError="1"/>
      <sheetData sheetId="45" refreshError="1"/>
      <sheetData sheetId="46" refreshError="1"/>
      <sheetData sheetId="47" refreshError="1"/>
      <sheetData sheetId="48"/>
      <sheetData sheetId="49"/>
      <sheetData sheetId="50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/>
      <sheetData sheetId="58"/>
      <sheetData sheetId="59" refreshError="1"/>
      <sheetData sheetId="60" refreshError="1"/>
      <sheetData sheetId="61" refreshError="1"/>
      <sheetData sheetId="62" refreshError="1"/>
    </sheetDataSet>
  </externalBook>
</externalLink>
</file>

<file path=xl/externalLinks/externalLink3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43.1 (T1) (RM)"/>
      <sheetName val="43.1 (T2) (RM)"/>
      <sheetName val="43.1 (T3) (RM)"/>
      <sheetName val="43.2 (U1) (RM)"/>
      <sheetName val="43.2 (U2) (RM)"/>
      <sheetName val="43.2 (U3) (RM)"/>
      <sheetName val="43.3 (R1) (RM)"/>
      <sheetName val="43.3 (R2) (RM)"/>
      <sheetName val="43.3 (R3) (RM)"/>
      <sheetName val="48.1 (T1) (RM)"/>
      <sheetName val="48.1 (T2) (RM)"/>
      <sheetName val="48.1 (T3) (RM)"/>
      <sheetName val="48.2 (U1) (RM)"/>
      <sheetName val="48.2 (U2) (RM)"/>
      <sheetName val="48.2 (U3) (RM)"/>
      <sheetName val="48.3 (R1) (RM)"/>
      <sheetName val="48.3 (R2) (RM)"/>
      <sheetName val="48.3 (R3) (RM)"/>
      <sheetName val="48.4 (T1) (%)"/>
      <sheetName val="48.4 (T2) (%)"/>
      <sheetName val="48.4 (T3) (%)"/>
      <sheetName val="48.5 (U1) (%)"/>
      <sheetName val="48.5 (U2) (%)"/>
      <sheetName val="48.5 (U3) (%)"/>
      <sheetName val="48.6 (R1) (%)"/>
      <sheetName val="48.6 (R2) (%)"/>
      <sheetName val="48.6 (R3) (%)"/>
      <sheetName val="Wsheet"/>
      <sheetName val="Sheet2"/>
      <sheetName val="1.1 (RM) &amp; (%)"/>
      <sheetName val="1.2 (T1) (RM) &amp; (%)"/>
      <sheetName val="1.2 (T2) (RM) &amp; (%)"/>
      <sheetName val="1.2 (T3) (RM) &amp; (%)"/>
      <sheetName val="1.3 (U1) (RM) &amp; (%)"/>
      <sheetName val="1.3 (U2) (RM) &amp; (%)"/>
      <sheetName val="1.3 (U3) (RM) &amp; (%)"/>
      <sheetName val="1.4 (R1) (RM) &amp; (%)"/>
      <sheetName val="1.4 (R2) (RM) &amp; (%)"/>
      <sheetName val="1.4 (R3) (RM) &amp; (%)"/>
      <sheetName val="4.1 T (RM)"/>
      <sheetName val="4.2 U (RM)"/>
      <sheetName val="4.3 R (RM)"/>
      <sheetName val="4.4 T (%)"/>
      <sheetName val="4.5 U (%)"/>
      <sheetName val="4.6 R (%)"/>
      <sheetName val="6.1 T (RM &amp; %)"/>
      <sheetName val="6.2 U (RM &amp; %)"/>
      <sheetName val="6.3 R (RM &amp; %)"/>
      <sheetName val="5.1 T (RM)"/>
      <sheetName val="5.2 U (RM)"/>
      <sheetName val="5.3 R (RM)"/>
      <sheetName val="5.4 T (%)"/>
      <sheetName val="5.5 U (%)"/>
      <sheetName val="5.6 R (%)"/>
      <sheetName val="3.1 T (RM)"/>
      <sheetName val="3.2 U (RM)"/>
      <sheetName val="3.3 R (RM)"/>
      <sheetName val="3.4 T (%)"/>
      <sheetName val="3.5 U (%)"/>
      <sheetName val="3.6 R (%)"/>
      <sheetName val="7.1 T (RM)"/>
      <sheetName val="7.2 U (RM)"/>
      <sheetName val="7.3 R (RM)"/>
      <sheetName val="7.4 T (%)"/>
      <sheetName val="7.5 U (%)"/>
      <sheetName val="7.6 R (%)"/>
      <sheetName val="46.1 T (RM)"/>
      <sheetName val="46.2 U (RM)"/>
      <sheetName val="46.3 R (RM)"/>
      <sheetName val="46.4 T (%)"/>
      <sheetName val="46.5 U (%)"/>
      <sheetName val="46.6 R (%)"/>
      <sheetName val="50.1 T (RM)"/>
      <sheetName val="50.2 U (RM)"/>
      <sheetName val="50.3 R (RM)"/>
      <sheetName val="50.4 T (%)"/>
      <sheetName val="50.5 U (%)"/>
      <sheetName val="50.6 R (%)"/>
      <sheetName val="2.1 T (RM)"/>
      <sheetName val="2.2 U (RM)"/>
      <sheetName val="2.3 R (RM)"/>
      <sheetName val="2.4 T (%)"/>
      <sheetName val="2.5 U (%)"/>
      <sheetName val="2.6 R (%)"/>
      <sheetName val="47.1"/>
      <sheetName val="45.1"/>
      <sheetName val="49.1"/>
      <sheetName val="1.7(ab)"/>
      <sheetName val="1.9"/>
      <sheetName val="1.15(T)"/>
      <sheetName val="1.15(U)"/>
      <sheetName val="1.15(R)"/>
      <sheetName val="1.17(T1)"/>
      <sheetName val="1.17(T2)"/>
      <sheetName val="1.17(U1)"/>
      <sheetName val="1.17(U2)"/>
      <sheetName val="1.17(R1)"/>
      <sheetName val="1.17(R2)"/>
      <sheetName val="1.10(T)"/>
      <sheetName val="1.10(U)"/>
      <sheetName val="1.10(R)"/>
      <sheetName val="7.6"/>
      <sheetName val="4.9"/>
      <sheetName val="4.8"/>
      <sheetName val="VA_CONSTANT"/>
      <sheetName val="Sheet1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>
        <row r="2">
          <cell r="B2" t="str">
            <v>MALAYSIA - TUR</v>
          </cell>
        </row>
        <row r="3">
          <cell r="B3" t="str">
            <v>PEN. MSIA - TUR</v>
          </cell>
        </row>
        <row r="4">
          <cell r="B4" t="str">
            <v>SABAH (w/o Labuan) - TUR</v>
          </cell>
        </row>
        <row r="5">
          <cell r="B5" t="str">
            <v>SABAH (with Labuan) - TUR</v>
          </cell>
        </row>
        <row r="6">
          <cell r="B6" t="str">
            <v>SARAWAK - TUR</v>
          </cell>
        </row>
        <row r="7">
          <cell r="B7" t="str">
            <v>W.P. LABUAN - TUR</v>
          </cell>
        </row>
      </sheetData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/>
      <sheetData sheetId="101" refreshError="1"/>
      <sheetData sheetId="102" refreshError="1"/>
      <sheetData sheetId="103" refreshError="1"/>
      <sheetData sheetId="104" refreshError="1"/>
      <sheetData sheetId="105" refreshError="1"/>
    </sheetDataSet>
  </externalBook>
</externalLink>
</file>

<file path=xl/externalLinks/externalLink3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43.1 (T1) (RM)"/>
      <sheetName val="43.1 (T2) (RM)"/>
      <sheetName val="43.1 (T3) (RM)"/>
      <sheetName val="43.2 (U1) (RM)"/>
      <sheetName val="43.2 (U2) (RM)"/>
      <sheetName val="43.2 (U3) (RM)"/>
      <sheetName val="43.3 (R1) (RM)"/>
      <sheetName val="43.3 (R2) (RM)"/>
      <sheetName val="43.3 (R3) (RM)"/>
      <sheetName val="48.1 (T1) (RM)"/>
      <sheetName val="48.1 (T2) (RM)"/>
      <sheetName val="48.1 (T3) (RM)"/>
      <sheetName val="48.2 (U1) (RM)"/>
      <sheetName val="48.2 (U2) (RM)"/>
      <sheetName val="48.2 (U3) (RM)"/>
      <sheetName val="48.3 (R1) (RM)"/>
      <sheetName val="48.3 (R2) (RM)"/>
      <sheetName val="48.3 (R3) (RM)"/>
      <sheetName val="48.4 (T1) (%)"/>
      <sheetName val="48.4 (T2) (%)"/>
      <sheetName val="48.4 (T3) (%)"/>
      <sheetName val="48.5 (U1) (%)"/>
      <sheetName val="48.5 (U2) (%)"/>
      <sheetName val="48.5 (U3) (%)"/>
      <sheetName val="48.6 (R1) (%)"/>
      <sheetName val="48.6 (R2) (%)"/>
      <sheetName val="48.6 (R3) (%)"/>
      <sheetName val="Wsheet"/>
      <sheetName val="Sheet2"/>
      <sheetName val="1.1 (RM) &amp; (%)"/>
      <sheetName val="1.2 (T1) (RM) &amp; (%)"/>
      <sheetName val="1.2 (T2) (RM) &amp; (%)"/>
      <sheetName val="1.2 (T3) (RM) &amp; (%)"/>
      <sheetName val="1.3 (U1) (RM) &amp; (%)"/>
      <sheetName val="1.3 (U2) (RM) &amp; (%)"/>
      <sheetName val="1.3 (U3) (RM) &amp; (%)"/>
      <sheetName val="1.4 (R1) (RM) &amp; (%)"/>
      <sheetName val="1.4 (R2) (RM) &amp; (%)"/>
      <sheetName val="1.4 (R3) (RM) &amp; (%)"/>
      <sheetName val="4.1 T (RM)"/>
      <sheetName val="4.2 U (RM)"/>
      <sheetName val="4.3 R (RM)"/>
      <sheetName val="4.4 T (%)"/>
      <sheetName val="4.5 U (%)"/>
      <sheetName val="4.6 R (%)"/>
      <sheetName val="6.1 T (RM &amp; %)"/>
      <sheetName val="6.2 U (RM &amp; %)"/>
      <sheetName val="6.3 R (RM &amp; %)"/>
      <sheetName val="5.1 T (RM)"/>
      <sheetName val="5.2 U (RM)"/>
      <sheetName val="5.3 R (RM)"/>
      <sheetName val="5.4 T (%)"/>
      <sheetName val="5.5 U (%)"/>
      <sheetName val="5.6 R (%)"/>
      <sheetName val="3.1 T (RM)"/>
      <sheetName val="3.2 U (RM)"/>
      <sheetName val="3.3 R (RM)"/>
      <sheetName val="3.4 T (%)"/>
      <sheetName val="3.5 U (%)"/>
      <sheetName val="3.6 R (%)"/>
      <sheetName val="7.1 T (RM)"/>
      <sheetName val="7.2 U (RM)"/>
      <sheetName val="7.3 R (RM)"/>
      <sheetName val="7.4 T (%)"/>
      <sheetName val="7.5 U (%)"/>
      <sheetName val="7.6 R (%)"/>
      <sheetName val="46.1 T (RM)"/>
      <sheetName val="46.2 U (RM)"/>
      <sheetName val="46.3 R (RM)"/>
      <sheetName val="46.4 T (%)"/>
      <sheetName val="46.5 U (%)"/>
      <sheetName val="46.6 R (%)"/>
      <sheetName val="50.1 T (RM)"/>
      <sheetName val="50.2 U (RM)"/>
      <sheetName val="50.3 R (RM)"/>
      <sheetName val="50.4 T (%)"/>
      <sheetName val="50.5 U (%)"/>
      <sheetName val="50.6 R (%)"/>
      <sheetName val="2.1 T (RM)"/>
      <sheetName val="2.2 U (RM)"/>
      <sheetName val="2.3 R (RM)"/>
      <sheetName val="2.4 T (%)"/>
      <sheetName val="2.5 U (%)"/>
      <sheetName val="2.6 R (%)"/>
      <sheetName val="47.1"/>
      <sheetName val="45.1"/>
      <sheetName val="49.1"/>
      <sheetName val="1.7(ab)"/>
      <sheetName val="1.9"/>
      <sheetName val="1.15(T)"/>
      <sheetName val="1.15(U)"/>
      <sheetName val="1.15(R)"/>
      <sheetName val="1.17(T1)"/>
      <sheetName val="1.17(T2)"/>
      <sheetName val="1.17(U1)"/>
      <sheetName val="1.17(U2)"/>
      <sheetName val="1.17(R1)"/>
      <sheetName val="1.17(R2)"/>
      <sheetName val="1.10(T)"/>
      <sheetName val="1.10(U)"/>
      <sheetName val="1.10(R)"/>
      <sheetName val="7.6"/>
      <sheetName val="4.9"/>
      <sheetName val="4.8"/>
      <sheetName val="VA_CONSTANT"/>
      <sheetName val="Sheet1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>
        <row r="2">
          <cell r="B2" t="str">
            <v>MALAYSIA - TUR</v>
          </cell>
        </row>
        <row r="3">
          <cell r="B3" t="str">
            <v>PEN. MSIA - TUR</v>
          </cell>
        </row>
        <row r="4">
          <cell r="B4" t="str">
            <v>SABAH (w/o Labuan) - TUR</v>
          </cell>
        </row>
        <row r="5">
          <cell r="B5" t="str">
            <v>SABAH (with Labuan) - TUR</v>
          </cell>
        </row>
        <row r="6">
          <cell r="B6" t="str">
            <v>SARAWAK - TUR</v>
          </cell>
        </row>
        <row r="7">
          <cell r="B7" t="str">
            <v>W.P. LABUAN - TUR</v>
          </cell>
        </row>
      </sheetData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/>
      <sheetData sheetId="101" refreshError="1"/>
      <sheetData sheetId="102" refreshError="1"/>
      <sheetData sheetId="103" refreshError="1"/>
      <sheetData sheetId="104" refreshError="1"/>
      <sheetData sheetId="105" refreshError="1"/>
    </sheetDataSet>
  </externalBook>
</externalLink>
</file>

<file path=xl/externalLinks/externalLink3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Wsheet"/>
      <sheetName val="Sheet1"/>
      <sheetName val="Sheet2"/>
      <sheetName val="4.9"/>
      <sheetName val="VA_CONSTANT"/>
      <sheetName val="4.8"/>
      <sheetName val="ref"/>
    </sheetNames>
    <sheetDataSet>
      <sheetData sheetId="0" refreshError="1"/>
      <sheetData sheetId="1">
        <row r="2">
          <cell r="B2" t="str">
            <v>MALAYSIA - Total</v>
          </cell>
        </row>
        <row r="3">
          <cell r="B3" t="str">
            <v>MALAYSIA - Urban</v>
          </cell>
        </row>
        <row r="4">
          <cell r="B4" t="str">
            <v>MALAYSIA - Rural</v>
          </cell>
        </row>
        <row r="5">
          <cell r="B5" t="str">
            <v>PEN. MSIA - Total</v>
          </cell>
        </row>
        <row r="6">
          <cell r="B6" t="str">
            <v>PEN. MSIA - Urban</v>
          </cell>
        </row>
        <row r="7">
          <cell r="B7" t="str">
            <v>PEN. MSIA - Rural</v>
          </cell>
        </row>
        <row r="8">
          <cell r="B8" t="str">
            <v>SABAH (w/o Labuan) - Total</v>
          </cell>
        </row>
        <row r="9">
          <cell r="B9" t="str">
            <v>SABAH (w/o Labuan) - Urban</v>
          </cell>
        </row>
        <row r="10">
          <cell r="B10" t="str">
            <v>SABAH (w/o Labuan) - Rural</v>
          </cell>
        </row>
        <row r="11">
          <cell r="B11" t="str">
            <v>SABAH (with Labuan) - Total</v>
          </cell>
        </row>
        <row r="12">
          <cell r="B12" t="str">
            <v>SABAH (with Labuan) - Urban</v>
          </cell>
        </row>
        <row r="13">
          <cell r="B13" t="str">
            <v>SABAH (with Labuan) - Rural</v>
          </cell>
        </row>
        <row r="14">
          <cell r="B14" t="str">
            <v>SARAWAK - Total</v>
          </cell>
        </row>
        <row r="15">
          <cell r="B15" t="str">
            <v>SARAWAK - Urban</v>
          </cell>
        </row>
        <row r="16">
          <cell r="B16" t="str">
            <v>SARAWAK - Rural</v>
          </cell>
        </row>
        <row r="17">
          <cell r="B17" t="str">
            <v>W.P. LABUAN - Total</v>
          </cell>
        </row>
        <row r="18">
          <cell r="B18" t="str">
            <v>W.P. LABUAN - Urban</v>
          </cell>
        </row>
        <row r="19">
          <cell r="B19" t="str">
            <v>W.P. LABUAN - Rural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</sheetDataSet>
  </externalBook>
</externalLink>
</file>

<file path=xl/externalLinks/externalLink3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Wsheet"/>
      <sheetName val="Sheet1"/>
      <sheetName val="Sheet2"/>
      <sheetName val="4.9"/>
      <sheetName val="VA_CONSTANT"/>
      <sheetName val="4.8"/>
      <sheetName val="ref"/>
    </sheetNames>
    <sheetDataSet>
      <sheetData sheetId="0" refreshError="1"/>
      <sheetData sheetId="1">
        <row r="2">
          <cell r="B2" t="str">
            <v>MALAYSIA - Total</v>
          </cell>
        </row>
        <row r="3">
          <cell r="B3" t="str">
            <v>MALAYSIA - Urban</v>
          </cell>
        </row>
        <row r="4">
          <cell r="B4" t="str">
            <v>MALAYSIA - Rural</v>
          </cell>
        </row>
        <row r="5">
          <cell r="B5" t="str">
            <v>PEN. MSIA - Total</v>
          </cell>
        </row>
        <row r="6">
          <cell r="B6" t="str">
            <v>PEN. MSIA - Urban</v>
          </cell>
        </row>
        <row r="7">
          <cell r="B7" t="str">
            <v>PEN. MSIA - Rural</v>
          </cell>
        </row>
        <row r="8">
          <cell r="B8" t="str">
            <v>SABAH (w/o Labuan) - Total</v>
          </cell>
        </row>
        <row r="9">
          <cell r="B9" t="str">
            <v>SABAH (w/o Labuan) - Urban</v>
          </cell>
        </row>
        <row r="10">
          <cell r="B10" t="str">
            <v>SABAH (w/o Labuan) - Rural</v>
          </cell>
        </row>
        <row r="11">
          <cell r="B11" t="str">
            <v>SABAH (with Labuan) - Total</v>
          </cell>
        </row>
        <row r="12">
          <cell r="B12" t="str">
            <v>SABAH (with Labuan) - Urban</v>
          </cell>
        </row>
        <row r="13">
          <cell r="B13" t="str">
            <v>SABAH (with Labuan) - Rural</v>
          </cell>
        </row>
        <row r="14">
          <cell r="B14" t="str">
            <v>SARAWAK - Total</v>
          </cell>
        </row>
        <row r="15">
          <cell r="B15" t="str">
            <v>SARAWAK - Urban</v>
          </cell>
        </row>
        <row r="16">
          <cell r="B16" t="str">
            <v>SARAWAK - Rural</v>
          </cell>
        </row>
        <row r="17">
          <cell r="B17" t="str">
            <v>W.P. LABUAN - Total</v>
          </cell>
        </row>
        <row r="18">
          <cell r="B18" t="str">
            <v>W.P. LABUAN - Urban</v>
          </cell>
        </row>
        <row r="19">
          <cell r="B19" t="str">
            <v>W.P. LABUAN - Rural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</sheetDataSet>
  </externalBook>
</externalLink>
</file>

<file path=xl/externalLinks/externalLink3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1"/>
      <sheetName val="VA-curr"/>
      <sheetName val="VA-cons"/>
      <sheetName val="VA_CONSTANT"/>
      <sheetName val="ref"/>
      <sheetName val="Tbl1_Msia"/>
      <sheetName val="Tbl3_05"/>
      <sheetName val="Tbl5_06"/>
      <sheetName val="Tbl7_06"/>
      <sheetName val="Tbl8_07"/>
      <sheetName val="Tbl10_07"/>
      <sheetName val="Tbl11_08"/>
      <sheetName val="Tbl13_08"/>
      <sheetName val="Tbl14_09"/>
      <sheetName val="Tbl16_09"/>
      <sheetName val="Tbl17_10"/>
      <sheetName val="Tbl19_10"/>
      <sheetName val="Tbl20_11"/>
      <sheetName val="Tbl22_11"/>
      <sheetName val="Tbl23_12"/>
      <sheetName val="Tbl25_12"/>
      <sheetName val="Tbl26_13"/>
      <sheetName val="Tbl28_13"/>
      <sheetName val="Tbl29_Curr&amp;perCapita"/>
      <sheetName val="JHR"/>
      <sheetName val="KDH"/>
      <sheetName val="KLTN"/>
      <sheetName val="MLK"/>
      <sheetName val="N9"/>
      <sheetName val="PHG"/>
      <sheetName val="PP"/>
      <sheetName val="PRK"/>
      <sheetName val="PRLS"/>
      <sheetName val="SLGR"/>
      <sheetName val="TRGN"/>
      <sheetName val="SBH"/>
      <sheetName val="SRWK"/>
      <sheetName val="WPKL"/>
      <sheetName val="WPL"/>
      <sheetName val="Sheet2"/>
      <sheetName val="Sheet3"/>
      <sheetName val="Sheet6"/>
      <sheetName val="Sheet4"/>
      <sheetName val="Sheet4 (2)"/>
      <sheetName val="Sheet5"/>
      <sheetName val="Sheet7"/>
      <sheetName val="4.9"/>
      <sheetName val="4.8"/>
    </sheetNames>
    <sheetDataSet>
      <sheetData sheetId="0"/>
      <sheetData sheetId="1"/>
      <sheetData sheetId="2"/>
      <sheetData sheetId="3">
        <row r="1">
          <cell r="C1" t="str">
            <v>agri</v>
          </cell>
        </row>
      </sheetData>
      <sheetData sheetId="4">
        <row r="3">
          <cell r="B3" t="str">
            <v>row</v>
          </cell>
          <cell r="C3" t="str">
            <v>2005f</v>
          </cell>
          <cell r="D3" t="str">
            <v>2006f</v>
          </cell>
          <cell r="E3" t="str">
            <v>2007f</v>
          </cell>
          <cell r="F3" t="str">
            <v>2008f</v>
          </cell>
          <cell r="G3" t="str">
            <v>2009f</v>
          </cell>
          <cell r="H3" t="str">
            <v>2010f</v>
          </cell>
          <cell r="I3" t="str">
            <v>2011f</v>
          </cell>
          <cell r="J3" t="str">
            <v>2012e</v>
          </cell>
          <cell r="K3" t="str">
            <v>2013p</v>
          </cell>
        </row>
        <row r="4">
          <cell r="B4" t="str">
            <v>Johor</v>
          </cell>
          <cell r="C4">
            <v>5</v>
          </cell>
          <cell r="D4">
            <v>27</v>
          </cell>
          <cell r="E4">
            <v>49</v>
          </cell>
          <cell r="F4">
            <v>71</v>
          </cell>
          <cell r="G4">
            <v>93</v>
          </cell>
          <cell r="H4">
            <v>115</v>
          </cell>
          <cell r="I4">
            <v>137</v>
          </cell>
          <cell r="J4">
            <v>159</v>
          </cell>
          <cell r="K4">
            <v>181</v>
          </cell>
        </row>
        <row r="5">
          <cell r="B5" t="str">
            <v>Kedah</v>
          </cell>
          <cell r="C5">
            <v>6</v>
          </cell>
          <cell r="D5">
            <v>28</v>
          </cell>
          <cell r="E5">
            <v>50</v>
          </cell>
          <cell r="F5">
            <v>72</v>
          </cell>
          <cell r="G5">
            <v>94</v>
          </cell>
          <cell r="H5">
            <v>116</v>
          </cell>
          <cell r="I5">
            <v>138</v>
          </cell>
          <cell r="J5">
            <v>160</v>
          </cell>
          <cell r="K5">
            <v>182</v>
          </cell>
        </row>
        <row r="6">
          <cell r="B6" t="str">
            <v>Kelantan</v>
          </cell>
          <cell r="C6">
            <v>7</v>
          </cell>
          <cell r="D6">
            <v>29</v>
          </cell>
          <cell r="E6">
            <v>51</v>
          </cell>
          <cell r="F6">
            <v>73</v>
          </cell>
          <cell r="G6">
            <v>95</v>
          </cell>
          <cell r="H6">
            <v>117</v>
          </cell>
          <cell r="I6">
            <v>139</v>
          </cell>
          <cell r="J6">
            <v>161</v>
          </cell>
          <cell r="K6">
            <v>183</v>
          </cell>
        </row>
        <row r="7">
          <cell r="B7" t="str">
            <v>Melaka</v>
          </cell>
          <cell r="C7">
            <v>8</v>
          </cell>
          <cell r="D7">
            <v>30</v>
          </cell>
          <cell r="E7">
            <v>52</v>
          </cell>
          <cell r="F7">
            <v>74</v>
          </cell>
          <cell r="G7">
            <v>96</v>
          </cell>
          <cell r="H7">
            <v>118</v>
          </cell>
          <cell r="I7">
            <v>140</v>
          </cell>
          <cell r="J7">
            <v>162</v>
          </cell>
          <cell r="K7">
            <v>184</v>
          </cell>
        </row>
        <row r="8">
          <cell r="B8" t="str">
            <v>Negeri Sembilan</v>
          </cell>
          <cell r="C8">
            <v>9</v>
          </cell>
          <cell r="D8">
            <v>31</v>
          </cell>
          <cell r="E8">
            <v>53</v>
          </cell>
          <cell r="F8">
            <v>75</v>
          </cell>
          <cell r="G8">
            <v>97</v>
          </cell>
          <cell r="H8">
            <v>119</v>
          </cell>
          <cell r="I8">
            <v>141</v>
          </cell>
          <cell r="J8">
            <v>163</v>
          </cell>
          <cell r="K8">
            <v>185</v>
          </cell>
        </row>
        <row r="9">
          <cell r="B9" t="str">
            <v>Pahang</v>
          </cell>
          <cell r="C9">
            <v>10</v>
          </cell>
          <cell r="D9">
            <v>32</v>
          </cell>
          <cell r="E9">
            <v>54</v>
          </cell>
          <cell r="F9">
            <v>76</v>
          </cell>
          <cell r="G9">
            <v>98</v>
          </cell>
          <cell r="H9">
            <v>120</v>
          </cell>
          <cell r="I9">
            <v>142</v>
          </cell>
          <cell r="J9">
            <v>164</v>
          </cell>
          <cell r="K9">
            <v>186</v>
          </cell>
        </row>
        <row r="10">
          <cell r="B10" t="str">
            <v>Pulau Pinang</v>
          </cell>
          <cell r="C10">
            <v>11</v>
          </cell>
          <cell r="D10">
            <v>33</v>
          </cell>
          <cell r="E10">
            <v>55</v>
          </cell>
          <cell r="F10">
            <v>77</v>
          </cell>
          <cell r="G10">
            <v>99</v>
          </cell>
          <cell r="H10">
            <v>121</v>
          </cell>
          <cell r="I10">
            <v>143</v>
          </cell>
          <cell r="J10">
            <v>165</v>
          </cell>
          <cell r="K10">
            <v>187</v>
          </cell>
        </row>
        <row r="11">
          <cell r="B11" t="str">
            <v>Perak</v>
          </cell>
          <cell r="C11">
            <v>12</v>
          </cell>
          <cell r="D11">
            <v>34</v>
          </cell>
          <cell r="E11">
            <v>56</v>
          </cell>
          <cell r="F11">
            <v>78</v>
          </cell>
          <cell r="G11">
            <v>100</v>
          </cell>
          <cell r="H11">
            <v>122</v>
          </cell>
          <cell r="I11">
            <v>144</v>
          </cell>
          <cell r="J11">
            <v>166</v>
          </cell>
          <cell r="K11">
            <v>188</v>
          </cell>
        </row>
        <row r="12">
          <cell r="B12" t="str">
            <v>Perlis</v>
          </cell>
          <cell r="C12">
            <v>13</v>
          </cell>
          <cell r="D12">
            <v>35</v>
          </cell>
          <cell r="E12">
            <v>57</v>
          </cell>
          <cell r="F12">
            <v>79</v>
          </cell>
          <cell r="G12">
            <v>101</v>
          </cell>
          <cell r="H12">
            <v>123</v>
          </cell>
          <cell r="I12">
            <v>145</v>
          </cell>
          <cell r="J12">
            <v>167</v>
          </cell>
          <cell r="K12">
            <v>189</v>
          </cell>
        </row>
        <row r="13">
          <cell r="B13" t="str">
            <v>Selangor</v>
          </cell>
          <cell r="C13">
            <v>14</v>
          </cell>
          <cell r="D13">
            <v>36</v>
          </cell>
          <cell r="E13">
            <v>58</v>
          </cell>
          <cell r="F13">
            <v>80</v>
          </cell>
          <cell r="G13">
            <v>102</v>
          </cell>
          <cell r="H13">
            <v>124</v>
          </cell>
          <cell r="I13">
            <v>146</v>
          </cell>
          <cell r="J13">
            <v>168</v>
          </cell>
          <cell r="K13">
            <v>190</v>
          </cell>
        </row>
        <row r="14">
          <cell r="B14" t="str">
            <v>Terengganu</v>
          </cell>
          <cell r="C14">
            <v>15</v>
          </cell>
          <cell r="D14">
            <v>37</v>
          </cell>
          <cell r="E14">
            <v>59</v>
          </cell>
          <cell r="F14">
            <v>81</v>
          </cell>
          <cell r="G14">
            <v>103</v>
          </cell>
          <cell r="H14">
            <v>125</v>
          </cell>
          <cell r="I14">
            <v>147</v>
          </cell>
          <cell r="J14">
            <v>169</v>
          </cell>
          <cell r="K14">
            <v>191</v>
          </cell>
        </row>
        <row r="15">
          <cell r="B15" t="str">
            <v>Sabah</v>
          </cell>
          <cell r="C15">
            <v>16</v>
          </cell>
          <cell r="D15">
            <v>38</v>
          </cell>
          <cell r="E15">
            <v>60</v>
          </cell>
          <cell r="F15">
            <v>82</v>
          </cell>
          <cell r="G15">
            <v>104</v>
          </cell>
          <cell r="H15">
            <v>126</v>
          </cell>
          <cell r="I15">
            <v>148</v>
          </cell>
          <cell r="J15">
            <v>170</v>
          </cell>
          <cell r="K15">
            <v>192</v>
          </cell>
        </row>
        <row r="16">
          <cell r="B16" t="str">
            <v>Sarawak</v>
          </cell>
          <cell r="C16">
            <v>17</v>
          </cell>
          <cell r="D16">
            <v>39</v>
          </cell>
          <cell r="E16">
            <v>61</v>
          </cell>
          <cell r="F16">
            <v>83</v>
          </cell>
          <cell r="G16">
            <v>105</v>
          </cell>
          <cell r="H16">
            <v>127</v>
          </cell>
          <cell r="I16">
            <v>149</v>
          </cell>
          <cell r="J16">
            <v>171</v>
          </cell>
          <cell r="K16">
            <v>193</v>
          </cell>
        </row>
        <row r="17">
          <cell r="B17" t="str">
            <v>WP Kuala Lumpur</v>
          </cell>
          <cell r="C17">
            <v>18</v>
          </cell>
          <cell r="D17">
            <v>40</v>
          </cell>
          <cell r="E17">
            <v>62</v>
          </cell>
          <cell r="F17">
            <v>84</v>
          </cell>
          <cell r="G17">
            <v>106</v>
          </cell>
          <cell r="H17">
            <v>128</v>
          </cell>
          <cell r="I17">
            <v>150</v>
          </cell>
          <cell r="J17">
            <v>172</v>
          </cell>
          <cell r="K17">
            <v>194</v>
          </cell>
        </row>
        <row r="18">
          <cell r="B18" t="str">
            <v>WP Labuan</v>
          </cell>
          <cell r="C18">
            <v>19</v>
          </cell>
          <cell r="D18">
            <v>41</v>
          </cell>
          <cell r="E18">
            <v>63</v>
          </cell>
          <cell r="F18">
            <v>85</v>
          </cell>
          <cell r="G18">
            <v>107</v>
          </cell>
          <cell r="H18">
            <v>129</v>
          </cell>
          <cell r="I18">
            <v>151</v>
          </cell>
          <cell r="J18">
            <v>173</v>
          </cell>
          <cell r="K18">
            <v>195</v>
          </cell>
        </row>
        <row r="19">
          <cell r="B19" t="str">
            <v>Supra</v>
          </cell>
          <cell r="C19">
            <v>20</v>
          </cell>
          <cell r="D19">
            <v>42</v>
          </cell>
          <cell r="E19">
            <v>64</v>
          </cell>
          <cell r="F19">
            <v>86</v>
          </cell>
          <cell r="G19">
            <v>108</v>
          </cell>
          <cell r="H19">
            <v>130</v>
          </cell>
          <cell r="I19">
            <v>152</v>
          </cell>
          <cell r="J19">
            <v>174</v>
          </cell>
          <cell r="K19">
            <v>196</v>
          </cell>
        </row>
        <row r="20">
          <cell r="B20" t="str">
            <v>Malaysia</v>
          </cell>
          <cell r="C20">
            <v>21</v>
          </cell>
          <cell r="D20">
            <v>43</v>
          </cell>
          <cell r="E20">
            <v>65</v>
          </cell>
          <cell r="F20">
            <v>87</v>
          </cell>
          <cell r="G20">
            <v>109</v>
          </cell>
          <cell r="H20">
            <v>131</v>
          </cell>
          <cell r="I20">
            <v>153</v>
          </cell>
          <cell r="J20">
            <v>175</v>
          </cell>
          <cell r="K20">
            <v>197</v>
          </cell>
        </row>
      </sheetData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 refreshError="1"/>
      <sheetData sheetId="47" refreshError="1"/>
    </sheetDataSet>
  </externalBook>
</externalLink>
</file>

<file path=xl/externalLinks/externalLink3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1"/>
      <sheetName val="VA-curr"/>
      <sheetName val="VA-cons"/>
      <sheetName val="VA_CONSTANT"/>
      <sheetName val="ref"/>
      <sheetName val="Tbl1_Msia"/>
      <sheetName val="Tbl3_05"/>
      <sheetName val="Tbl5_06"/>
      <sheetName val="Tbl7_06"/>
      <sheetName val="Tbl8_07"/>
      <sheetName val="Tbl10_07"/>
      <sheetName val="Tbl11_08"/>
      <sheetName val="Tbl13_08"/>
      <sheetName val="Tbl14_09"/>
      <sheetName val="Tbl16_09"/>
      <sheetName val="Tbl17_10"/>
      <sheetName val="Tbl19_10"/>
      <sheetName val="Tbl20_11"/>
      <sheetName val="Tbl22_11"/>
      <sheetName val="Tbl23_12"/>
      <sheetName val="Tbl25_12"/>
      <sheetName val="Tbl26_13"/>
      <sheetName val="Tbl28_13"/>
      <sheetName val="Tbl29_Curr&amp;perCapita"/>
      <sheetName val="JHR"/>
      <sheetName val="KDH"/>
      <sheetName val="KLTN"/>
      <sheetName val="MLK"/>
      <sheetName val="N9"/>
      <sheetName val="PHG"/>
      <sheetName val="PP"/>
      <sheetName val="PRK"/>
      <sheetName val="PRLS"/>
      <sheetName val="SLGR"/>
      <sheetName val="TRGN"/>
      <sheetName val="SBH"/>
      <sheetName val="SRWK"/>
      <sheetName val="WPKL"/>
      <sheetName val="WPL"/>
      <sheetName val="Sheet2"/>
      <sheetName val="Sheet3"/>
      <sheetName val="Sheet6"/>
      <sheetName val="Sheet4"/>
      <sheetName val="Sheet4 (2)"/>
      <sheetName val="Sheet5"/>
      <sheetName val="Sheet7"/>
      <sheetName val="4.9"/>
      <sheetName val="4.8"/>
      <sheetName val="Index Page"/>
      <sheetName val="Control"/>
    </sheetNames>
    <sheetDataSet>
      <sheetData sheetId="0"/>
      <sheetData sheetId="1"/>
      <sheetData sheetId="2"/>
      <sheetData sheetId="3">
        <row r="1">
          <cell r="C1" t="str">
            <v>agri</v>
          </cell>
        </row>
      </sheetData>
      <sheetData sheetId="4">
        <row r="3">
          <cell r="B3" t="str">
            <v>row</v>
          </cell>
          <cell r="C3" t="str">
            <v>2005f</v>
          </cell>
          <cell r="D3" t="str">
            <v>2006f</v>
          </cell>
          <cell r="E3" t="str">
            <v>2007f</v>
          </cell>
          <cell r="F3" t="str">
            <v>2008f</v>
          </cell>
          <cell r="G3" t="str">
            <v>2009f</v>
          </cell>
          <cell r="H3" t="str">
            <v>2010f</v>
          </cell>
          <cell r="I3" t="str">
            <v>2011f</v>
          </cell>
          <cell r="J3" t="str">
            <v>2012e</v>
          </cell>
          <cell r="K3" t="str">
            <v>2013p</v>
          </cell>
        </row>
        <row r="4">
          <cell r="B4" t="str">
            <v>Johor</v>
          </cell>
          <cell r="C4">
            <v>5</v>
          </cell>
          <cell r="D4">
            <v>27</v>
          </cell>
          <cell r="E4">
            <v>49</v>
          </cell>
          <cell r="F4">
            <v>71</v>
          </cell>
          <cell r="G4">
            <v>93</v>
          </cell>
          <cell r="H4">
            <v>115</v>
          </cell>
          <cell r="I4">
            <v>137</v>
          </cell>
          <cell r="J4">
            <v>159</v>
          </cell>
          <cell r="K4">
            <v>181</v>
          </cell>
        </row>
        <row r="5">
          <cell r="B5" t="str">
            <v>Kedah</v>
          </cell>
          <cell r="C5">
            <v>6</v>
          </cell>
          <cell r="D5">
            <v>28</v>
          </cell>
          <cell r="E5">
            <v>50</v>
          </cell>
          <cell r="F5">
            <v>72</v>
          </cell>
          <cell r="G5">
            <v>94</v>
          </cell>
          <cell r="H5">
            <v>116</v>
          </cell>
          <cell r="I5">
            <v>138</v>
          </cell>
          <cell r="J5">
            <v>160</v>
          </cell>
          <cell r="K5">
            <v>182</v>
          </cell>
        </row>
        <row r="6">
          <cell r="B6" t="str">
            <v>Kelantan</v>
          </cell>
          <cell r="C6">
            <v>7</v>
          </cell>
          <cell r="D6">
            <v>29</v>
          </cell>
          <cell r="E6">
            <v>51</v>
          </cell>
          <cell r="F6">
            <v>73</v>
          </cell>
          <cell r="G6">
            <v>95</v>
          </cell>
          <cell r="H6">
            <v>117</v>
          </cell>
          <cell r="I6">
            <v>139</v>
          </cell>
          <cell r="J6">
            <v>161</v>
          </cell>
          <cell r="K6">
            <v>183</v>
          </cell>
        </row>
        <row r="7">
          <cell r="B7" t="str">
            <v>Melaka</v>
          </cell>
          <cell r="C7">
            <v>8</v>
          </cell>
          <cell r="D7">
            <v>30</v>
          </cell>
          <cell r="E7">
            <v>52</v>
          </cell>
          <cell r="F7">
            <v>74</v>
          </cell>
          <cell r="G7">
            <v>96</v>
          </cell>
          <cell r="H7">
            <v>118</v>
          </cell>
          <cell r="I7">
            <v>140</v>
          </cell>
          <cell r="J7">
            <v>162</v>
          </cell>
          <cell r="K7">
            <v>184</v>
          </cell>
        </row>
        <row r="8">
          <cell r="B8" t="str">
            <v>Negeri Sembilan</v>
          </cell>
          <cell r="C8">
            <v>9</v>
          </cell>
          <cell r="D8">
            <v>31</v>
          </cell>
          <cell r="E8">
            <v>53</v>
          </cell>
          <cell r="F8">
            <v>75</v>
          </cell>
          <cell r="G8">
            <v>97</v>
          </cell>
          <cell r="H8">
            <v>119</v>
          </cell>
          <cell r="I8">
            <v>141</v>
          </cell>
          <cell r="J8">
            <v>163</v>
          </cell>
          <cell r="K8">
            <v>185</v>
          </cell>
        </row>
        <row r="9">
          <cell r="B9" t="str">
            <v>Pahang</v>
          </cell>
          <cell r="C9">
            <v>10</v>
          </cell>
          <cell r="D9">
            <v>32</v>
          </cell>
          <cell r="E9">
            <v>54</v>
          </cell>
          <cell r="F9">
            <v>76</v>
          </cell>
          <cell r="G9">
            <v>98</v>
          </cell>
          <cell r="H9">
            <v>120</v>
          </cell>
          <cell r="I9">
            <v>142</v>
          </cell>
          <cell r="J9">
            <v>164</v>
          </cell>
          <cell r="K9">
            <v>186</v>
          </cell>
        </row>
        <row r="10">
          <cell r="B10" t="str">
            <v>Pulau Pinang</v>
          </cell>
          <cell r="C10">
            <v>11</v>
          </cell>
          <cell r="D10">
            <v>33</v>
          </cell>
          <cell r="E10">
            <v>55</v>
          </cell>
          <cell r="F10">
            <v>77</v>
          </cell>
          <cell r="G10">
            <v>99</v>
          </cell>
          <cell r="H10">
            <v>121</v>
          </cell>
          <cell r="I10">
            <v>143</v>
          </cell>
          <cell r="J10">
            <v>165</v>
          </cell>
          <cell r="K10">
            <v>187</v>
          </cell>
        </row>
        <row r="11">
          <cell r="B11" t="str">
            <v>Perak</v>
          </cell>
          <cell r="C11">
            <v>12</v>
          </cell>
          <cell r="D11">
            <v>34</v>
          </cell>
          <cell r="E11">
            <v>56</v>
          </cell>
          <cell r="F11">
            <v>78</v>
          </cell>
          <cell r="G11">
            <v>100</v>
          </cell>
          <cell r="H11">
            <v>122</v>
          </cell>
          <cell r="I11">
            <v>144</v>
          </cell>
          <cell r="J11">
            <v>166</v>
          </cell>
          <cell r="K11">
            <v>188</v>
          </cell>
        </row>
        <row r="12">
          <cell r="B12" t="str">
            <v>Perlis</v>
          </cell>
          <cell r="C12">
            <v>13</v>
          </cell>
          <cell r="D12">
            <v>35</v>
          </cell>
          <cell r="E12">
            <v>57</v>
          </cell>
          <cell r="F12">
            <v>79</v>
          </cell>
          <cell r="G12">
            <v>101</v>
          </cell>
          <cell r="H12">
            <v>123</v>
          </cell>
          <cell r="I12">
            <v>145</v>
          </cell>
          <cell r="J12">
            <v>167</v>
          </cell>
          <cell r="K12">
            <v>189</v>
          </cell>
        </row>
        <row r="13">
          <cell r="B13" t="str">
            <v>Selangor</v>
          </cell>
          <cell r="C13">
            <v>14</v>
          </cell>
          <cell r="D13">
            <v>36</v>
          </cell>
          <cell r="E13">
            <v>58</v>
          </cell>
          <cell r="F13">
            <v>80</v>
          </cell>
          <cell r="G13">
            <v>102</v>
          </cell>
          <cell r="H13">
            <v>124</v>
          </cell>
          <cell r="I13">
            <v>146</v>
          </cell>
          <cell r="J13">
            <v>168</v>
          </cell>
          <cell r="K13">
            <v>190</v>
          </cell>
        </row>
        <row r="14">
          <cell r="B14" t="str">
            <v>Terengganu</v>
          </cell>
          <cell r="C14">
            <v>15</v>
          </cell>
          <cell r="D14">
            <v>37</v>
          </cell>
          <cell r="E14">
            <v>59</v>
          </cell>
          <cell r="F14">
            <v>81</v>
          </cell>
          <cell r="G14">
            <v>103</v>
          </cell>
          <cell r="H14">
            <v>125</v>
          </cell>
          <cell r="I14">
            <v>147</v>
          </cell>
          <cell r="J14">
            <v>169</v>
          </cell>
          <cell r="K14">
            <v>191</v>
          </cell>
        </row>
        <row r="15">
          <cell r="B15" t="str">
            <v>Sabah</v>
          </cell>
          <cell r="C15">
            <v>16</v>
          </cell>
          <cell r="D15">
            <v>38</v>
          </cell>
          <cell r="E15">
            <v>60</v>
          </cell>
          <cell r="F15">
            <v>82</v>
          </cell>
          <cell r="G15">
            <v>104</v>
          </cell>
          <cell r="H15">
            <v>126</v>
          </cell>
          <cell r="I15">
            <v>148</v>
          </cell>
          <cell r="J15">
            <v>170</v>
          </cell>
          <cell r="K15">
            <v>192</v>
          </cell>
        </row>
        <row r="16">
          <cell r="B16" t="str">
            <v>Sarawak</v>
          </cell>
          <cell r="C16">
            <v>17</v>
          </cell>
          <cell r="D16">
            <v>39</v>
          </cell>
          <cell r="E16">
            <v>61</v>
          </cell>
          <cell r="F16">
            <v>83</v>
          </cell>
          <cell r="G16">
            <v>105</v>
          </cell>
          <cell r="H16">
            <v>127</v>
          </cell>
          <cell r="I16">
            <v>149</v>
          </cell>
          <cell r="J16">
            <v>171</v>
          </cell>
          <cell r="K16">
            <v>193</v>
          </cell>
        </row>
        <row r="17">
          <cell r="B17" t="str">
            <v>WP Kuala Lumpur</v>
          </cell>
          <cell r="C17">
            <v>18</v>
          </cell>
          <cell r="D17">
            <v>40</v>
          </cell>
          <cell r="E17">
            <v>62</v>
          </cell>
          <cell r="F17">
            <v>84</v>
          </cell>
          <cell r="G17">
            <v>106</v>
          </cell>
          <cell r="H17">
            <v>128</v>
          </cell>
          <cell r="I17">
            <v>150</v>
          </cell>
          <cell r="J17">
            <v>172</v>
          </cell>
          <cell r="K17">
            <v>194</v>
          </cell>
        </row>
        <row r="18">
          <cell r="B18" t="str">
            <v>WP Labuan</v>
          </cell>
          <cell r="C18">
            <v>19</v>
          </cell>
          <cell r="D18">
            <v>41</v>
          </cell>
          <cell r="E18">
            <v>63</v>
          </cell>
          <cell r="F18">
            <v>85</v>
          </cell>
          <cell r="G18">
            <v>107</v>
          </cell>
          <cell r="H18">
            <v>129</v>
          </cell>
          <cell r="I18">
            <v>151</v>
          </cell>
          <cell r="J18">
            <v>173</v>
          </cell>
          <cell r="K18">
            <v>195</v>
          </cell>
        </row>
        <row r="19">
          <cell r="B19" t="str">
            <v>Supra</v>
          </cell>
          <cell r="C19">
            <v>20</v>
          </cell>
          <cell r="D19">
            <v>42</v>
          </cell>
          <cell r="E19">
            <v>64</v>
          </cell>
          <cell r="F19">
            <v>86</v>
          </cell>
          <cell r="G19">
            <v>108</v>
          </cell>
          <cell r="H19">
            <v>130</v>
          </cell>
          <cell r="I19">
            <v>152</v>
          </cell>
          <cell r="J19">
            <v>174</v>
          </cell>
          <cell r="K19">
            <v>196</v>
          </cell>
        </row>
        <row r="20">
          <cell r="B20" t="str">
            <v>Malaysia</v>
          </cell>
          <cell r="C20">
            <v>21</v>
          </cell>
          <cell r="D20">
            <v>43</v>
          </cell>
          <cell r="E20">
            <v>65</v>
          </cell>
          <cell r="F20">
            <v>87</v>
          </cell>
          <cell r="G20">
            <v>109</v>
          </cell>
          <cell r="H20">
            <v>131</v>
          </cell>
          <cell r="I20">
            <v>153</v>
          </cell>
          <cell r="J20">
            <v>175</v>
          </cell>
          <cell r="K20">
            <v>197</v>
          </cell>
        </row>
      </sheetData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 refreshError="1"/>
      <sheetData sheetId="47" refreshError="1"/>
      <sheetData sheetId="48" refreshError="1"/>
      <sheetData sheetId="49" refreshError="1"/>
    </sheetDataSet>
  </externalBook>
</externalLink>
</file>

<file path=xl/externalLinks/externalLink3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5.10Johor"/>
      <sheetName val="5.10Kedah"/>
      <sheetName val="5.10Kelantan"/>
      <sheetName val="5.10Melaka"/>
      <sheetName val="5.10N.s"/>
      <sheetName val="5.10Pahang"/>
      <sheetName val="5.10Perak"/>
      <sheetName val="5.10Perlis,P.P"/>
      <sheetName val="5.10Sabah"/>
      <sheetName val="5.10Sabah(samb)"/>
      <sheetName val="5.10Sarawak"/>
      <sheetName val="5.10Sarawak(samb)"/>
      <sheetName val="5.10Selangor"/>
      <sheetName val="5.10T'ganu"/>
      <sheetName val="5.11"/>
      <sheetName val="Sheet1"/>
      <sheetName val="4.9"/>
      <sheetName val="Sheet2"/>
      <sheetName val="4.8"/>
      <sheetName val="JAD_A5"/>
      <sheetName val="ref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 refreshError="1"/>
      <sheetData sheetId="17" refreshError="1"/>
      <sheetData sheetId="18" refreshError="1"/>
      <sheetData sheetId="19" refreshError="1"/>
      <sheetData sheetId="20" refreshError="1"/>
    </sheetDataSet>
  </externalBook>
</externalLink>
</file>

<file path=xl/externalLinks/externalLink3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5.10Johor"/>
      <sheetName val="5.10Kedah"/>
      <sheetName val="5.10Kelantan"/>
      <sheetName val="5.10Melaka"/>
      <sheetName val="5.10N.s"/>
      <sheetName val="5.10Pahang"/>
      <sheetName val="5.10Perak"/>
      <sheetName val="5.10Perlis,P.P"/>
      <sheetName val="5.10Sabah"/>
      <sheetName val="5.10Sabah(samb)"/>
      <sheetName val="5.10Sarawak"/>
      <sheetName val="5.10Sarawak(samb)"/>
      <sheetName val="5.10Selangor"/>
      <sheetName val="5.10T'ganu"/>
      <sheetName val="5.11"/>
      <sheetName val="Sheet1"/>
      <sheetName val="4.9"/>
      <sheetName val="Sheet2"/>
      <sheetName val="4.8"/>
      <sheetName val="ref"/>
      <sheetName val="JAD_A5"/>
      <sheetName val="Control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</sheetDataSet>
  </externalBook>
</externalLink>
</file>

<file path=xl/externalLinks/externalLink3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4.1"/>
      <sheetName val="4.2"/>
      <sheetName val="4.3"/>
      <sheetName val="4.4"/>
      <sheetName val="4.5"/>
      <sheetName val="4.6"/>
      <sheetName val="4.7"/>
      <sheetName val="4.7samb"/>
      <sheetName val="4.9"/>
      <sheetName val="4.10"/>
      <sheetName val="4.11"/>
      <sheetName val="4.12"/>
      <sheetName val="4.13"/>
      <sheetName val="Sheet1"/>
      <sheetName val="VA_CONSTANT"/>
      <sheetName val="ref"/>
      <sheetName val="4.8"/>
      <sheetName val="7.6"/>
      <sheetName val="5.11"/>
    </sheetNames>
    <sheetDataSet>
      <sheetData sheetId="0" refreshError="1"/>
      <sheetData sheetId="1" refreshError="1"/>
      <sheetData sheetId="2"/>
      <sheetData sheetId="3" refreshError="1"/>
      <sheetData sheetId="4" refreshError="1"/>
      <sheetData sheetId="5" refreshError="1"/>
      <sheetData sheetId="6" refreshError="1"/>
      <sheetData sheetId="7" refreshError="1"/>
      <sheetData sheetId="8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</sheetDataSet>
  </externalBook>
</externalLink>
</file>

<file path=xl/externalLinks/externalLink3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alaysia(1)"/>
      <sheetName val="Malaysia(2)"/>
      <sheetName val="Johor(1)"/>
      <sheetName val="Johor(2)"/>
      <sheetName val="Kedah(1)"/>
      <sheetName val="Kedah(2)"/>
      <sheetName val="Kelantan(1)"/>
      <sheetName val="Kelantan(2)"/>
      <sheetName val="Melaka"/>
      <sheetName val="N.Sembilan(1)"/>
      <sheetName val="N.Sembilan(2)"/>
      <sheetName val="Pahang(1)"/>
      <sheetName val="Pahang(2)"/>
      <sheetName val="Perak(1)"/>
      <sheetName val="Perak(2)"/>
      <sheetName val="P.Pinang"/>
      <sheetName val="Sabah(1)"/>
      <sheetName val="Sabah(1)_samb"/>
      <sheetName val="Sabah(2)"/>
      <sheetName val="Sabah(2)_samb"/>
      <sheetName val="Sarawak(1)"/>
      <sheetName val="Sarawak(1)_samb1"/>
      <sheetName val="Sarawak(1)_samb3"/>
      <sheetName val="Sarawak(1)_samb4"/>
      <sheetName val="Sarawak(2)"/>
      <sheetName val="Sarawak(2)_samb2"/>
      <sheetName val="Sarawak(2)_samb3"/>
      <sheetName val="Sarawak(2)_samb4"/>
      <sheetName val="Selangor(1)"/>
      <sheetName val="Selangor(2)"/>
      <sheetName val="Terengganu(1)"/>
      <sheetName val="Terengganu(2)"/>
      <sheetName val="9.18"/>
      <sheetName val="9.19"/>
      <sheetName val="9.20"/>
      <sheetName val="9.21"/>
      <sheetName val="9.22"/>
    </sheetNames>
    <sheetDataSet>
      <sheetData sheetId="0"/>
      <sheetData sheetId="1">
        <row r="16">
          <cell r="E16">
            <v>44</v>
          </cell>
          <cell r="G16">
            <v>79</v>
          </cell>
          <cell r="I16">
            <v>50</v>
          </cell>
          <cell r="K16">
            <v>240</v>
          </cell>
          <cell r="M16"/>
          <cell r="O16"/>
          <cell r="Q16"/>
        </row>
        <row r="17">
          <cell r="E17">
            <v>40</v>
          </cell>
          <cell r="G17">
            <v>68</v>
          </cell>
          <cell r="I17">
            <v>62</v>
          </cell>
          <cell r="K17">
            <v>205</v>
          </cell>
          <cell r="M17"/>
          <cell r="O17"/>
          <cell r="Q17"/>
        </row>
        <row r="18">
          <cell r="E18">
            <v>46</v>
          </cell>
          <cell r="G18">
            <v>80</v>
          </cell>
          <cell r="I18">
            <v>66</v>
          </cell>
          <cell r="K18">
            <v>157</v>
          </cell>
          <cell r="M18"/>
          <cell r="O18"/>
          <cell r="Q18"/>
        </row>
      </sheetData>
      <sheetData sheetId="2">
        <row r="13">
          <cell r="F13">
            <v>139</v>
          </cell>
          <cell r="G13">
            <v>23</v>
          </cell>
          <cell r="H13">
            <v>20</v>
          </cell>
          <cell r="I13">
            <v>1</v>
          </cell>
          <cell r="J13">
            <v>3</v>
          </cell>
          <cell r="K13">
            <v>60</v>
          </cell>
        </row>
        <row r="14">
          <cell r="F14">
            <v>117</v>
          </cell>
          <cell r="G14">
            <v>21</v>
          </cell>
          <cell r="H14">
            <v>24</v>
          </cell>
          <cell r="J14">
            <v>9</v>
          </cell>
          <cell r="K14">
            <v>48</v>
          </cell>
        </row>
        <row r="15">
          <cell r="F15">
            <v>187</v>
          </cell>
          <cell r="G15">
            <v>40</v>
          </cell>
          <cell r="H15">
            <v>18</v>
          </cell>
          <cell r="I15">
            <v>3</v>
          </cell>
          <cell r="J15">
            <v>7</v>
          </cell>
          <cell r="K15">
            <v>49</v>
          </cell>
        </row>
      </sheetData>
      <sheetData sheetId="3">
        <row r="13">
          <cell r="E13">
            <v>2</v>
          </cell>
          <cell r="F13">
            <v>88</v>
          </cell>
          <cell r="G13">
            <v>22</v>
          </cell>
          <cell r="I13">
            <v>11</v>
          </cell>
          <cell r="J13">
            <v>3342</v>
          </cell>
          <cell r="K13">
            <v>50</v>
          </cell>
        </row>
        <row r="14">
          <cell r="E14">
            <v>3</v>
          </cell>
          <cell r="F14">
            <v>97</v>
          </cell>
          <cell r="G14">
            <v>36</v>
          </cell>
          <cell r="I14">
            <v>17</v>
          </cell>
          <cell r="J14">
            <v>3904</v>
          </cell>
          <cell r="K14">
            <v>44</v>
          </cell>
        </row>
        <row r="15">
          <cell r="E15">
            <v>2</v>
          </cell>
          <cell r="F15">
            <v>89</v>
          </cell>
          <cell r="G15">
            <v>39</v>
          </cell>
          <cell r="H15">
            <v>1</v>
          </cell>
          <cell r="I15">
            <v>13</v>
          </cell>
          <cell r="J15">
            <v>4016</v>
          </cell>
          <cell r="K15">
            <v>43</v>
          </cell>
        </row>
      </sheetData>
      <sheetData sheetId="4">
        <row r="16">
          <cell r="F16">
            <v>47</v>
          </cell>
          <cell r="G16">
            <v>7</v>
          </cell>
          <cell r="H16">
            <v>2</v>
          </cell>
          <cell r="J16">
            <v>2</v>
          </cell>
          <cell r="K16">
            <v>8</v>
          </cell>
        </row>
        <row r="17">
          <cell r="F17">
            <v>43</v>
          </cell>
          <cell r="G17">
            <v>2</v>
          </cell>
          <cell r="H17">
            <v>4</v>
          </cell>
          <cell r="I17">
            <v>1</v>
          </cell>
          <cell r="J17">
            <v>2</v>
          </cell>
          <cell r="K17">
            <v>12</v>
          </cell>
        </row>
        <row r="18">
          <cell r="F18">
            <v>53</v>
          </cell>
          <cell r="G18">
            <v>2</v>
          </cell>
          <cell r="H18">
            <v>3</v>
          </cell>
          <cell r="I18">
            <v>1</v>
          </cell>
          <cell r="J18">
            <v>2</v>
          </cell>
          <cell r="K18">
            <v>13</v>
          </cell>
        </row>
      </sheetData>
      <sheetData sheetId="5">
        <row r="16">
          <cell r="E16">
            <v>2</v>
          </cell>
          <cell r="F16">
            <v>19</v>
          </cell>
          <cell r="G16">
            <v>3</v>
          </cell>
          <cell r="J16">
            <v>2096</v>
          </cell>
          <cell r="K16">
            <v>5</v>
          </cell>
        </row>
        <row r="17">
          <cell r="E17">
            <v>2</v>
          </cell>
          <cell r="F17">
            <v>108</v>
          </cell>
          <cell r="G17">
            <v>2</v>
          </cell>
          <cell r="J17">
            <v>2468</v>
          </cell>
          <cell r="K17">
            <v>6</v>
          </cell>
        </row>
        <row r="18">
          <cell r="E18">
            <v>3</v>
          </cell>
          <cell r="F18">
            <v>228</v>
          </cell>
          <cell r="G18">
            <v>1</v>
          </cell>
          <cell r="H18">
            <v>1</v>
          </cell>
          <cell r="J18">
            <v>3421</v>
          </cell>
          <cell r="K18">
            <v>7</v>
          </cell>
        </row>
      </sheetData>
      <sheetData sheetId="6">
        <row r="15">
          <cell r="F15">
            <v>190</v>
          </cell>
          <cell r="G15">
            <v>11</v>
          </cell>
          <cell r="H15">
            <v>9</v>
          </cell>
          <cell r="J15">
            <v>10</v>
          </cell>
          <cell r="K15">
            <v>33</v>
          </cell>
        </row>
        <row r="16">
          <cell r="F16">
            <v>167</v>
          </cell>
          <cell r="G16">
            <v>6</v>
          </cell>
          <cell r="H16">
            <v>6</v>
          </cell>
          <cell r="I16">
            <v>5</v>
          </cell>
          <cell r="J16">
            <v>2</v>
          </cell>
          <cell r="K16">
            <v>35</v>
          </cell>
        </row>
        <row r="17">
          <cell r="F17">
            <v>185</v>
          </cell>
          <cell r="G17">
            <v>6</v>
          </cell>
          <cell r="H17">
            <v>9</v>
          </cell>
          <cell r="I17">
            <v>2</v>
          </cell>
          <cell r="J17">
            <v>6</v>
          </cell>
          <cell r="K17">
            <v>32</v>
          </cell>
        </row>
      </sheetData>
      <sheetData sheetId="7">
        <row r="16">
          <cell r="E16">
            <v>5</v>
          </cell>
          <cell r="F16">
            <v>23</v>
          </cell>
          <cell r="I16">
            <v>4</v>
          </cell>
          <cell r="J16">
            <v>824</v>
          </cell>
          <cell r="K16">
            <v>2</v>
          </cell>
        </row>
        <row r="17">
          <cell r="E17">
            <v>1</v>
          </cell>
          <cell r="F17">
            <v>123</v>
          </cell>
          <cell r="G17">
            <v>2</v>
          </cell>
          <cell r="I17">
            <v>3</v>
          </cell>
          <cell r="J17">
            <v>1469</v>
          </cell>
          <cell r="K17">
            <v>1</v>
          </cell>
        </row>
        <row r="18">
          <cell r="E18">
            <v>5</v>
          </cell>
          <cell r="F18">
            <v>150</v>
          </cell>
          <cell r="G18">
            <v>2</v>
          </cell>
          <cell r="I18">
            <v>4</v>
          </cell>
          <cell r="J18">
            <v>2710</v>
          </cell>
        </row>
      </sheetData>
      <sheetData sheetId="8">
        <row r="16">
          <cell r="F16">
            <v>97</v>
          </cell>
        </row>
        <row r="17">
          <cell r="F17">
            <v>67</v>
          </cell>
        </row>
        <row r="18">
          <cell r="F18">
            <v>121</v>
          </cell>
        </row>
        <row r="49">
          <cell r="E49">
            <v>5</v>
          </cell>
          <cell r="F49">
            <v>68</v>
          </cell>
          <cell r="G49">
            <v>8</v>
          </cell>
          <cell r="H49">
            <v>1</v>
          </cell>
          <cell r="I49">
            <v>13</v>
          </cell>
          <cell r="J49">
            <v>963</v>
          </cell>
          <cell r="K49">
            <v>12</v>
          </cell>
        </row>
        <row r="50">
          <cell r="E50">
            <v>1</v>
          </cell>
          <cell r="F50">
            <v>56</v>
          </cell>
          <cell r="G50">
            <v>1</v>
          </cell>
          <cell r="H50">
            <v>1</v>
          </cell>
          <cell r="I50">
            <v>3</v>
          </cell>
          <cell r="J50">
            <v>1214</v>
          </cell>
          <cell r="K50">
            <v>6</v>
          </cell>
        </row>
        <row r="51">
          <cell r="E51">
            <v>6</v>
          </cell>
          <cell r="F51">
            <v>87</v>
          </cell>
          <cell r="G51">
            <v>3</v>
          </cell>
          <cell r="I51">
            <v>5</v>
          </cell>
          <cell r="J51">
            <v>1594</v>
          </cell>
          <cell r="K51">
            <v>2</v>
          </cell>
        </row>
      </sheetData>
      <sheetData sheetId="9">
        <row r="16">
          <cell r="F16">
            <v>25</v>
          </cell>
          <cell r="G16">
            <v>4</v>
          </cell>
          <cell r="K16">
            <v>3</v>
          </cell>
        </row>
        <row r="17">
          <cell r="F17">
            <v>12</v>
          </cell>
          <cell r="J17">
            <v>2</v>
          </cell>
          <cell r="K17">
            <v>2</v>
          </cell>
        </row>
        <row r="18">
          <cell r="F18">
            <v>12</v>
          </cell>
          <cell r="H18">
            <v>1</v>
          </cell>
          <cell r="J18">
            <v>3</v>
          </cell>
          <cell r="K18">
            <v>3</v>
          </cell>
        </row>
      </sheetData>
      <sheetData sheetId="10">
        <row r="16">
          <cell r="E16">
            <v>3</v>
          </cell>
          <cell r="F16">
            <v>8</v>
          </cell>
          <cell r="G16">
            <v>2</v>
          </cell>
          <cell r="H16">
            <v>1</v>
          </cell>
          <cell r="J16">
            <v>1370</v>
          </cell>
        </row>
        <row r="17">
          <cell r="F17">
            <v>1</v>
          </cell>
          <cell r="G17">
            <v>1</v>
          </cell>
          <cell r="J17">
            <v>1720</v>
          </cell>
          <cell r="K17">
            <v>1</v>
          </cell>
        </row>
        <row r="18">
          <cell r="F18">
            <v>1</v>
          </cell>
          <cell r="H18">
            <v>1</v>
          </cell>
          <cell r="I18">
            <v>1</v>
          </cell>
          <cell r="J18">
            <v>1707</v>
          </cell>
        </row>
      </sheetData>
      <sheetData sheetId="11">
        <row r="15">
          <cell r="F15">
            <v>44</v>
          </cell>
          <cell r="G15">
            <v>2</v>
          </cell>
          <cell r="H15">
            <v>4</v>
          </cell>
          <cell r="I15">
            <v>1</v>
          </cell>
          <cell r="J15">
            <v>2</v>
          </cell>
          <cell r="K15">
            <v>15</v>
          </cell>
        </row>
        <row r="16">
          <cell r="F16">
            <v>48</v>
          </cell>
          <cell r="G16">
            <v>5</v>
          </cell>
          <cell r="I16">
            <v>2</v>
          </cell>
          <cell r="J16">
            <v>4</v>
          </cell>
          <cell r="K16">
            <v>11</v>
          </cell>
        </row>
        <row r="17">
          <cell r="F17">
            <v>38</v>
          </cell>
          <cell r="G17">
            <v>5</v>
          </cell>
          <cell r="H17">
            <v>3</v>
          </cell>
          <cell r="K17">
            <v>11</v>
          </cell>
        </row>
      </sheetData>
      <sheetData sheetId="12">
        <row r="16">
          <cell r="E16">
            <v>1</v>
          </cell>
          <cell r="F16">
            <v>7</v>
          </cell>
          <cell r="G16">
            <v>1</v>
          </cell>
          <cell r="J16">
            <v>1222</v>
          </cell>
          <cell r="K16">
            <v>3</v>
          </cell>
        </row>
        <row r="17">
          <cell r="E17">
            <v>4</v>
          </cell>
          <cell r="F17">
            <v>17</v>
          </cell>
          <cell r="I17">
            <v>3</v>
          </cell>
          <cell r="J17">
            <v>1660</v>
          </cell>
          <cell r="K17">
            <v>5</v>
          </cell>
        </row>
        <row r="18">
          <cell r="E18">
            <v>2</v>
          </cell>
          <cell r="F18">
            <v>14</v>
          </cell>
          <cell r="I18">
            <v>1</v>
          </cell>
          <cell r="J18">
            <v>2030</v>
          </cell>
          <cell r="K18">
            <v>2</v>
          </cell>
        </row>
      </sheetData>
      <sheetData sheetId="13">
        <row r="14">
          <cell r="F14">
            <v>85</v>
          </cell>
          <cell r="G14">
            <v>3</v>
          </cell>
          <cell r="H14">
            <v>6</v>
          </cell>
          <cell r="I14">
            <v>1</v>
          </cell>
          <cell r="J14">
            <v>1</v>
          </cell>
          <cell r="K14">
            <v>18</v>
          </cell>
        </row>
        <row r="15">
          <cell r="F15">
            <v>77</v>
          </cell>
          <cell r="G15">
            <v>2</v>
          </cell>
          <cell r="H15">
            <v>12</v>
          </cell>
          <cell r="I15">
            <v>1</v>
          </cell>
          <cell r="J15">
            <v>4</v>
          </cell>
          <cell r="K15">
            <v>19</v>
          </cell>
        </row>
        <row r="16">
          <cell r="F16">
            <v>109</v>
          </cell>
          <cell r="G16">
            <v>2</v>
          </cell>
          <cell r="H16">
            <v>14</v>
          </cell>
          <cell r="I16">
            <v>1</v>
          </cell>
          <cell r="J16">
            <v>6</v>
          </cell>
          <cell r="K16">
            <v>20</v>
          </cell>
        </row>
      </sheetData>
      <sheetData sheetId="14">
        <row r="14">
          <cell r="E14">
            <v>1</v>
          </cell>
          <cell r="F14">
            <v>59</v>
          </cell>
          <cell r="H14">
            <v>2</v>
          </cell>
          <cell r="I14">
            <v>2</v>
          </cell>
          <cell r="J14">
            <v>2956</v>
          </cell>
          <cell r="K14">
            <v>112</v>
          </cell>
        </row>
        <row r="15">
          <cell r="F15">
            <v>29</v>
          </cell>
          <cell r="G15">
            <v>1</v>
          </cell>
          <cell r="J15">
            <v>3158</v>
          </cell>
          <cell r="K15">
            <v>69</v>
          </cell>
        </row>
        <row r="16">
          <cell r="E16">
            <v>6</v>
          </cell>
          <cell r="F16">
            <v>59</v>
          </cell>
          <cell r="G16">
            <v>4</v>
          </cell>
          <cell r="H16">
            <v>1</v>
          </cell>
          <cell r="I16">
            <v>8</v>
          </cell>
          <cell r="J16">
            <v>3768</v>
          </cell>
          <cell r="K16">
            <v>27</v>
          </cell>
        </row>
      </sheetData>
      <sheetData sheetId="15">
        <row r="16">
          <cell r="F16">
            <v>167</v>
          </cell>
          <cell r="G16">
            <v>25</v>
          </cell>
          <cell r="H16">
            <v>11</v>
          </cell>
          <cell r="I16">
            <v>1</v>
          </cell>
          <cell r="J16">
            <v>9</v>
          </cell>
          <cell r="K16">
            <v>50</v>
          </cell>
        </row>
        <row r="17">
          <cell r="F17">
            <v>173</v>
          </cell>
          <cell r="G17">
            <v>11</v>
          </cell>
          <cell r="H17">
            <v>20</v>
          </cell>
          <cell r="I17">
            <v>5</v>
          </cell>
          <cell r="J17">
            <v>8</v>
          </cell>
          <cell r="K17">
            <v>45</v>
          </cell>
        </row>
        <row r="18">
          <cell r="F18">
            <v>191</v>
          </cell>
          <cell r="G18">
            <v>21</v>
          </cell>
          <cell r="H18">
            <v>25</v>
          </cell>
          <cell r="I18">
            <v>2</v>
          </cell>
          <cell r="J18">
            <v>14</v>
          </cell>
          <cell r="K18">
            <v>55</v>
          </cell>
        </row>
        <row r="55">
          <cell r="E55">
            <v>9</v>
          </cell>
          <cell r="F55">
            <v>65</v>
          </cell>
          <cell r="G55">
            <v>13</v>
          </cell>
          <cell r="I55">
            <v>5</v>
          </cell>
          <cell r="J55">
            <v>1701</v>
          </cell>
          <cell r="K55">
            <v>6</v>
          </cell>
        </row>
        <row r="56">
          <cell r="E56">
            <v>14</v>
          </cell>
          <cell r="F56">
            <v>61</v>
          </cell>
          <cell r="G56">
            <v>12</v>
          </cell>
          <cell r="I56">
            <v>2</v>
          </cell>
          <cell r="J56">
            <v>1499</v>
          </cell>
          <cell r="K56">
            <v>5</v>
          </cell>
        </row>
        <row r="57">
          <cell r="E57">
            <v>4</v>
          </cell>
          <cell r="F57">
            <v>70</v>
          </cell>
          <cell r="G57">
            <v>10</v>
          </cell>
          <cell r="H57">
            <v>1</v>
          </cell>
          <cell r="I57">
            <v>11</v>
          </cell>
          <cell r="J57">
            <v>1840</v>
          </cell>
          <cell r="K57">
            <v>6</v>
          </cell>
        </row>
      </sheetData>
      <sheetData sheetId="16">
        <row r="13">
          <cell r="F13">
            <v>76</v>
          </cell>
          <cell r="G13">
            <v>2</v>
          </cell>
          <cell r="H13">
            <v>1</v>
          </cell>
          <cell r="J13">
            <v>7</v>
          </cell>
          <cell r="K13">
            <v>18</v>
          </cell>
        </row>
        <row r="14">
          <cell r="F14">
            <v>102</v>
          </cell>
          <cell r="G14">
            <v>1</v>
          </cell>
          <cell r="H14">
            <v>4</v>
          </cell>
          <cell r="J14">
            <v>7</v>
          </cell>
          <cell r="K14">
            <v>33</v>
          </cell>
        </row>
        <row r="15">
          <cell r="F15">
            <v>158</v>
          </cell>
          <cell r="G15">
            <v>4</v>
          </cell>
          <cell r="H15">
            <v>4</v>
          </cell>
          <cell r="I15">
            <v>1</v>
          </cell>
          <cell r="J15">
            <v>10</v>
          </cell>
          <cell r="K15">
            <v>33</v>
          </cell>
        </row>
      </sheetData>
      <sheetData sheetId="17"/>
      <sheetData sheetId="18">
        <row r="13">
          <cell r="E13">
            <v>2</v>
          </cell>
          <cell r="F13">
            <v>1</v>
          </cell>
          <cell r="G13">
            <v>2</v>
          </cell>
          <cell r="I13">
            <v>2</v>
          </cell>
          <cell r="J13">
            <v>1346</v>
          </cell>
          <cell r="K13">
            <v>4</v>
          </cell>
        </row>
        <row r="14">
          <cell r="E14">
            <v>2</v>
          </cell>
          <cell r="F14">
            <v>1</v>
          </cell>
          <cell r="I14">
            <v>10</v>
          </cell>
          <cell r="J14">
            <v>2312</v>
          </cell>
          <cell r="K14">
            <v>2</v>
          </cell>
        </row>
        <row r="15">
          <cell r="E15">
            <v>5</v>
          </cell>
          <cell r="F15">
            <v>2</v>
          </cell>
          <cell r="G15">
            <v>2</v>
          </cell>
          <cell r="I15">
            <v>6</v>
          </cell>
          <cell r="J15">
            <v>3422</v>
          </cell>
          <cell r="K15">
            <v>2</v>
          </cell>
        </row>
      </sheetData>
      <sheetData sheetId="19"/>
      <sheetData sheetId="20">
        <row r="14">
          <cell r="F14">
            <v>99</v>
          </cell>
          <cell r="G14">
            <v>2</v>
          </cell>
          <cell r="H14">
            <v>15</v>
          </cell>
          <cell r="J14">
            <v>4</v>
          </cell>
          <cell r="K14">
            <v>33</v>
          </cell>
        </row>
        <row r="15">
          <cell r="F15">
            <v>79</v>
          </cell>
          <cell r="G15">
            <v>7</v>
          </cell>
          <cell r="H15">
            <v>15</v>
          </cell>
          <cell r="I15">
            <v>1</v>
          </cell>
          <cell r="J15">
            <v>1</v>
          </cell>
          <cell r="K15">
            <v>18</v>
          </cell>
        </row>
        <row r="16">
          <cell r="F16">
            <v>84</v>
          </cell>
          <cell r="G16">
            <v>5</v>
          </cell>
          <cell r="H16">
            <v>6</v>
          </cell>
          <cell r="I16">
            <v>2</v>
          </cell>
          <cell r="J16">
            <v>2</v>
          </cell>
          <cell r="K16">
            <v>16</v>
          </cell>
        </row>
      </sheetData>
      <sheetData sheetId="21"/>
      <sheetData sheetId="22"/>
      <sheetData sheetId="23"/>
      <sheetData sheetId="24">
        <row r="14">
          <cell r="E14">
            <v>3</v>
          </cell>
          <cell r="F14">
            <v>12</v>
          </cell>
          <cell r="G14">
            <v>12</v>
          </cell>
          <cell r="I14">
            <v>7</v>
          </cell>
          <cell r="J14">
            <v>1456</v>
          </cell>
          <cell r="K14">
            <v>1</v>
          </cell>
        </row>
        <row r="15">
          <cell r="E15">
            <v>7</v>
          </cell>
          <cell r="F15">
            <v>16</v>
          </cell>
          <cell r="G15">
            <v>5</v>
          </cell>
          <cell r="H15">
            <v>1</v>
          </cell>
          <cell r="I15">
            <v>14</v>
          </cell>
          <cell r="J15">
            <v>1928</v>
          </cell>
          <cell r="K15">
            <v>4</v>
          </cell>
        </row>
        <row r="16">
          <cell r="E16">
            <v>7</v>
          </cell>
          <cell r="F16">
            <v>34</v>
          </cell>
          <cell r="G16">
            <v>13</v>
          </cell>
          <cell r="I16">
            <v>10</v>
          </cell>
          <cell r="J16">
            <v>1996</v>
          </cell>
          <cell r="K16">
            <v>1</v>
          </cell>
        </row>
      </sheetData>
      <sheetData sheetId="25"/>
      <sheetData sheetId="26"/>
      <sheetData sheetId="27"/>
      <sheetData sheetId="28">
        <row r="16">
          <cell r="F16">
            <v>36</v>
          </cell>
          <cell r="G16">
            <v>3</v>
          </cell>
          <cell r="H16">
            <v>5</v>
          </cell>
          <cell r="J16">
            <v>1</v>
          </cell>
          <cell r="K16">
            <v>4</v>
          </cell>
        </row>
        <row r="17">
          <cell r="F17">
            <v>48</v>
          </cell>
          <cell r="G17">
            <v>2</v>
          </cell>
          <cell r="H17">
            <v>4</v>
          </cell>
          <cell r="J17">
            <v>3</v>
          </cell>
          <cell r="K17">
            <v>11</v>
          </cell>
        </row>
        <row r="18">
          <cell r="F18">
            <v>63</v>
          </cell>
          <cell r="G18">
            <v>2</v>
          </cell>
          <cell r="H18">
            <v>6</v>
          </cell>
          <cell r="I18">
            <v>2</v>
          </cell>
          <cell r="J18">
            <v>5</v>
          </cell>
          <cell r="K18">
            <v>25</v>
          </cell>
        </row>
      </sheetData>
      <sheetData sheetId="29">
        <row r="16">
          <cell r="E16">
            <v>8</v>
          </cell>
          <cell r="F16">
            <v>11</v>
          </cell>
          <cell r="G16">
            <v>7</v>
          </cell>
          <cell r="J16">
            <v>6139</v>
          </cell>
          <cell r="K16">
            <v>1</v>
          </cell>
        </row>
        <row r="17">
          <cell r="E17">
            <v>2</v>
          </cell>
          <cell r="F17">
            <v>2</v>
          </cell>
          <cell r="G17">
            <v>2</v>
          </cell>
          <cell r="J17">
            <v>6914</v>
          </cell>
          <cell r="K17">
            <v>2</v>
          </cell>
        </row>
        <row r="18">
          <cell r="E18">
            <v>2</v>
          </cell>
          <cell r="F18">
            <v>0</v>
          </cell>
          <cell r="G18">
            <v>2</v>
          </cell>
          <cell r="I18">
            <v>3</v>
          </cell>
          <cell r="J18">
            <v>6569</v>
          </cell>
          <cell r="K18">
            <v>1</v>
          </cell>
        </row>
      </sheetData>
      <sheetData sheetId="30">
        <row r="16">
          <cell r="F16">
            <v>100</v>
          </cell>
          <cell r="G16">
            <v>13</v>
          </cell>
          <cell r="H16">
            <v>26</v>
          </cell>
          <cell r="I16">
            <v>2</v>
          </cell>
          <cell r="J16">
            <v>1</v>
          </cell>
          <cell r="K16">
            <v>16</v>
          </cell>
        </row>
        <row r="17">
          <cell r="F17">
            <v>89</v>
          </cell>
          <cell r="G17">
            <v>12</v>
          </cell>
          <cell r="H17">
            <v>43</v>
          </cell>
          <cell r="I17">
            <v>3</v>
          </cell>
          <cell r="J17">
            <v>2</v>
          </cell>
          <cell r="K17">
            <v>18</v>
          </cell>
        </row>
        <row r="18">
          <cell r="F18">
            <v>128</v>
          </cell>
          <cell r="G18">
            <v>13</v>
          </cell>
          <cell r="H18">
            <v>48</v>
          </cell>
          <cell r="I18">
            <v>2</v>
          </cell>
          <cell r="J18">
            <v>1</v>
          </cell>
          <cell r="K18">
            <v>19</v>
          </cell>
        </row>
      </sheetData>
      <sheetData sheetId="31">
        <row r="16">
          <cell r="E16">
            <v>2</v>
          </cell>
          <cell r="F16">
            <v>135</v>
          </cell>
          <cell r="G16">
            <v>1</v>
          </cell>
          <cell r="I16">
            <v>1</v>
          </cell>
          <cell r="J16">
            <v>684</v>
          </cell>
          <cell r="K16">
            <v>38</v>
          </cell>
        </row>
        <row r="17">
          <cell r="E17">
            <v>1</v>
          </cell>
          <cell r="F17">
            <v>255</v>
          </cell>
          <cell r="G17">
            <v>1</v>
          </cell>
          <cell r="H17">
            <v>1</v>
          </cell>
          <cell r="I17">
            <v>5</v>
          </cell>
          <cell r="J17">
            <v>1241</v>
          </cell>
          <cell r="K17">
            <v>56</v>
          </cell>
        </row>
        <row r="18">
          <cell r="E18">
            <v>1</v>
          </cell>
          <cell r="F18">
            <v>405</v>
          </cell>
          <cell r="J18">
            <v>1882</v>
          </cell>
          <cell r="K18">
            <v>60</v>
          </cell>
        </row>
      </sheetData>
      <sheetData sheetId="32"/>
      <sheetData sheetId="33"/>
      <sheetData sheetId="34"/>
      <sheetData sheetId="35"/>
      <sheetData sheetId="36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6.5 (bpk)"/>
      <sheetName val="6.1"/>
      <sheetName val="6.2"/>
      <sheetName val="6.3"/>
      <sheetName val="6.4"/>
      <sheetName val="6.5"/>
      <sheetName val="6.6"/>
      <sheetName val="6.7"/>
      <sheetName val="6.8"/>
      <sheetName val="6.9"/>
      <sheetName val="6.10"/>
      <sheetName val="6.11"/>
      <sheetName val="6.12"/>
      <sheetName val="6.13"/>
      <sheetName val="6.13 (2)"/>
      <sheetName val="6.14"/>
      <sheetName val="6.14 (2)"/>
      <sheetName val="6.15"/>
      <sheetName val="6.15 (2)"/>
    </sheetNames>
    <sheetDataSet>
      <sheetData sheetId="0" refreshError="1"/>
      <sheetData sheetId="1" refreshError="1"/>
      <sheetData sheetId="2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/>
      <sheetData sheetId="16"/>
      <sheetData sheetId="17" refreshError="1"/>
      <sheetData sheetId="18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6.5 (bpk)"/>
      <sheetName val="7.1"/>
      <sheetName val="7.2"/>
      <sheetName val="7.3"/>
      <sheetName val="7.4"/>
      <sheetName val="7.5"/>
      <sheetName val="7.6"/>
      <sheetName val="7.7"/>
      <sheetName val="7.8"/>
      <sheetName val="7.9"/>
      <sheetName val="7.10"/>
      <sheetName val="7.11"/>
      <sheetName val="7.12"/>
      <sheetName val="7.13"/>
      <sheetName val="7.13 (2)"/>
      <sheetName val="7.14"/>
      <sheetName val="7.14 (2)"/>
      <sheetName val="7.15"/>
      <sheetName val="7.15 (2)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6.5 (bpk)"/>
      <sheetName val="7.1"/>
      <sheetName val="7.2"/>
      <sheetName val="7.3"/>
      <sheetName val="7.4"/>
      <sheetName val="7.5 "/>
      <sheetName val="7.6"/>
      <sheetName val="7.7 "/>
      <sheetName val="7.8 "/>
      <sheetName val="7.9 "/>
      <sheetName val="7.10 "/>
      <sheetName val="7.11"/>
      <sheetName val="7.12"/>
      <sheetName val="7.13"/>
      <sheetName val="7.14"/>
      <sheetName val="7.15"/>
      <sheetName val="7.16"/>
      <sheetName val="7.16(2)"/>
      <sheetName val="7.17"/>
      <sheetName val="7.17 (2)"/>
      <sheetName val="7.17 (3)"/>
      <sheetName val="7.18"/>
      <sheetName val="7.18 (2)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5.10Johor"/>
      <sheetName val="5.10Kedah"/>
      <sheetName val="5.10Kelantan"/>
      <sheetName val="5.10Melaka"/>
      <sheetName val="5.10N.s"/>
      <sheetName val="5.10Pahang"/>
      <sheetName val="5.10Perak"/>
      <sheetName val="5.10Perlis,P.P"/>
      <sheetName val="5.10Sabah"/>
      <sheetName val="5.10Sabah(samb)"/>
      <sheetName val="5.10Sarawak"/>
      <sheetName val="5.10Sarawak(samb)"/>
      <sheetName val="5.10Selangor"/>
      <sheetName val="5.10T'ganu"/>
      <sheetName val="5.11"/>
      <sheetName val="Sheet1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5.10Johor"/>
      <sheetName val="5.10Kedah"/>
      <sheetName val="5.10Kelantan"/>
      <sheetName val="5.10Melaka"/>
      <sheetName val="5.10N.s"/>
      <sheetName val="5.10Pahang"/>
      <sheetName val="5.10Perak"/>
      <sheetName val="5.10Perlis,P.P"/>
      <sheetName val="5.10Sabah"/>
      <sheetName val="5.10Sabah(samb)"/>
      <sheetName val="5.10Sarawak"/>
      <sheetName val="5.10Sarawak(samb)"/>
      <sheetName val="5.10Selangor"/>
      <sheetName val="5.10T'ganu"/>
      <sheetName val="5.11"/>
      <sheetName val="Sheet1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4.1"/>
      <sheetName val="4.3"/>
      <sheetName val="4.4"/>
      <sheetName val="4.5"/>
      <sheetName val="4.6"/>
      <sheetName val="4.7"/>
      <sheetName val="4.7 samb"/>
      <sheetName val="4.8"/>
      <sheetName val="4.10"/>
      <sheetName val="4.9"/>
      <sheetName val="4.13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 refreshError="1"/>
      <sheetData sheetId="10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../../../NASTASA/AppData/Local/Microsoft/Windows/INetCache/nurdiyana/AppData/Local/Microsoft/Windows/nurdiyana/AppData/Local/Microsoft/Windows/Temporary%20Internet%20Files/Content.Outlook/AppData/Local/Microsoft/Windows/Temporary%20Internet%20Files/AppData/Local/Microsoft/Windows/AppData/Local/Microsoft/Windows/Temporary%20Internet%20Files/Users/roziana/AppData/Local/Microsoft/Local%20Settings/rosnani/rosnani/Local%20Settings/Local%20Settings/Temporary%20Internet%20Files/senarai%20kerja%20indikator%20sosial.xls" TargetMode="External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3.bin"/><Relationship Id="rId1" Type="http://schemas.openxmlformats.org/officeDocument/2006/relationships/hyperlink" Target="..\..\..\NASTASA\AppData\Local\Microsoft\Windows\INetCache\nurdiyana\AppData\Local\Microsoft\Windows\nurdiyana\AppData\Local\Microsoft\Windows\Temporary%20Internet%20Files\Content.Outlook\AppData\Local\Microsoft\Windows\Temporary%20Internet%20Files\AppData\Local\Microsoft\Windows\AppData\Local\Microsoft\Windows\Temporary%20Internet%20Files\Users\roziana\AppData\Local\Microsoft\Local%20Settings\rosnani\rosnani\Local%20Settings\Local%20Settings\Temporary%20Internet%20Files\senarai%20kerja%20indikator%20sosial.xls" TargetMode="External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transitionEvaluation="1"/>
  <dimension ref="B1:AB63"/>
  <sheetViews>
    <sheetView showGridLines="0" topLeftCell="A7" workbookViewId="0">
      <selection activeCell="G40" sqref="G40"/>
    </sheetView>
  </sheetViews>
  <sheetFormatPr defaultColWidth="8.33203125" defaultRowHeight="12.75"/>
  <cols>
    <col min="1" max="1" width="2" style="7" customWidth="1"/>
    <col min="2" max="2" width="1" style="7" customWidth="1"/>
    <col min="3" max="3" width="19.33203125" style="7" customWidth="1"/>
    <col min="4" max="4" width="0.5" style="7" customWidth="1"/>
    <col min="5" max="5" width="7.6640625" style="7" customWidth="1"/>
    <col min="6" max="6" width="1.6640625" style="7" customWidth="1"/>
    <col min="7" max="7" width="11.6640625" style="7" customWidth="1"/>
    <col min="8" max="8" width="1.6640625" style="7" customWidth="1"/>
    <col min="9" max="9" width="6.83203125" style="7" customWidth="1"/>
    <col min="10" max="10" width="1.6640625" style="7" customWidth="1"/>
    <col min="11" max="11" width="11.6640625" style="7" customWidth="1"/>
    <col min="12" max="12" width="2.33203125" style="7" customWidth="1"/>
    <col min="13" max="13" width="6.83203125" style="7" customWidth="1"/>
    <col min="14" max="14" width="1.6640625" style="7" customWidth="1"/>
    <col min="15" max="15" width="11.6640625" style="7" customWidth="1"/>
    <col min="16" max="16" width="1.83203125" style="7" customWidth="1"/>
    <col min="17" max="17" width="7" style="7" customWidth="1"/>
    <col min="18" max="18" width="1.6640625" style="7" customWidth="1"/>
    <col min="19" max="19" width="11.33203125" style="7" customWidth="1"/>
    <col min="20" max="20" width="1.83203125" style="7" customWidth="1"/>
    <col min="21" max="21" width="6.83203125" style="7" customWidth="1"/>
    <col min="22" max="22" width="11.6640625" style="7" customWidth="1"/>
    <col min="23" max="23" width="0.83203125" style="7" customWidth="1"/>
    <col min="24" max="16384" width="8.33203125" style="7"/>
  </cols>
  <sheetData>
    <row r="1" spans="2:23" ht="12" customHeight="1"/>
    <row r="2" spans="2:23" ht="12" customHeight="1">
      <c r="T2" s="8"/>
      <c r="U2" s="9"/>
      <c r="V2" s="9"/>
      <c r="W2" s="11" t="s">
        <v>0</v>
      </c>
    </row>
    <row r="3" spans="2:23" ht="12" customHeight="1">
      <c r="T3" s="8"/>
      <c r="U3" s="9"/>
      <c r="V3" s="9"/>
      <c r="W3" s="13" t="s">
        <v>1</v>
      </c>
    </row>
    <row r="4" spans="2:23" ht="12" customHeight="1"/>
    <row r="5" spans="2:23" ht="12" customHeight="1"/>
    <row r="6" spans="2:23" ht="12" customHeight="1"/>
    <row r="7" spans="2:23" ht="12" customHeight="1"/>
    <row r="8" spans="2:23">
      <c r="C8" s="10" t="s">
        <v>140</v>
      </c>
      <c r="D8" s="10"/>
    </row>
    <row r="9" spans="2:23">
      <c r="C9" s="14" t="s">
        <v>150</v>
      </c>
      <c r="D9" s="10"/>
    </row>
    <row r="10" spans="2:23">
      <c r="C10" s="12" t="s">
        <v>151</v>
      </c>
      <c r="D10" s="12"/>
    </row>
    <row r="11" spans="2:23" ht="15" customHeight="1"/>
    <row r="12" spans="2:23" ht="3.95" customHeight="1">
      <c r="B12" s="15"/>
      <c r="C12" s="16"/>
      <c r="D12" s="17"/>
      <c r="E12" s="16"/>
      <c r="F12" s="16"/>
      <c r="G12" s="16"/>
      <c r="H12" s="16"/>
      <c r="I12" s="16"/>
      <c r="J12" s="16"/>
      <c r="K12" s="16"/>
      <c r="L12" s="16"/>
      <c r="M12" s="16"/>
      <c r="N12" s="16"/>
      <c r="O12" s="16"/>
      <c r="P12" s="16"/>
      <c r="Q12" s="16"/>
      <c r="R12" s="16"/>
      <c r="S12" s="16"/>
      <c r="T12" s="16"/>
      <c r="U12" s="16"/>
      <c r="V12" s="16"/>
      <c r="W12" s="18"/>
    </row>
    <row r="13" spans="2:23">
      <c r="B13" s="19"/>
      <c r="C13" s="20"/>
      <c r="D13" s="21"/>
      <c r="E13" s="844">
        <v>2006</v>
      </c>
      <c r="F13" s="844"/>
      <c r="G13" s="844"/>
      <c r="H13" s="23"/>
      <c r="I13" s="844">
        <v>2007</v>
      </c>
      <c r="J13" s="844"/>
      <c r="K13" s="844"/>
      <c r="L13" s="22"/>
      <c r="M13" s="844">
        <v>2008</v>
      </c>
      <c r="N13" s="844"/>
      <c r="O13" s="844"/>
      <c r="P13" s="22"/>
      <c r="Q13" s="844">
        <v>2009</v>
      </c>
      <c r="R13" s="844"/>
      <c r="S13" s="844"/>
      <c r="T13" s="22"/>
      <c r="U13" s="844">
        <v>2010</v>
      </c>
      <c r="V13" s="844"/>
      <c r="W13" s="24"/>
    </row>
    <row r="14" spans="2:23" ht="4.5" customHeight="1">
      <c r="B14" s="19"/>
      <c r="C14" s="20"/>
      <c r="D14" s="21"/>
      <c r="E14" s="23"/>
      <c r="F14" s="23"/>
      <c r="G14" s="23"/>
      <c r="H14" s="23"/>
      <c r="I14" s="23"/>
      <c r="J14" s="23"/>
      <c r="K14" s="23"/>
      <c r="L14" s="22"/>
      <c r="M14" s="23"/>
      <c r="N14" s="23"/>
      <c r="O14" s="23"/>
      <c r="P14" s="22"/>
      <c r="Q14" s="23"/>
      <c r="R14" s="23"/>
      <c r="S14" s="23"/>
      <c r="T14" s="22"/>
      <c r="U14" s="23"/>
      <c r="V14" s="23"/>
      <c r="W14" s="24"/>
    </row>
    <row r="15" spans="2:23" ht="3.95" customHeight="1">
      <c r="B15" s="19"/>
      <c r="C15" s="20"/>
      <c r="D15" s="21"/>
      <c r="E15" s="25"/>
      <c r="F15" s="25"/>
      <c r="G15" s="25"/>
      <c r="H15" s="20"/>
      <c r="I15" s="25"/>
      <c r="J15" s="25"/>
      <c r="K15" s="25"/>
      <c r="L15" s="20"/>
      <c r="M15" s="25"/>
      <c r="N15" s="25"/>
      <c r="O15" s="25"/>
      <c r="P15" s="20"/>
      <c r="Q15" s="25"/>
      <c r="R15" s="25"/>
      <c r="S15" s="25"/>
      <c r="T15" s="20"/>
      <c r="U15" s="25"/>
      <c r="V15" s="25"/>
      <c r="W15" s="26"/>
    </row>
    <row r="16" spans="2:23" ht="17.25" customHeight="1">
      <c r="B16" s="19"/>
      <c r="C16" s="22" t="s">
        <v>51</v>
      </c>
      <c r="D16" s="21"/>
      <c r="E16" s="48" t="s">
        <v>53</v>
      </c>
      <c r="F16" s="48"/>
      <c r="G16" s="48" t="s">
        <v>52</v>
      </c>
      <c r="H16" s="48"/>
      <c r="I16" s="48" t="s">
        <v>53</v>
      </c>
      <c r="J16" s="48"/>
      <c r="K16" s="48" t="s">
        <v>52</v>
      </c>
      <c r="L16" s="48"/>
      <c r="M16" s="48" t="s">
        <v>53</v>
      </c>
      <c r="N16" s="48"/>
      <c r="O16" s="48" t="s">
        <v>52</v>
      </c>
      <c r="P16" s="48"/>
      <c r="Q16" s="48" t="s">
        <v>53</v>
      </c>
      <c r="R16" s="48"/>
      <c r="S16" s="48" t="s">
        <v>52</v>
      </c>
      <c r="T16" s="48"/>
      <c r="U16" s="48" t="s">
        <v>53</v>
      </c>
      <c r="V16" s="48" t="s">
        <v>52</v>
      </c>
      <c r="W16" s="49"/>
    </row>
    <row r="17" spans="2:28">
      <c r="B17" s="19"/>
      <c r="C17" s="22" t="s">
        <v>21</v>
      </c>
      <c r="D17" s="27"/>
      <c r="E17" s="50" t="s">
        <v>57</v>
      </c>
      <c r="F17" s="50"/>
      <c r="G17" s="50" t="s">
        <v>137</v>
      </c>
      <c r="H17" s="50"/>
      <c r="I17" s="50" t="s">
        <v>57</v>
      </c>
      <c r="J17" s="50"/>
      <c r="K17" s="50" t="s">
        <v>137</v>
      </c>
      <c r="L17" s="48"/>
      <c r="M17" s="50" t="s">
        <v>57</v>
      </c>
      <c r="N17" s="50"/>
      <c r="O17" s="50" t="s">
        <v>137</v>
      </c>
      <c r="P17" s="48"/>
      <c r="Q17" s="50" t="s">
        <v>57</v>
      </c>
      <c r="R17" s="50"/>
      <c r="S17" s="50" t="s">
        <v>137</v>
      </c>
      <c r="T17" s="48"/>
      <c r="U17" s="50" t="s">
        <v>57</v>
      </c>
      <c r="V17" s="50" t="s">
        <v>137</v>
      </c>
      <c r="W17" s="51"/>
    </row>
    <row r="18" spans="2:28">
      <c r="B18" s="19"/>
      <c r="C18" s="28" t="s">
        <v>134</v>
      </c>
      <c r="D18" s="27"/>
      <c r="E18" s="50"/>
      <c r="F18" s="50"/>
      <c r="G18" s="50"/>
      <c r="H18" s="52"/>
      <c r="I18" s="50"/>
      <c r="J18" s="50"/>
      <c r="K18" s="50"/>
      <c r="L18" s="48"/>
      <c r="M18" s="50"/>
      <c r="N18" s="50"/>
      <c r="O18" s="50"/>
      <c r="P18" s="48"/>
      <c r="Q18" s="50"/>
      <c r="R18" s="50"/>
      <c r="S18" s="50"/>
      <c r="T18" s="48"/>
      <c r="U18" s="50"/>
      <c r="V18" s="50"/>
      <c r="W18" s="51"/>
    </row>
    <row r="19" spans="2:28">
      <c r="B19" s="19"/>
      <c r="D19" s="30"/>
      <c r="E19" s="50"/>
      <c r="F19" s="50"/>
      <c r="G19" s="50"/>
      <c r="H19" s="52"/>
      <c r="I19" s="50"/>
      <c r="J19" s="50"/>
      <c r="K19" s="50"/>
      <c r="L19" s="50"/>
      <c r="M19" s="50"/>
      <c r="N19" s="50"/>
      <c r="O19" s="50"/>
      <c r="P19" s="50"/>
      <c r="Q19" s="50"/>
      <c r="R19" s="50"/>
      <c r="S19" s="50"/>
      <c r="T19" s="50"/>
      <c r="U19" s="50"/>
      <c r="V19" s="50"/>
      <c r="W19" s="53"/>
    </row>
    <row r="20" spans="2:28" ht="6" customHeight="1">
      <c r="B20" s="31"/>
      <c r="C20" s="32" t="s">
        <v>2</v>
      </c>
      <c r="D20" s="33"/>
      <c r="E20" s="54"/>
      <c r="F20" s="54"/>
      <c r="G20" s="54"/>
      <c r="H20" s="54"/>
      <c r="I20" s="54"/>
      <c r="J20" s="54"/>
      <c r="K20" s="54"/>
      <c r="L20" s="54"/>
      <c r="M20" s="54"/>
      <c r="N20" s="54"/>
      <c r="O20" s="54"/>
      <c r="P20" s="54"/>
      <c r="Q20" s="54"/>
      <c r="R20" s="54"/>
      <c r="S20" s="54"/>
      <c r="T20" s="54"/>
      <c r="U20" s="54"/>
      <c r="V20" s="54"/>
      <c r="W20" s="55"/>
    </row>
    <row r="21" spans="2:28" ht="4.9000000000000004" customHeight="1">
      <c r="B21" s="19"/>
      <c r="C21" s="20"/>
      <c r="D21" s="21"/>
      <c r="E21" s="56"/>
      <c r="F21" s="56"/>
      <c r="G21" s="56"/>
      <c r="H21" s="56"/>
      <c r="I21" s="56"/>
      <c r="J21" s="56"/>
      <c r="K21" s="56"/>
      <c r="L21" s="56"/>
      <c r="M21" s="56"/>
      <c r="N21" s="56"/>
      <c r="O21" s="56"/>
      <c r="P21" s="56"/>
      <c r="Q21" s="56"/>
      <c r="R21" s="56"/>
      <c r="S21" s="56"/>
      <c r="T21" s="56"/>
      <c r="U21" s="56"/>
      <c r="V21" s="56"/>
      <c r="W21" s="57"/>
    </row>
    <row r="22" spans="2:28" ht="18" customHeight="1">
      <c r="B22" s="34" t="s">
        <v>50</v>
      </c>
      <c r="C22" s="20"/>
      <c r="D22" s="21"/>
      <c r="E22" s="58">
        <f>SUM(E25:E52)</f>
        <v>6287</v>
      </c>
      <c r="F22" s="58"/>
      <c r="G22" s="58">
        <f t="shared" ref="G22:V22" si="0">SUM(G25:G52)</f>
        <v>29138</v>
      </c>
      <c r="H22" s="67"/>
      <c r="I22" s="58">
        <f t="shared" si="0"/>
        <v>6282</v>
      </c>
      <c r="J22" s="58"/>
      <c r="K22" s="58">
        <f t="shared" si="0"/>
        <v>21435</v>
      </c>
      <c r="L22" s="67" t="s">
        <v>154</v>
      </c>
      <c r="M22" s="58">
        <f t="shared" si="0"/>
        <v>6527</v>
      </c>
      <c r="N22" s="58"/>
      <c r="O22" s="58">
        <f t="shared" si="0"/>
        <v>19220</v>
      </c>
      <c r="P22" s="67" t="s">
        <v>154</v>
      </c>
      <c r="Q22" s="58">
        <f t="shared" si="0"/>
        <v>6745</v>
      </c>
      <c r="R22" s="58"/>
      <c r="S22" s="58">
        <f t="shared" si="0"/>
        <v>17927</v>
      </c>
      <c r="T22" s="58"/>
      <c r="U22" s="58">
        <f t="shared" si="0"/>
        <v>6872</v>
      </c>
      <c r="V22" s="58">
        <f t="shared" si="0"/>
        <v>14525</v>
      </c>
      <c r="W22" s="59"/>
    </row>
    <row r="23" spans="2:28" ht="11.1" customHeight="1">
      <c r="B23" s="36" t="s">
        <v>49</v>
      </c>
      <c r="C23" s="29"/>
      <c r="D23" s="37"/>
      <c r="E23" s="60"/>
      <c r="F23" s="60"/>
      <c r="G23" s="58"/>
      <c r="H23" s="60"/>
      <c r="I23" s="60"/>
      <c r="J23" s="60"/>
      <c r="K23" s="60"/>
      <c r="L23" s="60"/>
      <c r="M23" s="60"/>
      <c r="N23" s="60"/>
      <c r="O23" s="60"/>
      <c r="P23" s="60"/>
      <c r="Q23" s="60"/>
      <c r="R23" s="60"/>
      <c r="S23" s="60"/>
      <c r="T23" s="60"/>
      <c r="U23" s="60"/>
      <c r="V23" s="60"/>
      <c r="W23" s="61"/>
    </row>
    <row r="24" spans="2:28" ht="11.1" customHeight="1">
      <c r="B24" s="36"/>
      <c r="C24" s="29"/>
      <c r="D24" s="37"/>
      <c r="E24" s="60"/>
      <c r="F24" s="60"/>
      <c r="G24" s="58"/>
      <c r="H24" s="58"/>
      <c r="I24" s="58"/>
      <c r="J24" s="58"/>
      <c r="K24" s="58"/>
      <c r="L24" s="58"/>
      <c r="M24" s="58"/>
      <c r="N24" s="58"/>
      <c r="O24" s="58"/>
      <c r="P24" s="58"/>
      <c r="Q24" s="58"/>
      <c r="R24" s="58"/>
      <c r="S24" s="58"/>
      <c r="T24" s="58"/>
      <c r="U24" s="58"/>
      <c r="V24" s="58"/>
      <c r="W24" s="61"/>
    </row>
    <row r="25" spans="2:28" ht="15" customHeight="1">
      <c r="B25" s="19"/>
      <c r="C25" s="22" t="s">
        <v>25</v>
      </c>
      <c r="D25" s="27"/>
      <c r="E25" s="62">
        <v>595</v>
      </c>
      <c r="F25" s="62"/>
      <c r="G25" s="62">
        <v>2204</v>
      </c>
      <c r="H25" s="62"/>
      <c r="I25" s="62">
        <v>636</v>
      </c>
      <c r="J25" s="62"/>
      <c r="K25" s="62">
        <v>1466</v>
      </c>
      <c r="L25" s="67" t="s">
        <v>154</v>
      </c>
      <c r="M25" s="62">
        <v>598</v>
      </c>
      <c r="N25" s="62"/>
      <c r="O25" s="62">
        <v>1203</v>
      </c>
      <c r="P25" s="67" t="s">
        <v>154</v>
      </c>
      <c r="Q25" s="64">
        <v>593</v>
      </c>
      <c r="R25" s="67" t="s">
        <v>154</v>
      </c>
      <c r="S25" s="62">
        <v>1199</v>
      </c>
      <c r="T25" s="67" t="s">
        <v>154</v>
      </c>
      <c r="U25" s="64">
        <v>626</v>
      </c>
      <c r="V25" s="62">
        <v>909</v>
      </c>
      <c r="W25" s="65"/>
      <c r="Y25" s="38"/>
      <c r="Z25" s="38"/>
    </row>
    <row r="26" spans="2:28" ht="11.1" customHeight="1">
      <c r="B26" s="19"/>
      <c r="C26" s="28" t="s">
        <v>48</v>
      </c>
      <c r="D26" s="30"/>
      <c r="E26" s="62"/>
      <c r="F26" s="62"/>
      <c r="G26" s="62"/>
      <c r="H26" s="62"/>
      <c r="I26" s="62"/>
      <c r="J26" s="62"/>
      <c r="K26" s="62"/>
      <c r="L26" s="62"/>
      <c r="M26" s="62"/>
      <c r="N26" s="62"/>
      <c r="O26" s="62"/>
      <c r="P26" s="63"/>
      <c r="Q26" s="64"/>
      <c r="R26" s="64"/>
      <c r="S26" s="64"/>
      <c r="T26" s="63"/>
      <c r="U26" s="64"/>
      <c r="V26" s="64"/>
      <c r="W26" s="65"/>
      <c r="Y26" s="38"/>
      <c r="Z26" s="38"/>
    </row>
    <row r="27" spans="2:28" ht="11.1" customHeight="1">
      <c r="B27" s="19"/>
      <c r="C27" s="28"/>
      <c r="D27" s="30"/>
      <c r="E27" s="62"/>
      <c r="F27" s="62"/>
      <c r="G27" s="62"/>
      <c r="H27" s="62"/>
      <c r="I27" s="62"/>
      <c r="J27" s="62"/>
      <c r="K27" s="62"/>
      <c r="L27" s="62"/>
      <c r="M27" s="62"/>
      <c r="N27" s="62"/>
      <c r="O27" s="62"/>
      <c r="P27" s="63"/>
      <c r="Q27" s="64"/>
      <c r="R27" s="64"/>
      <c r="S27" s="64"/>
      <c r="T27" s="63"/>
      <c r="U27" s="64"/>
      <c r="V27" s="64"/>
      <c r="W27" s="65"/>
      <c r="Y27" s="38"/>
      <c r="Z27" s="38"/>
    </row>
    <row r="28" spans="2:28" ht="15" customHeight="1">
      <c r="B28" s="19"/>
      <c r="C28" s="22" t="s">
        <v>41</v>
      </c>
      <c r="D28" s="27"/>
      <c r="E28" s="62">
        <v>228</v>
      </c>
      <c r="F28" s="62"/>
      <c r="G28" s="62">
        <v>962</v>
      </c>
      <c r="H28" s="62"/>
      <c r="I28" s="62">
        <v>190</v>
      </c>
      <c r="J28" s="67" t="s">
        <v>154</v>
      </c>
      <c r="K28" s="62">
        <v>682</v>
      </c>
      <c r="L28" s="62"/>
      <c r="M28" s="62">
        <v>203</v>
      </c>
      <c r="N28" s="67" t="s">
        <v>154</v>
      </c>
      <c r="O28" s="62">
        <v>510</v>
      </c>
      <c r="P28" s="67" t="s">
        <v>154</v>
      </c>
      <c r="Q28" s="64">
        <v>200</v>
      </c>
      <c r="R28" s="67" t="s">
        <v>154</v>
      </c>
      <c r="S28" s="62">
        <v>353</v>
      </c>
      <c r="T28" s="67" t="s">
        <v>154</v>
      </c>
      <c r="U28" s="64">
        <v>192</v>
      </c>
      <c r="V28" s="62">
        <v>300</v>
      </c>
      <c r="W28" s="65"/>
      <c r="Y28" s="38"/>
      <c r="Z28" s="38"/>
    </row>
    <row r="29" spans="2:28" ht="12" customHeight="1">
      <c r="B29" s="19"/>
      <c r="C29" s="22" t="s">
        <v>47</v>
      </c>
      <c r="D29" s="27"/>
      <c r="E29" s="62"/>
      <c r="F29" s="62"/>
      <c r="G29" s="62"/>
      <c r="H29" s="62"/>
      <c r="I29" s="62"/>
      <c r="J29" s="62"/>
      <c r="K29" s="62"/>
      <c r="L29" s="62"/>
      <c r="M29" s="62"/>
      <c r="N29" s="62"/>
      <c r="O29" s="62"/>
      <c r="P29" s="63"/>
      <c r="Q29" s="64"/>
      <c r="R29" s="64"/>
      <c r="S29" s="64"/>
      <c r="T29" s="63"/>
      <c r="U29" s="64"/>
      <c r="V29" s="64"/>
      <c r="W29" s="65"/>
      <c r="Y29" s="38"/>
      <c r="Z29" s="38"/>
    </row>
    <row r="30" spans="2:28" ht="11.1" customHeight="1">
      <c r="B30" s="19"/>
      <c r="C30" s="28" t="s">
        <v>46</v>
      </c>
      <c r="D30" s="30"/>
      <c r="E30" s="62"/>
      <c r="F30" s="62"/>
      <c r="G30" s="62"/>
      <c r="H30" s="62"/>
      <c r="I30" s="62"/>
      <c r="J30" s="62"/>
      <c r="K30" s="62"/>
      <c r="L30" s="62"/>
      <c r="M30" s="62"/>
      <c r="N30" s="62"/>
      <c r="O30" s="62"/>
      <c r="P30" s="63"/>
      <c r="Q30" s="64"/>
      <c r="R30" s="64"/>
      <c r="S30" s="64"/>
      <c r="T30" s="63"/>
      <c r="U30" s="64"/>
      <c r="V30" s="64"/>
      <c r="W30" s="65"/>
      <c r="Y30" s="38"/>
      <c r="Z30" s="38"/>
    </row>
    <row r="31" spans="2:28" ht="11.1" customHeight="1">
      <c r="B31" s="19"/>
      <c r="C31" s="28"/>
      <c r="D31" s="30"/>
      <c r="E31" s="62"/>
      <c r="F31" s="62"/>
      <c r="G31" s="62"/>
      <c r="H31" s="62"/>
      <c r="I31" s="62"/>
      <c r="J31" s="62"/>
      <c r="K31" s="62"/>
      <c r="L31" s="62"/>
      <c r="M31" s="62"/>
      <c r="N31" s="62"/>
      <c r="O31" s="62"/>
      <c r="P31" s="63"/>
      <c r="Q31" s="64"/>
      <c r="R31" s="64"/>
      <c r="S31" s="64"/>
      <c r="T31" s="63"/>
      <c r="U31" s="64"/>
      <c r="V31" s="62"/>
      <c r="W31" s="65"/>
      <c r="Y31" s="38"/>
      <c r="Z31" s="38"/>
    </row>
    <row r="32" spans="2:28" ht="15" customHeight="1">
      <c r="B32" s="19"/>
      <c r="C32" s="22" t="s">
        <v>45</v>
      </c>
      <c r="D32" s="27"/>
      <c r="E32" s="62">
        <v>677</v>
      </c>
      <c r="F32" s="62"/>
      <c r="G32" s="62">
        <v>2858</v>
      </c>
      <c r="H32" s="62"/>
      <c r="I32" s="62">
        <v>1228</v>
      </c>
      <c r="J32" s="67" t="s">
        <v>154</v>
      </c>
      <c r="K32" s="62">
        <v>3756</v>
      </c>
      <c r="L32" s="67" t="s">
        <v>154</v>
      </c>
      <c r="M32" s="62">
        <v>1335</v>
      </c>
      <c r="N32" s="67" t="s">
        <v>154</v>
      </c>
      <c r="O32" s="62">
        <v>3314</v>
      </c>
      <c r="P32" s="67" t="s">
        <v>154</v>
      </c>
      <c r="Q32" s="64">
        <v>831</v>
      </c>
      <c r="R32" s="67" t="s">
        <v>154</v>
      </c>
      <c r="S32" s="62">
        <v>1919</v>
      </c>
      <c r="T32" s="67" t="s">
        <v>154</v>
      </c>
      <c r="U32" s="64">
        <v>1421</v>
      </c>
      <c r="V32" s="62">
        <v>2364</v>
      </c>
      <c r="W32" s="65"/>
      <c r="X32" s="39"/>
      <c r="Y32" s="38"/>
      <c r="Z32" s="38"/>
      <c r="AA32" s="39"/>
      <c r="AB32" s="39"/>
    </row>
    <row r="33" spans="2:28" ht="11.1" customHeight="1">
      <c r="B33" s="19"/>
      <c r="C33" s="28" t="s">
        <v>44</v>
      </c>
      <c r="D33" s="30"/>
      <c r="E33" s="62"/>
      <c r="F33" s="62"/>
      <c r="G33" s="62"/>
      <c r="H33" s="62"/>
      <c r="I33" s="62"/>
      <c r="J33" s="62"/>
      <c r="K33" s="62"/>
      <c r="L33" s="62"/>
      <c r="M33" s="62"/>
      <c r="N33" s="62"/>
      <c r="O33" s="62"/>
      <c r="P33" s="63"/>
      <c r="Q33" s="64"/>
      <c r="R33" s="64"/>
      <c r="S33" s="64"/>
      <c r="T33" s="63"/>
      <c r="U33" s="64"/>
      <c r="V33" s="62"/>
      <c r="W33" s="65"/>
      <c r="Y33" s="38"/>
      <c r="Z33" s="38"/>
    </row>
    <row r="34" spans="2:28" ht="11.1" customHeight="1">
      <c r="B34" s="19"/>
      <c r="C34" s="28"/>
      <c r="D34" s="30"/>
      <c r="E34" s="62"/>
      <c r="F34" s="62"/>
      <c r="G34" s="62"/>
      <c r="H34" s="62"/>
      <c r="I34" s="62"/>
      <c r="J34" s="62"/>
      <c r="K34" s="62"/>
      <c r="L34" s="62"/>
      <c r="M34" s="62"/>
      <c r="N34" s="62"/>
      <c r="O34" s="62"/>
      <c r="P34" s="63"/>
      <c r="Q34" s="64"/>
      <c r="R34" s="64"/>
      <c r="S34" s="64"/>
      <c r="T34" s="63"/>
      <c r="U34" s="64"/>
      <c r="V34" s="64"/>
      <c r="W34" s="65"/>
      <c r="Y34" s="38"/>
      <c r="Z34" s="38"/>
    </row>
    <row r="35" spans="2:28" ht="15" customHeight="1">
      <c r="B35" s="19"/>
      <c r="C35" s="22" t="s">
        <v>43</v>
      </c>
      <c r="D35" s="27"/>
      <c r="E35" s="62">
        <v>142</v>
      </c>
      <c r="F35" s="62"/>
      <c r="G35" s="62">
        <v>459</v>
      </c>
      <c r="H35" s="62"/>
      <c r="I35" s="62">
        <v>204</v>
      </c>
      <c r="J35" s="67" t="s">
        <v>154</v>
      </c>
      <c r="K35" s="62">
        <v>436</v>
      </c>
      <c r="L35" s="67" t="s">
        <v>154</v>
      </c>
      <c r="M35" s="62">
        <v>195</v>
      </c>
      <c r="N35" s="67" t="s">
        <v>154</v>
      </c>
      <c r="O35" s="62">
        <v>354</v>
      </c>
      <c r="P35" s="67" t="s">
        <v>154</v>
      </c>
      <c r="Q35" s="64">
        <v>148</v>
      </c>
      <c r="R35" s="64"/>
      <c r="S35" s="62">
        <v>154</v>
      </c>
      <c r="T35" s="67" t="s">
        <v>154</v>
      </c>
      <c r="U35" s="64">
        <v>202</v>
      </c>
      <c r="V35" s="62">
        <v>217</v>
      </c>
      <c r="W35" s="65"/>
      <c r="X35" s="39"/>
      <c r="Y35" s="38"/>
      <c r="Z35" s="38"/>
      <c r="AA35" s="39"/>
      <c r="AB35" s="39"/>
    </row>
    <row r="36" spans="2:28" ht="11.1" customHeight="1">
      <c r="B36" s="19"/>
      <c r="C36" s="28" t="s">
        <v>42</v>
      </c>
      <c r="D36" s="30"/>
      <c r="E36" s="62"/>
      <c r="F36" s="62"/>
      <c r="G36" s="62"/>
      <c r="H36" s="62"/>
      <c r="I36" s="62"/>
      <c r="J36" s="62"/>
      <c r="K36" s="62"/>
      <c r="L36" s="62"/>
      <c r="M36" s="62"/>
      <c r="N36" s="62"/>
      <c r="O36" s="62"/>
      <c r="P36" s="63"/>
      <c r="Q36" s="64"/>
      <c r="R36" s="64"/>
      <c r="S36" s="64"/>
      <c r="T36" s="63"/>
      <c r="U36" s="64"/>
      <c r="V36" s="64"/>
      <c r="W36" s="65"/>
      <c r="Y36" s="38"/>
      <c r="Z36" s="38"/>
    </row>
    <row r="37" spans="2:28" ht="11.1" customHeight="1">
      <c r="B37" s="19"/>
      <c r="C37" s="28"/>
      <c r="D37" s="30"/>
      <c r="E37" s="62"/>
      <c r="F37" s="62"/>
      <c r="G37" s="62"/>
      <c r="H37" s="62"/>
      <c r="I37" s="62"/>
      <c r="J37" s="62"/>
      <c r="K37" s="62"/>
      <c r="L37" s="62"/>
      <c r="M37" s="62"/>
      <c r="N37" s="62"/>
      <c r="O37" s="62"/>
      <c r="P37" s="63"/>
      <c r="Q37" s="64"/>
      <c r="R37" s="64"/>
      <c r="S37" s="64"/>
      <c r="T37" s="63"/>
      <c r="U37" s="64"/>
      <c r="V37" s="64"/>
      <c r="W37" s="65"/>
      <c r="Y37" s="38"/>
      <c r="Z37" s="38"/>
    </row>
    <row r="38" spans="2:28" ht="15" customHeight="1">
      <c r="B38" s="19"/>
      <c r="C38" s="66" t="s">
        <v>152</v>
      </c>
      <c r="D38" s="27"/>
      <c r="E38" s="62">
        <v>11</v>
      </c>
      <c r="F38" s="67" t="s">
        <v>154</v>
      </c>
      <c r="G38" s="62">
        <v>87</v>
      </c>
      <c r="H38" s="67" t="s">
        <v>154</v>
      </c>
      <c r="I38" s="62">
        <v>75</v>
      </c>
      <c r="J38" s="67" t="s">
        <v>154</v>
      </c>
      <c r="K38" s="62">
        <v>267</v>
      </c>
      <c r="L38" s="67" t="s">
        <v>154</v>
      </c>
      <c r="M38" s="62">
        <v>48</v>
      </c>
      <c r="N38" s="67" t="s">
        <v>154</v>
      </c>
      <c r="O38" s="62">
        <v>298</v>
      </c>
      <c r="P38" s="67" t="s">
        <v>154</v>
      </c>
      <c r="Q38" s="64">
        <v>7</v>
      </c>
      <c r="R38" s="67" t="s">
        <v>154</v>
      </c>
      <c r="S38" s="62">
        <v>36</v>
      </c>
      <c r="T38" s="67" t="s">
        <v>154</v>
      </c>
      <c r="U38" s="64">
        <v>77</v>
      </c>
      <c r="V38" s="62">
        <v>150</v>
      </c>
      <c r="W38" s="65"/>
      <c r="Y38" s="38"/>
      <c r="Z38" s="38"/>
    </row>
    <row r="39" spans="2:28" ht="11.1" customHeight="1">
      <c r="B39" s="19"/>
      <c r="C39" s="28" t="s">
        <v>153</v>
      </c>
      <c r="D39" s="30"/>
      <c r="E39" s="62"/>
      <c r="F39" s="62"/>
      <c r="G39" s="62"/>
      <c r="H39" s="62"/>
      <c r="I39" s="62"/>
      <c r="J39" s="62"/>
      <c r="K39" s="62"/>
      <c r="L39" s="62"/>
      <c r="M39" s="62"/>
      <c r="N39" s="62"/>
      <c r="O39" s="62"/>
      <c r="P39" s="63"/>
      <c r="Q39" s="64"/>
      <c r="R39" s="64"/>
      <c r="S39" s="64"/>
      <c r="T39" s="63"/>
      <c r="U39" s="64"/>
      <c r="V39" s="64"/>
      <c r="W39" s="65"/>
      <c r="Y39" s="38"/>
      <c r="Z39" s="38"/>
    </row>
    <row r="40" spans="2:28" ht="11.1" customHeight="1">
      <c r="B40" s="19"/>
      <c r="C40" s="28"/>
      <c r="D40" s="30"/>
      <c r="E40" s="62"/>
      <c r="F40" s="62"/>
      <c r="G40" s="62" t="s">
        <v>158</v>
      </c>
      <c r="H40" s="62"/>
      <c r="I40" s="62"/>
      <c r="J40" s="62"/>
      <c r="K40" s="62"/>
      <c r="L40" s="62"/>
      <c r="M40" s="62"/>
      <c r="N40" s="62"/>
      <c r="O40" s="62"/>
      <c r="P40" s="63"/>
      <c r="Q40" s="64"/>
      <c r="R40" s="64"/>
      <c r="S40" s="64"/>
      <c r="T40" s="63"/>
      <c r="U40" s="64"/>
      <c r="V40" s="64"/>
      <c r="W40" s="65"/>
      <c r="Y40" s="38"/>
      <c r="Z40" s="38"/>
    </row>
    <row r="41" spans="2:28" ht="15" customHeight="1">
      <c r="B41" s="19"/>
      <c r="C41" s="22" t="s">
        <v>41</v>
      </c>
      <c r="D41" s="27"/>
      <c r="E41" s="62">
        <v>3243</v>
      </c>
      <c r="F41" s="62"/>
      <c r="G41" s="62">
        <v>16151</v>
      </c>
      <c r="H41" s="62"/>
      <c r="I41" s="62">
        <v>3197</v>
      </c>
      <c r="J41" s="62"/>
      <c r="K41" s="62">
        <v>11757</v>
      </c>
      <c r="L41" s="67" t="s">
        <v>154</v>
      </c>
      <c r="M41" s="62">
        <v>3459</v>
      </c>
      <c r="N41" s="62"/>
      <c r="O41" s="62">
        <v>10615</v>
      </c>
      <c r="P41" s="67" t="s">
        <v>154</v>
      </c>
      <c r="Q41" s="64">
        <v>3640</v>
      </c>
      <c r="R41" s="67" t="s">
        <v>154</v>
      </c>
      <c r="S41" s="62">
        <v>9921</v>
      </c>
      <c r="T41" s="67" t="s">
        <v>154</v>
      </c>
      <c r="U41" s="64">
        <v>3614</v>
      </c>
      <c r="V41" s="62">
        <v>8498</v>
      </c>
      <c r="W41" s="65"/>
      <c r="Y41" s="38"/>
      <c r="Z41" s="38"/>
    </row>
    <row r="42" spans="2:28" ht="11.25" customHeight="1">
      <c r="B42" s="19"/>
      <c r="C42" s="22" t="s">
        <v>38</v>
      </c>
      <c r="D42" s="27"/>
      <c r="E42" s="62"/>
      <c r="F42" s="62"/>
      <c r="G42" s="62"/>
      <c r="H42" s="62"/>
      <c r="I42" s="62"/>
      <c r="J42" s="62"/>
      <c r="K42" s="62"/>
      <c r="L42" s="62"/>
      <c r="M42" s="62"/>
      <c r="N42" s="62"/>
      <c r="O42" s="62"/>
      <c r="P42" s="63"/>
      <c r="Q42" s="64"/>
      <c r="R42" s="64"/>
      <c r="S42" s="64"/>
      <c r="T42" s="63"/>
      <c r="U42" s="64"/>
      <c r="V42" s="64"/>
      <c r="W42" s="65"/>
      <c r="Y42" s="38"/>
      <c r="Z42" s="38"/>
    </row>
    <row r="43" spans="2:28" ht="11.1" customHeight="1">
      <c r="B43" s="19"/>
      <c r="C43" s="28" t="s">
        <v>40</v>
      </c>
      <c r="D43" s="30"/>
      <c r="E43" s="62"/>
      <c r="F43" s="62"/>
      <c r="G43" s="62"/>
      <c r="H43" s="62"/>
      <c r="I43" s="62"/>
      <c r="J43" s="62"/>
      <c r="K43" s="62"/>
      <c r="L43" s="62"/>
      <c r="M43" s="62"/>
      <c r="N43" s="62"/>
      <c r="O43" s="62"/>
      <c r="P43" s="63"/>
      <c r="Q43" s="64"/>
      <c r="R43" s="64"/>
      <c r="S43" s="64"/>
      <c r="T43" s="63"/>
      <c r="U43" s="64"/>
      <c r="V43" s="64"/>
      <c r="W43" s="65"/>
      <c r="Y43" s="38"/>
      <c r="Z43" s="38"/>
    </row>
    <row r="44" spans="2:28" ht="11.1" customHeight="1">
      <c r="B44" s="19"/>
      <c r="C44" s="28"/>
      <c r="D44" s="30"/>
      <c r="E44" s="62"/>
      <c r="F44" s="62"/>
      <c r="G44" s="62"/>
      <c r="H44" s="62"/>
      <c r="I44" s="62"/>
      <c r="J44" s="62"/>
      <c r="K44" s="62"/>
      <c r="L44" s="62"/>
      <c r="M44" s="62"/>
      <c r="N44" s="62"/>
      <c r="O44" s="62"/>
      <c r="P44" s="63"/>
      <c r="Q44" s="64"/>
      <c r="R44" s="64"/>
      <c r="S44" s="64"/>
      <c r="T44" s="63"/>
      <c r="U44" s="64"/>
      <c r="V44" s="64"/>
      <c r="W44" s="65"/>
      <c r="Y44" s="38"/>
      <c r="Z44" s="38"/>
    </row>
    <row r="45" spans="2:28" ht="15" customHeight="1">
      <c r="B45" s="19"/>
      <c r="C45" s="22" t="s">
        <v>39</v>
      </c>
      <c r="D45" s="27"/>
      <c r="E45" s="62">
        <v>450</v>
      </c>
      <c r="F45" s="62"/>
      <c r="G45" s="62">
        <v>2567</v>
      </c>
      <c r="H45" s="62"/>
      <c r="I45" s="62">
        <v>449</v>
      </c>
      <c r="J45" s="62"/>
      <c r="K45" s="62">
        <v>2226</v>
      </c>
      <c r="L45" s="67" t="s">
        <v>154</v>
      </c>
      <c r="M45" s="62">
        <v>439</v>
      </c>
      <c r="N45" s="62"/>
      <c r="O45" s="62">
        <v>2088</v>
      </c>
      <c r="P45" s="67" t="s">
        <v>154</v>
      </c>
      <c r="Q45" s="64">
        <v>430</v>
      </c>
      <c r="R45" s="67" t="s">
        <v>154</v>
      </c>
      <c r="S45" s="62">
        <v>1820</v>
      </c>
      <c r="T45" s="67" t="s">
        <v>154</v>
      </c>
      <c r="U45" s="64">
        <v>422</v>
      </c>
      <c r="V45" s="62">
        <v>1514</v>
      </c>
      <c r="W45" s="65"/>
      <c r="Y45" s="38"/>
      <c r="Z45" s="38"/>
    </row>
    <row r="46" spans="2:28" ht="12" customHeight="1">
      <c r="B46" s="19"/>
      <c r="C46" s="22" t="s">
        <v>38</v>
      </c>
      <c r="D46" s="27"/>
      <c r="E46" s="62"/>
      <c r="F46" s="62"/>
      <c r="G46" s="62"/>
      <c r="H46" s="62"/>
      <c r="I46" s="62"/>
      <c r="J46" s="62"/>
      <c r="K46" s="62"/>
      <c r="L46" s="62"/>
      <c r="M46" s="62"/>
      <c r="N46" s="62"/>
      <c r="O46" s="62"/>
      <c r="P46" s="63"/>
      <c r="Q46" s="64"/>
      <c r="R46" s="64"/>
      <c r="S46" s="64"/>
      <c r="T46" s="63"/>
      <c r="U46" s="64"/>
      <c r="V46" s="64"/>
      <c r="W46" s="65"/>
      <c r="Y46" s="38"/>
      <c r="Z46" s="38"/>
    </row>
    <row r="47" spans="2:28" ht="11.1" customHeight="1">
      <c r="B47" s="19"/>
      <c r="C47" s="28" t="s">
        <v>37</v>
      </c>
      <c r="D47" s="30"/>
      <c r="E47" s="62"/>
      <c r="F47" s="62"/>
      <c r="G47" s="62"/>
      <c r="H47" s="62"/>
      <c r="I47" s="62"/>
      <c r="J47" s="62"/>
      <c r="K47" s="62"/>
      <c r="L47" s="62"/>
      <c r="M47" s="62"/>
      <c r="N47" s="62"/>
      <c r="O47" s="62"/>
      <c r="P47" s="63"/>
      <c r="Q47" s="64"/>
      <c r="R47" s="64"/>
      <c r="S47" s="64"/>
      <c r="T47" s="63"/>
      <c r="U47" s="64"/>
      <c r="V47" s="64"/>
      <c r="W47" s="65"/>
      <c r="X47" s="40"/>
      <c r="Y47" s="38"/>
      <c r="Z47" s="38"/>
      <c r="AA47" s="40"/>
      <c r="AB47" s="40"/>
    </row>
    <row r="48" spans="2:28" ht="11.1" customHeight="1">
      <c r="B48" s="19"/>
      <c r="C48" s="28"/>
      <c r="D48" s="30"/>
      <c r="E48" s="62"/>
      <c r="F48" s="62"/>
      <c r="G48" s="62"/>
      <c r="H48" s="62"/>
      <c r="I48" s="62"/>
      <c r="J48" s="62"/>
      <c r="K48" s="62"/>
      <c r="L48" s="62"/>
      <c r="M48" s="62"/>
      <c r="N48" s="62"/>
      <c r="O48" s="62"/>
      <c r="P48" s="63"/>
      <c r="Q48" s="64"/>
      <c r="R48" s="64"/>
      <c r="S48" s="64"/>
      <c r="T48" s="63"/>
      <c r="U48" s="64"/>
      <c r="V48" s="64"/>
      <c r="W48" s="65"/>
      <c r="X48" s="40"/>
      <c r="Y48" s="38"/>
      <c r="Z48" s="38"/>
      <c r="AA48" s="40"/>
      <c r="AB48" s="40"/>
    </row>
    <row r="49" spans="2:26" ht="13.9" customHeight="1">
      <c r="B49" s="19"/>
      <c r="C49" s="22" t="s">
        <v>36</v>
      </c>
      <c r="D49" s="27"/>
      <c r="E49" s="62">
        <v>794</v>
      </c>
      <c r="F49" s="62"/>
      <c r="G49" s="62">
        <v>3283</v>
      </c>
      <c r="H49" s="62"/>
      <c r="I49" s="62">
        <v>140</v>
      </c>
      <c r="J49" s="67" t="s">
        <v>154</v>
      </c>
      <c r="K49" s="62">
        <v>485</v>
      </c>
      <c r="L49" s="67" t="s">
        <v>154</v>
      </c>
      <c r="M49" s="62">
        <v>111</v>
      </c>
      <c r="N49" s="67" t="s">
        <v>154</v>
      </c>
      <c r="O49" s="62">
        <v>452</v>
      </c>
      <c r="P49" s="67" t="s">
        <v>154</v>
      </c>
      <c r="Q49" s="64">
        <v>783</v>
      </c>
      <c r="R49" s="67" t="s">
        <v>154</v>
      </c>
      <c r="S49" s="62">
        <v>2180</v>
      </c>
      <c r="T49" s="67" t="s">
        <v>154</v>
      </c>
      <c r="U49" s="64">
        <v>152</v>
      </c>
      <c r="V49" s="62">
        <v>327</v>
      </c>
      <c r="W49" s="65"/>
      <c r="Y49" s="38"/>
      <c r="Z49" s="38"/>
    </row>
    <row r="50" spans="2:26" ht="12.75" customHeight="1">
      <c r="B50" s="19"/>
      <c r="C50" s="28" t="s">
        <v>35</v>
      </c>
      <c r="D50" s="27"/>
      <c r="E50" s="62"/>
      <c r="F50" s="62"/>
      <c r="G50" s="62"/>
      <c r="H50" s="62"/>
      <c r="I50" s="62"/>
      <c r="J50" s="62"/>
      <c r="K50" s="62"/>
      <c r="L50" s="62"/>
      <c r="M50" s="62"/>
      <c r="N50" s="62"/>
      <c r="O50" s="62"/>
      <c r="P50" s="63"/>
      <c r="Q50" s="64"/>
      <c r="R50" s="64"/>
      <c r="S50" s="64"/>
      <c r="T50" s="63"/>
      <c r="U50" s="64"/>
      <c r="V50" s="64"/>
      <c r="W50" s="65"/>
      <c r="Y50" s="38"/>
      <c r="Z50" s="38"/>
    </row>
    <row r="51" spans="2:26" ht="11.1" customHeight="1">
      <c r="B51" s="19"/>
      <c r="D51" s="30"/>
      <c r="E51" s="62"/>
      <c r="F51" s="62"/>
      <c r="G51" s="62"/>
      <c r="H51" s="62"/>
      <c r="I51" s="62"/>
      <c r="J51" s="62"/>
      <c r="K51" s="62"/>
      <c r="L51" s="62"/>
      <c r="M51" s="62"/>
      <c r="N51" s="62"/>
      <c r="O51" s="62"/>
      <c r="P51" s="63"/>
      <c r="Q51" s="64"/>
      <c r="R51" s="64"/>
      <c r="S51" s="64"/>
      <c r="T51" s="63"/>
      <c r="U51" s="64"/>
      <c r="V51" s="64"/>
      <c r="W51" s="65"/>
      <c r="Y51" s="38"/>
      <c r="Z51" s="38"/>
    </row>
    <row r="52" spans="2:26" ht="15" customHeight="1">
      <c r="B52" s="19"/>
      <c r="C52" s="66" t="s">
        <v>155</v>
      </c>
      <c r="D52" s="27"/>
      <c r="E52" s="62">
        <v>147</v>
      </c>
      <c r="F52" s="67" t="s">
        <v>154</v>
      </c>
      <c r="G52" s="62">
        <v>567</v>
      </c>
      <c r="H52" s="67" t="s">
        <v>154</v>
      </c>
      <c r="I52" s="62">
        <v>163</v>
      </c>
      <c r="J52" s="67" t="s">
        <v>154</v>
      </c>
      <c r="K52" s="62">
        <v>360</v>
      </c>
      <c r="L52" s="67" t="s">
        <v>154</v>
      </c>
      <c r="M52" s="62">
        <v>139</v>
      </c>
      <c r="N52" s="67" t="s">
        <v>154</v>
      </c>
      <c r="O52" s="62">
        <v>386</v>
      </c>
      <c r="P52" s="67" t="s">
        <v>154</v>
      </c>
      <c r="Q52" s="64">
        <v>113</v>
      </c>
      <c r="R52" s="67" t="s">
        <v>154</v>
      </c>
      <c r="S52" s="62">
        <v>345</v>
      </c>
      <c r="T52" s="67" t="s">
        <v>154</v>
      </c>
      <c r="U52" s="64">
        <v>166</v>
      </c>
      <c r="V52" s="62">
        <v>246</v>
      </c>
      <c r="W52" s="65"/>
      <c r="Y52" s="38"/>
      <c r="Z52" s="38"/>
    </row>
    <row r="53" spans="2:26" ht="11.1" customHeight="1">
      <c r="B53" s="19"/>
      <c r="C53" s="68" t="s">
        <v>156</v>
      </c>
      <c r="D53" s="30"/>
      <c r="E53" s="62"/>
      <c r="F53" s="62"/>
      <c r="G53" s="58"/>
      <c r="H53" s="62"/>
      <c r="I53" s="62"/>
      <c r="J53" s="62"/>
      <c r="K53" s="62"/>
      <c r="L53" s="62"/>
      <c r="M53" s="62"/>
      <c r="N53" s="62"/>
      <c r="O53" s="62"/>
      <c r="P53" s="62"/>
      <c r="Q53" s="62"/>
      <c r="R53" s="62"/>
      <c r="S53" s="62"/>
      <c r="T53" s="62"/>
      <c r="U53" s="62"/>
      <c r="V53" s="62"/>
      <c r="W53" s="65"/>
    </row>
    <row r="54" spans="2:26" ht="3.95" customHeight="1">
      <c r="B54" s="41"/>
      <c r="C54" s="42"/>
      <c r="D54" s="43"/>
      <c r="E54" s="44"/>
      <c r="F54" s="44"/>
      <c r="G54" s="44"/>
      <c r="H54" s="45"/>
      <c r="I54" s="44"/>
      <c r="J54" s="44"/>
      <c r="K54" s="44"/>
      <c r="L54" s="44"/>
      <c r="M54" s="44"/>
      <c r="N54" s="44"/>
      <c r="O54" s="44"/>
      <c r="P54" s="44"/>
      <c r="Q54" s="44"/>
      <c r="R54" s="44"/>
      <c r="S54" s="44"/>
      <c r="T54" s="44"/>
      <c r="U54" s="44"/>
      <c r="V54" s="44"/>
      <c r="W54" s="46"/>
    </row>
    <row r="55" spans="2:26" ht="3.75" customHeight="1">
      <c r="E55" s="35"/>
      <c r="F55" s="35"/>
      <c r="G55" s="35"/>
      <c r="H55" s="35"/>
      <c r="I55" s="35"/>
      <c r="J55" s="35"/>
      <c r="K55" s="35"/>
      <c r="L55" s="35"/>
      <c r="M55" s="35"/>
      <c r="N55" s="35"/>
      <c r="O55" s="35"/>
      <c r="P55" s="35"/>
      <c r="Q55" s="38"/>
      <c r="R55" s="38"/>
      <c r="S55" s="38"/>
      <c r="T55" s="35"/>
      <c r="U55" s="38"/>
      <c r="V55" s="38"/>
      <c r="W55" s="38"/>
    </row>
    <row r="56" spans="2:26" ht="1.5" customHeight="1">
      <c r="Q56" s="47"/>
      <c r="R56" s="47"/>
      <c r="S56" s="47"/>
      <c r="U56" s="47"/>
      <c r="V56" s="47"/>
      <c r="W56" s="47"/>
    </row>
    <row r="57" spans="2:26" s="1" customFormat="1" ht="12">
      <c r="B57" s="2"/>
      <c r="Q57" s="2"/>
      <c r="R57" s="2"/>
      <c r="S57" s="5" t="s">
        <v>138</v>
      </c>
      <c r="W57" s="4"/>
    </row>
    <row r="58" spans="2:26" s="1" customFormat="1" ht="11.1" customHeight="1">
      <c r="B58" s="3"/>
      <c r="Q58" s="3"/>
      <c r="R58" s="3"/>
      <c r="S58" s="6" t="s">
        <v>139</v>
      </c>
      <c r="W58" s="4"/>
    </row>
    <row r="59" spans="2:26">
      <c r="B59" s="10"/>
    </row>
    <row r="60" spans="2:26" ht="9.75" customHeight="1">
      <c r="B60" s="12"/>
    </row>
    <row r="62" spans="2:26" ht="8.1" customHeight="1"/>
    <row r="63" spans="2:26" hidden="1"/>
  </sheetData>
  <mergeCells count="5">
    <mergeCell ref="E13:G13"/>
    <mergeCell ref="I13:K13"/>
    <mergeCell ref="M13:O13"/>
    <mergeCell ref="Q13:S13"/>
    <mergeCell ref="U13:V13"/>
  </mergeCells>
  <hyperlinks>
    <hyperlink ref="Q2:U3" r:id="rId1" display="      KESELAMATAN AWAM" xr:uid="{00000000-0004-0000-0000-000000000000}"/>
  </hyperlinks>
  <printOptions horizontalCentered="1" gridLinesSet="0"/>
  <pageMargins left="0.24" right="0.23622047244094499" top="0.15748031496063" bottom="0.39370078740157499" header="0.511811023622047" footer="0.39370078740157499"/>
  <pageSetup paperSize="34" scale="75" orientation="portrait" r:id="rId2"/>
  <headerFooter scaleWithDoc="0">
    <oddFooter>&amp;C&amp;"Calibri,Regular"&amp;9 187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8B72E0-78DD-4D76-93DE-5E03DE54CAE5}">
  <sheetPr>
    <tabColor rgb="FF92D050"/>
  </sheetPr>
  <dimension ref="A1:J51"/>
  <sheetViews>
    <sheetView view="pageBreakPreview" zoomScale="80" zoomScaleNormal="100" zoomScaleSheetLayoutView="80" workbookViewId="0">
      <selection activeCell="B7" sqref="B7"/>
    </sheetView>
  </sheetViews>
  <sheetFormatPr defaultColWidth="9.83203125" defaultRowHeight="13.5"/>
  <cols>
    <col min="1" max="1" width="2" style="71" customWidth="1"/>
    <col min="2" max="2" width="14.5" style="71" customWidth="1"/>
    <col min="3" max="3" width="26.6640625" style="71" customWidth="1"/>
    <col min="4" max="4" width="19.5" style="71" customWidth="1"/>
    <col min="5" max="5" width="9" style="71" customWidth="1"/>
    <col min="6" max="8" width="14.1640625" style="71" customWidth="1"/>
    <col min="9" max="9" width="2" style="71" customWidth="1"/>
    <col min="10" max="16384" width="9.83203125" style="71"/>
  </cols>
  <sheetData>
    <row r="1" spans="1:9" ht="15">
      <c r="I1" s="69" t="s">
        <v>0</v>
      </c>
    </row>
    <row r="2" spans="1:9" ht="15">
      <c r="I2" s="70" t="s">
        <v>1</v>
      </c>
    </row>
    <row r="5" spans="1:9" s="208" customFormat="1" ht="16.5" customHeight="1">
      <c r="B5" s="437" t="s">
        <v>256</v>
      </c>
      <c r="C5" s="220" t="s">
        <v>278</v>
      </c>
    </row>
    <row r="6" spans="1:9" s="208" customFormat="1" ht="16.5" customHeight="1">
      <c r="B6" s="438"/>
      <c r="C6" s="439" t="s">
        <v>556</v>
      </c>
    </row>
    <row r="7" spans="1:9" s="208" customFormat="1" ht="16.5" customHeight="1">
      <c r="B7" s="440" t="s">
        <v>257</v>
      </c>
      <c r="C7" s="204" t="s">
        <v>279</v>
      </c>
    </row>
    <row r="8" spans="1:9" s="208" customFormat="1" ht="16.5" customHeight="1">
      <c r="C8" s="441" t="s">
        <v>557</v>
      </c>
    </row>
    <row r="9" spans="1:9" ht="8.1" customHeight="1" thickBot="1"/>
    <row r="10" spans="1:9" ht="9.75" customHeight="1" thickTop="1">
      <c r="A10" s="225"/>
      <c r="B10" s="225"/>
      <c r="C10" s="442" t="s">
        <v>2</v>
      </c>
      <c r="D10" s="225"/>
      <c r="E10" s="225"/>
      <c r="F10" s="443"/>
      <c r="G10" s="443"/>
      <c r="H10" s="443"/>
      <c r="I10" s="225"/>
    </row>
    <row r="11" spans="1:9">
      <c r="B11" s="444" t="s">
        <v>233</v>
      </c>
      <c r="F11" s="168">
        <v>2022</v>
      </c>
      <c r="G11" s="168">
        <v>2023</v>
      </c>
      <c r="H11" s="168">
        <v>2024</v>
      </c>
    </row>
    <row r="12" spans="1:9">
      <c r="B12" s="445" t="s">
        <v>234</v>
      </c>
    </row>
    <row r="13" spans="1:9" ht="5.25" customHeight="1">
      <c r="A13" s="446"/>
      <c r="B13" s="446"/>
      <c r="C13" s="446"/>
      <c r="D13" s="446"/>
      <c r="E13" s="446"/>
      <c r="F13" s="446"/>
      <c r="G13" s="446"/>
      <c r="H13" s="446"/>
      <c r="I13" s="446"/>
    </row>
    <row r="14" spans="1:9" ht="8.1" customHeight="1">
      <c r="B14" s="447"/>
      <c r="C14" s="447"/>
    </row>
    <row r="15" spans="1:9" ht="18" customHeight="1">
      <c r="B15" s="444" t="s">
        <v>228</v>
      </c>
      <c r="C15" s="444"/>
      <c r="F15" s="168">
        <v>218</v>
      </c>
      <c r="G15" s="168">
        <v>218</v>
      </c>
      <c r="H15" s="168">
        <v>236</v>
      </c>
    </row>
    <row r="16" spans="1:9" ht="18" customHeight="1">
      <c r="B16" s="448" t="s">
        <v>280</v>
      </c>
      <c r="C16" s="445"/>
    </row>
    <row r="17" spans="2:10" ht="8.1" customHeight="1">
      <c r="B17" s="445"/>
      <c r="C17" s="445"/>
    </row>
    <row r="18" spans="2:10" ht="18" customHeight="1">
      <c r="B18" s="449" t="s">
        <v>229</v>
      </c>
      <c r="F18" s="71">
        <v>108</v>
      </c>
      <c r="G18" s="71">
        <v>108</v>
      </c>
      <c r="H18" s="71">
        <v>108</v>
      </c>
    </row>
    <row r="19" spans="2:10" ht="18" customHeight="1">
      <c r="B19" s="450" t="s">
        <v>444</v>
      </c>
    </row>
    <row r="20" spans="2:10" ht="8.1" customHeight="1">
      <c r="B20" s="451"/>
    </row>
    <row r="21" spans="2:10" ht="18" customHeight="1">
      <c r="B21" s="449" t="s">
        <v>281</v>
      </c>
      <c r="C21" s="227"/>
      <c r="F21" s="71">
        <v>4</v>
      </c>
      <c r="G21" s="71">
        <v>4</v>
      </c>
      <c r="H21" s="71">
        <v>4</v>
      </c>
    </row>
    <row r="22" spans="2:10" ht="18" customHeight="1">
      <c r="B22" s="450" t="s">
        <v>282</v>
      </c>
      <c r="C22" s="227"/>
    </row>
    <row r="23" spans="2:10" ht="8.1" customHeight="1">
      <c r="B23" s="450"/>
      <c r="C23" s="227"/>
    </row>
    <row r="24" spans="2:10" ht="18" customHeight="1">
      <c r="B24" s="449" t="s">
        <v>445</v>
      </c>
      <c r="C24" s="246"/>
      <c r="F24" s="71">
        <v>18</v>
      </c>
      <c r="G24" s="71">
        <v>18</v>
      </c>
      <c r="H24" s="71">
        <v>26</v>
      </c>
    </row>
    <row r="25" spans="2:10" ht="16.5" customHeight="1">
      <c r="B25" s="450" t="s">
        <v>446</v>
      </c>
      <c r="C25" s="246"/>
    </row>
    <row r="26" spans="2:10" ht="18" customHeight="1">
      <c r="B26" s="449" t="s">
        <v>447</v>
      </c>
      <c r="F26" s="71">
        <v>4</v>
      </c>
      <c r="G26" s="71">
        <v>4</v>
      </c>
      <c r="H26" s="71">
        <v>15</v>
      </c>
    </row>
    <row r="27" spans="2:10" ht="18" customHeight="1">
      <c r="B27" s="450" t="s">
        <v>448</v>
      </c>
    </row>
    <row r="28" spans="2:10" ht="8.1" customHeight="1">
      <c r="B28" s="450"/>
    </row>
    <row r="29" spans="2:10" ht="18" customHeight="1">
      <c r="B29" s="449" t="s">
        <v>449</v>
      </c>
      <c r="C29" s="227"/>
      <c r="F29" s="243" t="s">
        <v>432</v>
      </c>
      <c r="G29" s="243" t="s">
        <v>432</v>
      </c>
      <c r="H29" s="243" t="s">
        <v>432</v>
      </c>
      <c r="J29" s="452"/>
    </row>
    <row r="30" spans="2:10" ht="18" customHeight="1">
      <c r="B30" s="450" t="s">
        <v>450</v>
      </c>
    </row>
    <row r="31" spans="2:10" ht="8.1" customHeight="1">
      <c r="B31" s="450"/>
    </row>
    <row r="32" spans="2:10" ht="18" customHeight="1">
      <c r="B32" s="449" t="s">
        <v>558</v>
      </c>
      <c r="C32" s="227"/>
      <c r="F32" s="71">
        <v>5</v>
      </c>
      <c r="G32" s="71">
        <v>5</v>
      </c>
      <c r="H32" s="71">
        <v>5</v>
      </c>
      <c r="J32" s="452"/>
    </row>
    <row r="33" spans="1:10" ht="18" customHeight="1">
      <c r="B33" s="450" t="s">
        <v>559</v>
      </c>
    </row>
    <row r="34" spans="1:10" ht="8.1" customHeight="1">
      <c r="B34" s="452"/>
      <c r="C34" s="227"/>
    </row>
    <row r="35" spans="1:10" ht="18" customHeight="1">
      <c r="A35" s="453"/>
      <c r="B35" s="449" t="s">
        <v>451</v>
      </c>
      <c r="C35" s="246"/>
      <c r="F35" s="71">
        <v>22</v>
      </c>
      <c r="G35" s="71">
        <v>22</v>
      </c>
      <c r="H35" s="71">
        <v>21</v>
      </c>
      <c r="J35" s="452"/>
    </row>
    <row r="36" spans="1:10" ht="16.5" customHeight="1">
      <c r="A36" s="453"/>
      <c r="B36" s="450" t="s">
        <v>452</v>
      </c>
      <c r="C36" s="246"/>
    </row>
    <row r="37" spans="1:10" ht="8.1" customHeight="1">
      <c r="B37" s="452"/>
    </row>
    <row r="38" spans="1:10" ht="18" customHeight="1">
      <c r="B38" s="449" t="s">
        <v>453</v>
      </c>
      <c r="F38" s="71">
        <v>41</v>
      </c>
      <c r="G38" s="71">
        <v>41</v>
      </c>
      <c r="H38" s="71">
        <v>41</v>
      </c>
    </row>
    <row r="39" spans="1:10" ht="16.5" customHeight="1">
      <c r="A39" s="453"/>
      <c r="B39" s="450" t="s">
        <v>454</v>
      </c>
      <c r="C39" s="246"/>
    </row>
    <row r="40" spans="1:10" ht="8.1" customHeight="1">
      <c r="B40" s="452"/>
    </row>
    <row r="41" spans="1:10" ht="18" customHeight="1">
      <c r="B41" s="449" t="s">
        <v>230</v>
      </c>
      <c r="F41" s="71">
        <v>16</v>
      </c>
      <c r="G41" s="71">
        <v>16</v>
      </c>
      <c r="H41" s="71">
        <v>16</v>
      </c>
      <c r="J41" s="452"/>
    </row>
    <row r="42" spans="1:10" ht="18" customHeight="1">
      <c r="B42" s="450" t="s">
        <v>455</v>
      </c>
    </row>
    <row r="43" spans="1:10" ht="8.1" customHeight="1">
      <c r="B43" s="452"/>
    </row>
    <row r="44" spans="1:10" ht="8.1" customHeight="1" thickBot="1">
      <c r="A44" s="454"/>
      <c r="B44" s="454"/>
      <c r="C44" s="454"/>
      <c r="D44" s="454"/>
      <c r="E44" s="454"/>
      <c r="F44" s="454"/>
      <c r="G44" s="454"/>
      <c r="H44" s="454"/>
      <c r="I44" s="454"/>
    </row>
    <row r="45" spans="1:10" s="253" customFormat="1" ht="16.5" customHeight="1">
      <c r="A45" s="455"/>
      <c r="F45" s="201"/>
      <c r="G45" s="201"/>
      <c r="H45" s="201"/>
      <c r="I45" s="201" t="s">
        <v>560</v>
      </c>
    </row>
    <row r="46" spans="1:10" s="253" customFormat="1" ht="15" customHeight="1">
      <c r="F46" s="456"/>
      <c r="G46" s="456"/>
      <c r="H46" s="456"/>
      <c r="I46" s="456" t="s">
        <v>561</v>
      </c>
    </row>
    <row r="47" spans="1:10" ht="15.75">
      <c r="B47" s="457"/>
      <c r="C47" s="444"/>
    </row>
    <row r="48" spans="1:10">
      <c r="C48" s="445"/>
    </row>
    <row r="50" spans="1:3">
      <c r="A50" s="445"/>
    </row>
    <row r="51" spans="1:3">
      <c r="C51" s="444"/>
    </row>
  </sheetData>
  <printOptions horizontalCentered="1"/>
  <pageMargins left="0.55118110236220497" right="0.55118110236220497" top="0.39370078740157499" bottom="0.39370078740157499" header="0.39370078740157499" footer="0.39370078740157499"/>
  <pageSetup paperSize="9" scale="85" orientation="portrait" r:id="rId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CBCD9C3-97F5-4BD1-8D24-AEF6B95CEA73}">
  <sheetPr>
    <tabColor rgb="FF92D050"/>
  </sheetPr>
  <dimension ref="A1:AB41"/>
  <sheetViews>
    <sheetView view="pageBreakPreview" zoomScale="70" zoomScaleNormal="80" zoomScaleSheetLayoutView="70" workbookViewId="0">
      <selection activeCell="T27" sqref="T27"/>
    </sheetView>
  </sheetViews>
  <sheetFormatPr defaultColWidth="10.6640625" defaultRowHeight="13.5"/>
  <cols>
    <col min="1" max="1" width="2" style="458" customWidth="1"/>
    <col min="2" max="2" width="14.5" style="458" customWidth="1"/>
    <col min="3" max="3" width="7.83203125" style="458" customWidth="1"/>
    <col min="4" max="4" width="1.33203125" style="458" customWidth="1"/>
    <col min="5" max="5" width="10.6640625" style="459" bestFit="1" customWidth="1"/>
    <col min="6" max="6" width="10.6640625" style="459"/>
    <col min="7" max="7" width="15.6640625" style="459" bestFit="1" customWidth="1"/>
    <col min="8" max="8" width="1.33203125" style="458" customWidth="1"/>
    <col min="9" max="9" width="10.6640625" style="458" bestFit="1" customWidth="1"/>
    <col min="10" max="10" width="9.5" style="458" customWidth="1"/>
    <col min="11" max="11" width="15.6640625" style="458" bestFit="1" customWidth="1"/>
    <col min="12" max="12" width="1.33203125" style="458" customWidth="1"/>
    <col min="13" max="13" width="10.6640625" style="458" bestFit="1" customWidth="1"/>
    <col min="14" max="14" width="10.33203125" style="458" bestFit="1" customWidth="1"/>
    <col min="15" max="15" width="15.6640625" style="458" bestFit="1" customWidth="1"/>
    <col min="16" max="16" width="2" style="458" customWidth="1"/>
    <col min="17" max="17" width="15.33203125" style="458" customWidth="1"/>
    <col min="18" max="16384" width="10.6640625" style="458"/>
  </cols>
  <sheetData>
    <row r="1" spans="1:28" ht="15">
      <c r="P1" s="69" t="s">
        <v>0</v>
      </c>
    </row>
    <row r="2" spans="1:28" ht="15">
      <c r="P2" s="70" t="s">
        <v>1</v>
      </c>
    </row>
    <row r="5" spans="1:28" s="460" customFormat="1" ht="16.5" customHeight="1">
      <c r="B5" s="461" t="s">
        <v>258</v>
      </c>
      <c r="C5" s="462" t="s">
        <v>562</v>
      </c>
      <c r="E5" s="463"/>
      <c r="F5" s="463"/>
      <c r="G5" s="463"/>
      <c r="I5" s="462"/>
      <c r="M5" s="462"/>
    </row>
    <row r="6" spans="1:28" s="460" customFormat="1" ht="16.5" customHeight="1">
      <c r="B6" s="464" t="s">
        <v>259</v>
      </c>
      <c r="C6" s="465" t="s">
        <v>563</v>
      </c>
      <c r="E6" s="463"/>
      <c r="F6" s="463"/>
      <c r="G6" s="463"/>
      <c r="I6" s="466"/>
      <c r="J6" s="466"/>
      <c r="M6" s="466"/>
      <c r="N6" s="466"/>
    </row>
    <row r="7" spans="1:28" ht="16.5" customHeight="1" thickBot="1">
      <c r="A7" s="467"/>
      <c r="B7" s="467"/>
      <c r="C7" s="467"/>
      <c r="D7" s="467"/>
      <c r="E7" s="468"/>
      <c r="F7" s="468"/>
      <c r="G7" s="468"/>
      <c r="H7" s="467"/>
      <c r="I7" s="467"/>
      <c r="J7" s="467"/>
      <c r="K7" s="467"/>
      <c r="L7" s="467"/>
      <c r="M7" s="467"/>
      <c r="N7" s="467"/>
      <c r="O7" s="467"/>
      <c r="P7" s="467"/>
    </row>
    <row r="8" spans="1:28" s="471" customFormat="1" ht="24.75" customHeight="1" thickTop="1">
      <c r="A8" s="458"/>
      <c r="B8" s="857" t="s">
        <v>564</v>
      </c>
      <c r="C8" s="469"/>
      <c r="D8" s="470"/>
      <c r="E8" s="860">
        <v>2022</v>
      </c>
      <c r="F8" s="860"/>
      <c r="G8" s="860"/>
      <c r="H8" s="470"/>
      <c r="I8" s="860">
        <v>2023</v>
      </c>
      <c r="J8" s="860"/>
      <c r="K8" s="860"/>
      <c r="L8" s="470"/>
      <c r="M8" s="860">
        <v>2024</v>
      </c>
      <c r="N8" s="860"/>
      <c r="O8" s="860"/>
    </row>
    <row r="9" spans="1:28" ht="24.75" customHeight="1">
      <c r="B9" s="858"/>
      <c r="C9" s="472"/>
      <c r="D9" s="473"/>
      <c r="E9" s="473" t="s">
        <v>4</v>
      </c>
      <c r="F9" s="474" t="s">
        <v>185</v>
      </c>
      <c r="G9" s="473" t="s">
        <v>186</v>
      </c>
      <c r="H9" s="473"/>
      <c r="I9" s="473" t="s">
        <v>4</v>
      </c>
      <c r="J9" s="474" t="s">
        <v>185</v>
      </c>
      <c r="K9" s="473" t="s">
        <v>186</v>
      </c>
      <c r="L9" s="473"/>
      <c r="M9" s="473" t="s">
        <v>4</v>
      </c>
      <c r="N9" s="474" t="s">
        <v>185</v>
      </c>
      <c r="O9" s="473" t="s">
        <v>186</v>
      </c>
    </row>
    <row r="10" spans="1:28" s="479" customFormat="1" ht="24.75" customHeight="1">
      <c r="A10" s="475"/>
      <c r="B10" s="859"/>
      <c r="C10" s="476"/>
      <c r="D10" s="477"/>
      <c r="E10" s="477" t="s">
        <v>19</v>
      </c>
      <c r="F10" s="478" t="s">
        <v>187</v>
      </c>
      <c r="G10" s="477" t="s">
        <v>188</v>
      </c>
      <c r="H10" s="477"/>
      <c r="I10" s="477" t="s">
        <v>19</v>
      </c>
      <c r="J10" s="478" t="s">
        <v>187</v>
      </c>
      <c r="K10" s="477" t="s">
        <v>188</v>
      </c>
      <c r="L10" s="477"/>
      <c r="M10" s="477" t="s">
        <v>19</v>
      </c>
      <c r="N10" s="478" t="s">
        <v>187</v>
      </c>
      <c r="O10" s="477" t="s">
        <v>188</v>
      </c>
      <c r="P10" s="475"/>
    </row>
    <row r="11" spans="1:28" s="471" customFormat="1" ht="8.1" customHeight="1">
      <c r="B11" s="480"/>
      <c r="C11" s="480"/>
      <c r="D11" s="481"/>
      <c r="H11" s="481"/>
      <c r="I11" s="482"/>
      <c r="J11" s="482"/>
      <c r="K11" s="481"/>
      <c r="L11" s="481"/>
      <c r="M11" s="482"/>
      <c r="N11" s="482"/>
      <c r="O11" s="481"/>
    </row>
    <row r="12" spans="1:28" s="479" customFormat="1" ht="35.1" customHeight="1">
      <c r="B12" s="483" t="s">
        <v>533</v>
      </c>
      <c r="C12" s="484"/>
      <c r="D12" s="485">
        <f t="shared" ref="D12" si="0">SUM(D13:D28)</f>
        <v>20643</v>
      </c>
      <c r="E12" s="485">
        <f>SUM(E13:E28)</f>
        <v>23517</v>
      </c>
      <c r="F12" s="485">
        <f>SUM(F13:F28)</f>
        <v>22501</v>
      </c>
      <c r="G12" s="485">
        <f>SUM(G13:G28)</f>
        <v>1016</v>
      </c>
      <c r="H12" s="485">
        <f t="shared" ref="H12" si="1">SUM(H13:H28)</f>
        <v>0</v>
      </c>
      <c r="I12" s="485">
        <f>SUM(I13:I28)</f>
        <v>24186</v>
      </c>
      <c r="J12" s="485">
        <f>SUM(J13:J28)</f>
        <v>23156</v>
      </c>
      <c r="K12" s="485">
        <f>SUM(K13:K28)</f>
        <v>1030</v>
      </c>
      <c r="L12" s="485">
        <f t="shared" ref="L12" si="2">SUM(L13:L28)</f>
        <v>0</v>
      </c>
      <c r="M12" s="485">
        <f>SUM(M13:M28)</f>
        <v>25570</v>
      </c>
      <c r="N12" s="485">
        <f>SUM(N13:N28)</f>
        <v>24412</v>
      </c>
      <c r="O12" s="485">
        <f>SUM(O13:O28)</f>
        <v>1158</v>
      </c>
      <c r="R12" s="485"/>
      <c r="S12" s="485"/>
      <c r="T12" s="485"/>
      <c r="U12" s="485"/>
      <c r="V12" s="485"/>
      <c r="W12" s="485"/>
      <c r="X12" s="485"/>
      <c r="Y12" s="485"/>
      <c r="Z12" s="486"/>
      <c r="AA12" s="486"/>
      <c r="AB12" s="486"/>
    </row>
    <row r="13" spans="1:28" s="479" customFormat="1" ht="35.1" customHeight="1">
      <c r="B13" s="487" t="s">
        <v>6</v>
      </c>
      <c r="C13" s="354"/>
      <c r="D13" s="488">
        <v>2564</v>
      </c>
      <c r="E13" s="489">
        <v>2674</v>
      </c>
      <c r="F13" s="489">
        <v>2521</v>
      </c>
      <c r="G13" s="489">
        <v>153</v>
      </c>
      <c r="H13" s="489"/>
      <c r="I13" s="490">
        <f>SUM(J13:K13)</f>
        <v>2847</v>
      </c>
      <c r="J13" s="489">
        <v>2699</v>
      </c>
      <c r="K13" s="489">
        <v>148</v>
      </c>
      <c r="L13" s="489"/>
      <c r="M13" s="490">
        <v>3639</v>
      </c>
      <c r="N13" s="489">
        <v>3424</v>
      </c>
      <c r="O13" s="489">
        <v>215</v>
      </c>
    </row>
    <row r="14" spans="1:28" s="479" customFormat="1" ht="35.1" customHeight="1">
      <c r="B14" s="487" t="s">
        <v>7</v>
      </c>
      <c r="C14" s="354"/>
      <c r="D14" s="488">
        <v>2372</v>
      </c>
      <c r="E14" s="489">
        <v>2724</v>
      </c>
      <c r="F14" s="489">
        <v>2651</v>
      </c>
      <c r="G14" s="489">
        <v>73</v>
      </c>
      <c r="H14" s="489"/>
      <c r="I14" s="490">
        <f t="shared" ref="I14:I27" si="3">SUM(J14:K14)</f>
        <v>2678</v>
      </c>
      <c r="J14" s="489">
        <v>2606</v>
      </c>
      <c r="K14" s="489">
        <v>72</v>
      </c>
      <c r="L14" s="489"/>
      <c r="M14" s="490">
        <v>2338</v>
      </c>
      <c r="N14" s="489">
        <v>2270</v>
      </c>
      <c r="O14" s="489">
        <v>68</v>
      </c>
    </row>
    <row r="15" spans="1:28" s="479" customFormat="1" ht="35.1" customHeight="1">
      <c r="B15" s="487" t="s">
        <v>8</v>
      </c>
      <c r="C15" s="354"/>
      <c r="D15" s="488">
        <v>2271</v>
      </c>
      <c r="E15" s="489">
        <v>2339</v>
      </c>
      <c r="F15" s="489">
        <v>2286</v>
      </c>
      <c r="G15" s="489">
        <v>53</v>
      </c>
      <c r="H15" s="489"/>
      <c r="I15" s="490">
        <f t="shared" si="3"/>
        <v>2589</v>
      </c>
      <c r="J15" s="489">
        <v>2522</v>
      </c>
      <c r="K15" s="489">
        <v>67</v>
      </c>
      <c r="L15" s="489"/>
      <c r="M15" s="490">
        <v>2977</v>
      </c>
      <c r="N15" s="489">
        <v>2916</v>
      </c>
      <c r="O15" s="489">
        <v>61</v>
      </c>
    </row>
    <row r="16" spans="1:28" s="479" customFormat="1" ht="35.1" customHeight="1">
      <c r="B16" s="487" t="s">
        <v>9</v>
      </c>
      <c r="C16" s="354"/>
      <c r="D16" s="488">
        <v>829</v>
      </c>
      <c r="E16" s="489">
        <v>555</v>
      </c>
      <c r="F16" s="489">
        <v>522</v>
      </c>
      <c r="G16" s="489">
        <v>33</v>
      </c>
      <c r="H16" s="489"/>
      <c r="I16" s="490">
        <f t="shared" si="3"/>
        <v>467</v>
      </c>
      <c r="J16" s="489">
        <v>440</v>
      </c>
      <c r="K16" s="489">
        <v>27</v>
      </c>
      <c r="L16" s="489"/>
      <c r="M16" s="490">
        <v>549</v>
      </c>
      <c r="N16" s="489">
        <v>516</v>
      </c>
      <c r="O16" s="489">
        <v>33</v>
      </c>
    </row>
    <row r="17" spans="1:16" s="479" customFormat="1" ht="35.1" customHeight="1">
      <c r="B17" s="487" t="s">
        <v>10</v>
      </c>
      <c r="C17" s="354"/>
      <c r="D17" s="488">
        <v>812</v>
      </c>
      <c r="E17" s="489">
        <v>969</v>
      </c>
      <c r="F17" s="489">
        <v>920</v>
      </c>
      <c r="G17" s="489">
        <v>49</v>
      </c>
      <c r="H17" s="489"/>
      <c r="I17" s="490">
        <f t="shared" si="3"/>
        <v>866</v>
      </c>
      <c r="J17" s="489">
        <v>817</v>
      </c>
      <c r="K17" s="489">
        <v>49</v>
      </c>
      <c r="L17" s="489"/>
      <c r="M17" s="490">
        <v>1048</v>
      </c>
      <c r="N17" s="489">
        <v>1000</v>
      </c>
      <c r="O17" s="489">
        <v>48</v>
      </c>
    </row>
    <row r="18" spans="1:16" s="479" customFormat="1" ht="35.1" customHeight="1">
      <c r="B18" s="487" t="s">
        <v>11</v>
      </c>
      <c r="C18" s="354"/>
      <c r="D18" s="488">
        <v>1395</v>
      </c>
      <c r="E18" s="489">
        <v>1392</v>
      </c>
      <c r="F18" s="489">
        <v>1345</v>
      </c>
      <c r="G18" s="489">
        <v>47</v>
      </c>
      <c r="H18" s="489"/>
      <c r="I18" s="490">
        <f t="shared" si="3"/>
        <v>1947</v>
      </c>
      <c r="J18" s="489">
        <v>1868</v>
      </c>
      <c r="K18" s="489">
        <v>79</v>
      </c>
      <c r="L18" s="489"/>
      <c r="M18" s="490">
        <v>1990</v>
      </c>
      <c r="N18" s="489">
        <v>1920</v>
      </c>
      <c r="O18" s="489">
        <v>70</v>
      </c>
    </row>
    <row r="19" spans="1:16" s="479" customFormat="1" ht="35.1" customHeight="1">
      <c r="B19" s="487" t="s">
        <v>12</v>
      </c>
      <c r="C19" s="354"/>
      <c r="D19" s="488">
        <v>1821</v>
      </c>
      <c r="E19" s="489">
        <v>2376</v>
      </c>
      <c r="F19" s="489">
        <v>2291</v>
      </c>
      <c r="G19" s="489">
        <v>85</v>
      </c>
      <c r="H19" s="489"/>
      <c r="I19" s="490">
        <f t="shared" si="3"/>
        <v>2222</v>
      </c>
      <c r="J19" s="489">
        <v>2160</v>
      </c>
      <c r="K19" s="489">
        <v>62</v>
      </c>
      <c r="L19" s="489"/>
      <c r="M19" s="490">
        <v>2104</v>
      </c>
      <c r="N19" s="489">
        <v>2018</v>
      </c>
      <c r="O19" s="489">
        <v>86</v>
      </c>
    </row>
    <row r="20" spans="1:16" ht="35.1" customHeight="1">
      <c r="B20" s="487" t="s">
        <v>13</v>
      </c>
      <c r="C20" s="354"/>
      <c r="D20" s="488">
        <v>281</v>
      </c>
      <c r="E20" s="489">
        <v>429</v>
      </c>
      <c r="F20" s="489">
        <v>408</v>
      </c>
      <c r="G20" s="489">
        <v>21</v>
      </c>
      <c r="H20" s="489"/>
      <c r="I20" s="490">
        <f t="shared" si="3"/>
        <v>459</v>
      </c>
      <c r="J20" s="489">
        <v>436</v>
      </c>
      <c r="K20" s="489">
        <v>23</v>
      </c>
      <c r="L20" s="489"/>
      <c r="M20" s="490">
        <v>508</v>
      </c>
      <c r="N20" s="489">
        <v>483</v>
      </c>
      <c r="O20" s="489">
        <v>25</v>
      </c>
    </row>
    <row r="21" spans="1:16" ht="35.1" customHeight="1">
      <c r="B21" s="487" t="s">
        <v>14</v>
      </c>
      <c r="C21" s="354"/>
      <c r="D21" s="488">
        <v>1727</v>
      </c>
      <c r="E21" s="489">
        <v>2247</v>
      </c>
      <c r="F21" s="489">
        <v>2151</v>
      </c>
      <c r="G21" s="489">
        <v>96</v>
      </c>
      <c r="H21" s="489"/>
      <c r="I21" s="490">
        <f t="shared" si="3"/>
        <v>2089</v>
      </c>
      <c r="J21" s="489">
        <v>2002</v>
      </c>
      <c r="K21" s="489">
        <v>87</v>
      </c>
      <c r="L21" s="489"/>
      <c r="M21" s="490">
        <v>2178</v>
      </c>
      <c r="N21" s="489">
        <v>2090</v>
      </c>
      <c r="O21" s="489">
        <v>88</v>
      </c>
    </row>
    <row r="22" spans="1:16" ht="35.1" customHeight="1">
      <c r="B22" s="487" t="s">
        <v>15</v>
      </c>
      <c r="C22" s="354"/>
      <c r="D22" s="488">
        <v>834</v>
      </c>
      <c r="E22" s="489">
        <v>703</v>
      </c>
      <c r="F22" s="489">
        <v>670</v>
      </c>
      <c r="G22" s="489">
        <v>33</v>
      </c>
      <c r="H22" s="489"/>
      <c r="I22" s="490">
        <f t="shared" si="3"/>
        <v>623</v>
      </c>
      <c r="J22" s="489">
        <v>577</v>
      </c>
      <c r="K22" s="489">
        <v>46</v>
      </c>
      <c r="L22" s="489"/>
      <c r="M22" s="490">
        <v>756</v>
      </c>
      <c r="N22" s="489">
        <v>710</v>
      </c>
      <c r="O22" s="489">
        <v>46</v>
      </c>
    </row>
    <row r="23" spans="1:16" ht="35.1" customHeight="1">
      <c r="B23" s="487" t="s">
        <v>16</v>
      </c>
      <c r="C23" s="354"/>
      <c r="D23" s="488">
        <v>634</v>
      </c>
      <c r="E23" s="489">
        <v>1215</v>
      </c>
      <c r="F23" s="489">
        <v>1137</v>
      </c>
      <c r="G23" s="489">
        <v>78</v>
      </c>
      <c r="H23" s="489"/>
      <c r="I23" s="490">
        <f t="shared" si="3"/>
        <v>1485</v>
      </c>
      <c r="J23" s="489">
        <v>1387</v>
      </c>
      <c r="K23" s="489">
        <v>98</v>
      </c>
      <c r="L23" s="489"/>
      <c r="M23" s="490">
        <v>1590</v>
      </c>
      <c r="N23" s="489">
        <v>1468</v>
      </c>
      <c r="O23" s="489">
        <v>122</v>
      </c>
    </row>
    <row r="24" spans="1:16" ht="35.1" customHeight="1">
      <c r="B24" s="487" t="s">
        <v>17</v>
      </c>
      <c r="C24" s="354"/>
      <c r="D24" s="488">
        <v>1712</v>
      </c>
      <c r="E24" s="489">
        <v>2553</v>
      </c>
      <c r="F24" s="489">
        <v>2390</v>
      </c>
      <c r="G24" s="489">
        <v>163</v>
      </c>
      <c r="H24" s="489"/>
      <c r="I24" s="490">
        <f t="shared" si="3"/>
        <v>2498</v>
      </c>
      <c r="J24" s="489">
        <v>2364</v>
      </c>
      <c r="K24" s="489">
        <v>134</v>
      </c>
      <c r="L24" s="489"/>
      <c r="M24" s="490">
        <v>2740</v>
      </c>
      <c r="N24" s="489">
        <v>2577</v>
      </c>
      <c r="O24" s="489">
        <v>163</v>
      </c>
    </row>
    <row r="25" spans="1:16" ht="35.1" customHeight="1">
      <c r="B25" s="487" t="s">
        <v>18</v>
      </c>
      <c r="C25" s="354"/>
      <c r="D25" s="488">
        <v>2240</v>
      </c>
      <c r="E25" s="489">
        <v>2237</v>
      </c>
      <c r="F25" s="489">
        <v>2171</v>
      </c>
      <c r="G25" s="489">
        <v>66</v>
      </c>
      <c r="H25" s="489"/>
      <c r="I25" s="490">
        <f t="shared" si="3"/>
        <v>2256</v>
      </c>
      <c r="J25" s="489">
        <v>2203</v>
      </c>
      <c r="K25" s="489">
        <v>53</v>
      </c>
      <c r="L25" s="489"/>
      <c r="M25" s="490">
        <v>2103</v>
      </c>
      <c r="N25" s="489">
        <v>2043</v>
      </c>
      <c r="O25" s="489">
        <v>60</v>
      </c>
    </row>
    <row r="26" spans="1:16" ht="35.1" customHeight="1">
      <c r="B26" s="487" t="s">
        <v>20</v>
      </c>
      <c r="C26" s="354"/>
      <c r="D26" s="488">
        <v>1024</v>
      </c>
      <c r="E26" s="489">
        <v>980</v>
      </c>
      <c r="F26" s="489">
        <v>921</v>
      </c>
      <c r="G26" s="489">
        <v>59</v>
      </c>
      <c r="H26" s="489"/>
      <c r="I26" s="490">
        <f t="shared" si="3"/>
        <v>1074</v>
      </c>
      <c r="J26" s="489">
        <v>1000</v>
      </c>
      <c r="K26" s="489">
        <v>74</v>
      </c>
      <c r="L26" s="489"/>
      <c r="M26" s="490">
        <v>973</v>
      </c>
      <c r="N26" s="489">
        <v>884</v>
      </c>
      <c r="O26" s="489">
        <v>65</v>
      </c>
    </row>
    <row r="27" spans="1:16" ht="35.1" customHeight="1">
      <c r="B27" s="487" t="s">
        <v>78</v>
      </c>
      <c r="C27" s="354"/>
      <c r="D27" s="488">
        <v>90</v>
      </c>
      <c r="E27" s="489">
        <v>78</v>
      </c>
      <c r="F27" s="489">
        <v>72</v>
      </c>
      <c r="G27" s="489">
        <v>6</v>
      </c>
      <c r="H27" s="489"/>
      <c r="I27" s="490">
        <f t="shared" si="3"/>
        <v>52</v>
      </c>
      <c r="J27" s="489">
        <v>42</v>
      </c>
      <c r="K27" s="489">
        <v>10</v>
      </c>
      <c r="L27" s="489"/>
      <c r="M27" s="490">
        <v>28</v>
      </c>
      <c r="N27" s="489">
        <v>47</v>
      </c>
      <c r="O27" s="489">
        <v>7</v>
      </c>
    </row>
    <row r="28" spans="1:16" ht="35.1" customHeight="1" thickBot="1">
      <c r="A28" s="491"/>
      <c r="B28" s="137" t="s">
        <v>77</v>
      </c>
      <c r="C28" s="492"/>
      <c r="D28" s="493">
        <v>37</v>
      </c>
      <c r="E28" s="494">
        <v>46</v>
      </c>
      <c r="F28" s="494">
        <v>45</v>
      </c>
      <c r="G28" s="494">
        <v>1</v>
      </c>
      <c r="H28" s="494"/>
      <c r="I28" s="494">
        <f>SUM(J28:K28)</f>
        <v>34</v>
      </c>
      <c r="J28" s="494">
        <v>33</v>
      </c>
      <c r="K28" s="494">
        <v>1</v>
      </c>
      <c r="L28" s="494"/>
      <c r="M28" s="495">
        <v>49</v>
      </c>
      <c r="N28" s="494">
        <v>46</v>
      </c>
      <c r="O28" s="494">
        <v>1</v>
      </c>
      <c r="P28" s="491"/>
    </row>
    <row r="29" spans="1:16" s="496" customFormat="1" ht="16.5" customHeight="1">
      <c r="D29" s="497"/>
      <c r="E29" s="498"/>
      <c r="H29" s="497"/>
      <c r="L29" s="497"/>
      <c r="P29" s="497" t="s">
        <v>212</v>
      </c>
    </row>
    <row r="30" spans="1:16" s="496" customFormat="1" ht="15" customHeight="1">
      <c r="D30" s="456"/>
      <c r="E30" s="498"/>
      <c r="H30" s="456"/>
      <c r="L30" s="456"/>
      <c r="P30" s="456" t="s">
        <v>213</v>
      </c>
    </row>
    <row r="41" spans="9:14">
      <c r="I41" s="471"/>
      <c r="J41" s="471"/>
      <c r="M41" s="471"/>
      <c r="N41" s="471"/>
    </row>
  </sheetData>
  <mergeCells count="4">
    <mergeCell ref="B8:B10"/>
    <mergeCell ref="E8:G8"/>
    <mergeCell ref="I8:K8"/>
    <mergeCell ref="M8:O8"/>
  </mergeCells>
  <printOptions horizontalCentered="1"/>
  <pageMargins left="0.55118110236220497" right="0.55118110236220497" top="0.39370078740157499" bottom="0.39370078740157499" header="0.39370078740157499" footer="0.39370078740157499"/>
  <pageSetup paperSize="9" scale="76" orientation="portrait" r:id="rId1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572353B-7369-4D06-BFBA-6C5F81FD95D1}">
  <sheetPr>
    <tabColor rgb="FF92D050"/>
  </sheetPr>
  <dimension ref="A1:IM97"/>
  <sheetViews>
    <sheetView view="pageBreakPreview" zoomScale="90" zoomScaleNormal="100" zoomScaleSheetLayoutView="90" workbookViewId="0">
      <selection activeCell="B6" sqref="B6"/>
    </sheetView>
  </sheetViews>
  <sheetFormatPr defaultColWidth="10.6640625" defaultRowHeight="13.5"/>
  <cols>
    <col min="1" max="1" width="1.6640625" style="458" customWidth="1"/>
    <col min="2" max="2" width="15.83203125" style="458" customWidth="1"/>
    <col min="3" max="3" width="9.33203125" style="458" customWidth="1"/>
    <col min="4" max="4" width="9.83203125" style="428" customWidth="1"/>
    <col min="5" max="5" width="15.5" style="458" customWidth="1"/>
    <col min="6" max="6" width="19.1640625" style="458" customWidth="1"/>
    <col min="7" max="7" width="26.5" style="458" customWidth="1"/>
    <col min="8" max="10" width="19.1640625" style="458" customWidth="1"/>
    <col min="11" max="11" width="0.83203125" style="458" customWidth="1"/>
    <col min="12" max="12" width="15.33203125" style="458" customWidth="1"/>
    <col min="13" max="16384" width="10.6640625" style="458"/>
  </cols>
  <sheetData>
    <row r="1" spans="1:23" ht="15">
      <c r="K1" s="69" t="s">
        <v>0</v>
      </c>
    </row>
    <row r="2" spans="1:23" ht="15">
      <c r="K2" s="70" t="s">
        <v>1</v>
      </c>
    </row>
    <row r="5" spans="1:23" s="460" customFormat="1" ht="16.5" customHeight="1">
      <c r="B5" s="461" t="s">
        <v>261</v>
      </c>
      <c r="C5" s="462" t="s">
        <v>565</v>
      </c>
      <c r="D5" s="499"/>
      <c r="E5" s="462"/>
    </row>
    <row r="6" spans="1:23" s="500" customFormat="1" ht="16.5" customHeight="1">
      <c r="B6" s="501" t="s">
        <v>260</v>
      </c>
      <c r="C6" s="502" t="s">
        <v>566</v>
      </c>
      <c r="D6" s="503"/>
      <c r="E6" s="504"/>
      <c r="F6" s="504"/>
      <c r="I6" s="504"/>
    </row>
    <row r="7" spans="1:23" ht="16.5" customHeight="1" thickBot="1">
      <c r="A7" s="467"/>
      <c r="B7" s="467"/>
      <c r="C7" s="467"/>
      <c r="D7" s="505"/>
      <c r="E7" s="467"/>
      <c r="F7" s="467"/>
      <c r="G7" s="467"/>
      <c r="H7" s="467"/>
      <c r="I7" s="467"/>
      <c r="J7" s="467"/>
      <c r="K7" s="467"/>
    </row>
    <row r="8" spans="1:23" s="471" customFormat="1" ht="5.0999999999999996" customHeight="1" thickTop="1">
      <c r="A8" s="458"/>
      <c r="B8" s="506"/>
      <c r="C8" s="469"/>
      <c r="D8" s="507"/>
      <c r="E8" s="861"/>
      <c r="F8" s="861"/>
      <c r="G8" s="861"/>
      <c r="H8" s="861"/>
      <c r="I8" s="861"/>
      <c r="J8" s="861"/>
    </row>
    <row r="9" spans="1:23" s="471" customFormat="1" ht="18" customHeight="1">
      <c r="A9" s="458"/>
      <c r="B9" s="508" t="s">
        <v>567</v>
      </c>
      <c r="C9" s="469"/>
      <c r="D9" s="422" t="s">
        <v>460</v>
      </c>
      <c r="E9" s="473" t="s">
        <v>4</v>
      </c>
      <c r="F9" s="862" t="s">
        <v>568</v>
      </c>
      <c r="G9" s="862"/>
      <c r="H9" s="862"/>
      <c r="I9" s="862"/>
      <c r="J9" s="862"/>
    </row>
    <row r="10" spans="1:23" ht="38.25" customHeight="1">
      <c r="B10" s="509" t="s">
        <v>5</v>
      </c>
      <c r="C10" s="472"/>
      <c r="D10" s="510" t="s">
        <v>461</v>
      </c>
      <c r="E10" s="511" t="s">
        <v>19</v>
      </c>
      <c r="F10" s="474" t="s">
        <v>569</v>
      </c>
      <c r="G10" s="473" t="s">
        <v>570</v>
      </c>
      <c r="H10" s="473" t="s">
        <v>571</v>
      </c>
      <c r="I10" s="474" t="s">
        <v>572</v>
      </c>
      <c r="J10" s="473" t="s">
        <v>573</v>
      </c>
    </row>
    <row r="11" spans="1:23" ht="29.25" customHeight="1">
      <c r="B11" s="509"/>
      <c r="C11" s="472"/>
      <c r="D11" s="512"/>
      <c r="F11" s="513" t="s">
        <v>214</v>
      </c>
      <c r="G11" s="511" t="s">
        <v>456</v>
      </c>
      <c r="H11" s="511" t="s">
        <v>574</v>
      </c>
      <c r="I11" s="513" t="s">
        <v>215</v>
      </c>
      <c r="J11" s="511" t="s">
        <v>22</v>
      </c>
    </row>
    <row r="12" spans="1:23" s="479" customFormat="1" ht="5.0999999999999996" customHeight="1">
      <c r="A12" s="475"/>
      <c r="B12" s="514"/>
      <c r="C12" s="476"/>
      <c r="D12" s="515"/>
      <c r="E12" s="477"/>
      <c r="F12" s="478"/>
      <c r="G12" s="477"/>
      <c r="H12" s="477"/>
      <c r="I12" s="478"/>
      <c r="J12" s="477"/>
      <c r="K12" s="475"/>
    </row>
    <row r="13" spans="1:23" s="471" customFormat="1" ht="8.1" customHeight="1">
      <c r="A13" s="516"/>
      <c r="B13" s="517"/>
      <c r="C13" s="517"/>
      <c r="D13" s="518"/>
      <c r="E13" s="519"/>
      <c r="F13" s="519"/>
      <c r="G13" s="519"/>
      <c r="H13" s="519"/>
      <c r="I13" s="519"/>
      <c r="J13" s="519"/>
    </row>
    <row r="14" spans="1:23" s="479" customFormat="1" ht="15" customHeight="1">
      <c r="B14" s="520" t="s">
        <v>533</v>
      </c>
      <c r="C14" s="521"/>
      <c r="D14" s="422">
        <v>2022</v>
      </c>
      <c r="E14" s="522">
        <f>SUM(F14:J14)</f>
        <v>26248</v>
      </c>
      <c r="F14" s="523">
        <f t="shared" ref="F14:J16" si="0">SUM(F18,F22,F26,F30,F34,F38,F42,F46,F50,F54,F58,F62,F66,F70,F74,F78)</f>
        <v>4544</v>
      </c>
      <c r="G14" s="523">
        <f t="shared" si="0"/>
        <v>21004</v>
      </c>
      <c r="H14" s="523">
        <f t="shared" si="0"/>
        <v>626</v>
      </c>
      <c r="I14" s="523">
        <f t="shared" si="0"/>
        <v>18</v>
      </c>
      <c r="J14" s="523">
        <f t="shared" si="0"/>
        <v>56</v>
      </c>
      <c r="M14" s="523"/>
      <c r="N14" s="523"/>
      <c r="O14" s="523"/>
      <c r="P14" s="523"/>
      <c r="Q14" s="523"/>
      <c r="R14" s="523"/>
      <c r="S14" s="523"/>
      <c r="T14" s="523"/>
      <c r="U14" s="486"/>
      <c r="V14" s="486"/>
      <c r="W14" s="486"/>
    </row>
    <row r="15" spans="1:23" s="479" customFormat="1" ht="15" customHeight="1">
      <c r="B15" s="520"/>
      <c r="C15" s="521"/>
      <c r="D15" s="422">
        <v>2023</v>
      </c>
      <c r="E15" s="522">
        <f>SUM(F15:J15)</f>
        <v>26256</v>
      </c>
      <c r="F15" s="523">
        <f t="shared" si="0"/>
        <v>5635</v>
      </c>
      <c r="G15" s="523">
        <f t="shared" si="0"/>
        <v>19523</v>
      </c>
      <c r="H15" s="523">
        <f t="shared" si="0"/>
        <v>895</v>
      </c>
      <c r="I15" s="523">
        <f t="shared" si="0"/>
        <v>78</v>
      </c>
      <c r="J15" s="523">
        <f t="shared" si="0"/>
        <v>125</v>
      </c>
    </row>
    <row r="16" spans="1:23" s="479" customFormat="1" ht="15" customHeight="1">
      <c r="B16" s="520"/>
      <c r="C16" s="521"/>
      <c r="D16" s="422">
        <v>2024</v>
      </c>
      <c r="E16" s="522">
        <f>SUM(F16:J16)</f>
        <v>25570</v>
      </c>
      <c r="F16" s="523">
        <f t="shared" si="0"/>
        <v>21047</v>
      </c>
      <c r="G16" s="523">
        <f t="shared" si="0"/>
        <v>1085</v>
      </c>
      <c r="H16" s="523">
        <f t="shared" si="0"/>
        <v>102</v>
      </c>
      <c r="I16" s="523">
        <f t="shared" si="0"/>
        <v>3316</v>
      </c>
      <c r="J16" s="523">
        <f t="shared" si="0"/>
        <v>20</v>
      </c>
    </row>
    <row r="17" spans="1:11" s="479" customFormat="1" ht="5.0999999999999996" customHeight="1">
      <c r="B17" s="520"/>
      <c r="C17" s="521"/>
      <c r="D17" s="425"/>
      <c r="E17" s="524"/>
      <c r="F17" s="525"/>
      <c r="G17" s="525"/>
      <c r="H17" s="525"/>
      <c r="I17" s="525"/>
      <c r="J17" s="525"/>
    </row>
    <row r="18" spans="1:11" s="479" customFormat="1" ht="15" customHeight="1">
      <c r="B18" s="526" t="s">
        <v>6</v>
      </c>
      <c r="D18" s="428">
        <v>2022</v>
      </c>
      <c r="E18" s="524">
        <f>SUM(F18:J18)</f>
        <v>3313</v>
      </c>
      <c r="F18" s="525">
        <v>181</v>
      </c>
      <c r="G18" s="525">
        <v>3037</v>
      </c>
      <c r="H18" s="525">
        <v>91</v>
      </c>
      <c r="I18" s="525" t="s">
        <v>432</v>
      </c>
      <c r="J18" s="525">
        <v>4</v>
      </c>
      <c r="K18" s="524"/>
    </row>
    <row r="19" spans="1:11" s="479" customFormat="1" ht="15" customHeight="1">
      <c r="B19" s="526"/>
      <c r="D19" s="428">
        <v>2023</v>
      </c>
      <c r="E19" s="524">
        <f t="shared" ref="E19:E20" si="1">SUM(F19:J19)</f>
        <v>3191</v>
      </c>
      <c r="F19" s="525">
        <v>422</v>
      </c>
      <c r="G19" s="525">
        <v>2580</v>
      </c>
      <c r="H19" s="525">
        <v>146</v>
      </c>
      <c r="I19" s="525">
        <v>10</v>
      </c>
      <c r="J19" s="525">
        <v>33</v>
      </c>
      <c r="K19" s="524"/>
    </row>
    <row r="20" spans="1:11" s="479" customFormat="1" ht="15" customHeight="1">
      <c r="B20" s="526"/>
      <c r="D20" s="428">
        <v>2024</v>
      </c>
      <c r="E20" s="524">
        <f t="shared" si="1"/>
        <v>3639</v>
      </c>
      <c r="F20" s="525">
        <v>3251</v>
      </c>
      <c r="G20" s="525">
        <v>143</v>
      </c>
      <c r="H20" s="525">
        <v>13</v>
      </c>
      <c r="I20" s="525">
        <v>232</v>
      </c>
      <c r="J20" s="525" t="s">
        <v>432</v>
      </c>
      <c r="K20" s="524"/>
    </row>
    <row r="21" spans="1:11" s="479" customFormat="1" ht="5.0999999999999996" customHeight="1">
      <c r="B21" s="526"/>
      <c r="D21" s="425"/>
      <c r="E21" s="524"/>
      <c r="F21" s="525"/>
      <c r="G21" s="525"/>
      <c r="H21" s="525"/>
      <c r="I21" s="525"/>
      <c r="J21" s="525"/>
      <c r="K21" s="524"/>
    </row>
    <row r="22" spans="1:11" s="479" customFormat="1" ht="15" customHeight="1">
      <c r="B22" s="526" t="s">
        <v>7</v>
      </c>
      <c r="D22" s="428">
        <v>2022</v>
      </c>
      <c r="E22" s="524">
        <f>SUM(F22:J22)</f>
        <v>3260</v>
      </c>
      <c r="F22" s="525">
        <v>931</v>
      </c>
      <c r="G22" s="525">
        <v>2305</v>
      </c>
      <c r="H22" s="525">
        <v>22</v>
      </c>
      <c r="I22" s="525" t="s">
        <v>432</v>
      </c>
      <c r="J22" s="525">
        <v>2</v>
      </c>
      <c r="K22" s="524"/>
    </row>
    <row r="23" spans="1:11" s="479" customFormat="1" ht="15" customHeight="1">
      <c r="B23" s="526"/>
      <c r="D23" s="428">
        <v>2023</v>
      </c>
      <c r="E23" s="524">
        <f t="shared" ref="E23:E24" si="2">SUM(F23:J23)</f>
        <v>2975</v>
      </c>
      <c r="F23" s="525">
        <v>989</v>
      </c>
      <c r="G23" s="525">
        <v>1958</v>
      </c>
      <c r="H23" s="525">
        <v>21</v>
      </c>
      <c r="I23" s="525">
        <v>2</v>
      </c>
      <c r="J23" s="525">
        <v>5</v>
      </c>
      <c r="K23" s="524"/>
    </row>
    <row r="24" spans="1:11" ht="15" customHeight="1">
      <c r="A24" s="479"/>
      <c r="B24" s="526"/>
      <c r="D24" s="428">
        <v>2024</v>
      </c>
      <c r="E24" s="524">
        <f t="shared" si="2"/>
        <v>2338</v>
      </c>
      <c r="F24" s="525">
        <v>1541</v>
      </c>
      <c r="G24" s="525">
        <v>42</v>
      </c>
      <c r="H24" s="525">
        <v>6</v>
      </c>
      <c r="I24" s="525">
        <v>749</v>
      </c>
      <c r="J24" s="525" t="s">
        <v>432</v>
      </c>
      <c r="K24" s="524"/>
    </row>
    <row r="25" spans="1:11" ht="5.0999999999999996" customHeight="1">
      <c r="A25" s="479"/>
      <c r="B25" s="526"/>
      <c r="D25" s="425"/>
      <c r="E25" s="524"/>
      <c r="F25" s="525"/>
      <c r="G25" s="525"/>
      <c r="H25" s="525"/>
      <c r="I25" s="525"/>
      <c r="J25" s="525"/>
      <c r="K25" s="524"/>
    </row>
    <row r="26" spans="1:11" ht="15" customHeight="1">
      <c r="A26" s="479"/>
      <c r="B26" s="526" t="s">
        <v>8</v>
      </c>
      <c r="D26" s="428">
        <v>2022</v>
      </c>
      <c r="E26" s="524">
        <f>SUM(F26:J26)</f>
        <v>2516</v>
      </c>
      <c r="F26" s="525">
        <v>37</v>
      </c>
      <c r="G26" s="525">
        <v>2452</v>
      </c>
      <c r="H26" s="525">
        <v>10</v>
      </c>
      <c r="I26" s="525">
        <v>5</v>
      </c>
      <c r="J26" s="525">
        <v>12</v>
      </c>
      <c r="K26" s="524"/>
    </row>
    <row r="27" spans="1:11" ht="15" customHeight="1">
      <c r="A27" s="479"/>
      <c r="B27" s="526"/>
      <c r="D27" s="428">
        <v>2023</v>
      </c>
      <c r="E27" s="524">
        <f t="shared" ref="E27:E28" si="3">SUM(F27:J27)</f>
        <v>2780</v>
      </c>
      <c r="F27" s="525">
        <v>77</v>
      </c>
      <c r="G27" s="525">
        <v>2674</v>
      </c>
      <c r="H27" s="525">
        <v>16</v>
      </c>
      <c r="I27" s="525">
        <v>10</v>
      </c>
      <c r="J27" s="525">
        <v>3</v>
      </c>
      <c r="K27" s="524"/>
    </row>
    <row r="28" spans="1:11" ht="15" customHeight="1">
      <c r="A28" s="479"/>
      <c r="B28" s="526"/>
      <c r="D28" s="428">
        <v>2024</v>
      </c>
      <c r="E28" s="524">
        <f t="shared" si="3"/>
        <v>2977</v>
      </c>
      <c r="F28" s="525">
        <v>2935</v>
      </c>
      <c r="G28" s="525">
        <v>22</v>
      </c>
      <c r="H28" s="525">
        <v>2</v>
      </c>
      <c r="I28" s="525">
        <v>16</v>
      </c>
      <c r="J28" s="525">
        <v>2</v>
      </c>
      <c r="K28" s="524"/>
    </row>
    <row r="29" spans="1:11" ht="5.0999999999999996" customHeight="1">
      <c r="A29" s="479"/>
      <c r="B29" s="526"/>
      <c r="D29" s="425"/>
      <c r="E29" s="524"/>
      <c r="F29" s="525"/>
      <c r="G29" s="525"/>
      <c r="H29" s="525"/>
      <c r="I29" s="525"/>
      <c r="J29" s="525"/>
      <c r="K29" s="524"/>
    </row>
    <row r="30" spans="1:11" ht="15" customHeight="1">
      <c r="A30" s="479"/>
      <c r="B30" s="526" t="s">
        <v>9</v>
      </c>
      <c r="D30" s="428">
        <v>2022</v>
      </c>
      <c r="E30" s="524">
        <f>SUM(F30:J30)</f>
        <v>577</v>
      </c>
      <c r="F30" s="525">
        <v>149</v>
      </c>
      <c r="G30" s="525">
        <v>394</v>
      </c>
      <c r="H30" s="525">
        <v>32</v>
      </c>
      <c r="I30" s="525" t="s">
        <v>432</v>
      </c>
      <c r="J30" s="525">
        <v>2</v>
      </c>
      <c r="K30" s="524"/>
    </row>
    <row r="31" spans="1:11" ht="15" customHeight="1">
      <c r="A31" s="479"/>
      <c r="B31" s="526"/>
      <c r="D31" s="428">
        <v>2023</v>
      </c>
      <c r="E31" s="524">
        <f t="shared" ref="E31:E32" si="4">SUM(F31:J31)</f>
        <v>471</v>
      </c>
      <c r="F31" s="525">
        <v>153</v>
      </c>
      <c r="G31" s="525">
        <v>299</v>
      </c>
      <c r="H31" s="525">
        <v>16</v>
      </c>
      <c r="I31" s="525" t="s">
        <v>432</v>
      </c>
      <c r="J31" s="525">
        <v>3</v>
      </c>
      <c r="K31" s="524"/>
    </row>
    <row r="32" spans="1:11" ht="15" customHeight="1">
      <c r="A32" s="479"/>
      <c r="B32" s="526"/>
      <c r="D32" s="428">
        <v>2024</v>
      </c>
      <c r="E32" s="524">
        <f t="shared" si="4"/>
        <v>549</v>
      </c>
      <c r="F32" s="525">
        <v>461</v>
      </c>
      <c r="G32" s="525">
        <v>22</v>
      </c>
      <c r="H32" s="525">
        <v>1</v>
      </c>
      <c r="I32" s="525">
        <v>65</v>
      </c>
      <c r="J32" s="525" t="s">
        <v>432</v>
      </c>
      <c r="K32" s="524"/>
    </row>
    <row r="33" spans="1:11" ht="5.0999999999999996" customHeight="1">
      <c r="A33" s="479"/>
      <c r="B33" s="526"/>
      <c r="D33" s="425"/>
      <c r="E33" s="524"/>
      <c r="F33" s="525"/>
      <c r="G33" s="525"/>
      <c r="H33" s="525"/>
      <c r="I33" s="525"/>
      <c r="J33" s="525"/>
      <c r="K33" s="524"/>
    </row>
    <row r="34" spans="1:11" ht="15" customHeight="1">
      <c r="A34" s="479"/>
      <c r="B34" s="526" t="s">
        <v>10</v>
      </c>
      <c r="D34" s="428">
        <v>2022</v>
      </c>
      <c r="E34" s="524">
        <f>SUM(F34:J34)</f>
        <v>1033</v>
      </c>
      <c r="F34" s="525">
        <v>234</v>
      </c>
      <c r="G34" s="525">
        <v>761</v>
      </c>
      <c r="H34" s="525">
        <v>38</v>
      </c>
      <c r="I34" s="525" t="s">
        <v>432</v>
      </c>
      <c r="J34" s="525" t="s">
        <v>432</v>
      </c>
      <c r="K34" s="524"/>
    </row>
    <row r="35" spans="1:11" ht="15" customHeight="1">
      <c r="A35" s="479"/>
      <c r="B35" s="526"/>
      <c r="D35" s="428">
        <v>2023</v>
      </c>
      <c r="E35" s="524">
        <f t="shared" ref="E35:E36" si="5">SUM(F35:J35)</f>
        <v>916</v>
      </c>
      <c r="F35" s="525">
        <v>214</v>
      </c>
      <c r="G35" s="525">
        <v>627</v>
      </c>
      <c r="H35" s="525">
        <v>68</v>
      </c>
      <c r="I35" s="525">
        <v>6</v>
      </c>
      <c r="J35" s="525">
        <v>1</v>
      </c>
      <c r="K35" s="524"/>
    </row>
    <row r="36" spans="1:11" ht="15" customHeight="1">
      <c r="A36" s="479"/>
      <c r="B36" s="526"/>
      <c r="D36" s="428">
        <v>2024</v>
      </c>
      <c r="E36" s="524">
        <f t="shared" si="5"/>
        <v>1048</v>
      </c>
      <c r="F36" s="525">
        <v>834</v>
      </c>
      <c r="G36" s="525">
        <v>70</v>
      </c>
      <c r="H36" s="525">
        <v>6</v>
      </c>
      <c r="I36" s="525">
        <v>138</v>
      </c>
      <c r="J36" s="525" t="s">
        <v>432</v>
      </c>
    </row>
    <row r="37" spans="1:11" ht="5.0999999999999996" customHeight="1">
      <c r="A37" s="479"/>
      <c r="B37" s="526"/>
      <c r="D37" s="429"/>
      <c r="E37" s="524"/>
      <c r="F37" s="525"/>
      <c r="G37" s="525"/>
      <c r="H37" s="525"/>
      <c r="I37" s="525"/>
      <c r="J37" s="525"/>
    </row>
    <row r="38" spans="1:11" ht="15" customHeight="1">
      <c r="A38" s="479"/>
      <c r="B38" s="526" t="s">
        <v>11</v>
      </c>
      <c r="D38" s="428">
        <v>2022</v>
      </c>
      <c r="E38" s="524">
        <f>SUM(F38:J38)</f>
        <v>1424</v>
      </c>
      <c r="F38" s="525">
        <v>291</v>
      </c>
      <c r="G38" s="525">
        <v>1089</v>
      </c>
      <c r="H38" s="525">
        <v>41</v>
      </c>
      <c r="I38" s="525">
        <v>3</v>
      </c>
      <c r="J38" s="525" t="s">
        <v>432</v>
      </c>
    </row>
    <row r="39" spans="1:11" ht="15" customHeight="1">
      <c r="A39" s="479"/>
      <c r="B39" s="526"/>
      <c r="D39" s="428">
        <v>2023</v>
      </c>
      <c r="E39" s="524">
        <f t="shared" ref="E39:E40" si="6">SUM(F39:J39)</f>
        <v>1979</v>
      </c>
      <c r="F39" s="525">
        <v>508</v>
      </c>
      <c r="G39" s="525">
        <v>1377</v>
      </c>
      <c r="H39" s="525">
        <v>74</v>
      </c>
      <c r="I39" s="525">
        <v>14</v>
      </c>
      <c r="J39" s="525">
        <v>6</v>
      </c>
    </row>
    <row r="40" spans="1:11" ht="15" customHeight="1">
      <c r="A40" s="479"/>
      <c r="B40" s="526"/>
      <c r="D40" s="428">
        <v>2024</v>
      </c>
      <c r="E40" s="524">
        <f t="shared" si="6"/>
        <v>1990</v>
      </c>
      <c r="F40" s="525">
        <v>1677</v>
      </c>
      <c r="G40" s="525">
        <v>67</v>
      </c>
      <c r="H40" s="525">
        <v>1</v>
      </c>
      <c r="I40" s="525">
        <v>245</v>
      </c>
      <c r="J40" s="525" t="s">
        <v>432</v>
      </c>
    </row>
    <row r="41" spans="1:11" ht="5.0999999999999996" customHeight="1">
      <c r="A41" s="479"/>
      <c r="B41" s="526"/>
      <c r="D41" s="429"/>
      <c r="E41" s="524"/>
      <c r="F41" s="525"/>
      <c r="G41" s="525"/>
      <c r="H41" s="525"/>
      <c r="I41" s="525"/>
      <c r="J41" s="525"/>
    </row>
    <row r="42" spans="1:11" ht="15" customHeight="1">
      <c r="A42" s="479"/>
      <c r="B42" s="526" t="s">
        <v>12</v>
      </c>
      <c r="D42" s="428">
        <v>2022</v>
      </c>
      <c r="E42" s="524">
        <f>SUM(F42:J42)</f>
        <v>2505</v>
      </c>
      <c r="F42" s="525">
        <v>1284</v>
      </c>
      <c r="G42" s="525">
        <v>1129</v>
      </c>
      <c r="H42" s="525">
        <v>90</v>
      </c>
      <c r="I42" s="525" t="s">
        <v>432</v>
      </c>
      <c r="J42" s="525">
        <v>2</v>
      </c>
    </row>
    <row r="43" spans="1:11" ht="15" customHeight="1">
      <c r="A43" s="479"/>
      <c r="B43" s="526"/>
      <c r="D43" s="428">
        <v>2023</v>
      </c>
      <c r="E43" s="524">
        <f t="shared" ref="E43:E44" si="7">SUM(F43:J43)</f>
        <v>2275</v>
      </c>
      <c r="F43" s="525">
        <v>1356</v>
      </c>
      <c r="G43" s="525">
        <v>830</v>
      </c>
      <c r="H43" s="525">
        <v>80</v>
      </c>
      <c r="I43" s="525">
        <v>4</v>
      </c>
      <c r="J43" s="525">
        <v>5</v>
      </c>
    </row>
    <row r="44" spans="1:11" ht="15" customHeight="1">
      <c r="A44" s="479"/>
      <c r="B44" s="526"/>
      <c r="D44" s="428">
        <v>2024</v>
      </c>
      <c r="E44" s="524">
        <f t="shared" si="7"/>
        <v>2104</v>
      </c>
      <c r="F44" s="525">
        <v>1061</v>
      </c>
      <c r="G44" s="525">
        <v>159</v>
      </c>
      <c r="H44" s="525">
        <v>2</v>
      </c>
      <c r="I44" s="525">
        <v>881</v>
      </c>
      <c r="J44" s="525">
        <v>1</v>
      </c>
    </row>
    <row r="45" spans="1:11" ht="5.0999999999999996" customHeight="1">
      <c r="A45" s="479"/>
      <c r="B45" s="526"/>
      <c r="D45" s="429"/>
      <c r="E45" s="524"/>
      <c r="F45" s="525"/>
      <c r="G45" s="525"/>
      <c r="H45" s="525"/>
      <c r="I45" s="525"/>
      <c r="J45" s="525"/>
    </row>
    <row r="46" spans="1:11" ht="15" customHeight="1">
      <c r="A46" s="479"/>
      <c r="B46" s="526" t="s">
        <v>13</v>
      </c>
      <c r="D46" s="428">
        <v>2022</v>
      </c>
      <c r="E46" s="524">
        <f>SUM(F46:J46)</f>
        <v>506</v>
      </c>
      <c r="F46" s="525">
        <v>50</v>
      </c>
      <c r="G46" s="525">
        <v>456</v>
      </c>
      <c r="H46" s="525" t="s">
        <v>432</v>
      </c>
      <c r="I46" s="525" t="s">
        <v>432</v>
      </c>
      <c r="J46" s="525" t="s">
        <v>432</v>
      </c>
    </row>
    <row r="47" spans="1:11" ht="15" customHeight="1">
      <c r="A47" s="479"/>
      <c r="B47" s="526"/>
      <c r="D47" s="428">
        <v>2023</v>
      </c>
      <c r="E47" s="524">
        <f t="shared" ref="E47:E48" si="8">SUM(F47:J47)</f>
        <v>503</v>
      </c>
      <c r="F47" s="525">
        <v>55</v>
      </c>
      <c r="G47" s="525">
        <v>436</v>
      </c>
      <c r="H47" s="525">
        <v>10</v>
      </c>
      <c r="I47" s="525" t="s">
        <v>432</v>
      </c>
      <c r="J47" s="525">
        <v>2</v>
      </c>
    </row>
    <row r="48" spans="1:11" ht="15" customHeight="1">
      <c r="A48" s="479"/>
      <c r="B48" s="526"/>
      <c r="D48" s="428">
        <v>2024</v>
      </c>
      <c r="E48" s="524">
        <f t="shared" si="8"/>
        <v>508</v>
      </c>
      <c r="F48" s="525">
        <v>464</v>
      </c>
      <c r="G48" s="525">
        <v>14</v>
      </c>
      <c r="H48" s="525"/>
      <c r="I48" s="525">
        <v>30</v>
      </c>
      <c r="J48" s="525" t="s">
        <v>432</v>
      </c>
    </row>
    <row r="49" spans="1:10" ht="5.0999999999999996" customHeight="1">
      <c r="A49" s="479"/>
      <c r="B49" s="526"/>
      <c r="D49" s="429"/>
      <c r="E49" s="524"/>
      <c r="F49" s="525"/>
      <c r="G49" s="525"/>
      <c r="H49" s="525"/>
      <c r="I49" s="525"/>
      <c r="J49" s="525"/>
    </row>
    <row r="50" spans="1:10" ht="15" customHeight="1">
      <c r="A50" s="479"/>
      <c r="B50" s="526" t="s">
        <v>14</v>
      </c>
      <c r="D50" s="428">
        <v>2022</v>
      </c>
      <c r="E50" s="524">
        <f>SUM(F50:J50)</f>
        <v>2345</v>
      </c>
      <c r="F50" s="525">
        <v>790</v>
      </c>
      <c r="G50" s="525">
        <v>1490</v>
      </c>
      <c r="H50" s="525">
        <v>56</v>
      </c>
      <c r="I50" s="525" t="s">
        <v>432</v>
      </c>
      <c r="J50" s="525">
        <v>9</v>
      </c>
    </row>
    <row r="51" spans="1:10" ht="15" customHeight="1">
      <c r="A51" s="479"/>
      <c r="B51" s="526"/>
      <c r="D51" s="428">
        <v>2023</v>
      </c>
      <c r="E51" s="524">
        <f t="shared" ref="E51:E52" si="9">SUM(F51:J51)</f>
        <v>2182</v>
      </c>
      <c r="F51" s="525">
        <v>844</v>
      </c>
      <c r="G51" s="525">
        <v>1196</v>
      </c>
      <c r="H51" s="525">
        <v>112</v>
      </c>
      <c r="I51" s="525">
        <v>8</v>
      </c>
      <c r="J51" s="525">
        <v>22</v>
      </c>
    </row>
    <row r="52" spans="1:10" ht="15" customHeight="1">
      <c r="A52" s="479"/>
      <c r="B52" s="526"/>
      <c r="D52" s="428">
        <v>2024</v>
      </c>
      <c r="E52" s="524">
        <f t="shared" si="9"/>
        <v>2178</v>
      </c>
      <c r="F52" s="525">
        <v>1591</v>
      </c>
      <c r="G52" s="525">
        <v>99</v>
      </c>
      <c r="H52" s="525">
        <v>2</v>
      </c>
      <c r="I52" s="525">
        <v>480</v>
      </c>
      <c r="J52" s="525">
        <v>6</v>
      </c>
    </row>
    <row r="53" spans="1:10" ht="5.0999999999999996" customHeight="1">
      <c r="A53" s="479"/>
      <c r="B53" s="526"/>
      <c r="D53" s="429"/>
      <c r="E53" s="524"/>
      <c r="F53" s="525"/>
      <c r="G53" s="525"/>
      <c r="H53" s="525"/>
      <c r="I53" s="525"/>
      <c r="J53" s="525"/>
    </row>
    <row r="54" spans="1:10" ht="15" customHeight="1">
      <c r="A54" s="479"/>
      <c r="B54" s="526" t="s">
        <v>15</v>
      </c>
      <c r="D54" s="428">
        <v>2022</v>
      </c>
      <c r="E54" s="524">
        <f>SUM(F54:J54)</f>
        <v>780</v>
      </c>
      <c r="F54" s="525">
        <v>1</v>
      </c>
      <c r="G54" s="525">
        <v>776</v>
      </c>
      <c r="H54" s="525">
        <v>1</v>
      </c>
      <c r="I54" s="525">
        <v>1</v>
      </c>
      <c r="J54" s="525">
        <v>1</v>
      </c>
    </row>
    <row r="55" spans="1:10" ht="15" customHeight="1">
      <c r="A55" s="479"/>
      <c r="B55" s="526"/>
      <c r="D55" s="428">
        <v>2023</v>
      </c>
      <c r="E55" s="524">
        <f t="shared" ref="E55:E56" si="10">SUM(F55:J55)</f>
        <v>736</v>
      </c>
      <c r="F55" s="525">
        <v>1</v>
      </c>
      <c r="G55" s="525">
        <v>724</v>
      </c>
      <c r="H55" s="525">
        <v>4</v>
      </c>
      <c r="I55" s="525" t="s">
        <v>432</v>
      </c>
      <c r="J55" s="525">
        <v>7</v>
      </c>
    </row>
    <row r="56" spans="1:10" ht="15" customHeight="1">
      <c r="A56" s="479"/>
      <c r="B56" s="526"/>
      <c r="D56" s="428">
        <v>2024</v>
      </c>
      <c r="E56" s="524">
        <f t="shared" si="10"/>
        <v>756</v>
      </c>
      <c r="F56" s="525">
        <v>746</v>
      </c>
      <c r="G56" s="525">
        <v>4</v>
      </c>
      <c r="H56" s="525">
        <v>2</v>
      </c>
      <c r="I56" s="525">
        <v>4</v>
      </c>
      <c r="J56" s="525" t="s">
        <v>432</v>
      </c>
    </row>
    <row r="57" spans="1:10" ht="5.0999999999999996" customHeight="1">
      <c r="A57" s="479"/>
      <c r="B57" s="526"/>
      <c r="D57" s="429"/>
      <c r="E57" s="524"/>
      <c r="F57" s="525"/>
      <c r="G57" s="525"/>
      <c r="H57" s="525"/>
      <c r="I57" s="525"/>
      <c r="J57" s="525"/>
    </row>
    <row r="58" spans="1:10" ht="15" customHeight="1">
      <c r="A58" s="479"/>
      <c r="B58" s="526" t="s">
        <v>16</v>
      </c>
      <c r="D58" s="428">
        <v>2022</v>
      </c>
      <c r="E58" s="524">
        <f>SUM(F58:J58)</f>
        <v>1364</v>
      </c>
      <c r="F58" s="525">
        <v>1</v>
      </c>
      <c r="G58" s="525">
        <v>1346</v>
      </c>
      <c r="H58" s="525">
        <v>14</v>
      </c>
      <c r="I58" s="525" t="s">
        <v>432</v>
      </c>
      <c r="J58" s="525">
        <v>3</v>
      </c>
    </row>
    <row r="59" spans="1:10" ht="15" customHeight="1">
      <c r="A59" s="479"/>
      <c r="B59" s="526"/>
      <c r="D59" s="428">
        <v>2023</v>
      </c>
      <c r="E59" s="524">
        <f t="shared" ref="E59:E60" si="11">SUM(F59:J59)</f>
        <v>1608</v>
      </c>
      <c r="F59" s="525">
        <v>18</v>
      </c>
      <c r="G59" s="525">
        <v>1540</v>
      </c>
      <c r="H59" s="525">
        <v>21</v>
      </c>
      <c r="I59" s="525">
        <v>9</v>
      </c>
      <c r="J59" s="525">
        <v>20</v>
      </c>
    </row>
    <row r="60" spans="1:10" ht="15" customHeight="1">
      <c r="A60" s="479"/>
      <c r="B60" s="526"/>
      <c r="D60" s="428">
        <v>2024</v>
      </c>
      <c r="E60" s="524">
        <f t="shared" si="11"/>
        <v>1590</v>
      </c>
      <c r="F60" s="525">
        <v>1551</v>
      </c>
      <c r="G60" s="525">
        <v>11</v>
      </c>
      <c r="H60" s="525">
        <v>21</v>
      </c>
      <c r="I60" s="525">
        <v>2</v>
      </c>
      <c r="J60" s="525">
        <v>5</v>
      </c>
    </row>
    <row r="61" spans="1:10" ht="5.0999999999999996" customHeight="1">
      <c r="A61" s="479"/>
      <c r="B61" s="526"/>
      <c r="D61" s="429"/>
      <c r="E61" s="524"/>
      <c r="F61" s="525"/>
      <c r="G61" s="525"/>
      <c r="H61" s="525"/>
      <c r="I61" s="525"/>
      <c r="J61" s="525"/>
    </row>
    <row r="62" spans="1:10" ht="15" customHeight="1">
      <c r="A62" s="479"/>
      <c r="B62" s="526" t="s">
        <v>17</v>
      </c>
      <c r="D62" s="428">
        <v>2022</v>
      </c>
      <c r="E62" s="524">
        <f>SUM(F62:J62)</f>
        <v>2849</v>
      </c>
      <c r="F62" s="525">
        <v>382</v>
      </c>
      <c r="G62" s="525">
        <v>2313</v>
      </c>
      <c r="H62" s="525">
        <v>147</v>
      </c>
      <c r="I62" s="525">
        <v>3</v>
      </c>
      <c r="J62" s="525">
        <v>4</v>
      </c>
    </row>
    <row r="63" spans="1:10" ht="15" customHeight="1">
      <c r="A63" s="479"/>
      <c r="B63" s="526"/>
      <c r="D63" s="428">
        <v>2023</v>
      </c>
      <c r="E63" s="524">
        <f t="shared" ref="E63:E64" si="12">SUM(F63:J63)</f>
        <v>2743</v>
      </c>
      <c r="F63" s="525">
        <v>659</v>
      </c>
      <c r="G63" s="525">
        <v>1903</v>
      </c>
      <c r="H63" s="525">
        <v>168</v>
      </c>
      <c r="I63" s="525">
        <v>8</v>
      </c>
      <c r="J63" s="525">
        <v>5</v>
      </c>
    </row>
    <row r="64" spans="1:10" ht="15" customHeight="1">
      <c r="A64" s="479"/>
      <c r="B64" s="526"/>
      <c r="D64" s="428">
        <v>2024</v>
      </c>
      <c r="E64" s="524">
        <f t="shared" si="12"/>
        <v>2740</v>
      </c>
      <c r="F64" s="525">
        <v>2089</v>
      </c>
      <c r="G64" s="525">
        <v>301</v>
      </c>
      <c r="H64" s="525">
        <v>17</v>
      </c>
      <c r="I64" s="525">
        <v>331</v>
      </c>
      <c r="J64" s="525">
        <v>2</v>
      </c>
    </row>
    <row r="65" spans="1:10" ht="5.0999999999999996" customHeight="1">
      <c r="A65" s="479"/>
      <c r="B65" s="526"/>
      <c r="D65" s="429"/>
      <c r="E65" s="524"/>
      <c r="F65" s="525"/>
      <c r="G65" s="525"/>
      <c r="H65" s="525"/>
      <c r="I65" s="525"/>
      <c r="J65" s="525"/>
    </row>
    <row r="66" spans="1:10" ht="15" customHeight="1">
      <c r="A66" s="479"/>
      <c r="B66" s="526" t="s">
        <v>18</v>
      </c>
      <c r="D66" s="428">
        <v>2022</v>
      </c>
      <c r="E66" s="524">
        <f>SUM(F66:J66)</f>
        <v>2489</v>
      </c>
      <c r="F66" s="525">
        <v>88</v>
      </c>
      <c r="G66" s="525">
        <v>2380</v>
      </c>
      <c r="H66" s="525">
        <v>15</v>
      </c>
      <c r="I66" s="525">
        <v>6</v>
      </c>
      <c r="J66" s="525" t="s">
        <v>432</v>
      </c>
    </row>
    <row r="67" spans="1:10" ht="15" customHeight="1">
      <c r="A67" s="479"/>
      <c r="B67" s="526"/>
      <c r="D67" s="428">
        <v>2023</v>
      </c>
      <c r="E67" s="524">
        <f t="shared" ref="E67:E68" si="13">SUM(F67:J67)</f>
        <v>2584</v>
      </c>
      <c r="F67" s="525">
        <v>167</v>
      </c>
      <c r="G67" s="525">
        <v>2387</v>
      </c>
      <c r="H67" s="525">
        <v>26</v>
      </c>
      <c r="I67" s="525">
        <v>4</v>
      </c>
      <c r="J67" s="525" t="s">
        <v>432</v>
      </c>
    </row>
    <row r="68" spans="1:10" ht="15" customHeight="1">
      <c r="A68" s="479"/>
      <c r="B68" s="526"/>
      <c r="D68" s="428">
        <v>2024</v>
      </c>
      <c r="E68" s="524">
        <f t="shared" si="13"/>
        <v>2103</v>
      </c>
      <c r="F68" s="525">
        <v>2048</v>
      </c>
      <c r="G68" s="525">
        <v>13</v>
      </c>
      <c r="H68" s="525">
        <v>1</v>
      </c>
      <c r="I68" s="525">
        <v>41</v>
      </c>
      <c r="J68" s="525" t="s">
        <v>432</v>
      </c>
    </row>
    <row r="69" spans="1:10" ht="5.0999999999999996" customHeight="1">
      <c r="A69" s="479"/>
      <c r="B69" s="526"/>
      <c r="D69" s="429"/>
      <c r="E69" s="524"/>
      <c r="F69" s="525"/>
      <c r="G69" s="525"/>
      <c r="H69" s="525"/>
      <c r="I69" s="525"/>
      <c r="J69" s="525"/>
    </row>
    <row r="70" spans="1:10" ht="15" customHeight="1">
      <c r="A70" s="479"/>
      <c r="B70" s="526" t="s">
        <v>20</v>
      </c>
      <c r="D70" s="428">
        <v>2022</v>
      </c>
      <c r="E70" s="524">
        <f>SUM(F70:J70)</f>
        <v>1114</v>
      </c>
      <c r="F70" s="525">
        <v>125</v>
      </c>
      <c r="G70" s="525">
        <v>908</v>
      </c>
      <c r="H70" s="525">
        <v>64</v>
      </c>
      <c r="I70" s="525" t="s">
        <v>432</v>
      </c>
      <c r="J70" s="525">
        <v>17</v>
      </c>
    </row>
    <row r="71" spans="1:10" ht="15" customHeight="1">
      <c r="A71" s="479"/>
      <c r="B71" s="526"/>
      <c r="D71" s="428">
        <v>2023</v>
      </c>
      <c r="E71" s="524">
        <f t="shared" ref="E71:E72" si="14">SUM(F71:J71)</f>
        <v>1183</v>
      </c>
      <c r="F71" s="525">
        <v>163</v>
      </c>
      <c r="G71" s="525">
        <v>876</v>
      </c>
      <c r="H71" s="525">
        <v>128</v>
      </c>
      <c r="I71" s="525">
        <v>3</v>
      </c>
      <c r="J71" s="525">
        <v>13</v>
      </c>
    </row>
    <row r="72" spans="1:10" ht="15" customHeight="1">
      <c r="A72" s="479"/>
      <c r="B72" s="526"/>
      <c r="D72" s="428">
        <v>2024</v>
      </c>
      <c r="E72" s="524">
        <f t="shared" si="14"/>
        <v>949</v>
      </c>
      <c r="F72" s="525">
        <v>709</v>
      </c>
      <c r="G72" s="525">
        <v>110</v>
      </c>
      <c r="H72" s="525">
        <v>27</v>
      </c>
      <c r="I72" s="525">
        <v>99</v>
      </c>
      <c r="J72" s="525">
        <v>4</v>
      </c>
    </row>
    <row r="73" spans="1:10" ht="5.0999999999999996" customHeight="1">
      <c r="A73" s="479"/>
      <c r="B73" s="526"/>
      <c r="D73" s="429"/>
      <c r="E73" s="524"/>
      <c r="F73" s="525"/>
      <c r="G73" s="525"/>
      <c r="H73" s="525"/>
      <c r="I73" s="525"/>
      <c r="J73" s="525"/>
    </row>
    <row r="74" spans="1:10" ht="15" customHeight="1">
      <c r="A74" s="479"/>
      <c r="B74" s="526" t="s">
        <v>78</v>
      </c>
      <c r="D74" s="428">
        <v>2022</v>
      </c>
      <c r="E74" s="524">
        <f>SUM(F74:J74)</f>
        <v>125</v>
      </c>
      <c r="F74" s="525" t="s">
        <v>432</v>
      </c>
      <c r="G74" s="525">
        <v>125</v>
      </c>
      <c r="H74" s="525" t="s">
        <v>432</v>
      </c>
      <c r="I74" s="525" t="s">
        <v>432</v>
      </c>
      <c r="J74" s="525" t="s">
        <v>432</v>
      </c>
    </row>
    <row r="75" spans="1:10" ht="15" customHeight="1">
      <c r="A75" s="479"/>
      <c r="B75" s="526"/>
      <c r="D75" s="428">
        <v>2023</v>
      </c>
      <c r="E75" s="524">
        <f t="shared" ref="E75:E76" si="15">SUM(F75:J75)</f>
        <v>91</v>
      </c>
      <c r="F75" s="525" t="s">
        <v>432</v>
      </c>
      <c r="G75" s="525">
        <v>91</v>
      </c>
      <c r="H75" s="525" t="s">
        <v>432</v>
      </c>
      <c r="I75" s="525" t="s">
        <v>432</v>
      </c>
      <c r="J75" s="525" t="s">
        <v>432</v>
      </c>
    </row>
    <row r="76" spans="1:10" ht="15" customHeight="1">
      <c r="A76" s="479"/>
      <c r="B76" s="526"/>
      <c r="D76" s="428">
        <v>2024</v>
      </c>
      <c r="E76" s="524">
        <f t="shared" si="15"/>
        <v>54</v>
      </c>
      <c r="F76" s="525">
        <v>53</v>
      </c>
      <c r="G76" s="525">
        <v>1</v>
      </c>
      <c r="H76" s="525" t="s">
        <v>432</v>
      </c>
      <c r="I76" s="525" t="s">
        <v>432</v>
      </c>
      <c r="J76" s="525" t="s">
        <v>432</v>
      </c>
    </row>
    <row r="77" spans="1:10" ht="5.0999999999999996" customHeight="1">
      <c r="A77" s="479"/>
      <c r="B77" s="526"/>
      <c r="D77" s="429"/>
      <c r="E77" s="524"/>
      <c r="F77" s="525"/>
      <c r="G77" s="525"/>
      <c r="H77" s="525"/>
      <c r="I77" s="525"/>
      <c r="J77" s="525"/>
    </row>
    <row r="78" spans="1:10" ht="15" customHeight="1">
      <c r="A78" s="479"/>
      <c r="B78" s="526" t="s">
        <v>77</v>
      </c>
      <c r="D78" s="428">
        <v>2022</v>
      </c>
      <c r="E78" s="524">
        <f>SUM(F78:J78)</f>
        <v>48</v>
      </c>
      <c r="F78" s="525" t="s">
        <v>432</v>
      </c>
      <c r="G78" s="525">
        <v>43</v>
      </c>
      <c r="H78" s="525">
        <v>5</v>
      </c>
      <c r="I78" s="525" t="s">
        <v>432</v>
      </c>
      <c r="J78" s="525" t="s">
        <v>432</v>
      </c>
    </row>
    <row r="79" spans="1:10" ht="15" customHeight="1">
      <c r="A79" s="479"/>
      <c r="B79" s="526"/>
      <c r="D79" s="428">
        <v>2023</v>
      </c>
      <c r="E79" s="524">
        <f t="shared" ref="E79:E80" si="16">SUM(F79:J79)</f>
        <v>39</v>
      </c>
      <c r="F79" s="525">
        <v>9</v>
      </c>
      <c r="G79" s="525">
        <v>25</v>
      </c>
      <c r="H79" s="525">
        <v>5</v>
      </c>
      <c r="I79" s="525" t="s">
        <v>432</v>
      </c>
      <c r="J79" s="525" t="s">
        <v>432</v>
      </c>
    </row>
    <row r="80" spans="1:10" ht="15" customHeight="1">
      <c r="A80" s="479"/>
      <c r="B80" s="526"/>
      <c r="D80" s="428">
        <v>2024</v>
      </c>
      <c r="E80" s="524">
        <f t="shared" si="16"/>
        <v>47</v>
      </c>
      <c r="F80" s="525">
        <v>36</v>
      </c>
      <c r="G80" s="525">
        <v>7</v>
      </c>
      <c r="H80" s="525">
        <v>1</v>
      </c>
      <c r="I80" s="525">
        <v>3</v>
      </c>
      <c r="J80" s="525" t="s">
        <v>432</v>
      </c>
    </row>
    <row r="81" spans="1:247" ht="5.0999999999999996" customHeight="1" thickBot="1">
      <c r="A81" s="527"/>
      <c r="B81" s="528"/>
      <c r="C81" s="528"/>
      <c r="D81" s="529"/>
      <c r="E81" s="527"/>
      <c r="F81" s="491"/>
      <c r="G81" s="491"/>
      <c r="H81" s="491"/>
      <c r="I81" s="491"/>
      <c r="J81" s="491"/>
    </row>
    <row r="82" spans="1:247" ht="15" customHeight="1">
      <c r="B82" s="530"/>
      <c r="C82" s="530"/>
      <c r="D82" s="531"/>
      <c r="J82" s="168" t="s">
        <v>212</v>
      </c>
    </row>
    <row r="83" spans="1:247" ht="16.5" customHeight="1">
      <c r="A83" s="532" t="s">
        <v>575</v>
      </c>
      <c r="C83" s="530"/>
      <c r="D83" s="531"/>
      <c r="J83" s="175" t="s">
        <v>213</v>
      </c>
    </row>
    <row r="84" spans="1:247" ht="15.75">
      <c r="A84" s="533"/>
      <c r="B84" s="534" t="s">
        <v>576</v>
      </c>
      <c r="C84" s="535"/>
      <c r="D84" s="536"/>
      <c r="E84" s="536"/>
      <c r="F84" s="536"/>
      <c r="G84" s="536"/>
      <c r="H84" s="508"/>
      <c r="I84" s="508"/>
      <c r="J84" s="508"/>
      <c r="K84" s="508"/>
      <c r="L84" s="508"/>
      <c r="M84" s="508"/>
      <c r="N84" s="508"/>
      <c r="O84" s="508"/>
      <c r="P84" s="508"/>
      <c r="Q84" s="508"/>
      <c r="R84" s="508"/>
      <c r="S84" s="508"/>
      <c r="T84" s="508"/>
      <c r="U84" s="508"/>
      <c r="V84" s="508"/>
      <c r="W84" s="508"/>
      <c r="X84" s="508"/>
      <c r="Y84" s="508"/>
      <c r="Z84" s="508"/>
      <c r="AA84" s="508"/>
      <c r="AB84" s="508"/>
      <c r="AC84" s="508"/>
      <c r="AD84" s="508"/>
      <c r="AE84" s="508"/>
      <c r="AF84" s="508"/>
      <c r="AG84" s="508"/>
      <c r="AH84" s="508"/>
      <c r="AI84" s="508"/>
      <c r="AJ84" s="508"/>
      <c r="AK84" s="508"/>
      <c r="AL84" s="508"/>
      <c r="AM84" s="508"/>
      <c r="AN84" s="508"/>
      <c r="AO84" s="508"/>
      <c r="AP84" s="508"/>
      <c r="AQ84" s="508"/>
      <c r="AR84" s="508"/>
      <c r="AS84" s="508"/>
      <c r="AT84" s="508"/>
      <c r="AU84" s="508"/>
      <c r="AV84" s="508"/>
      <c r="AW84" s="508"/>
      <c r="AX84" s="508"/>
      <c r="AY84" s="508"/>
      <c r="AZ84" s="508"/>
      <c r="BA84" s="508"/>
      <c r="BB84" s="508"/>
      <c r="BC84" s="508"/>
      <c r="BD84" s="508"/>
      <c r="BE84" s="508"/>
      <c r="BF84" s="508"/>
      <c r="BG84" s="508"/>
      <c r="BH84" s="508"/>
      <c r="BI84" s="508"/>
      <c r="BJ84" s="508"/>
      <c r="BK84" s="508"/>
      <c r="BL84" s="508"/>
      <c r="BM84" s="508"/>
      <c r="BN84" s="508"/>
      <c r="BO84" s="508"/>
      <c r="BP84" s="508"/>
      <c r="BQ84" s="508"/>
      <c r="BR84" s="508"/>
      <c r="BS84" s="508"/>
      <c r="BT84" s="508"/>
      <c r="BU84" s="508"/>
      <c r="BV84" s="508"/>
      <c r="BW84" s="508"/>
      <c r="BX84" s="508"/>
      <c r="BY84" s="508"/>
      <c r="BZ84" s="508"/>
      <c r="CA84" s="508"/>
      <c r="CB84" s="508"/>
      <c r="CC84" s="508"/>
      <c r="CD84" s="508"/>
      <c r="CE84" s="508"/>
      <c r="CF84" s="508"/>
      <c r="CG84" s="508"/>
      <c r="CH84" s="508"/>
      <c r="CI84" s="508"/>
      <c r="CJ84" s="508"/>
      <c r="CK84" s="508"/>
      <c r="CL84" s="508"/>
      <c r="CM84" s="508"/>
      <c r="CN84" s="508"/>
      <c r="CO84" s="508"/>
      <c r="CP84" s="508"/>
      <c r="CQ84" s="508"/>
      <c r="CR84" s="508"/>
      <c r="CS84" s="508"/>
      <c r="CT84" s="508"/>
      <c r="CU84" s="508"/>
      <c r="CV84" s="508"/>
      <c r="CW84" s="508"/>
      <c r="CX84" s="508"/>
      <c r="CY84" s="508"/>
      <c r="CZ84" s="508"/>
      <c r="DA84" s="508"/>
      <c r="DB84" s="508"/>
      <c r="DC84" s="508"/>
      <c r="DD84" s="508"/>
      <c r="DE84" s="508"/>
      <c r="DF84" s="508"/>
      <c r="DG84" s="508"/>
      <c r="DH84" s="508"/>
      <c r="DI84" s="508"/>
      <c r="DJ84" s="508"/>
      <c r="DK84" s="508"/>
      <c r="DL84" s="508"/>
      <c r="DM84" s="508"/>
      <c r="DN84" s="508"/>
      <c r="DO84" s="508"/>
      <c r="DP84" s="508"/>
      <c r="DQ84" s="508"/>
      <c r="DR84" s="508"/>
      <c r="DS84" s="508"/>
      <c r="DT84" s="508"/>
      <c r="DU84" s="508"/>
      <c r="DV84" s="508"/>
      <c r="DW84" s="508"/>
      <c r="DX84" s="508"/>
      <c r="DY84" s="508"/>
      <c r="DZ84" s="508"/>
      <c r="EA84" s="508"/>
      <c r="EB84" s="508"/>
      <c r="EC84" s="508"/>
      <c r="ED84" s="508"/>
      <c r="EE84" s="508"/>
      <c r="EF84" s="508"/>
      <c r="EG84" s="508"/>
      <c r="EH84" s="508"/>
      <c r="EI84" s="508"/>
      <c r="EJ84" s="508"/>
      <c r="EK84" s="508"/>
      <c r="EL84" s="508"/>
      <c r="EM84" s="508"/>
      <c r="EN84" s="508"/>
      <c r="EO84" s="508"/>
      <c r="EP84" s="508"/>
      <c r="EQ84" s="508"/>
      <c r="ER84" s="508"/>
      <c r="ES84" s="508"/>
      <c r="ET84" s="508"/>
      <c r="EU84" s="508"/>
      <c r="EV84" s="508"/>
      <c r="EW84" s="508"/>
      <c r="EX84" s="508"/>
      <c r="EY84" s="508"/>
      <c r="EZ84" s="508"/>
      <c r="FA84" s="508"/>
      <c r="FB84" s="508"/>
      <c r="FC84" s="508"/>
      <c r="FD84" s="508"/>
      <c r="FE84" s="508"/>
      <c r="FF84" s="508"/>
      <c r="FG84" s="508"/>
      <c r="FH84" s="508"/>
      <c r="FI84" s="508"/>
      <c r="FJ84" s="508"/>
      <c r="FK84" s="508"/>
      <c r="FL84" s="508"/>
      <c r="FM84" s="508"/>
      <c r="FN84" s="508"/>
      <c r="FO84" s="508"/>
      <c r="FP84" s="508"/>
      <c r="FQ84" s="508"/>
      <c r="FR84" s="508"/>
      <c r="FS84" s="508"/>
      <c r="FT84" s="508"/>
      <c r="FU84" s="508"/>
      <c r="FV84" s="508"/>
      <c r="FW84" s="508"/>
      <c r="FX84" s="508"/>
      <c r="FY84" s="508"/>
      <c r="FZ84" s="508"/>
      <c r="GA84" s="508"/>
      <c r="GB84" s="508"/>
      <c r="GC84" s="508"/>
      <c r="GD84" s="508"/>
      <c r="GE84" s="508"/>
      <c r="GF84" s="508"/>
      <c r="GG84" s="508"/>
      <c r="GH84" s="508"/>
      <c r="GI84" s="508"/>
      <c r="GJ84" s="508"/>
      <c r="GK84" s="508"/>
      <c r="GL84" s="508"/>
      <c r="GM84" s="508"/>
      <c r="GN84" s="508"/>
      <c r="GO84" s="508"/>
      <c r="GP84" s="508"/>
      <c r="GQ84" s="508"/>
      <c r="GR84" s="508"/>
      <c r="GS84" s="508"/>
      <c r="GT84" s="508"/>
      <c r="GU84" s="508"/>
      <c r="GV84" s="508"/>
      <c r="GW84" s="508"/>
      <c r="GX84" s="508"/>
      <c r="GY84" s="508"/>
      <c r="GZ84" s="508"/>
      <c r="HA84" s="508"/>
      <c r="HB84" s="508"/>
      <c r="HC84" s="508"/>
      <c r="HD84" s="508"/>
      <c r="HE84" s="508"/>
      <c r="HF84" s="508"/>
      <c r="HG84" s="508"/>
      <c r="HH84" s="508"/>
      <c r="HI84" s="508"/>
      <c r="HJ84" s="508"/>
      <c r="HK84" s="508"/>
      <c r="HL84" s="508"/>
      <c r="HM84" s="508"/>
      <c r="HN84" s="508"/>
      <c r="HO84" s="508"/>
      <c r="HP84" s="508"/>
      <c r="HQ84" s="508"/>
      <c r="HR84" s="508"/>
      <c r="HS84" s="508"/>
      <c r="HT84" s="508"/>
      <c r="HU84" s="508"/>
      <c r="HV84" s="508"/>
      <c r="HW84" s="508"/>
      <c r="HX84" s="508"/>
      <c r="HY84" s="508"/>
      <c r="HZ84" s="508"/>
      <c r="IA84" s="508"/>
      <c r="IB84" s="508"/>
      <c r="IC84" s="508"/>
      <c r="ID84" s="508"/>
      <c r="IE84" s="508"/>
      <c r="IF84" s="508"/>
      <c r="IG84" s="508"/>
      <c r="IH84" s="508"/>
      <c r="II84" s="508"/>
      <c r="IJ84" s="508"/>
      <c r="IK84" s="508"/>
      <c r="IL84" s="508"/>
      <c r="IM84" s="508"/>
    </row>
    <row r="85" spans="1:247">
      <c r="B85" s="537" t="s">
        <v>577</v>
      </c>
      <c r="C85" s="538"/>
      <c r="D85" s="445"/>
      <c r="E85" s="445"/>
      <c r="F85" s="445"/>
      <c r="G85" s="445"/>
    </row>
    <row r="86" spans="1:247" ht="15.75">
      <c r="A86" s="533"/>
      <c r="B86" s="539" t="s">
        <v>578</v>
      </c>
      <c r="C86" s="535"/>
      <c r="D86" s="445"/>
      <c r="E86" s="445"/>
      <c r="F86" s="445"/>
      <c r="G86" s="445"/>
    </row>
    <row r="87" spans="1:247">
      <c r="A87" s="540"/>
      <c r="B87" s="537" t="s">
        <v>579</v>
      </c>
      <c r="C87" s="538"/>
      <c r="D87" s="536"/>
      <c r="E87" s="536"/>
      <c r="F87" s="536"/>
      <c r="G87" s="536"/>
      <c r="H87" s="508"/>
      <c r="I87" s="508"/>
      <c r="J87" s="508"/>
      <c r="K87" s="508"/>
      <c r="L87" s="508"/>
      <c r="M87" s="508"/>
      <c r="N87" s="508"/>
      <c r="O87" s="508"/>
      <c r="P87" s="508"/>
      <c r="Q87" s="508"/>
      <c r="R87" s="508"/>
      <c r="S87" s="508"/>
      <c r="T87" s="508"/>
      <c r="U87" s="508"/>
      <c r="V87" s="508"/>
      <c r="W87" s="508"/>
      <c r="X87" s="508"/>
      <c r="Y87" s="508"/>
      <c r="Z87" s="508"/>
      <c r="AA87" s="508"/>
      <c r="AB87" s="508"/>
      <c r="AC87" s="508"/>
      <c r="AD87" s="508"/>
      <c r="AE87" s="508"/>
      <c r="AF87" s="508"/>
      <c r="AG87" s="508"/>
      <c r="AH87" s="508"/>
      <c r="AI87" s="508"/>
      <c r="AJ87" s="508"/>
      <c r="AK87" s="508"/>
      <c r="AL87" s="508"/>
      <c r="AM87" s="508"/>
      <c r="AN87" s="508"/>
      <c r="AO87" s="508"/>
      <c r="AP87" s="508"/>
      <c r="AQ87" s="508"/>
      <c r="AR87" s="508"/>
      <c r="AS87" s="508"/>
      <c r="AT87" s="508"/>
      <c r="AU87" s="508"/>
      <c r="AV87" s="508"/>
      <c r="AW87" s="508"/>
      <c r="AX87" s="508"/>
      <c r="AY87" s="508"/>
      <c r="AZ87" s="508"/>
      <c r="BA87" s="508"/>
      <c r="BB87" s="508"/>
      <c r="BC87" s="508"/>
      <c r="BD87" s="508"/>
      <c r="BE87" s="508"/>
      <c r="BF87" s="508"/>
      <c r="BG87" s="508"/>
      <c r="BH87" s="508"/>
      <c r="BI87" s="508"/>
      <c r="BJ87" s="508"/>
      <c r="BK87" s="508"/>
      <c r="BL87" s="508"/>
      <c r="BM87" s="508"/>
      <c r="BN87" s="508"/>
      <c r="BO87" s="508"/>
      <c r="BP87" s="508"/>
      <c r="BQ87" s="508"/>
      <c r="BR87" s="508"/>
      <c r="BS87" s="508"/>
      <c r="BT87" s="508"/>
      <c r="BU87" s="508"/>
      <c r="BV87" s="508"/>
      <c r="BW87" s="508"/>
      <c r="BX87" s="508"/>
      <c r="BY87" s="508"/>
      <c r="BZ87" s="508"/>
      <c r="CA87" s="508"/>
      <c r="CB87" s="508"/>
      <c r="CC87" s="508"/>
      <c r="CD87" s="508"/>
      <c r="CE87" s="508"/>
      <c r="CF87" s="508"/>
      <c r="CG87" s="508"/>
      <c r="CH87" s="508"/>
      <c r="CI87" s="508"/>
      <c r="CJ87" s="508"/>
      <c r="CK87" s="508"/>
      <c r="CL87" s="508"/>
      <c r="CM87" s="508"/>
      <c r="CN87" s="508"/>
      <c r="CO87" s="508"/>
      <c r="CP87" s="508"/>
      <c r="CQ87" s="508"/>
      <c r="CR87" s="508"/>
      <c r="CS87" s="508"/>
      <c r="CT87" s="508"/>
      <c r="CU87" s="508"/>
      <c r="CV87" s="508"/>
      <c r="CW87" s="508"/>
      <c r="CX87" s="508"/>
      <c r="CY87" s="508"/>
      <c r="CZ87" s="508"/>
      <c r="DA87" s="508"/>
      <c r="DB87" s="508"/>
      <c r="DC87" s="508"/>
      <c r="DD87" s="508"/>
      <c r="DE87" s="508"/>
      <c r="DF87" s="508"/>
      <c r="DG87" s="508"/>
      <c r="DH87" s="508"/>
      <c r="DI87" s="508"/>
      <c r="DJ87" s="508"/>
      <c r="DK87" s="508"/>
      <c r="DL87" s="508"/>
      <c r="DM87" s="508"/>
      <c r="DN87" s="508"/>
      <c r="DO87" s="508"/>
      <c r="DP87" s="508"/>
      <c r="DQ87" s="508"/>
      <c r="DR87" s="508"/>
      <c r="DS87" s="508"/>
      <c r="DT87" s="508"/>
      <c r="DU87" s="508"/>
      <c r="DV87" s="508"/>
      <c r="DW87" s="508"/>
      <c r="DX87" s="508"/>
      <c r="DY87" s="508"/>
      <c r="DZ87" s="508"/>
      <c r="EA87" s="508"/>
      <c r="EB87" s="508"/>
      <c r="EC87" s="508"/>
      <c r="ED87" s="508"/>
      <c r="EE87" s="508"/>
      <c r="EF87" s="508"/>
      <c r="EG87" s="508"/>
      <c r="EH87" s="508"/>
      <c r="EI87" s="508"/>
      <c r="EJ87" s="508"/>
      <c r="EK87" s="508"/>
      <c r="EL87" s="508"/>
      <c r="EM87" s="508"/>
      <c r="EN87" s="508"/>
      <c r="EO87" s="508"/>
      <c r="EP87" s="508"/>
      <c r="EQ87" s="508"/>
      <c r="ER87" s="508"/>
      <c r="ES87" s="508"/>
      <c r="ET87" s="508"/>
      <c r="EU87" s="508"/>
      <c r="EV87" s="508"/>
      <c r="EW87" s="508"/>
      <c r="EX87" s="508"/>
      <c r="EY87" s="508"/>
      <c r="EZ87" s="508"/>
      <c r="FA87" s="508"/>
      <c r="FB87" s="508"/>
      <c r="FC87" s="508"/>
      <c r="FD87" s="508"/>
      <c r="FE87" s="508"/>
      <c r="FF87" s="508"/>
      <c r="FG87" s="508"/>
      <c r="FH87" s="508"/>
      <c r="FI87" s="508"/>
      <c r="FJ87" s="508"/>
      <c r="FK87" s="508"/>
      <c r="FL87" s="508"/>
      <c r="FM87" s="508"/>
      <c r="FN87" s="508"/>
      <c r="FO87" s="508"/>
      <c r="FP87" s="508"/>
      <c r="FQ87" s="508"/>
      <c r="FR87" s="508"/>
      <c r="FS87" s="508"/>
      <c r="FT87" s="508"/>
      <c r="FU87" s="508"/>
      <c r="FV87" s="508"/>
      <c r="FW87" s="508"/>
      <c r="FX87" s="508"/>
      <c r="FY87" s="508"/>
      <c r="FZ87" s="508"/>
      <c r="GA87" s="508"/>
      <c r="GB87" s="508"/>
      <c r="GC87" s="508"/>
      <c r="GD87" s="508"/>
      <c r="GE87" s="508"/>
      <c r="GF87" s="508"/>
      <c r="GG87" s="508"/>
      <c r="GH87" s="508"/>
      <c r="GI87" s="508"/>
      <c r="GJ87" s="508"/>
      <c r="GK87" s="508"/>
      <c r="GL87" s="508"/>
      <c r="GM87" s="508"/>
      <c r="GN87" s="508"/>
      <c r="GO87" s="508"/>
      <c r="GP87" s="508"/>
      <c r="GQ87" s="508"/>
      <c r="GR87" s="508"/>
      <c r="GS87" s="508"/>
      <c r="GT87" s="508"/>
      <c r="GU87" s="508"/>
      <c r="GV87" s="508"/>
      <c r="GW87" s="508"/>
      <c r="GX87" s="508"/>
      <c r="GY87" s="508"/>
      <c r="GZ87" s="508"/>
      <c r="HA87" s="508"/>
      <c r="HB87" s="508"/>
      <c r="HC87" s="508"/>
      <c r="HD87" s="508"/>
      <c r="HE87" s="508"/>
      <c r="HF87" s="508"/>
      <c r="HG87" s="508"/>
      <c r="HH87" s="508"/>
      <c r="HI87" s="508"/>
      <c r="HJ87" s="508"/>
      <c r="HK87" s="508"/>
      <c r="HL87" s="508"/>
      <c r="HM87" s="508"/>
      <c r="HN87" s="508"/>
      <c r="HO87" s="508"/>
      <c r="HP87" s="508"/>
      <c r="HQ87" s="508"/>
      <c r="HR87" s="508"/>
      <c r="HS87" s="508"/>
      <c r="HT87" s="508"/>
      <c r="HU87" s="508"/>
      <c r="HV87" s="508"/>
      <c r="HW87" s="508"/>
      <c r="HX87" s="508"/>
      <c r="HY87" s="508"/>
      <c r="HZ87" s="508"/>
      <c r="IA87" s="508"/>
      <c r="IB87" s="508"/>
      <c r="IC87" s="508"/>
      <c r="ID87" s="508"/>
      <c r="IE87" s="508"/>
      <c r="IF87" s="508"/>
      <c r="IG87" s="508"/>
      <c r="IH87" s="508"/>
      <c r="II87" s="508"/>
      <c r="IJ87" s="508"/>
      <c r="IK87" s="508"/>
      <c r="IL87" s="508"/>
      <c r="IM87" s="508"/>
    </row>
    <row r="88" spans="1:247" ht="15.75">
      <c r="A88" s="533"/>
      <c r="B88" s="539" t="s">
        <v>580</v>
      </c>
      <c r="C88" s="535"/>
      <c r="D88" s="536"/>
      <c r="E88" s="536"/>
      <c r="F88" s="536"/>
      <c r="G88" s="536"/>
      <c r="H88" s="508"/>
      <c r="I88" s="508"/>
      <c r="J88" s="508"/>
      <c r="K88" s="508"/>
      <c r="L88" s="508"/>
      <c r="M88" s="508"/>
      <c r="N88" s="508"/>
      <c r="O88" s="508"/>
      <c r="P88" s="508"/>
      <c r="Q88" s="508"/>
      <c r="R88" s="508"/>
      <c r="S88" s="508"/>
      <c r="T88" s="508"/>
      <c r="U88" s="508"/>
      <c r="V88" s="508"/>
      <c r="W88" s="508"/>
      <c r="X88" s="508"/>
      <c r="Y88" s="508"/>
      <c r="Z88" s="508"/>
      <c r="AA88" s="508"/>
      <c r="AB88" s="508"/>
      <c r="AC88" s="508"/>
      <c r="AD88" s="508"/>
      <c r="AE88" s="508"/>
      <c r="AF88" s="508"/>
      <c r="AG88" s="508"/>
      <c r="AH88" s="508"/>
      <c r="AI88" s="508"/>
      <c r="AJ88" s="508"/>
      <c r="AK88" s="508"/>
      <c r="AL88" s="508"/>
      <c r="AM88" s="508"/>
      <c r="AN88" s="508"/>
      <c r="AO88" s="508"/>
      <c r="AP88" s="508"/>
      <c r="AQ88" s="508"/>
      <c r="AR88" s="508"/>
      <c r="AS88" s="508"/>
      <c r="AT88" s="508"/>
      <c r="AU88" s="508"/>
      <c r="AV88" s="508"/>
      <c r="AW88" s="508"/>
      <c r="AX88" s="508"/>
      <c r="AY88" s="508"/>
      <c r="AZ88" s="508"/>
      <c r="BA88" s="508"/>
      <c r="BB88" s="508"/>
      <c r="BC88" s="508"/>
      <c r="BD88" s="508"/>
      <c r="BE88" s="508"/>
      <c r="BF88" s="508"/>
      <c r="BG88" s="508"/>
      <c r="BH88" s="508"/>
      <c r="BI88" s="508"/>
      <c r="BJ88" s="508"/>
      <c r="BK88" s="508"/>
      <c r="BL88" s="508"/>
      <c r="BM88" s="508"/>
      <c r="BN88" s="508"/>
      <c r="BO88" s="508"/>
      <c r="BP88" s="508"/>
      <c r="BQ88" s="508"/>
      <c r="BR88" s="508"/>
      <c r="BS88" s="508"/>
      <c r="BT88" s="508"/>
      <c r="BU88" s="508"/>
      <c r="BV88" s="508"/>
      <c r="BW88" s="508"/>
      <c r="BX88" s="508"/>
      <c r="BY88" s="508"/>
      <c r="BZ88" s="508"/>
      <c r="CA88" s="508"/>
      <c r="CB88" s="508"/>
      <c r="CC88" s="508"/>
      <c r="CD88" s="508"/>
      <c r="CE88" s="508"/>
      <c r="CF88" s="508"/>
      <c r="CG88" s="508"/>
      <c r="CH88" s="508"/>
      <c r="CI88" s="508"/>
      <c r="CJ88" s="508"/>
      <c r="CK88" s="508"/>
      <c r="CL88" s="508"/>
      <c r="CM88" s="508"/>
      <c r="CN88" s="508"/>
      <c r="CO88" s="508"/>
      <c r="CP88" s="508"/>
      <c r="CQ88" s="508"/>
      <c r="CR88" s="508"/>
      <c r="CS88" s="508"/>
      <c r="CT88" s="508"/>
      <c r="CU88" s="508"/>
      <c r="CV88" s="508"/>
      <c r="CW88" s="508"/>
      <c r="CX88" s="508"/>
      <c r="CY88" s="508"/>
      <c r="CZ88" s="508"/>
      <c r="DA88" s="508"/>
      <c r="DB88" s="508"/>
      <c r="DC88" s="508"/>
      <c r="DD88" s="508"/>
      <c r="DE88" s="508"/>
      <c r="DF88" s="508"/>
      <c r="DG88" s="508"/>
      <c r="DH88" s="508"/>
      <c r="DI88" s="508"/>
      <c r="DJ88" s="508"/>
      <c r="DK88" s="508"/>
      <c r="DL88" s="508"/>
      <c r="DM88" s="508"/>
      <c r="DN88" s="508"/>
      <c r="DO88" s="508"/>
      <c r="DP88" s="508"/>
      <c r="DQ88" s="508"/>
      <c r="DR88" s="508"/>
      <c r="DS88" s="508"/>
      <c r="DT88" s="508"/>
      <c r="DU88" s="508"/>
      <c r="DV88" s="508"/>
      <c r="DW88" s="508"/>
      <c r="DX88" s="508"/>
      <c r="DY88" s="508"/>
      <c r="DZ88" s="508"/>
      <c r="EA88" s="508"/>
      <c r="EB88" s="508"/>
      <c r="EC88" s="508"/>
      <c r="ED88" s="508"/>
      <c r="EE88" s="508"/>
      <c r="EF88" s="508"/>
      <c r="EG88" s="508"/>
      <c r="EH88" s="508"/>
      <c r="EI88" s="508"/>
      <c r="EJ88" s="508"/>
      <c r="EK88" s="508"/>
      <c r="EL88" s="508"/>
      <c r="EM88" s="508"/>
      <c r="EN88" s="508"/>
      <c r="EO88" s="508"/>
      <c r="EP88" s="508"/>
      <c r="EQ88" s="508"/>
      <c r="ER88" s="508"/>
      <c r="ES88" s="508"/>
      <c r="ET88" s="508"/>
      <c r="EU88" s="508"/>
      <c r="EV88" s="508"/>
      <c r="EW88" s="508"/>
      <c r="EX88" s="508"/>
      <c r="EY88" s="508"/>
      <c r="EZ88" s="508"/>
      <c r="FA88" s="508"/>
      <c r="FB88" s="508"/>
      <c r="FC88" s="508"/>
      <c r="FD88" s="508"/>
      <c r="FE88" s="508"/>
      <c r="FF88" s="508"/>
      <c r="FG88" s="508"/>
      <c r="FH88" s="508"/>
      <c r="FI88" s="508"/>
      <c r="FJ88" s="508"/>
      <c r="FK88" s="508"/>
      <c r="FL88" s="508"/>
      <c r="FM88" s="508"/>
      <c r="FN88" s="508"/>
      <c r="FO88" s="508"/>
      <c r="FP88" s="508"/>
      <c r="FQ88" s="508"/>
      <c r="FR88" s="508"/>
      <c r="FS88" s="508"/>
      <c r="FT88" s="508"/>
      <c r="FU88" s="508"/>
      <c r="FV88" s="508"/>
      <c r="FW88" s="508"/>
      <c r="FX88" s="508"/>
      <c r="FY88" s="508"/>
      <c r="FZ88" s="508"/>
      <c r="GA88" s="508"/>
      <c r="GB88" s="508"/>
      <c r="GC88" s="508"/>
      <c r="GD88" s="508"/>
      <c r="GE88" s="508"/>
      <c r="GF88" s="508"/>
      <c r="GG88" s="508"/>
      <c r="GH88" s="508"/>
      <c r="GI88" s="508"/>
      <c r="GJ88" s="508"/>
      <c r="GK88" s="508"/>
      <c r="GL88" s="508"/>
      <c r="GM88" s="508"/>
      <c r="GN88" s="508"/>
      <c r="GO88" s="508"/>
      <c r="GP88" s="508"/>
      <c r="GQ88" s="508"/>
      <c r="GR88" s="508"/>
      <c r="GS88" s="508"/>
      <c r="GT88" s="508"/>
      <c r="GU88" s="508"/>
      <c r="GV88" s="508"/>
      <c r="GW88" s="508"/>
      <c r="GX88" s="508"/>
      <c r="GY88" s="508"/>
      <c r="GZ88" s="508"/>
      <c r="HA88" s="508"/>
      <c r="HB88" s="508"/>
      <c r="HC88" s="508"/>
      <c r="HD88" s="508"/>
      <c r="HE88" s="508"/>
      <c r="HF88" s="508"/>
      <c r="HG88" s="508"/>
      <c r="HH88" s="508"/>
      <c r="HI88" s="508"/>
      <c r="HJ88" s="508"/>
      <c r="HK88" s="508"/>
      <c r="HL88" s="508"/>
      <c r="HM88" s="508"/>
      <c r="HN88" s="508"/>
      <c r="HO88" s="508"/>
      <c r="HP88" s="508"/>
      <c r="HQ88" s="508"/>
      <c r="HR88" s="508"/>
      <c r="HS88" s="508"/>
      <c r="HT88" s="508"/>
      <c r="HU88" s="508"/>
      <c r="HV88" s="508"/>
      <c r="HW88" s="508"/>
      <c r="HX88" s="508"/>
      <c r="HY88" s="508"/>
      <c r="HZ88" s="508"/>
      <c r="IA88" s="508"/>
      <c r="IB88" s="508"/>
      <c r="IC88" s="508"/>
      <c r="ID88" s="508"/>
      <c r="IE88" s="508"/>
      <c r="IF88" s="508"/>
      <c r="IG88" s="508"/>
      <c r="IH88" s="508"/>
      <c r="II88" s="508"/>
      <c r="IJ88" s="508"/>
      <c r="IK88" s="508"/>
      <c r="IL88" s="508"/>
      <c r="IM88" s="508"/>
    </row>
    <row r="89" spans="1:247">
      <c r="A89" s="540"/>
      <c r="B89" s="541" t="s">
        <v>581</v>
      </c>
      <c r="C89" s="538"/>
      <c r="D89" s="445"/>
      <c r="E89" s="445"/>
      <c r="F89" s="445"/>
      <c r="G89" s="445"/>
      <c r="H89" s="540"/>
      <c r="I89" s="540"/>
      <c r="J89" s="540"/>
      <c r="K89" s="540"/>
      <c r="L89" s="540"/>
      <c r="M89" s="540"/>
      <c r="N89" s="540"/>
      <c r="O89" s="540"/>
      <c r="P89" s="540"/>
      <c r="Q89" s="540"/>
      <c r="R89" s="540"/>
      <c r="S89" s="540"/>
      <c r="T89" s="540"/>
      <c r="U89" s="540"/>
      <c r="V89" s="540"/>
      <c r="W89" s="540"/>
      <c r="X89" s="540"/>
      <c r="Y89" s="540"/>
      <c r="Z89" s="540"/>
      <c r="AA89" s="540"/>
      <c r="AB89" s="540"/>
      <c r="AC89" s="540"/>
      <c r="AD89" s="540"/>
      <c r="AE89" s="540"/>
      <c r="AF89" s="540"/>
      <c r="AG89" s="540"/>
      <c r="AH89" s="540"/>
      <c r="AI89" s="540"/>
      <c r="AJ89" s="540"/>
      <c r="AK89" s="540"/>
      <c r="AL89" s="540"/>
      <c r="AM89" s="540"/>
      <c r="AN89" s="540"/>
      <c r="AO89" s="540"/>
      <c r="AP89" s="540"/>
      <c r="AQ89" s="540"/>
      <c r="AR89" s="540"/>
      <c r="AS89" s="540"/>
      <c r="AT89" s="540"/>
      <c r="AU89" s="540"/>
      <c r="AV89" s="540"/>
      <c r="AW89" s="540"/>
      <c r="AX89" s="540"/>
      <c r="AY89" s="540"/>
      <c r="AZ89" s="540"/>
      <c r="BA89" s="540"/>
      <c r="BB89" s="540"/>
      <c r="BC89" s="540"/>
      <c r="BD89" s="540"/>
      <c r="BE89" s="540"/>
      <c r="BF89" s="540"/>
      <c r="BG89" s="540"/>
      <c r="BH89" s="540"/>
      <c r="BI89" s="540"/>
      <c r="BJ89" s="540"/>
      <c r="BK89" s="540"/>
      <c r="BL89" s="540"/>
      <c r="BM89" s="540"/>
      <c r="BN89" s="540"/>
      <c r="BO89" s="540"/>
      <c r="BP89" s="540"/>
      <c r="BQ89" s="540"/>
      <c r="BR89" s="540"/>
      <c r="BS89" s="540"/>
      <c r="BT89" s="540"/>
      <c r="BU89" s="540"/>
      <c r="BV89" s="540"/>
      <c r="BW89" s="540"/>
      <c r="BX89" s="540"/>
      <c r="BY89" s="540"/>
      <c r="BZ89" s="540"/>
      <c r="CA89" s="540"/>
      <c r="CB89" s="540"/>
      <c r="CC89" s="540"/>
      <c r="CD89" s="540"/>
      <c r="CE89" s="540"/>
      <c r="CF89" s="540"/>
      <c r="CG89" s="540"/>
      <c r="CH89" s="540"/>
      <c r="CI89" s="540"/>
      <c r="CJ89" s="540"/>
      <c r="CK89" s="540"/>
      <c r="CL89" s="540"/>
      <c r="CM89" s="540"/>
      <c r="CN89" s="540"/>
      <c r="CO89" s="540"/>
      <c r="CP89" s="540"/>
      <c r="CQ89" s="540"/>
      <c r="CR89" s="540"/>
      <c r="CS89" s="540"/>
      <c r="CT89" s="540"/>
      <c r="CU89" s="540"/>
      <c r="CV89" s="540"/>
      <c r="CW89" s="540"/>
      <c r="CX89" s="540"/>
      <c r="CY89" s="540"/>
      <c r="CZ89" s="540"/>
      <c r="DA89" s="540"/>
      <c r="DB89" s="540"/>
      <c r="DC89" s="540"/>
      <c r="DD89" s="540"/>
      <c r="DE89" s="540"/>
      <c r="DF89" s="540"/>
      <c r="DG89" s="540"/>
      <c r="DH89" s="540"/>
      <c r="DI89" s="540"/>
      <c r="DJ89" s="540"/>
      <c r="DK89" s="540"/>
      <c r="DL89" s="540"/>
      <c r="DM89" s="540"/>
      <c r="DN89" s="540"/>
      <c r="DO89" s="540"/>
      <c r="DP89" s="540"/>
      <c r="DQ89" s="540"/>
      <c r="DR89" s="540"/>
      <c r="DS89" s="540"/>
      <c r="DT89" s="540"/>
      <c r="DU89" s="540"/>
      <c r="DV89" s="540"/>
      <c r="DW89" s="540"/>
      <c r="DX89" s="540"/>
      <c r="DY89" s="540"/>
      <c r="DZ89" s="540"/>
      <c r="EA89" s="540"/>
      <c r="EB89" s="540"/>
      <c r="EC89" s="540"/>
      <c r="ED89" s="540"/>
      <c r="EE89" s="540"/>
      <c r="EF89" s="540"/>
      <c r="EG89" s="540"/>
      <c r="EH89" s="540"/>
      <c r="EI89" s="540"/>
      <c r="EJ89" s="540"/>
      <c r="EK89" s="540"/>
      <c r="EL89" s="540"/>
      <c r="EM89" s="540"/>
      <c r="EN89" s="540"/>
      <c r="EO89" s="540"/>
      <c r="EP89" s="540"/>
      <c r="EQ89" s="540"/>
      <c r="ER89" s="540"/>
      <c r="ES89" s="540"/>
      <c r="ET89" s="540"/>
      <c r="EU89" s="540"/>
      <c r="EV89" s="540"/>
      <c r="EW89" s="540"/>
      <c r="EX89" s="540"/>
      <c r="EY89" s="540"/>
      <c r="EZ89" s="540"/>
      <c r="FA89" s="540"/>
      <c r="FB89" s="540"/>
      <c r="FC89" s="540"/>
      <c r="FD89" s="540"/>
      <c r="FE89" s="540"/>
      <c r="FF89" s="540"/>
      <c r="FG89" s="540"/>
      <c r="FH89" s="540"/>
      <c r="FI89" s="540"/>
      <c r="FJ89" s="540"/>
      <c r="FK89" s="540"/>
      <c r="FL89" s="540"/>
      <c r="FM89" s="540"/>
      <c r="FN89" s="540"/>
      <c r="FO89" s="540"/>
      <c r="FP89" s="540"/>
      <c r="FQ89" s="540"/>
      <c r="FR89" s="540"/>
      <c r="FS89" s="540"/>
      <c r="FT89" s="540"/>
      <c r="FU89" s="540"/>
      <c r="FV89" s="540"/>
      <c r="FW89" s="540"/>
      <c r="FX89" s="540"/>
      <c r="FY89" s="540"/>
      <c r="FZ89" s="540"/>
      <c r="GA89" s="540"/>
      <c r="GB89" s="540"/>
      <c r="GC89" s="540"/>
      <c r="GD89" s="540"/>
      <c r="GE89" s="540"/>
      <c r="GF89" s="540"/>
      <c r="GG89" s="540"/>
      <c r="GH89" s="540"/>
      <c r="GI89" s="540"/>
      <c r="GJ89" s="540"/>
      <c r="GK89" s="540"/>
      <c r="GL89" s="540"/>
      <c r="GM89" s="540"/>
      <c r="GN89" s="540"/>
      <c r="GO89" s="540"/>
      <c r="GP89" s="540"/>
      <c r="GQ89" s="540"/>
      <c r="GR89" s="540"/>
      <c r="GS89" s="540"/>
      <c r="GT89" s="540"/>
      <c r="GU89" s="540"/>
      <c r="GV89" s="540"/>
      <c r="GW89" s="540"/>
      <c r="GX89" s="540"/>
      <c r="GY89" s="540"/>
      <c r="GZ89" s="540"/>
      <c r="HA89" s="540"/>
      <c r="HB89" s="540"/>
      <c r="HC89" s="540"/>
      <c r="HD89" s="540"/>
      <c r="HE89" s="540"/>
      <c r="HF89" s="540"/>
      <c r="HG89" s="540"/>
      <c r="HH89" s="540"/>
      <c r="HI89" s="540"/>
      <c r="HJ89" s="540"/>
      <c r="HK89" s="540"/>
      <c r="HL89" s="540"/>
      <c r="HM89" s="540"/>
      <c r="HN89" s="540"/>
      <c r="HO89" s="540"/>
      <c r="HP89" s="540"/>
      <c r="HQ89" s="540"/>
      <c r="HR89" s="540"/>
      <c r="HS89" s="540"/>
      <c r="HT89" s="540"/>
      <c r="HU89" s="540"/>
      <c r="HV89" s="540"/>
      <c r="HW89" s="540"/>
      <c r="HX89" s="540"/>
      <c r="HY89" s="540"/>
      <c r="HZ89" s="540"/>
      <c r="IA89" s="540"/>
      <c r="IB89" s="540"/>
      <c r="IC89" s="540"/>
      <c r="ID89" s="540"/>
      <c r="IE89" s="540"/>
      <c r="IF89" s="540"/>
      <c r="IG89" s="540"/>
      <c r="IH89" s="540"/>
      <c r="II89" s="540"/>
      <c r="IJ89" s="540"/>
      <c r="IK89" s="540"/>
      <c r="IL89" s="540"/>
      <c r="IM89" s="540"/>
    </row>
    <row r="90" spans="1:247" ht="15.75">
      <c r="A90" s="533"/>
      <c r="B90" s="534" t="s">
        <v>582</v>
      </c>
      <c r="C90" s="535"/>
      <c r="D90" s="536"/>
      <c r="E90" s="536"/>
      <c r="F90" s="536"/>
      <c r="G90" s="536"/>
      <c r="H90" s="508"/>
      <c r="I90" s="508"/>
      <c r="J90" s="508"/>
      <c r="K90" s="508"/>
      <c r="L90" s="508"/>
      <c r="M90" s="508"/>
      <c r="N90" s="508"/>
      <c r="O90" s="508"/>
      <c r="P90" s="508"/>
      <c r="Q90" s="508"/>
      <c r="R90" s="508"/>
      <c r="S90" s="508"/>
      <c r="T90" s="508"/>
      <c r="U90" s="508"/>
      <c r="V90" s="508"/>
      <c r="W90" s="508"/>
      <c r="X90" s="508"/>
      <c r="Y90" s="508"/>
      <c r="Z90" s="508"/>
      <c r="AA90" s="508"/>
      <c r="AB90" s="508"/>
      <c r="AC90" s="508"/>
      <c r="AD90" s="508"/>
      <c r="AE90" s="508"/>
      <c r="AF90" s="508"/>
      <c r="AG90" s="508"/>
      <c r="AH90" s="508"/>
      <c r="AI90" s="508"/>
      <c r="AJ90" s="508"/>
      <c r="AK90" s="508"/>
      <c r="AL90" s="508"/>
      <c r="AM90" s="508"/>
      <c r="AN90" s="508"/>
      <c r="AO90" s="508"/>
      <c r="AP90" s="508"/>
      <c r="AQ90" s="508"/>
      <c r="AR90" s="508"/>
      <c r="AS90" s="508"/>
      <c r="AT90" s="508"/>
      <c r="AU90" s="508"/>
      <c r="AV90" s="508"/>
      <c r="AW90" s="508"/>
      <c r="AX90" s="508"/>
      <c r="AY90" s="508"/>
      <c r="AZ90" s="508"/>
      <c r="BA90" s="508"/>
      <c r="BB90" s="508"/>
      <c r="BC90" s="508"/>
      <c r="BD90" s="508"/>
      <c r="BE90" s="508"/>
      <c r="BF90" s="508"/>
      <c r="BG90" s="508"/>
      <c r="BH90" s="508"/>
      <c r="BI90" s="508"/>
      <c r="BJ90" s="508"/>
      <c r="BK90" s="508"/>
      <c r="BL90" s="508"/>
      <c r="BM90" s="508"/>
      <c r="BN90" s="508"/>
      <c r="BO90" s="508"/>
      <c r="BP90" s="508"/>
      <c r="BQ90" s="508"/>
      <c r="BR90" s="508"/>
      <c r="BS90" s="508"/>
      <c r="BT90" s="508"/>
      <c r="BU90" s="508"/>
      <c r="BV90" s="508"/>
      <c r="BW90" s="508"/>
      <c r="BX90" s="508"/>
      <c r="BY90" s="508"/>
      <c r="BZ90" s="508"/>
      <c r="CA90" s="508"/>
      <c r="CB90" s="508"/>
      <c r="CC90" s="508"/>
      <c r="CD90" s="508"/>
      <c r="CE90" s="508"/>
      <c r="CF90" s="508"/>
      <c r="CG90" s="508"/>
      <c r="CH90" s="508"/>
      <c r="CI90" s="508"/>
      <c r="CJ90" s="508"/>
      <c r="CK90" s="508"/>
      <c r="CL90" s="508"/>
      <c r="CM90" s="508"/>
      <c r="CN90" s="508"/>
      <c r="CO90" s="508"/>
      <c r="CP90" s="508"/>
      <c r="CQ90" s="508"/>
      <c r="CR90" s="508"/>
      <c r="CS90" s="508"/>
      <c r="CT90" s="508"/>
      <c r="CU90" s="508"/>
      <c r="CV90" s="508"/>
      <c r="CW90" s="508"/>
      <c r="CX90" s="508"/>
      <c r="CY90" s="508"/>
      <c r="CZ90" s="508"/>
      <c r="DA90" s="508"/>
      <c r="DB90" s="508"/>
      <c r="DC90" s="508"/>
      <c r="DD90" s="508"/>
      <c r="DE90" s="508"/>
      <c r="DF90" s="508"/>
      <c r="DG90" s="508"/>
      <c r="DH90" s="508"/>
      <c r="DI90" s="508"/>
      <c r="DJ90" s="508"/>
      <c r="DK90" s="508"/>
      <c r="DL90" s="508"/>
      <c r="DM90" s="508"/>
      <c r="DN90" s="508"/>
      <c r="DO90" s="508"/>
      <c r="DP90" s="508"/>
      <c r="DQ90" s="508"/>
      <c r="DR90" s="508"/>
      <c r="DS90" s="508"/>
      <c r="DT90" s="508"/>
      <c r="DU90" s="508"/>
      <c r="DV90" s="508"/>
      <c r="DW90" s="508"/>
      <c r="DX90" s="508"/>
      <c r="DY90" s="508"/>
      <c r="DZ90" s="508"/>
      <c r="EA90" s="508"/>
      <c r="EB90" s="508"/>
      <c r="EC90" s="508"/>
      <c r="ED90" s="508"/>
      <c r="EE90" s="508"/>
      <c r="EF90" s="508"/>
      <c r="EG90" s="508"/>
      <c r="EH90" s="508"/>
      <c r="EI90" s="508"/>
      <c r="EJ90" s="508"/>
      <c r="EK90" s="508"/>
      <c r="EL90" s="508"/>
      <c r="EM90" s="508"/>
      <c r="EN90" s="508"/>
      <c r="EO90" s="508"/>
      <c r="EP90" s="508"/>
      <c r="EQ90" s="508"/>
      <c r="ER90" s="508"/>
      <c r="ES90" s="508"/>
      <c r="ET90" s="508"/>
      <c r="EU90" s="508"/>
      <c r="EV90" s="508"/>
      <c r="EW90" s="508"/>
      <c r="EX90" s="508"/>
      <c r="EY90" s="508"/>
      <c r="EZ90" s="508"/>
      <c r="FA90" s="508"/>
      <c r="FB90" s="508"/>
      <c r="FC90" s="508"/>
      <c r="FD90" s="508"/>
      <c r="FE90" s="508"/>
      <c r="FF90" s="508"/>
      <c r="FG90" s="508"/>
      <c r="FH90" s="508"/>
      <c r="FI90" s="508"/>
      <c r="FJ90" s="508"/>
      <c r="FK90" s="508"/>
      <c r="FL90" s="508"/>
      <c r="FM90" s="508"/>
      <c r="FN90" s="508"/>
      <c r="FO90" s="508"/>
      <c r="FP90" s="508"/>
      <c r="FQ90" s="508"/>
      <c r="FR90" s="508"/>
      <c r="FS90" s="508"/>
      <c r="FT90" s="508"/>
      <c r="FU90" s="508"/>
      <c r="FV90" s="508"/>
      <c r="FW90" s="508"/>
      <c r="FX90" s="508"/>
      <c r="FY90" s="508"/>
      <c r="FZ90" s="508"/>
      <c r="GA90" s="508"/>
      <c r="GB90" s="508"/>
      <c r="GC90" s="508"/>
      <c r="GD90" s="508"/>
      <c r="GE90" s="508"/>
      <c r="GF90" s="508"/>
      <c r="GG90" s="508"/>
      <c r="GH90" s="508"/>
      <c r="GI90" s="508"/>
      <c r="GJ90" s="508"/>
      <c r="GK90" s="508"/>
      <c r="GL90" s="508"/>
      <c r="GM90" s="508"/>
      <c r="GN90" s="508"/>
      <c r="GO90" s="508"/>
      <c r="GP90" s="508"/>
      <c r="GQ90" s="508"/>
      <c r="GR90" s="508"/>
      <c r="GS90" s="508"/>
      <c r="GT90" s="508"/>
      <c r="GU90" s="508"/>
      <c r="GV90" s="508"/>
      <c r="GW90" s="508"/>
      <c r="GX90" s="508"/>
      <c r="GY90" s="508"/>
      <c r="GZ90" s="508"/>
      <c r="HA90" s="508"/>
      <c r="HB90" s="508"/>
      <c r="HC90" s="508"/>
      <c r="HD90" s="508"/>
      <c r="HE90" s="508"/>
      <c r="HF90" s="508"/>
      <c r="HG90" s="508"/>
      <c r="HH90" s="508"/>
      <c r="HI90" s="508"/>
      <c r="HJ90" s="508"/>
      <c r="HK90" s="508"/>
      <c r="HL90" s="508"/>
      <c r="HM90" s="508"/>
      <c r="HN90" s="508"/>
      <c r="HO90" s="508"/>
      <c r="HP90" s="508"/>
      <c r="HQ90" s="508"/>
      <c r="HR90" s="508"/>
      <c r="HS90" s="508"/>
      <c r="HT90" s="508"/>
      <c r="HU90" s="508"/>
      <c r="HV90" s="508"/>
      <c r="HW90" s="508"/>
      <c r="HX90" s="508"/>
      <c r="HY90" s="508"/>
      <c r="HZ90" s="508"/>
      <c r="IA90" s="508"/>
      <c r="IB90" s="508"/>
      <c r="IC90" s="508"/>
      <c r="ID90" s="508"/>
      <c r="IE90" s="508"/>
      <c r="IF90" s="508"/>
      <c r="IG90" s="508"/>
      <c r="IH90" s="508"/>
      <c r="II90" s="508"/>
      <c r="IJ90" s="508"/>
      <c r="IK90" s="508"/>
      <c r="IL90" s="508"/>
      <c r="IM90" s="508"/>
    </row>
    <row r="91" spans="1:247">
      <c r="A91" s="540"/>
      <c r="B91" s="541" t="s">
        <v>583</v>
      </c>
      <c r="C91" s="538"/>
      <c r="D91" s="536"/>
      <c r="E91" s="536"/>
      <c r="F91" s="536"/>
      <c r="G91" s="536"/>
      <c r="H91" s="508"/>
      <c r="I91" s="508"/>
      <c r="J91" s="508"/>
      <c r="K91" s="508"/>
      <c r="L91" s="508"/>
      <c r="M91" s="508"/>
      <c r="N91" s="508"/>
      <c r="O91" s="508"/>
      <c r="P91" s="508"/>
      <c r="Q91" s="508"/>
      <c r="R91" s="508"/>
      <c r="S91" s="508"/>
      <c r="T91" s="508"/>
      <c r="U91" s="508"/>
      <c r="V91" s="508"/>
      <c r="W91" s="508"/>
      <c r="X91" s="508"/>
      <c r="Y91" s="508"/>
      <c r="Z91" s="508"/>
      <c r="AA91" s="508"/>
      <c r="AB91" s="508"/>
      <c r="AC91" s="508"/>
      <c r="AD91" s="508"/>
      <c r="AE91" s="508"/>
      <c r="AF91" s="508"/>
      <c r="AG91" s="508"/>
      <c r="AH91" s="508"/>
      <c r="AI91" s="508"/>
      <c r="AJ91" s="508"/>
      <c r="AK91" s="508"/>
      <c r="AL91" s="508"/>
      <c r="AM91" s="508"/>
      <c r="AN91" s="508"/>
      <c r="AO91" s="508"/>
      <c r="AP91" s="508"/>
      <c r="AQ91" s="508"/>
      <c r="AR91" s="508"/>
      <c r="AS91" s="508"/>
      <c r="AT91" s="508"/>
      <c r="AU91" s="508"/>
      <c r="AV91" s="508"/>
      <c r="AW91" s="508"/>
      <c r="AX91" s="508"/>
      <c r="AY91" s="508"/>
      <c r="AZ91" s="508"/>
      <c r="BA91" s="508"/>
      <c r="BB91" s="508"/>
      <c r="BC91" s="508"/>
      <c r="BD91" s="508"/>
      <c r="BE91" s="508"/>
      <c r="BF91" s="508"/>
      <c r="BG91" s="508"/>
      <c r="BH91" s="508"/>
      <c r="BI91" s="508"/>
      <c r="BJ91" s="508"/>
      <c r="BK91" s="508"/>
      <c r="BL91" s="508"/>
      <c r="BM91" s="508"/>
      <c r="BN91" s="508"/>
      <c r="BO91" s="508"/>
      <c r="BP91" s="508"/>
      <c r="BQ91" s="508"/>
      <c r="BR91" s="508"/>
      <c r="BS91" s="508"/>
      <c r="BT91" s="508"/>
      <c r="BU91" s="508"/>
      <c r="BV91" s="508"/>
      <c r="BW91" s="508"/>
      <c r="BX91" s="508"/>
      <c r="BY91" s="508"/>
      <c r="BZ91" s="508"/>
      <c r="CA91" s="508"/>
      <c r="CB91" s="508"/>
      <c r="CC91" s="508"/>
      <c r="CD91" s="508"/>
      <c r="CE91" s="508"/>
      <c r="CF91" s="508"/>
      <c r="CG91" s="508"/>
      <c r="CH91" s="508"/>
      <c r="CI91" s="508"/>
      <c r="CJ91" s="508"/>
      <c r="CK91" s="508"/>
      <c r="CL91" s="508"/>
      <c r="CM91" s="508"/>
      <c r="CN91" s="508"/>
      <c r="CO91" s="508"/>
      <c r="CP91" s="508"/>
      <c r="CQ91" s="508"/>
      <c r="CR91" s="508"/>
      <c r="CS91" s="508"/>
      <c r="CT91" s="508"/>
      <c r="CU91" s="508"/>
      <c r="CV91" s="508"/>
      <c r="CW91" s="508"/>
      <c r="CX91" s="508"/>
      <c r="CY91" s="508"/>
      <c r="CZ91" s="508"/>
      <c r="DA91" s="508"/>
      <c r="DB91" s="508"/>
      <c r="DC91" s="508"/>
      <c r="DD91" s="508"/>
      <c r="DE91" s="508"/>
      <c r="DF91" s="508"/>
      <c r="DG91" s="508"/>
      <c r="DH91" s="508"/>
      <c r="DI91" s="508"/>
      <c r="DJ91" s="508"/>
      <c r="DK91" s="508"/>
      <c r="DL91" s="508"/>
      <c r="DM91" s="508"/>
      <c r="DN91" s="508"/>
      <c r="DO91" s="508"/>
      <c r="DP91" s="508"/>
      <c r="DQ91" s="508"/>
      <c r="DR91" s="508"/>
      <c r="DS91" s="508"/>
      <c r="DT91" s="508"/>
      <c r="DU91" s="508"/>
      <c r="DV91" s="508"/>
      <c r="DW91" s="508"/>
      <c r="DX91" s="508"/>
      <c r="DY91" s="508"/>
      <c r="DZ91" s="508"/>
      <c r="EA91" s="508"/>
      <c r="EB91" s="508"/>
      <c r="EC91" s="508"/>
      <c r="ED91" s="508"/>
      <c r="EE91" s="508"/>
      <c r="EF91" s="508"/>
      <c r="EG91" s="508"/>
      <c r="EH91" s="508"/>
      <c r="EI91" s="508"/>
      <c r="EJ91" s="508"/>
      <c r="EK91" s="508"/>
      <c r="EL91" s="508"/>
      <c r="EM91" s="508"/>
      <c r="EN91" s="508"/>
      <c r="EO91" s="508"/>
      <c r="EP91" s="508"/>
      <c r="EQ91" s="508"/>
      <c r="ER91" s="508"/>
      <c r="ES91" s="508"/>
      <c r="ET91" s="508"/>
      <c r="EU91" s="508"/>
      <c r="EV91" s="508"/>
      <c r="EW91" s="508"/>
      <c r="EX91" s="508"/>
      <c r="EY91" s="508"/>
      <c r="EZ91" s="508"/>
      <c r="FA91" s="508"/>
      <c r="FB91" s="508"/>
      <c r="FC91" s="508"/>
      <c r="FD91" s="508"/>
      <c r="FE91" s="508"/>
      <c r="FF91" s="508"/>
      <c r="FG91" s="508"/>
      <c r="FH91" s="508"/>
      <c r="FI91" s="508"/>
      <c r="FJ91" s="508"/>
      <c r="FK91" s="508"/>
      <c r="FL91" s="508"/>
      <c r="FM91" s="508"/>
      <c r="FN91" s="508"/>
      <c r="FO91" s="508"/>
      <c r="FP91" s="508"/>
      <c r="FQ91" s="508"/>
      <c r="FR91" s="508"/>
      <c r="FS91" s="508"/>
      <c r="FT91" s="508"/>
      <c r="FU91" s="508"/>
      <c r="FV91" s="508"/>
      <c r="FW91" s="508"/>
      <c r="FX91" s="508"/>
      <c r="FY91" s="508"/>
      <c r="FZ91" s="508"/>
      <c r="GA91" s="508"/>
      <c r="GB91" s="508"/>
      <c r="GC91" s="508"/>
      <c r="GD91" s="508"/>
      <c r="GE91" s="508"/>
      <c r="GF91" s="508"/>
      <c r="GG91" s="508"/>
      <c r="GH91" s="508"/>
      <c r="GI91" s="508"/>
      <c r="GJ91" s="508"/>
      <c r="GK91" s="508"/>
      <c r="GL91" s="508"/>
      <c r="GM91" s="508"/>
      <c r="GN91" s="508"/>
      <c r="GO91" s="508"/>
      <c r="GP91" s="508"/>
      <c r="GQ91" s="508"/>
      <c r="GR91" s="508"/>
      <c r="GS91" s="508"/>
      <c r="GT91" s="508"/>
      <c r="GU91" s="508"/>
      <c r="GV91" s="508"/>
      <c r="GW91" s="508"/>
      <c r="GX91" s="508"/>
      <c r="GY91" s="508"/>
      <c r="GZ91" s="508"/>
      <c r="HA91" s="508"/>
      <c r="HB91" s="508"/>
      <c r="HC91" s="508"/>
      <c r="HD91" s="508"/>
      <c r="HE91" s="508"/>
      <c r="HF91" s="508"/>
      <c r="HG91" s="508"/>
      <c r="HH91" s="508"/>
      <c r="HI91" s="508"/>
      <c r="HJ91" s="508"/>
      <c r="HK91" s="508"/>
      <c r="HL91" s="508"/>
      <c r="HM91" s="508"/>
      <c r="HN91" s="508"/>
      <c r="HO91" s="508"/>
      <c r="HP91" s="508"/>
      <c r="HQ91" s="508"/>
      <c r="HR91" s="508"/>
      <c r="HS91" s="508"/>
      <c r="HT91" s="508"/>
      <c r="HU91" s="508"/>
      <c r="HV91" s="508"/>
      <c r="HW91" s="508"/>
      <c r="HX91" s="508"/>
      <c r="HY91" s="508"/>
      <c r="HZ91" s="508"/>
      <c r="IA91" s="508"/>
      <c r="IB91" s="508"/>
      <c r="IC91" s="508"/>
      <c r="ID91" s="508"/>
      <c r="IE91" s="508"/>
      <c r="IF91" s="508"/>
      <c r="IG91" s="508"/>
      <c r="IH91" s="508"/>
      <c r="II91" s="508"/>
      <c r="IJ91" s="508"/>
      <c r="IK91" s="508"/>
      <c r="IL91" s="508"/>
      <c r="IM91" s="508"/>
    </row>
    <row r="92" spans="1:247" ht="15.75">
      <c r="A92" s="533"/>
      <c r="B92" s="534" t="s">
        <v>584</v>
      </c>
      <c r="C92" s="535"/>
      <c r="D92" s="540"/>
      <c r="E92" s="540"/>
      <c r="F92" s="540"/>
      <c r="G92" s="540"/>
      <c r="H92" s="540"/>
      <c r="I92" s="540"/>
      <c r="J92" s="540"/>
      <c r="K92" s="540"/>
      <c r="L92" s="540"/>
      <c r="M92" s="540"/>
      <c r="N92" s="540"/>
      <c r="O92" s="540"/>
      <c r="P92" s="540"/>
      <c r="Q92" s="540"/>
      <c r="R92" s="540"/>
      <c r="S92" s="540"/>
      <c r="T92" s="540"/>
      <c r="U92" s="540"/>
      <c r="V92" s="540"/>
      <c r="W92" s="540"/>
      <c r="X92" s="540"/>
      <c r="Y92" s="540"/>
      <c r="Z92" s="540"/>
      <c r="AA92" s="540"/>
      <c r="AB92" s="540"/>
      <c r="AC92" s="540"/>
      <c r="AD92" s="540"/>
      <c r="AE92" s="540"/>
      <c r="AF92" s="540"/>
      <c r="AG92" s="540"/>
      <c r="AH92" s="540"/>
      <c r="AI92" s="540"/>
      <c r="AJ92" s="540"/>
      <c r="AK92" s="540"/>
      <c r="AL92" s="540"/>
      <c r="AM92" s="540"/>
      <c r="AN92" s="540"/>
      <c r="AO92" s="540"/>
      <c r="AP92" s="540"/>
      <c r="AQ92" s="540"/>
      <c r="AR92" s="540"/>
      <c r="AS92" s="540"/>
      <c r="AT92" s="540"/>
      <c r="AU92" s="540"/>
      <c r="AV92" s="540"/>
      <c r="AW92" s="540"/>
      <c r="AX92" s="540"/>
      <c r="AY92" s="540"/>
      <c r="AZ92" s="540"/>
      <c r="BA92" s="540"/>
      <c r="BB92" s="540"/>
      <c r="BC92" s="540"/>
      <c r="BD92" s="540"/>
      <c r="BE92" s="540"/>
      <c r="BF92" s="540"/>
      <c r="BG92" s="540"/>
      <c r="BH92" s="540"/>
      <c r="BI92" s="540"/>
      <c r="BJ92" s="540"/>
      <c r="BK92" s="540"/>
      <c r="BL92" s="540"/>
      <c r="BM92" s="540"/>
      <c r="BN92" s="540"/>
      <c r="BO92" s="540"/>
      <c r="BP92" s="540"/>
      <c r="BQ92" s="540"/>
      <c r="BR92" s="540"/>
      <c r="BS92" s="540"/>
      <c r="BT92" s="540"/>
      <c r="BU92" s="540"/>
      <c r="BV92" s="540"/>
      <c r="BW92" s="540"/>
      <c r="BX92" s="540"/>
      <c r="BY92" s="540"/>
      <c r="BZ92" s="540"/>
      <c r="CA92" s="540"/>
      <c r="CB92" s="540"/>
      <c r="CC92" s="540"/>
      <c r="CD92" s="540"/>
      <c r="CE92" s="540"/>
      <c r="CF92" s="540"/>
      <c r="CG92" s="540"/>
      <c r="CH92" s="540"/>
      <c r="CI92" s="540"/>
      <c r="CJ92" s="540"/>
      <c r="CK92" s="540"/>
      <c r="CL92" s="540"/>
      <c r="CM92" s="540"/>
      <c r="CN92" s="540"/>
      <c r="CO92" s="540"/>
      <c r="CP92" s="540"/>
      <c r="CQ92" s="540"/>
      <c r="CR92" s="540"/>
      <c r="CS92" s="540"/>
      <c r="CT92" s="540"/>
      <c r="CU92" s="540"/>
      <c r="CV92" s="540"/>
      <c r="CW92" s="540"/>
      <c r="CX92" s="540"/>
      <c r="CY92" s="540"/>
      <c r="CZ92" s="540"/>
      <c r="DA92" s="540"/>
      <c r="DB92" s="540"/>
      <c r="DC92" s="540"/>
      <c r="DD92" s="540"/>
      <c r="DE92" s="540"/>
      <c r="DF92" s="540"/>
      <c r="DG92" s="540"/>
      <c r="DH92" s="540"/>
      <c r="DI92" s="540"/>
      <c r="DJ92" s="540"/>
      <c r="DK92" s="540"/>
      <c r="DL92" s="540"/>
      <c r="DM92" s="540"/>
      <c r="DN92" s="540"/>
      <c r="DO92" s="540"/>
      <c r="DP92" s="540"/>
      <c r="DQ92" s="540"/>
      <c r="DR92" s="540"/>
      <c r="DS92" s="540"/>
      <c r="DT92" s="540"/>
      <c r="DU92" s="540"/>
      <c r="DV92" s="540"/>
      <c r="DW92" s="540"/>
      <c r="DX92" s="540"/>
      <c r="DY92" s="540"/>
      <c r="DZ92" s="540"/>
      <c r="EA92" s="540"/>
      <c r="EB92" s="540"/>
      <c r="EC92" s="540"/>
      <c r="ED92" s="540"/>
      <c r="EE92" s="540"/>
      <c r="EF92" s="540"/>
      <c r="EG92" s="540"/>
      <c r="EH92" s="540"/>
      <c r="EI92" s="540"/>
      <c r="EJ92" s="540"/>
      <c r="EK92" s="540"/>
      <c r="EL92" s="540"/>
      <c r="EM92" s="540"/>
      <c r="EN92" s="540"/>
      <c r="EO92" s="540"/>
      <c r="EP92" s="540"/>
      <c r="EQ92" s="540"/>
      <c r="ER92" s="540"/>
      <c r="ES92" s="540"/>
      <c r="ET92" s="540"/>
      <c r="EU92" s="540"/>
      <c r="EV92" s="540"/>
      <c r="EW92" s="540"/>
      <c r="EX92" s="540"/>
      <c r="EY92" s="540"/>
      <c r="EZ92" s="540"/>
      <c r="FA92" s="540"/>
      <c r="FB92" s="540"/>
      <c r="FC92" s="540"/>
      <c r="FD92" s="540"/>
      <c r="FE92" s="540"/>
      <c r="FF92" s="540"/>
      <c r="FG92" s="540"/>
      <c r="FH92" s="540"/>
      <c r="FI92" s="540"/>
      <c r="FJ92" s="540"/>
      <c r="FK92" s="540"/>
      <c r="FL92" s="540"/>
      <c r="FM92" s="540"/>
      <c r="FN92" s="540"/>
      <c r="FO92" s="540"/>
      <c r="FP92" s="540"/>
      <c r="FQ92" s="540"/>
      <c r="FR92" s="540"/>
      <c r="FS92" s="540"/>
      <c r="FT92" s="540"/>
      <c r="FU92" s="540"/>
      <c r="FV92" s="540"/>
      <c r="FW92" s="540"/>
      <c r="FX92" s="540"/>
      <c r="FY92" s="540"/>
      <c r="FZ92" s="540"/>
      <c r="GA92" s="540"/>
      <c r="GB92" s="540"/>
      <c r="GC92" s="540"/>
      <c r="GD92" s="540"/>
      <c r="GE92" s="540"/>
      <c r="GF92" s="540"/>
      <c r="GG92" s="540"/>
      <c r="GH92" s="540"/>
      <c r="GI92" s="540"/>
      <c r="GJ92" s="540"/>
      <c r="GK92" s="540"/>
      <c r="GL92" s="540"/>
      <c r="GM92" s="540"/>
      <c r="GN92" s="540"/>
      <c r="GO92" s="540"/>
      <c r="GP92" s="540"/>
      <c r="GQ92" s="540"/>
      <c r="GR92" s="540"/>
      <c r="GS92" s="540"/>
      <c r="GT92" s="540"/>
      <c r="GU92" s="540"/>
      <c r="GV92" s="540"/>
      <c r="GW92" s="540"/>
      <c r="GX92" s="540"/>
      <c r="GY92" s="540"/>
      <c r="GZ92" s="540"/>
      <c r="HA92" s="540"/>
      <c r="HB92" s="540"/>
      <c r="HC92" s="540"/>
      <c r="HD92" s="540"/>
      <c r="HE92" s="540"/>
      <c r="HF92" s="540"/>
      <c r="HG92" s="540"/>
      <c r="HH92" s="540"/>
      <c r="HI92" s="540"/>
      <c r="HJ92" s="540"/>
      <c r="HK92" s="540"/>
      <c r="HL92" s="540"/>
      <c r="HM92" s="540"/>
      <c r="HN92" s="540"/>
      <c r="HO92" s="540"/>
      <c r="HP92" s="540"/>
      <c r="HQ92" s="540"/>
      <c r="HR92" s="540"/>
      <c r="HS92" s="540"/>
      <c r="HT92" s="540"/>
      <c r="HU92" s="540"/>
      <c r="HV92" s="540"/>
      <c r="HW92" s="540"/>
      <c r="HX92" s="540"/>
      <c r="HY92" s="540"/>
      <c r="HZ92" s="540"/>
      <c r="IA92" s="540"/>
      <c r="IB92" s="540"/>
      <c r="IC92" s="540"/>
      <c r="ID92" s="540"/>
      <c r="IE92" s="540"/>
      <c r="IF92" s="540"/>
      <c r="IG92" s="540"/>
      <c r="IH92" s="540"/>
      <c r="II92" s="540"/>
      <c r="IJ92" s="540"/>
      <c r="IK92" s="540"/>
      <c r="IL92" s="540"/>
      <c r="IM92" s="540"/>
    </row>
    <row r="93" spans="1:247">
      <c r="A93" s="540"/>
      <c r="B93" s="541" t="s">
        <v>232</v>
      </c>
      <c r="C93" s="538"/>
      <c r="D93" s="540"/>
      <c r="E93" s="540"/>
      <c r="F93" s="540"/>
      <c r="G93" s="540"/>
      <c r="H93" s="540"/>
      <c r="I93" s="540"/>
      <c r="J93" s="540"/>
      <c r="K93" s="540"/>
      <c r="L93" s="540"/>
      <c r="M93" s="540"/>
      <c r="N93" s="540"/>
      <c r="O93" s="540"/>
      <c r="P93" s="540"/>
      <c r="Q93" s="540"/>
      <c r="R93" s="540"/>
      <c r="S93" s="540"/>
      <c r="T93" s="540"/>
      <c r="U93" s="540"/>
      <c r="V93" s="540"/>
      <c r="W93" s="540"/>
      <c r="X93" s="540"/>
      <c r="Y93" s="540"/>
      <c r="Z93" s="540"/>
      <c r="AA93" s="540"/>
      <c r="AB93" s="540"/>
      <c r="AC93" s="540"/>
      <c r="AD93" s="540"/>
      <c r="AE93" s="540"/>
      <c r="AF93" s="540"/>
      <c r="AG93" s="540"/>
      <c r="AH93" s="540"/>
      <c r="AI93" s="540"/>
      <c r="AJ93" s="540"/>
      <c r="AK93" s="540"/>
      <c r="AL93" s="540"/>
      <c r="AM93" s="540"/>
      <c r="AN93" s="540"/>
      <c r="AO93" s="540"/>
      <c r="AP93" s="540"/>
      <c r="AQ93" s="540"/>
      <c r="AR93" s="540"/>
      <c r="AS93" s="540"/>
      <c r="AT93" s="540"/>
      <c r="AU93" s="540"/>
      <c r="AV93" s="540"/>
      <c r="AW93" s="540"/>
      <c r="AX93" s="540"/>
      <c r="AY93" s="540"/>
      <c r="AZ93" s="540"/>
      <c r="BA93" s="540"/>
      <c r="BB93" s="540"/>
      <c r="BC93" s="540"/>
      <c r="BD93" s="540"/>
      <c r="BE93" s="540"/>
      <c r="BF93" s="540"/>
      <c r="BG93" s="540"/>
      <c r="BH93" s="540"/>
      <c r="BI93" s="540"/>
      <c r="BJ93" s="540"/>
      <c r="BK93" s="540"/>
      <c r="BL93" s="540"/>
      <c r="BM93" s="540"/>
      <c r="BN93" s="540"/>
      <c r="BO93" s="540"/>
      <c r="BP93" s="540"/>
      <c r="BQ93" s="540"/>
      <c r="BR93" s="540"/>
      <c r="BS93" s="540"/>
      <c r="BT93" s="540"/>
      <c r="BU93" s="540"/>
      <c r="BV93" s="540"/>
      <c r="BW93" s="540"/>
      <c r="BX93" s="540"/>
      <c r="BY93" s="540"/>
      <c r="BZ93" s="540"/>
      <c r="CA93" s="540"/>
      <c r="CB93" s="540"/>
      <c r="CC93" s="540"/>
      <c r="CD93" s="540"/>
      <c r="CE93" s="540"/>
      <c r="CF93" s="540"/>
      <c r="CG93" s="540"/>
      <c r="CH93" s="540"/>
      <c r="CI93" s="540"/>
      <c r="CJ93" s="540"/>
      <c r="CK93" s="540"/>
      <c r="CL93" s="540"/>
      <c r="CM93" s="540"/>
      <c r="CN93" s="540"/>
      <c r="CO93" s="540"/>
      <c r="CP93" s="540"/>
      <c r="CQ93" s="540"/>
      <c r="CR93" s="540"/>
      <c r="CS93" s="540"/>
      <c r="CT93" s="540"/>
      <c r="CU93" s="540"/>
      <c r="CV93" s="540"/>
      <c r="CW93" s="540"/>
      <c r="CX93" s="540"/>
      <c r="CY93" s="540"/>
      <c r="CZ93" s="540"/>
      <c r="DA93" s="540"/>
      <c r="DB93" s="540"/>
      <c r="DC93" s="540"/>
      <c r="DD93" s="540"/>
      <c r="DE93" s="540"/>
      <c r="DF93" s="540"/>
      <c r="DG93" s="540"/>
      <c r="DH93" s="540"/>
      <c r="DI93" s="540"/>
      <c r="DJ93" s="540"/>
      <c r="DK93" s="540"/>
      <c r="DL93" s="540"/>
      <c r="DM93" s="540"/>
      <c r="DN93" s="540"/>
      <c r="DO93" s="540"/>
      <c r="DP93" s="540"/>
      <c r="DQ93" s="540"/>
      <c r="DR93" s="540"/>
      <c r="DS93" s="540"/>
      <c r="DT93" s="540"/>
      <c r="DU93" s="540"/>
      <c r="DV93" s="540"/>
      <c r="DW93" s="540"/>
      <c r="DX93" s="540"/>
      <c r="DY93" s="540"/>
      <c r="DZ93" s="540"/>
      <c r="EA93" s="540"/>
      <c r="EB93" s="540"/>
      <c r="EC93" s="540"/>
      <c r="ED93" s="540"/>
      <c r="EE93" s="540"/>
      <c r="EF93" s="540"/>
      <c r="EG93" s="540"/>
      <c r="EH93" s="540"/>
      <c r="EI93" s="540"/>
      <c r="EJ93" s="540"/>
      <c r="EK93" s="540"/>
      <c r="EL93" s="540"/>
      <c r="EM93" s="540"/>
      <c r="EN93" s="540"/>
      <c r="EO93" s="540"/>
      <c r="EP93" s="540"/>
      <c r="EQ93" s="540"/>
      <c r="ER93" s="540"/>
      <c r="ES93" s="540"/>
      <c r="ET93" s="540"/>
      <c r="EU93" s="540"/>
      <c r="EV93" s="540"/>
      <c r="EW93" s="540"/>
      <c r="EX93" s="540"/>
      <c r="EY93" s="540"/>
      <c r="EZ93" s="540"/>
      <c r="FA93" s="540"/>
      <c r="FB93" s="540"/>
      <c r="FC93" s="540"/>
      <c r="FD93" s="540"/>
      <c r="FE93" s="540"/>
      <c r="FF93" s="540"/>
      <c r="FG93" s="540"/>
      <c r="FH93" s="540"/>
      <c r="FI93" s="540"/>
      <c r="FJ93" s="540"/>
      <c r="FK93" s="540"/>
      <c r="FL93" s="540"/>
      <c r="FM93" s="540"/>
      <c r="FN93" s="540"/>
      <c r="FO93" s="540"/>
      <c r="FP93" s="540"/>
      <c r="FQ93" s="540"/>
      <c r="FR93" s="540"/>
      <c r="FS93" s="540"/>
      <c r="FT93" s="540"/>
      <c r="FU93" s="540"/>
      <c r="FV93" s="540"/>
      <c r="FW93" s="540"/>
      <c r="FX93" s="540"/>
      <c r="FY93" s="540"/>
      <c r="FZ93" s="540"/>
      <c r="GA93" s="540"/>
      <c r="GB93" s="540"/>
      <c r="GC93" s="540"/>
      <c r="GD93" s="540"/>
      <c r="GE93" s="540"/>
      <c r="GF93" s="540"/>
      <c r="GG93" s="540"/>
      <c r="GH93" s="540"/>
      <c r="GI93" s="540"/>
      <c r="GJ93" s="540"/>
      <c r="GK93" s="540"/>
      <c r="GL93" s="540"/>
      <c r="GM93" s="540"/>
      <c r="GN93" s="540"/>
      <c r="GO93" s="540"/>
      <c r="GP93" s="540"/>
      <c r="GQ93" s="540"/>
      <c r="GR93" s="540"/>
      <c r="GS93" s="540"/>
      <c r="GT93" s="540"/>
      <c r="GU93" s="540"/>
      <c r="GV93" s="540"/>
      <c r="GW93" s="540"/>
      <c r="GX93" s="540"/>
      <c r="GY93" s="540"/>
      <c r="GZ93" s="540"/>
      <c r="HA93" s="540"/>
      <c r="HB93" s="540"/>
      <c r="HC93" s="540"/>
      <c r="HD93" s="540"/>
      <c r="HE93" s="540"/>
      <c r="HF93" s="540"/>
      <c r="HG93" s="540"/>
      <c r="HH93" s="540"/>
      <c r="HI93" s="540"/>
      <c r="HJ93" s="540"/>
      <c r="HK93" s="540"/>
      <c r="HL93" s="540"/>
      <c r="HM93" s="540"/>
      <c r="HN93" s="540"/>
      <c r="HO93" s="540"/>
      <c r="HP93" s="540"/>
      <c r="HQ93" s="540"/>
      <c r="HR93" s="540"/>
      <c r="HS93" s="540"/>
      <c r="HT93" s="540"/>
      <c r="HU93" s="540"/>
      <c r="HV93" s="540"/>
      <c r="HW93" s="540"/>
      <c r="HX93" s="540"/>
      <c r="HY93" s="540"/>
      <c r="HZ93" s="540"/>
      <c r="IA93" s="540"/>
      <c r="IB93" s="540"/>
      <c r="IC93" s="540"/>
      <c r="ID93" s="540"/>
      <c r="IE93" s="540"/>
      <c r="IF93" s="540"/>
      <c r="IG93" s="540"/>
      <c r="IH93" s="540"/>
      <c r="II93" s="540"/>
      <c r="IJ93" s="540"/>
      <c r="IK93" s="540"/>
      <c r="IL93" s="540"/>
      <c r="IM93" s="540"/>
    </row>
    <row r="94" spans="1:247" ht="17.25" customHeight="1">
      <c r="B94" s="534" t="s">
        <v>457</v>
      </c>
      <c r="C94" s="535"/>
      <c r="D94" s="542"/>
      <c r="E94" s="540"/>
      <c r="F94" s="540"/>
      <c r="G94" s="540"/>
      <c r="H94" s="540"/>
      <c r="I94" s="540"/>
      <c r="J94" s="540"/>
      <c r="K94" s="540"/>
      <c r="L94" s="540"/>
      <c r="M94" s="540"/>
      <c r="N94" s="540"/>
      <c r="O94" s="540"/>
      <c r="P94" s="540"/>
      <c r="Q94" s="540"/>
      <c r="R94" s="540"/>
      <c r="S94" s="540"/>
      <c r="T94" s="540"/>
      <c r="U94" s="540"/>
      <c r="V94" s="540"/>
      <c r="W94" s="540"/>
      <c r="X94" s="540"/>
      <c r="Y94" s="540"/>
      <c r="Z94" s="540"/>
      <c r="AA94" s="540"/>
      <c r="AB94" s="540"/>
      <c r="AC94" s="540"/>
      <c r="AD94" s="540"/>
      <c r="AE94" s="540"/>
      <c r="AF94" s="540"/>
      <c r="AG94" s="540"/>
      <c r="AH94" s="540"/>
      <c r="AI94" s="540"/>
      <c r="AJ94" s="540"/>
      <c r="AK94" s="540"/>
      <c r="AL94" s="540"/>
      <c r="AM94" s="540"/>
      <c r="AN94" s="540"/>
      <c r="AO94" s="540"/>
      <c r="AP94" s="540"/>
      <c r="AQ94" s="540"/>
      <c r="AR94" s="540"/>
      <c r="AS94" s="540"/>
      <c r="AT94" s="540"/>
      <c r="AU94" s="540"/>
      <c r="AV94" s="540"/>
      <c r="AW94" s="540"/>
      <c r="AX94" s="540"/>
      <c r="AY94" s="540"/>
      <c r="AZ94" s="540"/>
      <c r="BA94" s="540"/>
      <c r="BB94" s="540"/>
      <c r="BC94" s="540"/>
      <c r="BD94" s="540"/>
      <c r="BE94" s="540"/>
      <c r="BF94" s="540"/>
      <c r="BG94" s="540"/>
      <c r="BH94" s="540"/>
      <c r="BI94" s="540"/>
      <c r="BJ94" s="540"/>
      <c r="BK94" s="540"/>
      <c r="BL94" s="540"/>
      <c r="BM94" s="540"/>
      <c r="BN94" s="540"/>
      <c r="BO94" s="540"/>
      <c r="BP94" s="540"/>
      <c r="BQ94" s="540"/>
      <c r="BR94" s="540"/>
      <c r="BS94" s="540"/>
      <c r="BT94" s="540"/>
      <c r="BU94" s="540"/>
      <c r="BV94" s="540"/>
      <c r="BW94" s="540"/>
      <c r="BX94" s="540"/>
      <c r="BY94" s="540"/>
      <c r="BZ94" s="540"/>
      <c r="CA94" s="540"/>
      <c r="CB94" s="540"/>
      <c r="CC94" s="540"/>
      <c r="CD94" s="540"/>
      <c r="CE94" s="540"/>
      <c r="CF94" s="540"/>
      <c r="CG94" s="540"/>
      <c r="CH94" s="540"/>
      <c r="CI94" s="540"/>
      <c r="CJ94" s="540"/>
      <c r="CK94" s="540"/>
      <c r="CL94" s="540"/>
      <c r="CM94" s="540"/>
      <c r="CN94" s="540"/>
      <c r="CO94" s="540"/>
      <c r="CP94" s="540"/>
      <c r="CQ94" s="540"/>
      <c r="CR94" s="540"/>
      <c r="CS94" s="540"/>
      <c r="CT94" s="540"/>
      <c r="CU94" s="540"/>
      <c r="CV94" s="540"/>
      <c r="CW94" s="540"/>
      <c r="CX94" s="540"/>
      <c r="CY94" s="540"/>
      <c r="CZ94" s="540"/>
      <c r="DA94" s="540"/>
      <c r="DB94" s="540"/>
      <c r="DC94" s="540"/>
      <c r="DD94" s="540"/>
      <c r="DE94" s="540"/>
      <c r="DF94" s="540"/>
      <c r="DG94" s="540"/>
      <c r="DH94" s="540"/>
      <c r="DI94" s="540"/>
      <c r="DJ94" s="540"/>
      <c r="DK94" s="540"/>
      <c r="DL94" s="540"/>
      <c r="DM94" s="540"/>
      <c r="DN94" s="540"/>
      <c r="DO94" s="540"/>
      <c r="DP94" s="540"/>
      <c r="DQ94" s="540"/>
      <c r="DR94" s="540"/>
      <c r="DS94" s="540"/>
      <c r="DT94" s="540"/>
      <c r="DU94" s="540"/>
      <c r="DV94" s="540"/>
      <c r="DW94" s="540"/>
      <c r="DX94" s="540"/>
      <c r="DY94" s="540"/>
      <c r="DZ94" s="540"/>
      <c r="EA94" s="540"/>
      <c r="EB94" s="540"/>
      <c r="EC94" s="540"/>
      <c r="ED94" s="540"/>
      <c r="EE94" s="540"/>
      <c r="EF94" s="540"/>
      <c r="EG94" s="540"/>
      <c r="EH94" s="540"/>
      <c r="EI94" s="540"/>
      <c r="EJ94" s="540"/>
      <c r="EK94" s="540"/>
      <c r="EL94" s="540"/>
      <c r="EM94" s="540"/>
      <c r="EN94" s="540"/>
      <c r="EO94" s="540"/>
      <c r="EP94" s="540"/>
      <c r="EQ94" s="540"/>
      <c r="ER94" s="540"/>
      <c r="ES94" s="540"/>
      <c r="ET94" s="540"/>
      <c r="EU94" s="540"/>
      <c r="EV94" s="540"/>
      <c r="EW94" s="540"/>
      <c r="EX94" s="540"/>
      <c r="EY94" s="540"/>
      <c r="EZ94" s="540"/>
      <c r="FA94" s="540"/>
      <c r="FB94" s="540"/>
      <c r="FC94" s="540"/>
      <c r="FD94" s="540"/>
      <c r="FE94" s="540"/>
      <c r="FF94" s="540"/>
      <c r="FG94" s="540"/>
      <c r="FH94" s="540"/>
      <c r="FI94" s="540"/>
      <c r="FJ94" s="540"/>
      <c r="FK94" s="540"/>
      <c r="FL94" s="540"/>
      <c r="FM94" s="540"/>
      <c r="FN94" s="540"/>
      <c r="FO94" s="540"/>
      <c r="FP94" s="540"/>
      <c r="FQ94" s="540"/>
      <c r="FR94" s="540"/>
      <c r="FS94" s="540"/>
      <c r="FT94" s="540"/>
      <c r="FU94" s="540"/>
      <c r="FV94" s="540"/>
      <c r="FW94" s="540"/>
      <c r="FX94" s="540"/>
    </row>
    <row r="95" spans="1:247">
      <c r="B95" s="543" t="s">
        <v>585</v>
      </c>
      <c r="C95" s="544"/>
      <c r="D95" s="422"/>
      <c r="E95" s="508"/>
      <c r="F95" s="508"/>
      <c r="G95" s="508"/>
      <c r="H95" s="508"/>
      <c r="I95" s="508"/>
      <c r="J95" s="508"/>
      <c r="K95" s="508"/>
      <c r="L95" s="508"/>
      <c r="M95" s="508"/>
      <c r="N95" s="508"/>
      <c r="O95" s="508"/>
      <c r="P95" s="508"/>
      <c r="Q95" s="508"/>
      <c r="R95" s="508"/>
      <c r="S95" s="508"/>
      <c r="T95" s="508"/>
      <c r="U95" s="508"/>
      <c r="V95" s="508"/>
      <c r="W95" s="508"/>
      <c r="X95" s="508"/>
      <c r="Y95" s="508"/>
      <c r="Z95" s="508"/>
      <c r="AA95" s="508"/>
      <c r="AB95" s="508"/>
      <c r="AC95" s="508"/>
      <c r="AD95" s="508"/>
      <c r="AE95" s="508"/>
      <c r="AF95" s="508"/>
      <c r="AG95" s="508"/>
      <c r="AH95" s="508"/>
      <c r="AI95" s="508"/>
      <c r="AJ95" s="508"/>
      <c r="AK95" s="508"/>
      <c r="AL95" s="508"/>
      <c r="AM95" s="508"/>
      <c r="AN95" s="508"/>
      <c r="AO95" s="508"/>
      <c r="AP95" s="508"/>
      <c r="AQ95" s="508"/>
      <c r="AR95" s="508"/>
      <c r="AS95" s="508"/>
      <c r="AT95" s="508"/>
      <c r="AU95" s="508"/>
      <c r="AV95" s="508"/>
      <c r="AW95" s="508"/>
      <c r="AX95" s="508"/>
      <c r="AY95" s="508"/>
      <c r="AZ95" s="508"/>
      <c r="BA95" s="508"/>
      <c r="BB95" s="508"/>
      <c r="BC95" s="508"/>
      <c r="BD95" s="508"/>
      <c r="BE95" s="508"/>
      <c r="BF95" s="508"/>
      <c r="BG95" s="508"/>
      <c r="BH95" s="508"/>
      <c r="BI95" s="508"/>
      <c r="BJ95" s="508"/>
      <c r="BK95" s="508"/>
      <c r="BL95" s="508"/>
      <c r="BM95" s="508"/>
      <c r="BN95" s="508"/>
      <c r="BO95" s="508"/>
      <c r="BP95" s="508"/>
      <c r="BQ95" s="508"/>
      <c r="BR95" s="508"/>
      <c r="BS95" s="508"/>
      <c r="BT95" s="508"/>
      <c r="BU95" s="508"/>
      <c r="BV95" s="508"/>
      <c r="BW95" s="508"/>
      <c r="BX95" s="508"/>
      <c r="BY95" s="508"/>
      <c r="BZ95" s="508"/>
      <c r="CA95" s="508"/>
      <c r="CB95" s="508"/>
      <c r="CC95" s="508"/>
      <c r="CD95" s="508"/>
      <c r="CE95" s="508"/>
      <c r="CF95" s="508"/>
      <c r="CG95" s="508"/>
      <c r="CH95" s="508"/>
      <c r="CI95" s="508"/>
      <c r="CJ95" s="508"/>
      <c r="CK95" s="508"/>
      <c r="CL95" s="508"/>
      <c r="CM95" s="508"/>
      <c r="CN95" s="508"/>
      <c r="CO95" s="508"/>
      <c r="CP95" s="508"/>
      <c r="CQ95" s="508"/>
      <c r="CR95" s="508"/>
      <c r="CS95" s="508"/>
      <c r="CT95" s="508"/>
      <c r="CU95" s="508"/>
      <c r="CV95" s="508"/>
      <c r="CW95" s="508"/>
      <c r="CX95" s="508"/>
      <c r="CY95" s="508"/>
      <c r="CZ95" s="508"/>
      <c r="DA95" s="508"/>
      <c r="DB95" s="508"/>
      <c r="DC95" s="508"/>
      <c r="DD95" s="508"/>
      <c r="DE95" s="508"/>
      <c r="DF95" s="508"/>
      <c r="DG95" s="508"/>
      <c r="DH95" s="508"/>
      <c r="DI95" s="508"/>
      <c r="DJ95" s="508"/>
      <c r="DK95" s="508"/>
      <c r="DL95" s="508"/>
      <c r="DM95" s="508"/>
      <c r="DN95" s="508"/>
      <c r="DO95" s="508"/>
      <c r="DP95" s="508"/>
      <c r="DQ95" s="508"/>
      <c r="DR95" s="508"/>
      <c r="DS95" s="508"/>
      <c r="DT95" s="508"/>
      <c r="DU95" s="508"/>
      <c r="DV95" s="508"/>
      <c r="DW95" s="508"/>
      <c r="DX95" s="508"/>
      <c r="DY95" s="508"/>
      <c r="DZ95" s="508"/>
      <c r="EA95" s="508"/>
      <c r="EB95" s="508"/>
      <c r="EC95" s="508"/>
      <c r="ED95" s="508"/>
      <c r="EE95" s="508"/>
      <c r="EF95" s="508"/>
      <c r="EG95" s="508"/>
      <c r="EH95" s="508"/>
      <c r="EI95" s="508"/>
      <c r="EJ95" s="508"/>
      <c r="EK95" s="508"/>
      <c r="EL95" s="508"/>
      <c r="EM95" s="508"/>
      <c r="EN95" s="508"/>
      <c r="EO95" s="508"/>
      <c r="EP95" s="508"/>
      <c r="EQ95" s="508"/>
      <c r="ER95" s="508"/>
      <c r="ES95" s="508"/>
      <c r="ET95" s="508"/>
      <c r="EU95" s="508"/>
      <c r="EV95" s="508"/>
      <c r="EW95" s="508"/>
      <c r="EX95" s="508"/>
      <c r="EY95" s="508"/>
      <c r="EZ95" s="508"/>
      <c r="FA95" s="508"/>
      <c r="FB95" s="508"/>
      <c r="FC95" s="508"/>
      <c r="FD95" s="508"/>
      <c r="FE95" s="508"/>
      <c r="FF95" s="508"/>
      <c r="FG95" s="508"/>
      <c r="FH95" s="508"/>
      <c r="FI95" s="508"/>
      <c r="FJ95" s="508"/>
      <c r="FK95" s="508"/>
      <c r="FL95" s="508"/>
      <c r="FM95" s="508"/>
      <c r="FN95" s="508"/>
      <c r="FO95" s="508"/>
      <c r="FP95" s="508"/>
      <c r="FQ95" s="508"/>
      <c r="FR95" s="508"/>
      <c r="FS95" s="508"/>
      <c r="FT95" s="508"/>
      <c r="FU95" s="508"/>
      <c r="FV95" s="508"/>
      <c r="FW95" s="508"/>
      <c r="FX95" s="508"/>
    </row>
    <row r="96" spans="1:247">
      <c r="B96" s="545" t="s">
        <v>458</v>
      </c>
      <c r="C96" s="546"/>
      <c r="D96" s="542"/>
      <c r="E96" s="540"/>
      <c r="F96" s="540"/>
      <c r="G96" s="540"/>
      <c r="H96" s="540"/>
      <c r="I96" s="540"/>
      <c r="J96" s="540"/>
      <c r="K96" s="540"/>
      <c r="L96" s="540"/>
      <c r="M96" s="540"/>
      <c r="N96" s="540"/>
      <c r="O96" s="540"/>
      <c r="P96" s="540"/>
      <c r="Q96" s="540"/>
      <c r="R96" s="540"/>
      <c r="S96" s="540"/>
      <c r="T96" s="540"/>
      <c r="U96" s="540"/>
      <c r="V96" s="540"/>
      <c r="W96" s="540"/>
      <c r="X96" s="540"/>
      <c r="Y96" s="540"/>
      <c r="Z96" s="540"/>
      <c r="AA96" s="540"/>
      <c r="AB96" s="540"/>
      <c r="AC96" s="540"/>
      <c r="AD96" s="540"/>
      <c r="AE96" s="540"/>
      <c r="AF96" s="540"/>
      <c r="AG96" s="540"/>
      <c r="AH96" s="540"/>
      <c r="AI96" s="540"/>
      <c r="AJ96" s="540"/>
      <c r="AK96" s="540"/>
      <c r="AL96" s="540"/>
      <c r="AM96" s="540"/>
      <c r="AN96" s="540"/>
      <c r="AO96" s="540"/>
      <c r="AP96" s="540"/>
      <c r="AQ96" s="540"/>
      <c r="AR96" s="540"/>
      <c r="AS96" s="540"/>
      <c r="AT96" s="540"/>
      <c r="AU96" s="540"/>
      <c r="AV96" s="540"/>
      <c r="AW96" s="540"/>
      <c r="AX96" s="540"/>
      <c r="AY96" s="540"/>
      <c r="AZ96" s="540"/>
      <c r="BA96" s="540"/>
      <c r="BB96" s="540"/>
      <c r="BC96" s="540"/>
      <c r="BD96" s="540"/>
      <c r="BE96" s="540"/>
      <c r="BF96" s="540"/>
      <c r="BG96" s="540"/>
      <c r="BH96" s="540"/>
      <c r="BI96" s="540"/>
      <c r="BJ96" s="540"/>
      <c r="BK96" s="540"/>
      <c r="BL96" s="540"/>
      <c r="BM96" s="540"/>
      <c r="BN96" s="540"/>
      <c r="BO96" s="540"/>
      <c r="BP96" s="540"/>
      <c r="BQ96" s="540"/>
      <c r="BR96" s="540"/>
      <c r="BS96" s="540"/>
      <c r="BT96" s="540"/>
      <c r="BU96" s="540"/>
      <c r="BV96" s="540"/>
      <c r="BW96" s="540"/>
      <c r="BX96" s="540"/>
      <c r="BY96" s="540"/>
      <c r="BZ96" s="540"/>
      <c r="CA96" s="540"/>
      <c r="CB96" s="540"/>
      <c r="CC96" s="540"/>
      <c r="CD96" s="540"/>
      <c r="CE96" s="540"/>
      <c r="CF96" s="540"/>
      <c r="CG96" s="540"/>
      <c r="CH96" s="540"/>
      <c r="CI96" s="540"/>
      <c r="CJ96" s="540"/>
      <c r="CK96" s="540"/>
      <c r="CL96" s="540"/>
      <c r="CM96" s="540"/>
      <c r="CN96" s="540"/>
      <c r="CO96" s="540"/>
      <c r="CP96" s="540"/>
      <c r="CQ96" s="540"/>
      <c r="CR96" s="540"/>
      <c r="CS96" s="540"/>
      <c r="CT96" s="540"/>
      <c r="CU96" s="540"/>
      <c r="CV96" s="540"/>
      <c r="CW96" s="540"/>
      <c r="CX96" s="540"/>
      <c r="CY96" s="540"/>
      <c r="CZ96" s="540"/>
      <c r="DA96" s="540"/>
      <c r="DB96" s="540"/>
      <c r="DC96" s="540"/>
      <c r="DD96" s="540"/>
      <c r="DE96" s="540"/>
      <c r="DF96" s="540"/>
      <c r="DG96" s="540"/>
      <c r="DH96" s="540"/>
      <c r="DI96" s="540"/>
      <c r="DJ96" s="540"/>
      <c r="DK96" s="540"/>
      <c r="DL96" s="540"/>
      <c r="DM96" s="540"/>
      <c r="DN96" s="540"/>
      <c r="DO96" s="540"/>
      <c r="DP96" s="540"/>
      <c r="DQ96" s="540"/>
      <c r="DR96" s="540"/>
      <c r="DS96" s="540"/>
      <c r="DT96" s="540"/>
      <c r="DU96" s="540"/>
      <c r="DV96" s="540"/>
      <c r="DW96" s="540"/>
      <c r="DX96" s="540"/>
      <c r="DY96" s="540"/>
      <c r="DZ96" s="540"/>
      <c r="EA96" s="540"/>
      <c r="EB96" s="540"/>
      <c r="EC96" s="540"/>
      <c r="ED96" s="540"/>
      <c r="EE96" s="540"/>
      <c r="EF96" s="540"/>
      <c r="EG96" s="540"/>
      <c r="EH96" s="540"/>
      <c r="EI96" s="540"/>
      <c r="EJ96" s="540"/>
      <c r="EK96" s="540"/>
      <c r="EL96" s="540"/>
      <c r="EM96" s="540"/>
      <c r="EN96" s="540"/>
      <c r="EO96" s="540"/>
      <c r="EP96" s="540"/>
      <c r="EQ96" s="540"/>
      <c r="ER96" s="540"/>
      <c r="ES96" s="540"/>
      <c r="ET96" s="540"/>
      <c r="EU96" s="540"/>
      <c r="EV96" s="540"/>
      <c r="EW96" s="540"/>
      <c r="EX96" s="540"/>
      <c r="EY96" s="540"/>
      <c r="EZ96" s="540"/>
      <c r="FA96" s="540"/>
      <c r="FB96" s="540"/>
      <c r="FC96" s="540"/>
      <c r="FD96" s="540"/>
      <c r="FE96" s="540"/>
      <c r="FF96" s="540"/>
      <c r="FG96" s="540"/>
      <c r="FH96" s="540"/>
      <c r="FI96" s="540"/>
      <c r="FJ96" s="540"/>
      <c r="FK96" s="540"/>
      <c r="FL96" s="540"/>
      <c r="FM96" s="540"/>
      <c r="FN96" s="540"/>
      <c r="FO96" s="540"/>
      <c r="FP96" s="540"/>
      <c r="FQ96" s="540"/>
      <c r="FR96" s="540"/>
      <c r="FS96" s="540"/>
      <c r="FT96" s="540"/>
      <c r="FU96" s="540"/>
      <c r="FV96" s="540"/>
      <c r="FW96" s="540"/>
      <c r="FX96" s="540"/>
    </row>
    <row r="97" spans="2:3">
      <c r="B97" s="541" t="s">
        <v>586</v>
      </c>
      <c r="C97" s="538"/>
    </row>
  </sheetData>
  <mergeCells count="2">
    <mergeCell ref="E8:J8"/>
    <mergeCell ref="F9:J9"/>
  </mergeCells>
  <printOptions horizontalCentered="1"/>
  <pageMargins left="0.55118110236220474" right="0.55118110236220474" top="0.39370078740157483" bottom="0.39370078740157483" header="0.39370078740157483" footer="0.39370078740157483"/>
  <pageSetup paperSize="9" scale="61" orientation="portrait" r:id="rId1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CBBD3E2-33B7-46F9-A0EF-146281369389}">
  <sheetPr>
    <tabColor rgb="FF92D050"/>
  </sheetPr>
  <dimension ref="A1:Z82"/>
  <sheetViews>
    <sheetView view="pageBreakPreview" zoomScale="90" zoomScaleNormal="80" zoomScaleSheetLayoutView="90" workbookViewId="0">
      <selection activeCell="B6" sqref="B6"/>
    </sheetView>
  </sheetViews>
  <sheetFormatPr defaultColWidth="10.6640625" defaultRowHeight="13.5"/>
  <cols>
    <col min="1" max="1" width="2.5" style="458" customWidth="1"/>
    <col min="2" max="2" width="14.5" style="458" customWidth="1"/>
    <col min="3" max="3" width="7.83203125" style="458" customWidth="1"/>
    <col min="4" max="4" width="10.6640625" style="428" customWidth="1"/>
    <col min="5" max="5" width="10.83203125" style="458" bestFit="1" customWidth="1"/>
    <col min="6" max="13" width="10" style="458" customWidth="1"/>
    <col min="14" max="14" width="2" style="458" customWidth="1"/>
    <col min="15" max="15" width="15.33203125" style="458" customWidth="1"/>
    <col min="16" max="16384" width="10.6640625" style="458"/>
  </cols>
  <sheetData>
    <row r="1" spans="1:26" ht="15">
      <c r="N1" s="69" t="s">
        <v>0</v>
      </c>
    </row>
    <row r="2" spans="1:26" ht="15">
      <c r="N2" s="70" t="s">
        <v>1</v>
      </c>
    </row>
    <row r="5" spans="1:26" s="460" customFormat="1" ht="16.5" customHeight="1">
      <c r="B5" s="461" t="s">
        <v>262</v>
      </c>
      <c r="C5" s="462" t="s">
        <v>587</v>
      </c>
      <c r="D5" s="499"/>
      <c r="E5" s="462"/>
    </row>
    <row r="6" spans="1:26" s="460" customFormat="1" ht="16.5" customHeight="1">
      <c r="B6" s="464" t="s">
        <v>263</v>
      </c>
      <c r="C6" s="465" t="s">
        <v>588</v>
      </c>
      <c r="D6" s="547"/>
      <c r="E6" s="466"/>
      <c r="F6" s="466"/>
      <c r="H6" s="466"/>
      <c r="J6" s="466"/>
      <c r="L6" s="466"/>
    </row>
    <row r="7" spans="1:26" ht="16.5" customHeight="1" thickBot="1">
      <c r="A7" s="467"/>
      <c r="B7" s="467"/>
      <c r="C7" s="467"/>
      <c r="D7" s="505"/>
      <c r="E7" s="467"/>
      <c r="F7" s="467"/>
      <c r="G7" s="467"/>
      <c r="H7" s="467"/>
      <c r="I7" s="467"/>
      <c r="J7" s="467"/>
      <c r="K7" s="467"/>
      <c r="L7" s="467"/>
      <c r="M7" s="467"/>
      <c r="N7" s="467"/>
    </row>
    <row r="8" spans="1:26" s="471" customFormat="1" ht="5.0999999999999996" customHeight="1" thickTop="1">
      <c r="A8" s="458"/>
      <c r="B8" s="506"/>
      <c r="C8" s="469"/>
      <c r="D8" s="507"/>
      <c r="E8" s="861"/>
      <c r="F8" s="861"/>
      <c r="G8" s="861"/>
      <c r="H8" s="861"/>
      <c r="I8" s="861"/>
      <c r="J8" s="861"/>
      <c r="K8" s="861"/>
      <c r="L8" s="861"/>
      <c r="M8" s="861"/>
    </row>
    <row r="9" spans="1:26" s="471" customFormat="1" ht="24.75" customHeight="1">
      <c r="A9" s="458"/>
      <c r="B9" s="508" t="s">
        <v>567</v>
      </c>
      <c r="C9" s="469"/>
      <c r="D9" s="512" t="s">
        <v>460</v>
      </c>
      <c r="E9" s="473" t="s">
        <v>4</v>
      </c>
      <c r="F9" s="863" t="s">
        <v>589</v>
      </c>
      <c r="G9" s="863"/>
      <c r="H9" s="863"/>
      <c r="I9" s="863"/>
      <c r="J9" s="863"/>
      <c r="K9" s="863"/>
      <c r="L9" s="863"/>
      <c r="M9" s="863"/>
    </row>
    <row r="10" spans="1:26" s="471" customFormat="1" ht="24.75" customHeight="1">
      <c r="B10" s="509" t="s">
        <v>5</v>
      </c>
      <c r="C10" s="548"/>
      <c r="D10" s="549" t="s">
        <v>461</v>
      </c>
      <c r="E10" s="511" t="s">
        <v>19</v>
      </c>
      <c r="F10" s="550" t="s">
        <v>216</v>
      </c>
      <c r="G10" s="551" t="s">
        <v>590</v>
      </c>
      <c r="H10" s="550" t="s">
        <v>591</v>
      </c>
      <c r="I10" s="551" t="s">
        <v>592</v>
      </c>
      <c r="J10" s="550" t="s">
        <v>593</v>
      </c>
      <c r="K10" s="551" t="s">
        <v>594</v>
      </c>
      <c r="L10" s="550" t="s">
        <v>595</v>
      </c>
      <c r="M10" s="551" t="s">
        <v>217</v>
      </c>
    </row>
    <row r="11" spans="1:26" s="479" customFormat="1" ht="5.0999999999999996" customHeight="1">
      <c r="A11" s="475"/>
      <c r="B11" s="552"/>
      <c r="C11" s="476"/>
      <c r="D11" s="515"/>
      <c r="E11" s="477"/>
      <c r="F11" s="478"/>
      <c r="G11" s="477"/>
      <c r="H11" s="478"/>
      <c r="I11" s="477"/>
      <c r="J11" s="478"/>
      <c r="K11" s="477"/>
      <c r="L11" s="478"/>
      <c r="M11" s="477"/>
      <c r="N11" s="475"/>
    </row>
    <row r="12" spans="1:26" s="471" customFormat="1" ht="8.1" customHeight="1">
      <c r="B12" s="480"/>
      <c r="C12" s="480"/>
      <c r="D12" s="553"/>
      <c r="E12" s="459"/>
      <c r="F12" s="459"/>
      <c r="G12" s="459"/>
      <c r="H12" s="459"/>
      <c r="I12" s="459"/>
      <c r="J12" s="459"/>
      <c r="K12" s="459"/>
      <c r="L12" s="459"/>
      <c r="M12" s="459"/>
    </row>
    <row r="13" spans="1:26" s="479" customFormat="1" ht="15" customHeight="1">
      <c r="B13" s="520" t="s">
        <v>533</v>
      </c>
      <c r="C13" s="521"/>
      <c r="D13" s="422">
        <v>2022</v>
      </c>
      <c r="E13" s="523">
        <f>SUM(F13:M13)</f>
        <v>23517</v>
      </c>
      <c r="F13" s="554" t="s">
        <v>432</v>
      </c>
      <c r="G13" s="523">
        <f t="shared" ref="G13:M15" si="0">SUM(G17,G21,G25,G29,G33,G37,G41,G45,G49,G53,G57,G61,G65,G69,G73,G77)</f>
        <v>15</v>
      </c>
      <c r="H13" s="523">
        <f t="shared" si="0"/>
        <v>526</v>
      </c>
      <c r="I13" s="523">
        <f t="shared" si="0"/>
        <v>2970</v>
      </c>
      <c r="J13" s="523">
        <f t="shared" si="0"/>
        <v>4230</v>
      </c>
      <c r="K13" s="523">
        <f t="shared" si="0"/>
        <v>4074</v>
      </c>
      <c r="L13" s="523">
        <f t="shared" si="0"/>
        <v>4279</v>
      </c>
      <c r="M13" s="523">
        <f t="shared" si="0"/>
        <v>7423</v>
      </c>
      <c r="P13" s="523"/>
      <c r="Q13" s="523"/>
      <c r="R13" s="523"/>
      <c r="S13" s="523"/>
      <c r="T13" s="523"/>
      <c r="U13" s="523"/>
      <c r="V13" s="523"/>
      <c r="W13" s="523"/>
      <c r="X13" s="486"/>
      <c r="Y13" s="486"/>
      <c r="Z13" s="486"/>
    </row>
    <row r="14" spans="1:26" s="479" customFormat="1" ht="15" customHeight="1">
      <c r="B14" s="520"/>
      <c r="C14" s="458"/>
      <c r="D14" s="422">
        <v>2023</v>
      </c>
      <c r="E14" s="523">
        <f t="shared" ref="E14" si="1">SUM(F14:M14)</f>
        <v>24186</v>
      </c>
      <c r="F14" s="554" t="s">
        <v>432</v>
      </c>
      <c r="G14" s="523">
        <f t="shared" si="0"/>
        <v>6</v>
      </c>
      <c r="H14" s="523">
        <f t="shared" si="0"/>
        <v>360</v>
      </c>
      <c r="I14" s="523">
        <f t="shared" si="0"/>
        <v>2739</v>
      </c>
      <c r="J14" s="523">
        <f t="shared" si="0"/>
        <v>4256</v>
      </c>
      <c r="K14" s="523">
        <f t="shared" si="0"/>
        <v>4408</v>
      </c>
      <c r="L14" s="523">
        <f t="shared" si="0"/>
        <v>4365</v>
      </c>
      <c r="M14" s="523">
        <f t="shared" si="0"/>
        <v>8052</v>
      </c>
    </row>
    <row r="15" spans="1:26" s="479" customFormat="1" ht="15" customHeight="1">
      <c r="B15" s="520"/>
      <c r="C15" s="458"/>
      <c r="D15" s="422">
        <v>2024</v>
      </c>
      <c r="E15" s="523">
        <f>SUM(F15:M15)</f>
        <v>25570</v>
      </c>
      <c r="F15" s="554" t="s">
        <v>432</v>
      </c>
      <c r="G15" s="523">
        <f t="shared" si="0"/>
        <v>13</v>
      </c>
      <c r="H15" s="523">
        <f t="shared" si="0"/>
        <v>319</v>
      </c>
      <c r="I15" s="523">
        <f t="shared" si="0"/>
        <v>2492</v>
      </c>
      <c r="J15" s="523">
        <f t="shared" si="0"/>
        <v>4510</v>
      </c>
      <c r="K15" s="523">
        <f t="shared" si="0"/>
        <v>4642</v>
      </c>
      <c r="L15" s="523">
        <f t="shared" si="0"/>
        <v>4435</v>
      </c>
      <c r="M15" s="523">
        <f t="shared" si="0"/>
        <v>9159</v>
      </c>
      <c r="O15" s="555"/>
    </row>
    <row r="16" spans="1:26" s="479" customFormat="1" ht="5.0999999999999996" customHeight="1">
      <c r="B16" s="520"/>
      <c r="C16" s="458"/>
      <c r="D16" s="425"/>
      <c r="E16" s="524"/>
      <c r="F16" s="556"/>
      <c r="G16" s="524"/>
      <c r="H16" s="524"/>
      <c r="I16" s="524"/>
      <c r="J16" s="524"/>
      <c r="K16" s="524"/>
      <c r="L16" s="524"/>
      <c r="M16" s="524"/>
    </row>
    <row r="17" spans="1:15" s="479" customFormat="1" ht="15" customHeight="1">
      <c r="B17" s="526" t="s">
        <v>6</v>
      </c>
      <c r="C17" s="557"/>
      <c r="D17" s="428">
        <v>2022</v>
      </c>
      <c r="E17" s="524">
        <f>SUM(F17:M17)</f>
        <v>2674</v>
      </c>
      <c r="F17" s="556" t="s">
        <v>432</v>
      </c>
      <c r="G17" s="525">
        <v>1</v>
      </c>
      <c r="H17" s="525">
        <v>43</v>
      </c>
      <c r="I17" s="525">
        <v>271</v>
      </c>
      <c r="J17" s="525">
        <v>463</v>
      </c>
      <c r="K17" s="525">
        <v>499</v>
      </c>
      <c r="L17" s="525">
        <v>521</v>
      </c>
      <c r="M17" s="525">
        <v>876</v>
      </c>
    </row>
    <row r="18" spans="1:15" s="479" customFormat="1" ht="15" customHeight="1">
      <c r="B18" s="526"/>
      <c r="C18" s="458"/>
      <c r="D18" s="428">
        <v>2023</v>
      </c>
      <c r="E18" s="524">
        <f t="shared" ref="E18:E19" si="2">SUM(F18:M18)</f>
        <v>2847</v>
      </c>
      <c r="F18" s="556" t="s">
        <v>432</v>
      </c>
      <c r="G18" s="525" t="s">
        <v>432</v>
      </c>
      <c r="H18" s="525">
        <v>29</v>
      </c>
      <c r="I18" s="525">
        <v>263</v>
      </c>
      <c r="J18" s="525">
        <v>446</v>
      </c>
      <c r="K18" s="525">
        <v>484</v>
      </c>
      <c r="L18" s="525">
        <v>601</v>
      </c>
      <c r="M18" s="525">
        <v>1024</v>
      </c>
    </row>
    <row r="19" spans="1:15" s="479" customFormat="1" ht="15" customHeight="1">
      <c r="B19" s="526"/>
      <c r="C19" s="458"/>
      <c r="D19" s="428">
        <v>2024</v>
      </c>
      <c r="E19" s="524">
        <f t="shared" si="2"/>
        <v>3639</v>
      </c>
      <c r="F19" s="556" t="s">
        <v>432</v>
      </c>
      <c r="G19" s="556" t="s">
        <v>432</v>
      </c>
      <c r="H19" s="525">
        <v>28</v>
      </c>
      <c r="I19" s="525">
        <v>277</v>
      </c>
      <c r="J19" s="525">
        <v>619</v>
      </c>
      <c r="K19" s="525">
        <v>633</v>
      </c>
      <c r="L19" s="525">
        <v>689</v>
      </c>
      <c r="M19" s="525">
        <v>1393</v>
      </c>
      <c r="O19" s="555"/>
    </row>
    <row r="20" spans="1:15" s="479" customFormat="1" ht="5.0999999999999996" customHeight="1">
      <c r="B20" s="526"/>
      <c r="C20" s="458"/>
      <c r="D20" s="425"/>
      <c r="E20" s="524"/>
      <c r="F20" s="556"/>
      <c r="G20" s="525"/>
      <c r="H20" s="525"/>
      <c r="I20" s="525"/>
      <c r="J20" s="525"/>
      <c r="K20" s="525"/>
      <c r="L20" s="525"/>
      <c r="M20" s="525"/>
    </row>
    <row r="21" spans="1:15" s="479" customFormat="1" ht="15" customHeight="1">
      <c r="B21" s="526" t="s">
        <v>7</v>
      </c>
      <c r="C21" s="557"/>
      <c r="D21" s="428">
        <v>2022</v>
      </c>
      <c r="E21" s="524">
        <f>SUM(F21:M21)</f>
        <v>2724</v>
      </c>
      <c r="F21" s="556" t="s">
        <v>432</v>
      </c>
      <c r="G21" s="525" t="s">
        <v>432</v>
      </c>
      <c r="H21" s="525">
        <v>61</v>
      </c>
      <c r="I21" s="525">
        <v>385</v>
      </c>
      <c r="J21" s="525">
        <v>573</v>
      </c>
      <c r="K21" s="525">
        <v>492</v>
      </c>
      <c r="L21" s="525">
        <v>478</v>
      </c>
      <c r="M21" s="525">
        <v>735</v>
      </c>
    </row>
    <row r="22" spans="1:15" s="479" customFormat="1" ht="15" customHeight="1">
      <c r="B22" s="526"/>
      <c r="C22" s="458"/>
      <c r="D22" s="428">
        <v>2023</v>
      </c>
      <c r="E22" s="524">
        <f t="shared" ref="E22:E23" si="3">SUM(F22:M22)</f>
        <v>2678</v>
      </c>
      <c r="F22" s="556" t="s">
        <v>432</v>
      </c>
      <c r="G22" s="525" t="s">
        <v>432</v>
      </c>
      <c r="H22" s="525">
        <v>31</v>
      </c>
      <c r="I22" s="525">
        <v>374</v>
      </c>
      <c r="J22" s="525">
        <v>579</v>
      </c>
      <c r="K22" s="525">
        <v>566</v>
      </c>
      <c r="L22" s="525">
        <v>435</v>
      </c>
      <c r="M22" s="525">
        <v>693</v>
      </c>
    </row>
    <row r="23" spans="1:15" ht="15" customHeight="1">
      <c r="A23" s="479"/>
      <c r="B23" s="526"/>
      <c r="D23" s="428">
        <v>2024</v>
      </c>
      <c r="E23" s="524">
        <f t="shared" si="3"/>
        <v>2338</v>
      </c>
      <c r="F23" s="556" t="s">
        <v>432</v>
      </c>
      <c r="G23" s="525">
        <v>1</v>
      </c>
      <c r="H23" s="525">
        <v>38</v>
      </c>
      <c r="I23" s="525">
        <v>244</v>
      </c>
      <c r="J23" s="525">
        <v>485</v>
      </c>
      <c r="K23" s="525">
        <v>463</v>
      </c>
      <c r="L23" s="525">
        <v>407</v>
      </c>
      <c r="M23" s="525">
        <v>700</v>
      </c>
      <c r="O23" s="555"/>
    </row>
    <row r="24" spans="1:15" ht="5.0999999999999996" customHeight="1">
      <c r="A24" s="479"/>
      <c r="B24" s="526"/>
      <c r="D24" s="425"/>
      <c r="E24" s="524"/>
      <c r="F24" s="556"/>
      <c r="G24" s="525"/>
      <c r="H24" s="525"/>
      <c r="I24" s="525"/>
      <c r="J24" s="525"/>
      <c r="K24" s="525"/>
      <c r="L24" s="525"/>
      <c r="M24" s="525"/>
    </row>
    <row r="25" spans="1:15" ht="15" customHeight="1">
      <c r="A25" s="479"/>
      <c r="B25" s="526" t="s">
        <v>8</v>
      </c>
      <c r="C25" s="557"/>
      <c r="D25" s="428">
        <v>2022</v>
      </c>
      <c r="E25" s="524">
        <f>SUM(F25:M25)</f>
        <v>2339</v>
      </c>
      <c r="F25" s="556" t="s">
        <v>432</v>
      </c>
      <c r="G25" s="525">
        <v>9</v>
      </c>
      <c r="H25" s="525">
        <v>108</v>
      </c>
      <c r="I25" s="525">
        <v>341</v>
      </c>
      <c r="J25" s="525">
        <v>434</v>
      </c>
      <c r="K25" s="525">
        <v>405</v>
      </c>
      <c r="L25" s="525">
        <v>436</v>
      </c>
      <c r="M25" s="525">
        <v>606</v>
      </c>
    </row>
    <row r="26" spans="1:15" ht="15" customHeight="1">
      <c r="A26" s="479"/>
      <c r="B26" s="526"/>
      <c r="D26" s="428">
        <v>2023</v>
      </c>
      <c r="E26" s="524">
        <f t="shared" ref="E26:E27" si="4">SUM(F26:M26)</f>
        <v>2589</v>
      </c>
      <c r="F26" s="556" t="s">
        <v>432</v>
      </c>
      <c r="G26" s="525">
        <v>4</v>
      </c>
      <c r="H26" s="525">
        <v>90</v>
      </c>
      <c r="I26" s="525">
        <v>350</v>
      </c>
      <c r="J26" s="525">
        <v>467</v>
      </c>
      <c r="K26" s="525">
        <v>520</v>
      </c>
      <c r="L26" s="525">
        <v>465</v>
      </c>
      <c r="M26" s="525">
        <v>693</v>
      </c>
    </row>
    <row r="27" spans="1:15" ht="15" customHeight="1">
      <c r="A27" s="479"/>
      <c r="B27" s="526"/>
      <c r="D27" s="428">
        <v>2024</v>
      </c>
      <c r="E27" s="524">
        <f t="shared" si="4"/>
        <v>2977</v>
      </c>
      <c r="F27" s="556" t="s">
        <v>432</v>
      </c>
      <c r="G27" s="525">
        <v>7</v>
      </c>
      <c r="H27" s="525">
        <v>79</v>
      </c>
      <c r="I27" s="525">
        <v>366</v>
      </c>
      <c r="J27" s="525">
        <v>513</v>
      </c>
      <c r="K27" s="525">
        <v>532</v>
      </c>
      <c r="L27" s="525">
        <v>524</v>
      </c>
      <c r="M27" s="525">
        <v>956</v>
      </c>
      <c r="O27" s="555"/>
    </row>
    <row r="28" spans="1:15" ht="5.0999999999999996" customHeight="1">
      <c r="A28" s="479"/>
      <c r="B28" s="526"/>
      <c r="D28" s="425"/>
      <c r="E28" s="524"/>
      <c r="F28" s="556"/>
      <c r="G28" s="525"/>
      <c r="H28" s="525"/>
      <c r="I28" s="525"/>
      <c r="J28" s="525"/>
      <c r="K28" s="525"/>
      <c r="L28" s="525"/>
      <c r="M28" s="525"/>
    </row>
    <row r="29" spans="1:15" ht="15" customHeight="1">
      <c r="A29" s="479"/>
      <c r="B29" s="526" t="s">
        <v>9</v>
      </c>
      <c r="C29" s="557"/>
      <c r="D29" s="428">
        <v>2022</v>
      </c>
      <c r="E29" s="524">
        <f>SUM(F29:M29)</f>
        <v>555</v>
      </c>
      <c r="F29" s="556" t="s">
        <v>432</v>
      </c>
      <c r="G29" s="525" t="s">
        <v>432</v>
      </c>
      <c r="H29" s="525">
        <v>12</v>
      </c>
      <c r="I29" s="525">
        <v>54</v>
      </c>
      <c r="J29" s="525">
        <v>102</v>
      </c>
      <c r="K29" s="525">
        <v>86</v>
      </c>
      <c r="L29" s="525">
        <v>108</v>
      </c>
      <c r="M29" s="525">
        <v>193</v>
      </c>
    </row>
    <row r="30" spans="1:15" ht="15" customHeight="1">
      <c r="A30" s="479"/>
      <c r="B30" s="526"/>
      <c r="D30" s="428">
        <v>2023</v>
      </c>
      <c r="E30" s="524">
        <f t="shared" ref="E30:E31" si="5">SUM(F30:M30)</f>
        <v>467</v>
      </c>
      <c r="F30" s="556" t="s">
        <v>432</v>
      </c>
      <c r="G30" s="525" t="s">
        <v>432</v>
      </c>
      <c r="H30" s="525" t="s">
        <v>432</v>
      </c>
      <c r="I30" s="525">
        <v>56</v>
      </c>
      <c r="J30" s="525">
        <v>87</v>
      </c>
      <c r="K30" s="525">
        <v>86</v>
      </c>
      <c r="L30" s="525">
        <v>75</v>
      </c>
      <c r="M30" s="525">
        <v>163</v>
      </c>
    </row>
    <row r="31" spans="1:15" ht="15" customHeight="1">
      <c r="A31" s="479"/>
      <c r="B31" s="526"/>
      <c r="D31" s="428">
        <v>2024</v>
      </c>
      <c r="E31" s="524">
        <f t="shared" si="5"/>
        <v>549</v>
      </c>
      <c r="F31" s="556" t="s">
        <v>432</v>
      </c>
      <c r="G31" s="556" t="s">
        <v>432</v>
      </c>
      <c r="H31" s="525">
        <v>4</v>
      </c>
      <c r="I31" s="525">
        <v>45</v>
      </c>
      <c r="J31" s="525">
        <v>106</v>
      </c>
      <c r="K31" s="525">
        <v>131</v>
      </c>
      <c r="L31" s="525">
        <v>81</v>
      </c>
      <c r="M31" s="525">
        <v>182</v>
      </c>
      <c r="O31" s="555"/>
    </row>
    <row r="32" spans="1:15" ht="5.0999999999999996" customHeight="1">
      <c r="A32" s="479"/>
      <c r="B32" s="526"/>
      <c r="D32" s="425"/>
      <c r="E32" s="524"/>
      <c r="F32" s="556"/>
      <c r="G32" s="525"/>
      <c r="H32" s="525"/>
      <c r="I32" s="525"/>
      <c r="J32" s="525"/>
      <c r="K32" s="525"/>
      <c r="L32" s="525"/>
      <c r="M32" s="525"/>
    </row>
    <row r="33" spans="1:15" ht="15" customHeight="1">
      <c r="A33" s="479"/>
      <c r="B33" s="526" t="s">
        <v>10</v>
      </c>
      <c r="C33" s="557"/>
      <c r="D33" s="428">
        <v>2022</v>
      </c>
      <c r="E33" s="524">
        <f>SUM(F33:M33)</f>
        <v>969</v>
      </c>
      <c r="F33" s="556" t="s">
        <v>432</v>
      </c>
      <c r="G33" s="525" t="s">
        <v>432</v>
      </c>
      <c r="H33" s="525">
        <v>8</v>
      </c>
      <c r="I33" s="525">
        <v>99</v>
      </c>
      <c r="J33" s="525">
        <v>147</v>
      </c>
      <c r="K33" s="525">
        <v>167</v>
      </c>
      <c r="L33" s="525">
        <v>178</v>
      </c>
      <c r="M33" s="525">
        <v>370</v>
      </c>
    </row>
    <row r="34" spans="1:15" ht="15" customHeight="1">
      <c r="A34" s="479"/>
      <c r="B34" s="526"/>
      <c r="D34" s="428">
        <v>2023</v>
      </c>
      <c r="E34" s="524">
        <f t="shared" ref="E34:E35" si="6">SUM(F34:M34)</f>
        <v>866</v>
      </c>
      <c r="F34" s="556" t="s">
        <v>432</v>
      </c>
      <c r="G34" s="525" t="s">
        <v>432</v>
      </c>
      <c r="H34" s="525">
        <v>7</v>
      </c>
      <c r="I34" s="525">
        <v>100</v>
      </c>
      <c r="J34" s="525">
        <v>161</v>
      </c>
      <c r="K34" s="525">
        <v>158</v>
      </c>
      <c r="L34" s="525">
        <v>157</v>
      </c>
      <c r="M34" s="525">
        <v>283</v>
      </c>
    </row>
    <row r="35" spans="1:15" ht="15" customHeight="1">
      <c r="A35" s="479"/>
      <c r="B35" s="526"/>
      <c r="D35" s="428">
        <v>2024</v>
      </c>
      <c r="E35" s="524">
        <f t="shared" si="6"/>
        <v>1048</v>
      </c>
      <c r="F35" s="556" t="s">
        <v>432</v>
      </c>
      <c r="G35" s="556" t="s">
        <v>432</v>
      </c>
      <c r="H35" s="525">
        <v>6</v>
      </c>
      <c r="I35" s="525">
        <v>73</v>
      </c>
      <c r="J35" s="525">
        <v>165</v>
      </c>
      <c r="K35" s="525">
        <v>197</v>
      </c>
      <c r="L35" s="525">
        <v>176</v>
      </c>
      <c r="M35" s="525">
        <v>431</v>
      </c>
      <c r="O35" s="555"/>
    </row>
    <row r="36" spans="1:15" ht="5.0999999999999996" customHeight="1">
      <c r="A36" s="479"/>
      <c r="B36" s="526"/>
      <c r="D36" s="429"/>
      <c r="E36" s="524"/>
      <c r="F36" s="556"/>
      <c r="G36" s="525"/>
      <c r="H36" s="525"/>
      <c r="I36" s="525"/>
      <c r="J36" s="525"/>
      <c r="K36" s="525"/>
      <c r="L36" s="525"/>
      <c r="M36" s="525"/>
    </row>
    <row r="37" spans="1:15" ht="15" customHeight="1">
      <c r="A37" s="479"/>
      <c r="B37" s="526" t="s">
        <v>11</v>
      </c>
      <c r="C37" s="557"/>
      <c r="D37" s="428">
        <v>2022</v>
      </c>
      <c r="E37" s="524">
        <f>SUM(F37:M37)</f>
        <v>1392</v>
      </c>
      <c r="F37" s="556" t="s">
        <v>432</v>
      </c>
      <c r="G37" s="525" t="s">
        <v>432</v>
      </c>
      <c r="H37" s="525">
        <v>20</v>
      </c>
      <c r="I37" s="525">
        <v>156</v>
      </c>
      <c r="J37" s="525">
        <v>248</v>
      </c>
      <c r="K37" s="525">
        <v>240</v>
      </c>
      <c r="L37" s="525">
        <v>274</v>
      </c>
      <c r="M37" s="525">
        <v>454</v>
      </c>
    </row>
    <row r="38" spans="1:15" ht="15" customHeight="1">
      <c r="A38" s="479"/>
      <c r="B38" s="526"/>
      <c r="D38" s="428">
        <v>2023</v>
      </c>
      <c r="E38" s="524">
        <f t="shared" ref="E38:E39" si="7">SUM(F38:M38)</f>
        <v>1947</v>
      </c>
      <c r="F38" s="556" t="s">
        <v>432</v>
      </c>
      <c r="G38" s="525" t="s">
        <v>432</v>
      </c>
      <c r="H38" s="525">
        <v>30</v>
      </c>
      <c r="I38" s="525">
        <v>244</v>
      </c>
      <c r="J38" s="525">
        <v>329</v>
      </c>
      <c r="K38" s="525">
        <v>335</v>
      </c>
      <c r="L38" s="525">
        <v>377</v>
      </c>
      <c r="M38" s="525">
        <v>632</v>
      </c>
    </row>
    <row r="39" spans="1:15" ht="15" customHeight="1">
      <c r="A39" s="479"/>
      <c r="B39" s="526"/>
      <c r="D39" s="428">
        <v>2024</v>
      </c>
      <c r="E39" s="524">
        <f t="shared" si="7"/>
        <v>1990</v>
      </c>
      <c r="F39" s="556" t="s">
        <v>432</v>
      </c>
      <c r="G39" s="556" t="s">
        <v>432</v>
      </c>
      <c r="H39" s="525">
        <v>23</v>
      </c>
      <c r="I39" s="525">
        <v>193</v>
      </c>
      <c r="J39" s="525">
        <v>353</v>
      </c>
      <c r="K39" s="525">
        <v>348</v>
      </c>
      <c r="L39" s="525">
        <v>354</v>
      </c>
      <c r="M39" s="525">
        <v>719</v>
      </c>
      <c r="O39" s="555"/>
    </row>
    <row r="40" spans="1:15" ht="5.0999999999999996" customHeight="1">
      <c r="A40" s="479"/>
      <c r="B40" s="526"/>
      <c r="D40" s="429"/>
      <c r="E40" s="524"/>
      <c r="F40" s="556"/>
      <c r="G40" s="525"/>
      <c r="H40" s="525"/>
      <c r="I40" s="525"/>
      <c r="J40" s="525"/>
      <c r="K40" s="525"/>
      <c r="L40" s="525"/>
      <c r="M40" s="525"/>
    </row>
    <row r="41" spans="1:15" ht="15" customHeight="1">
      <c r="A41" s="479"/>
      <c r="B41" s="526" t="s">
        <v>12</v>
      </c>
      <c r="C41" s="557"/>
      <c r="D41" s="428">
        <v>2022</v>
      </c>
      <c r="E41" s="524">
        <f>SUM(F41:M41)</f>
        <v>2376</v>
      </c>
      <c r="F41" s="556" t="s">
        <v>432</v>
      </c>
      <c r="G41" s="525">
        <v>2</v>
      </c>
      <c r="H41" s="525">
        <v>47</v>
      </c>
      <c r="I41" s="525">
        <v>280</v>
      </c>
      <c r="J41" s="525">
        <v>383</v>
      </c>
      <c r="K41" s="525">
        <v>393</v>
      </c>
      <c r="L41" s="525">
        <v>402</v>
      </c>
      <c r="M41" s="525">
        <v>869</v>
      </c>
    </row>
    <row r="42" spans="1:15" ht="15" customHeight="1">
      <c r="A42" s="479"/>
      <c r="B42" s="526"/>
      <c r="D42" s="428">
        <v>2023</v>
      </c>
      <c r="E42" s="524">
        <f t="shared" ref="E42:E43" si="8">SUM(F42:M42)</f>
        <v>2222</v>
      </c>
      <c r="F42" s="556" t="s">
        <v>432</v>
      </c>
      <c r="G42" s="525">
        <v>2</v>
      </c>
      <c r="H42" s="525">
        <v>31</v>
      </c>
      <c r="I42" s="525">
        <v>180</v>
      </c>
      <c r="J42" s="525">
        <v>310</v>
      </c>
      <c r="K42" s="525">
        <v>399</v>
      </c>
      <c r="L42" s="525">
        <v>398</v>
      </c>
      <c r="M42" s="525">
        <v>902</v>
      </c>
    </row>
    <row r="43" spans="1:15" ht="15" customHeight="1">
      <c r="A43" s="479"/>
      <c r="B43" s="526"/>
      <c r="D43" s="428">
        <v>2024</v>
      </c>
      <c r="E43" s="524">
        <f t="shared" si="8"/>
        <v>2104</v>
      </c>
      <c r="F43" s="556" t="s">
        <v>432</v>
      </c>
      <c r="G43" s="525">
        <v>4</v>
      </c>
      <c r="H43" s="525">
        <v>31</v>
      </c>
      <c r="I43" s="525">
        <v>192</v>
      </c>
      <c r="J43" s="525">
        <v>317</v>
      </c>
      <c r="K43" s="525">
        <v>314</v>
      </c>
      <c r="L43" s="525">
        <v>352</v>
      </c>
      <c r="M43" s="525">
        <v>894</v>
      </c>
      <c r="O43" s="555"/>
    </row>
    <row r="44" spans="1:15" ht="5.0999999999999996" customHeight="1">
      <c r="A44" s="479"/>
      <c r="B44" s="526"/>
      <c r="D44" s="429"/>
      <c r="E44" s="524"/>
      <c r="F44" s="556"/>
      <c r="G44" s="525"/>
      <c r="H44" s="525"/>
      <c r="I44" s="525"/>
      <c r="J44" s="525"/>
      <c r="K44" s="525"/>
      <c r="L44" s="525"/>
      <c r="M44" s="525"/>
    </row>
    <row r="45" spans="1:15" ht="15" customHeight="1">
      <c r="A45" s="479"/>
      <c r="B45" s="526" t="s">
        <v>13</v>
      </c>
      <c r="C45" s="557"/>
      <c r="D45" s="428">
        <v>2022</v>
      </c>
      <c r="E45" s="524">
        <f>SUM(F45:M45)</f>
        <v>429</v>
      </c>
      <c r="F45" s="556" t="s">
        <v>432</v>
      </c>
      <c r="G45" s="525" t="s">
        <v>432</v>
      </c>
      <c r="H45" s="525">
        <v>12</v>
      </c>
      <c r="I45" s="525">
        <v>85</v>
      </c>
      <c r="J45" s="525">
        <v>107</v>
      </c>
      <c r="K45" s="525">
        <v>73</v>
      </c>
      <c r="L45" s="525">
        <v>84</v>
      </c>
      <c r="M45" s="525">
        <v>68</v>
      </c>
    </row>
    <row r="46" spans="1:15" ht="15" customHeight="1">
      <c r="A46" s="479"/>
      <c r="B46" s="526"/>
      <c r="D46" s="428">
        <v>2023</v>
      </c>
      <c r="E46" s="524">
        <f t="shared" ref="E46:E47" si="9">SUM(F46:M46)</f>
        <v>459</v>
      </c>
      <c r="F46" s="556" t="s">
        <v>432</v>
      </c>
      <c r="G46" s="525" t="s">
        <v>432</v>
      </c>
      <c r="H46" s="525">
        <v>6</v>
      </c>
      <c r="I46" s="525">
        <v>69</v>
      </c>
      <c r="J46" s="525">
        <v>115</v>
      </c>
      <c r="K46" s="525">
        <v>81</v>
      </c>
      <c r="L46" s="525">
        <v>76</v>
      </c>
      <c r="M46" s="525">
        <v>112</v>
      </c>
    </row>
    <row r="47" spans="1:15" ht="15" customHeight="1">
      <c r="A47" s="479"/>
      <c r="B47" s="526"/>
      <c r="D47" s="428">
        <v>2024</v>
      </c>
      <c r="E47" s="524">
        <f t="shared" si="9"/>
        <v>508</v>
      </c>
      <c r="F47" s="556" t="s">
        <v>432</v>
      </c>
      <c r="G47" s="556" t="s">
        <v>432</v>
      </c>
      <c r="H47" s="525">
        <v>8</v>
      </c>
      <c r="I47" s="525">
        <v>76</v>
      </c>
      <c r="J47" s="525">
        <v>111</v>
      </c>
      <c r="K47" s="525">
        <v>99</v>
      </c>
      <c r="L47" s="525">
        <v>78</v>
      </c>
      <c r="M47" s="525">
        <v>136</v>
      </c>
      <c r="O47" s="555"/>
    </row>
    <row r="48" spans="1:15" ht="5.0999999999999996" customHeight="1">
      <c r="A48" s="479"/>
      <c r="B48" s="526"/>
      <c r="D48" s="429"/>
      <c r="E48" s="524"/>
      <c r="F48" s="556"/>
      <c r="G48" s="525"/>
      <c r="H48" s="525"/>
      <c r="I48" s="525"/>
      <c r="J48" s="525"/>
      <c r="K48" s="525"/>
      <c r="L48" s="525"/>
      <c r="M48" s="525"/>
    </row>
    <row r="49" spans="1:15" ht="15" customHeight="1">
      <c r="A49" s="479"/>
      <c r="B49" s="526" t="s">
        <v>14</v>
      </c>
      <c r="C49" s="557"/>
      <c r="D49" s="428">
        <v>2022</v>
      </c>
      <c r="E49" s="524">
        <f>SUM(F49:M49)</f>
        <v>2247</v>
      </c>
      <c r="F49" s="556" t="s">
        <v>432</v>
      </c>
      <c r="G49" s="525" t="s">
        <v>432</v>
      </c>
      <c r="H49" s="525">
        <v>46</v>
      </c>
      <c r="I49" s="525">
        <v>290</v>
      </c>
      <c r="J49" s="525">
        <v>386</v>
      </c>
      <c r="K49" s="525">
        <v>327</v>
      </c>
      <c r="L49" s="525">
        <v>321</v>
      </c>
      <c r="M49" s="525">
        <v>877</v>
      </c>
    </row>
    <row r="50" spans="1:15" ht="15" customHeight="1">
      <c r="A50" s="479"/>
      <c r="B50" s="526"/>
      <c r="D50" s="428">
        <v>2023</v>
      </c>
      <c r="E50" s="524">
        <f t="shared" ref="E50:E51" si="10">SUM(F50:M50)</f>
        <v>2089</v>
      </c>
      <c r="F50" s="556" t="s">
        <v>432</v>
      </c>
      <c r="G50" s="525" t="s">
        <v>432</v>
      </c>
      <c r="H50" s="525">
        <v>29</v>
      </c>
      <c r="I50" s="525">
        <v>212</v>
      </c>
      <c r="J50" s="525">
        <v>315</v>
      </c>
      <c r="K50" s="525">
        <v>322</v>
      </c>
      <c r="L50" s="525">
        <v>316</v>
      </c>
      <c r="M50" s="525">
        <v>895</v>
      </c>
    </row>
    <row r="51" spans="1:15" ht="15" customHeight="1">
      <c r="A51" s="479"/>
      <c r="B51" s="526"/>
      <c r="D51" s="428">
        <v>2024</v>
      </c>
      <c r="E51" s="524">
        <f t="shared" si="10"/>
        <v>2178</v>
      </c>
      <c r="F51" s="556" t="s">
        <v>432</v>
      </c>
      <c r="G51" s="525">
        <v>1</v>
      </c>
      <c r="H51" s="525">
        <v>17</v>
      </c>
      <c r="I51" s="525">
        <v>172</v>
      </c>
      <c r="J51" s="525">
        <v>336</v>
      </c>
      <c r="K51" s="525">
        <v>316</v>
      </c>
      <c r="L51" s="525">
        <v>304</v>
      </c>
      <c r="M51" s="525">
        <v>1032</v>
      </c>
      <c r="O51" s="555"/>
    </row>
    <row r="52" spans="1:15" ht="5.0999999999999996" customHeight="1">
      <c r="A52" s="479"/>
      <c r="B52" s="526"/>
      <c r="D52" s="429"/>
      <c r="E52" s="524"/>
      <c r="F52" s="556"/>
      <c r="G52" s="525"/>
      <c r="H52" s="525"/>
      <c r="I52" s="525"/>
      <c r="J52" s="525"/>
      <c r="K52" s="525"/>
      <c r="L52" s="525"/>
      <c r="M52" s="525"/>
    </row>
    <row r="53" spans="1:15" ht="15" customHeight="1">
      <c r="A53" s="479"/>
      <c r="B53" s="526" t="s">
        <v>15</v>
      </c>
      <c r="C53" s="557"/>
      <c r="D53" s="428">
        <v>2022</v>
      </c>
      <c r="E53" s="524">
        <f>SUM(F53:M53)</f>
        <v>703</v>
      </c>
      <c r="F53" s="556" t="s">
        <v>432</v>
      </c>
      <c r="G53" s="525" t="s">
        <v>432</v>
      </c>
      <c r="H53" s="525">
        <v>17</v>
      </c>
      <c r="I53" s="525">
        <v>100</v>
      </c>
      <c r="J53" s="525">
        <v>140</v>
      </c>
      <c r="K53" s="525">
        <v>126</v>
      </c>
      <c r="L53" s="525">
        <v>146</v>
      </c>
      <c r="M53" s="525">
        <v>174</v>
      </c>
    </row>
    <row r="54" spans="1:15" ht="15" customHeight="1">
      <c r="A54" s="479"/>
      <c r="B54" s="526"/>
      <c r="D54" s="428">
        <v>2023</v>
      </c>
      <c r="E54" s="524">
        <f t="shared" ref="E54:E55" si="11">SUM(F54:M54)</f>
        <v>623</v>
      </c>
      <c r="F54" s="556" t="s">
        <v>432</v>
      </c>
      <c r="G54" s="525" t="s">
        <v>432</v>
      </c>
      <c r="H54" s="525">
        <v>18</v>
      </c>
      <c r="I54" s="525">
        <v>78</v>
      </c>
      <c r="J54" s="525">
        <v>122</v>
      </c>
      <c r="K54" s="525">
        <v>100</v>
      </c>
      <c r="L54" s="525">
        <v>138</v>
      </c>
      <c r="M54" s="525">
        <v>167</v>
      </c>
    </row>
    <row r="55" spans="1:15" ht="15" customHeight="1">
      <c r="A55" s="479"/>
      <c r="B55" s="526"/>
      <c r="D55" s="428">
        <v>2024</v>
      </c>
      <c r="E55" s="524">
        <f t="shared" si="11"/>
        <v>756</v>
      </c>
      <c r="F55" s="556" t="s">
        <v>432</v>
      </c>
      <c r="G55" s="556" t="s">
        <v>432</v>
      </c>
      <c r="H55" s="525">
        <v>4</v>
      </c>
      <c r="I55" s="525">
        <v>73</v>
      </c>
      <c r="J55" s="525">
        <v>127</v>
      </c>
      <c r="K55" s="525">
        <v>148</v>
      </c>
      <c r="L55" s="525">
        <v>135</v>
      </c>
      <c r="M55" s="525">
        <v>269</v>
      </c>
      <c r="O55" s="555"/>
    </row>
    <row r="56" spans="1:15" ht="5.0999999999999996" customHeight="1">
      <c r="A56" s="479"/>
      <c r="B56" s="526"/>
      <c r="D56" s="429"/>
      <c r="E56" s="524"/>
      <c r="F56" s="556"/>
      <c r="G56" s="525"/>
      <c r="H56" s="525"/>
      <c r="I56" s="525"/>
      <c r="J56" s="525"/>
      <c r="K56" s="525"/>
      <c r="L56" s="525"/>
      <c r="M56" s="525"/>
    </row>
    <row r="57" spans="1:15" ht="15" customHeight="1">
      <c r="A57" s="479"/>
      <c r="B57" s="526" t="s">
        <v>16</v>
      </c>
      <c r="C57" s="557"/>
      <c r="D57" s="428">
        <v>2022</v>
      </c>
      <c r="E57" s="524">
        <f>SUM(F57:M57)</f>
        <v>1215</v>
      </c>
      <c r="F57" s="556" t="s">
        <v>432</v>
      </c>
      <c r="G57" s="525">
        <v>2</v>
      </c>
      <c r="H57" s="525">
        <v>40</v>
      </c>
      <c r="I57" s="525">
        <v>213</v>
      </c>
      <c r="J57" s="525">
        <v>296</v>
      </c>
      <c r="K57" s="525">
        <v>245</v>
      </c>
      <c r="L57" s="525">
        <v>200</v>
      </c>
      <c r="M57" s="525">
        <v>219</v>
      </c>
    </row>
    <row r="58" spans="1:15" ht="15" customHeight="1">
      <c r="A58" s="479"/>
      <c r="B58" s="526"/>
      <c r="D58" s="428">
        <v>2023</v>
      </c>
      <c r="E58" s="524">
        <f t="shared" ref="E58:E59" si="12">SUM(F58:M58)</f>
        <v>1485</v>
      </c>
      <c r="F58" s="556" t="s">
        <v>432</v>
      </c>
      <c r="G58" s="525" t="s">
        <v>432</v>
      </c>
      <c r="H58" s="525">
        <v>18</v>
      </c>
      <c r="I58" s="525">
        <v>217</v>
      </c>
      <c r="J58" s="525">
        <v>347</v>
      </c>
      <c r="K58" s="525">
        <v>325</v>
      </c>
      <c r="L58" s="525">
        <v>255</v>
      </c>
      <c r="M58" s="525">
        <v>323</v>
      </c>
    </row>
    <row r="59" spans="1:15" ht="15" customHeight="1">
      <c r="A59" s="479"/>
      <c r="B59" s="526"/>
      <c r="D59" s="428">
        <v>2024</v>
      </c>
      <c r="E59" s="524">
        <f t="shared" si="12"/>
        <v>1590</v>
      </c>
      <c r="F59" s="556" t="s">
        <v>432</v>
      </c>
      <c r="G59" s="556" t="s">
        <v>432</v>
      </c>
      <c r="H59" s="525">
        <v>25</v>
      </c>
      <c r="I59" s="525">
        <v>222</v>
      </c>
      <c r="J59" s="525">
        <v>382</v>
      </c>
      <c r="K59" s="525">
        <v>360</v>
      </c>
      <c r="L59" s="525">
        <v>280</v>
      </c>
      <c r="M59" s="525">
        <v>321</v>
      </c>
      <c r="O59" s="555"/>
    </row>
    <row r="60" spans="1:15" ht="5.0999999999999996" customHeight="1">
      <c r="A60" s="479"/>
      <c r="B60" s="526"/>
      <c r="D60" s="429"/>
      <c r="E60" s="524"/>
      <c r="F60" s="556"/>
      <c r="G60" s="525"/>
      <c r="H60" s="525"/>
      <c r="I60" s="525"/>
      <c r="J60" s="525"/>
      <c r="K60" s="525"/>
      <c r="L60" s="525"/>
      <c r="M60" s="525"/>
    </row>
    <row r="61" spans="1:15" ht="15" customHeight="1">
      <c r="A61" s="479"/>
      <c r="B61" s="526" t="s">
        <v>17</v>
      </c>
      <c r="C61" s="557"/>
      <c r="D61" s="428">
        <v>2022</v>
      </c>
      <c r="E61" s="524">
        <f>SUM(F61:M61)</f>
        <v>2553</v>
      </c>
      <c r="F61" s="556" t="s">
        <v>432</v>
      </c>
      <c r="G61" s="525">
        <v>1</v>
      </c>
      <c r="H61" s="525">
        <v>56</v>
      </c>
      <c r="I61" s="525">
        <v>324</v>
      </c>
      <c r="J61" s="525">
        <v>432</v>
      </c>
      <c r="K61" s="525">
        <v>426</v>
      </c>
      <c r="L61" s="525">
        <v>494</v>
      </c>
      <c r="M61" s="525">
        <v>820</v>
      </c>
    </row>
    <row r="62" spans="1:15" ht="15" customHeight="1">
      <c r="A62" s="479"/>
      <c r="B62" s="526"/>
      <c r="D62" s="428">
        <v>2023</v>
      </c>
      <c r="E62" s="524">
        <f t="shared" ref="E62:E63" si="13">SUM(F62:M62)</f>
        <v>2498</v>
      </c>
      <c r="F62" s="556" t="s">
        <v>432</v>
      </c>
      <c r="G62" s="525" t="s">
        <v>432</v>
      </c>
      <c r="H62" s="525">
        <v>26</v>
      </c>
      <c r="I62" s="525">
        <v>255</v>
      </c>
      <c r="J62" s="525">
        <v>430</v>
      </c>
      <c r="K62" s="525">
        <v>434</v>
      </c>
      <c r="L62" s="525">
        <v>457</v>
      </c>
      <c r="M62" s="525">
        <v>896</v>
      </c>
    </row>
    <row r="63" spans="1:15" ht="15" customHeight="1">
      <c r="A63" s="479"/>
      <c r="B63" s="526"/>
      <c r="D63" s="428">
        <v>2024</v>
      </c>
      <c r="E63" s="524">
        <f t="shared" si="13"/>
        <v>2740</v>
      </c>
      <c r="F63" s="556" t="s">
        <v>432</v>
      </c>
      <c r="G63" s="556" t="s">
        <v>432</v>
      </c>
      <c r="H63" s="525">
        <v>29</v>
      </c>
      <c r="I63" s="525">
        <v>278</v>
      </c>
      <c r="J63" s="525">
        <v>507</v>
      </c>
      <c r="K63" s="525">
        <v>507</v>
      </c>
      <c r="L63" s="525">
        <v>473</v>
      </c>
      <c r="M63" s="525">
        <v>946</v>
      </c>
      <c r="O63" s="555"/>
    </row>
    <row r="64" spans="1:15" ht="5.0999999999999996" customHeight="1">
      <c r="A64" s="479"/>
      <c r="B64" s="526"/>
      <c r="D64" s="429"/>
      <c r="E64" s="524"/>
      <c r="F64" s="556"/>
      <c r="G64" s="525"/>
      <c r="H64" s="525"/>
      <c r="I64" s="525"/>
      <c r="J64" s="525"/>
      <c r="K64" s="525"/>
      <c r="L64" s="525"/>
      <c r="M64" s="525"/>
    </row>
    <row r="65" spans="1:15" ht="15" customHeight="1">
      <c r="A65" s="479"/>
      <c r="B65" s="526" t="s">
        <v>18</v>
      </c>
      <c r="C65" s="557"/>
      <c r="D65" s="428">
        <v>2022</v>
      </c>
      <c r="E65" s="524">
        <f>SUM(F65:M65)</f>
        <v>2237</v>
      </c>
      <c r="F65" s="556" t="s">
        <v>432</v>
      </c>
      <c r="G65" s="525" t="s">
        <v>432</v>
      </c>
      <c r="H65" s="525">
        <v>38</v>
      </c>
      <c r="I65" s="525">
        <v>226</v>
      </c>
      <c r="J65" s="525">
        <v>343</v>
      </c>
      <c r="K65" s="525">
        <v>414</v>
      </c>
      <c r="L65" s="525">
        <v>461</v>
      </c>
      <c r="M65" s="525">
        <v>755</v>
      </c>
    </row>
    <row r="66" spans="1:15" ht="15" customHeight="1">
      <c r="A66" s="479"/>
      <c r="B66" s="526"/>
      <c r="D66" s="428">
        <v>2023</v>
      </c>
      <c r="E66" s="524">
        <f t="shared" ref="E66:E67" si="14">SUM(F66:M66)</f>
        <v>2256</v>
      </c>
      <c r="F66" s="556" t="s">
        <v>432</v>
      </c>
      <c r="G66" s="525" t="s">
        <v>432</v>
      </c>
      <c r="H66" s="525">
        <v>31</v>
      </c>
      <c r="I66" s="525">
        <v>207</v>
      </c>
      <c r="J66" s="525">
        <v>347</v>
      </c>
      <c r="K66" s="525">
        <v>414</v>
      </c>
      <c r="L66" s="525">
        <v>426</v>
      </c>
      <c r="M66" s="525">
        <v>831</v>
      </c>
    </row>
    <row r="67" spans="1:15" ht="15" customHeight="1">
      <c r="A67" s="479"/>
      <c r="B67" s="526"/>
      <c r="D67" s="428">
        <v>2024</v>
      </c>
      <c r="E67" s="524">
        <f t="shared" si="14"/>
        <v>2103</v>
      </c>
      <c r="F67" s="556" t="s">
        <v>432</v>
      </c>
      <c r="G67" s="556" t="s">
        <v>432</v>
      </c>
      <c r="H67" s="525">
        <v>22</v>
      </c>
      <c r="I67" s="525">
        <v>168</v>
      </c>
      <c r="J67" s="525">
        <v>310</v>
      </c>
      <c r="K67" s="525">
        <v>438</v>
      </c>
      <c r="L67" s="525">
        <v>400</v>
      </c>
      <c r="M67" s="525">
        <v>765</v>
      </c>
      <c r="O67" s="555"/>
    </row>
    <row r="68" spans="1:15" ht="5.0999999999999996" customHeight="1">
      <c r="A68" s="479"/>
      <c r="B68" s="526"/>
      <c r="D68" s="429"/>
      <c r="E68" s="524"/>
      <c r="F68" s="556"/>
      <c r="G68" s="525"/>
      <c r="H68" s="525"/>
      <c r="I68" s="525"/>
      <c r="J68" s="525"/>
      <c r="K68" s="525"/>
      <c r="L68" s="525"/>
      <c r="M68" s="525"/>
    </row>
    <row r="69" spans="1:15" ht="15" customHeight="1">
      <c r="A69" s="479"/>
      <c r="B69" s="526" t="s">
        <v>20</v>
      </c>
      <c r="C69" s="557"/>
      <c r="D69" s="428">
        <v>2022</v>
      </c>
      <c r="E69" s="524">
        <f>SUM(F69:M69)</f>
        <v>980</v>
      </c>
      <c r="F69" s="556" t="s">
        <v>432</v>
      </c>
      <c r="G69" s="525" t="s">
        <v>432</v>
      </c>
      <c r="H69" s="525">
        <v>17</v>
      </c>
      <c r="I69" s="525">
        <v>129</v>
      </c>
      <c r="J69" s="525">
        <v>144</v>
      </c>
      <c r="K69" s="525">
        <v>164</v>
      </c>
      <c r="L69" s="525">
        <v>143</v>
      </c>
      <c r="M69" s="525">
        <v>383</v>
      </c>
    </row>
    <row r="70" spans="1:15" ht="15" customHeight="1">
      <c r="A70" s="479"/>
      <c r="B70" s="526"/>
      <c r="D70" s="428">
        <v>2023</v>
      </c>
      <c r="E70" s="524">
        <f t="shared" ref="E70:E71" si="15">SUM(F70:M70)</f>
        <v>1074</v>
      </c>
      <c r="F70" s="556" t="s">
        <v>432</v>
      </c>
      <c r="G70" s="525" t="s">
        <v>432</v>
      </c>
      <c r="H70" s="525">
        <v>13</v>
      </c>
      <c r="I70" s="525">
        <v>120</v>
      </c>
      <c r="J70" s="525">
        <v>184</v>
      </c>
      <c r="K70" s="525">
        <v>172</v>
      </c>
      <c r="L70" s="525">
        <v>172</v>
      </c>
      <c r="M70" s="525">
        <v>413</v>
      </c>
    </row>
    <row r="71" spans="1:15" ht="15" customHeight="1">
      <c r="A71" s="479"/>
      <c r="B71" s="526"/>
      <c r="D71" s="428">
        <v>2024</v>
      </c>
      <c r="E71" s="524">
        <f t="shared" si="15"/>
        <v>949</v>
      </c>
      <c r="F71" s="556" t="s">
        <v>432</v>
      </c>
      <c r="G71" s="556" t="s">
        <v>432</v>
      </c>
      <c r="H71" s="525">
        <v>4</v>
      </c>
      <c r="I71" s="525">
        <v>101</v>
      </c>
      <c r="J71" s="525">
        <v>160</v>
      </c>
      <c r="K71" s="525">
        <v>143</v>
      </c>
      <c r="L71" s="525">
        <v>162</v>
      </c>
      <c r="M71" s="525">
        <v>379</v>
      </c>
      <c r="O71" s="555"/>
    </row>
    <row r="72" spans="1:15" ht="5.0999999999999996" customHeight="1">
      <c r="A72" s="479"/>
      <c r="B72" s="526"/>
      <c r="D72" s="429"/>
      <c r="E72" s="524"/>
      <c r="F72" s="556"/>
      <c r="G72" s="525"/>
      <c r="H72" s="525"/>
      <c r="I72" s="525"/>
      <c r="J72" s="525"/>
      <c r="K72" s="525"/>
      <c r="L72" s="525"/>
      <c r="M72" s="525"/>
    </row>
    <row r="73" spans="1:15" ht="15" customHeight="1">
      <c r="A73" s="479"/>
      <c r="B73" s="526" t="s">
        <v>78</v>
      </c>
      <c r="C73" s="557"/>
      <c r="D73" s="428">
        <v>2022</v>
      </c>
      <c r="E73" s="524">
        <f>SUM(F73:M73)</f>
        <v>78</v>
      </c>
      <c r="F73" s="556" t="s">
        <v>432</v>
      </c>
      <c r="G73" s="525" t="s">
        <v>432</v>
      </c>
      <c r="H73" s="525" t="s">
        <v>432</v>
      </c>
      <c r="I73" s="525">
        <v>10</v>
      </c>
      <c r="J73" s="525">
        <v>20</v>
      </c>
      <c r="K73" s="525">
        <v>12</v>
      </c>
      <c r="L73" s="525">
        <v>17</v>
      </c>
      <c r="M73" s="525">
        <v>19</v>
      </c>
    </row>
    <row r="74" spans="1:15" ht="15" customHeight="1">
      <c r="A74" s="479"/>
      <c r="B74" s="526"/>
      <c r="D74" s="428">
        <v>2023</v>
      </c>
      <c r="E74" s="524">
        <f t="shared" ref="E74:E75" si="16">SUM(F74:M74)</f>
        <v>52</v>
      </c>
      <c r="F74" s="556" t="s">
        <v>432</v>
      </c>
      <c r="G74" s="525" t="s">
        <v>432</v>
      </c>
      <c r="H74" s="525">
        <v>1</v>
      </c>
      <c r="I74" s="525">
        <v>6</v>
      </c>
      <c r="J74" s="525">
        <v>10</v>
      </c>
      <c r="K74" s="525">
        <v>6</v>
      </c>
      <c r="L74" s="525">
        <v>13</v>
      </c>
      <c r="M74" s="525">
        <v>16</v>
      </c>
    </row>
    <row r="75" spans="1:15" ht="15" customHeight="1">
      <c r="A75" s="479"/>
      <c r="B75" s="526"/>
      <c r="D75" s="428">
        <v>2024</v>
      </c>
      <c r="E75" s="524">
        <f t="shared" si="16"/>
        <v>54</v>
      </c>
      <c r="F75" s="556" t="s">
        <v>432</v>
      </c>
      <c r="G75" s="556" t="s">
        <v>432</v>
      </c>
      <c r="H75" s="525"/>
      <c r="I75" s="525">
        <v>6</v>
      </c>
      <c r="J75" s="525">
        <v>8</v>
      </c>
      <c r="K75" s="525">
        <v>7</v>
      </c>
      <c r="L75" s="525">
        <v>14</v>
      </c>
      <c r="M75" s="525">
        <v>19</v>
      </c>
      <c r="O75" s="555"/>
    </row>
    <row r="76" spans="1:15" ht="5.0999999999999996" customHeight="1">
      <c r="A76" s="479"/>
      <c r="B76" s="526"/>
      <c r="D76" s="429"/>
      <c r="E76" s="524"/>
      <c r="F76" s="556"/>
      <c r="G76" s="525"/>
      <c r="H76" s="525"/>
      <c r="I76" s="525"/>
      <c r="J76" s="525"/>
      <c r="K76" s="525"/>
      <c r="L76" s="525"/>
      <c r="M76" s="525"/>
    </row>
    <row r="77" spans="1:15" ht="15" customHeight="1">
      <c r="A77" s="479"/>
      <c r="B77" s="526" t="s">
        <v>77</v>
      </c>
      <c r="C77" s="557"/>
      <c r="D77" s="428">
        <v>2022</v>
      </c>
      <c r="E77" s="524">
        <f>SUM(F77:M77)</f>
        <v>46</v>
      </c>
      <c r="F77" s="556" t="s">
        <v>432</v>
      </c>
      <c r="G77" s="525" t="s">
        <v>432</v>
      </c>
      <c r="H77" s="525">
        <v>1</v>
      </c>
      <c r="I77" s="525">
        <v>7</v>
      </c>
      <c r="J77" s="525">
        <v>12</v>
      </c>
      <c r="K77" s="525">
        <v>5</v>
      </c>
      <c r="L77" s="525">
        <v>16</v>
      </c>
      <c r="M77" s="525">
        <v>5</v>
      </c>
    </row>
    <row r="78" spans="1:15" ht="15" customHeight="1">
      <c r="A78" s="479"/>
      <c r="B78" s="526"/>
      <c r="D78" s="428">
        <v>2023</v>
      </c>
      <c r="E78" s="524">
        <f t="shared" ref="E78:E79" si="17">SUM(F78:M78)</f>
        <v>34</v>
      </c>
      <c r="F78" s="556" t="s">
        <v>432</v>
      </c>
      <c r="G78" s="525" t="s">
        <v>432</v>
      </c>
      <c r="H78" s="525" t="s">
        <v>432</v>
      </c>
      <c r="I78" s="525">
        <v>8</v>
      </c>
      <c r="J78" s="525">
        <v>7</v>
      </c>
      <c r="K78" s="525">
        <v>6</v>
      </c>
      <c r="L78" s="525">
        <v>4</v>
      </c>
      <c r="M78" s="525">
        <v>9</v>
      </c>
    </row>
    <row r="79" spans="1:15" ht="15" customHeight="1">
      <c r="A79" s="479"/>
      <c r="B79" s="526"/>
      <c r="D79" s="428">
        <v>2024</v>
      </c>
      <c r="E79" s="524">
        <f t="shared" si="17"/>
        <v>47</v>
      </c>
      <c r="F79" s="556" t="s">
        <v>432</v>
      </c>
      <c r="G79" s="556" t="s">
        <v>432</v>
      </c>
      <c r="H79" s="525">
        <v>1</v>
      </c>
      <c r="I79" s="525">
        <v>6</v>
      </c>
      <c r="J79" s="525">
        <v>11</v>
      </c>
      <c r="K79" s="525">
        <v>6</v>
      </c>
      <c r="L79" s="525">
        <v>6</v>
      </c>
      <c r="M79" s="525">
        <v>17</v>
      </c>
      <c r="O79" s="555"/>
    </row>
    <row r="80" spans="1:15" ht="5.0999999999999996" customHeight="1" thickBot="1">
      <c r="A80" s="491"/>
      <c r="B80" s="491"/>
      <c r="C80" s="491"/>
      <c r="D80" s="558"/>
      <c r="E80" s="491"/>
      <c r="F80" s="491"/>
      <c r="G80" s="491"/>
      <c r="H80" s="491"/>
      <c r="I80" s="491"/>
      <c r="J80" s="491"/>
      <c r="K80" s="491"/>
      <c r="L80" s="491"/>
      <c r="M80" s="491"/>
      <c r="N80" s="491"/>
    </row>
    <row r="81" spans="14:14">
      <c r="N81" s="497" t="s">
        <v>212</v>
      </c>
    </row>
    <row r="82" spans="14:14">
      <c r="N82" s="456" t="s">
        <v>213</v>
      </c>
    </row>
  </sheetData>
  <mergeCells count="2">
    <mergeCell ref="E8:M8"/>
    <mergeCell ref="F9:M9"/>
  </mergeCells>
  <printOptions horizontalCentered="1"/>
  <pageMargins left="0.55118110236220497" right="0.55118110236220497" top="0.39370078740157499" bottom="0.39370078740157499" header="0.39370078740157499" footer="0.39370078740157499"/>
  <pageSetup paperSize="9" scale="80" orientation="portrait" r:id="rId1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9624879-44A7-4BCE-A357-E60CA6580142}">
  <sheetPr>
    <tabColor rgb="FF92D050"/>
  </sheetPr>
  <dimension ref="A1:W95"/>
  <sheetViews>
    <sheetView showGridLines="0" view="pageBreakPreview" zoomScale="90" zoomScaleNormal="84" zoomScaleSheetLayoutView="90" workbookViewId="0">
      <selection activeCell="B6" sqref="B6"/>
    </sheetView>
  </sheetViews>
  <sheetFormatPr defaultColWidth="6.1640625" defaultRowHeight="16.5"/>
  <cols>
    <col min="1" max="1" width="1.5" style="559" customWidth="1"/>
    <col min="2" max="2" width="12.83203125" style="559" customWidth="1"/>
    <col min="3" max="3" width="11.83203125" style="559" customWidth="1"/>
    <col min="4" max="4" width="11.5" style="560" customWidth="1"/>
    <col min="5" max="5" width="14.83203125" style="559" customWidth="1"/>
    <col min="6" max="6" width="1" style="559" customWidth="1"/>
    <col min="7" max="7" width="14.83203125" style="559" customWidth="1"/>
    <col min="8" max="8" width="1" style="559" customWidth="1"/>
    <col min="9" max="9" width="14.83203125" style="559" customWidth="1"/>
    <col min="10" max="10" width="1" style="559" customWidth="1"/>
    <col min="11" max="11" width="15" style="559" customWidth="1"/>
    <col min="12" max="12" width="1.1640625" style="559" customWidth="1"/>
    <col min="13" max="13" width="15.6640625" style="559" customWidth="1"/>
    <col min="14" max="14" width="1" style="559" customWidth="1"/>
    <col min="15" max="15" width="20.33203125" style="559" bestFit="1" customWidth="1"/>
    <col min="16" max="16" width="1.83203125" style="559" customWidth="1"/>
    <col min="17" max="17" width="20.83203125" style="559" bestFit="1" customWidth="1"/>
    <col min="18" max="18" width="1.5" style="559" customWidth="1"/>
    <col min="19" max="19" width="4.1640625" style="559" customWidth="1"/>
    <col min="20" max="20" width="15.33203125" style="559" customWidth="1"/>
    <col min="21" max="21" width="1.83203125" style="559" customWidth="1"/>
    <col min="22" max="22" width="17.1640625" style="559" customWidth="1"/>
    <col min="23" max="23" width="14.33203125" style="559" customWidth="1"/>
    <col min="24" max="16384" width="6.1640625" style="559"/>
  </cols>
  <sheetData>
    <row r="1" spans="1:22" ht="16.5" customHeight="1">
      <c r="R1" s="69" t="s">
        <v>0</v>
      </c>
    </row>
    <row r="2" spans="1:22" ht="13.5" customHeight="1">
      <c r="R2" s="70" t="s">
        <v>1</v>
      </c>
    </row>
    <row r="3" spans="1:22" ht="11.45" customHeight="1"/>
    <row r="4" spans="1:22" ht="11.45" customHeight="1"/>
    <row r="5" spans="1:22">
      <c r="B5" s="561" t="s">
        <v>264</v>
      </c>
      <c r="C5" s="562" t="s">
        <v>596</v>
      </c>
      <c r="D5" s="563"/>
    </row>
    <row r="6" spans="1:22" ht="14.25" customHeight="1">
      <c r="B6" s="564" t="s">
        <v>265</v>
      </c>
      <c r="C6" s="565" t="s">
        <v>597</v>
      </c>
      <c r="D6" s="566"/>
    </row>
    <row r="7" spans="1:22" ht="15" customHeight="1" thickBot="1"/>
    <row r="8" spans="1:22" s="570" customFormat="1" ht="8.1" customHeight="1" thickTop="1">
      <c r="A8" s="567"/>
      <c r="B8" s="567"/>
      <c r="C8" s="568"/>
      <c r="D8" s="569"/>
      <c r="E8" s="568"/>
      <c r="F8" s="568"/>
      <c r="G8" s="568"/>
      <c r="H8" s="568"/>
      <c r="I8" s="568"/>
      <c r="J8" s="568"/>
      <c r="K8" s="568"/>
      <c r="L8" s="568"/>
      <c r="M8" s="568"/>
      <c r="N8" s="568"/>
      <c r="O8" s="568"/>
      <c r="P8" s="568"/>
      <c r="Q8" s="568"/>
      <c r="R8" s="567"/>
    </row>
    <row r="9" spans="1:22" s="570" customFormat="1" ht="13.5" customHeight="1">
      <c r="A9" s="571"/>
      <c r="B9" s="572" t="s">
        <v>3</v>
      </c>
      <c r="C9" s="572"/>
      <c r="D9" s="573" t="s">
        <v>460</v>
      </c>
      <c r="E9" s="574" t="s">
        <v>68</v>
      </c>
      <c r="F9" s="574"/>
      <c r="G9" s="574" t="s">
        <v>68</v>
      </c>
      <c r="H9" s="574"/>
      <c r="I9" s="574" t="s">
        <v>68</v>
      </c>
      <c r="J9" s="574"/>
      <c r="K9" s="574" t="s">
        <v>68</v>
      </c>
      <c r="L9" s="574"/>
      <c r="M9" s="574" t="s">
        <v>68</v>
      </c>
      <c r="N9" s="574"/>
      <c r="O9" s="574" t="s">
        <v>67</v>
      </c>
      <c r="P9" s="574"/>
      <c r="Q9" s="574" t="s">
        <v>67</v>
      </c>
      <c r="V9" s="575"/>
    </row>
    <row r="10" spans="1:22" s="570" customFormat="1" ht="13.5" customHeight="1">
      <c r="A10" s="571"/>
      <c r="B10" s="576" t="s">
        <v>5</v>
      </c>
      <c r="C10" s="576"/>
      <c r="D10" s="577" t="s">
        <v>461</v>
      </c>
      <c r="E10" s="574" t="s">
        <v>205</v>
      </c>
      <c r="F10" s="574"/>
      <c r="G10" s="574" t="s">
        <v>66</v>
      </c>
      <c r="H10" s="574"/>
      <c r="I10" s="574" t="s">
        <v>206</v>
      </c>
      <c r="J10" s="574"/>
      <c r="K10" s="574" t="s">
        <v>598</v>
      </c>
      <c r="L10" s="574"/>
      <c r="M10" s="574" t="s">
        <v>65</v>
      </c>
      <c r="N10" s="574"/>
      <c r="O10" s="574" t="s">
        <v>64</v>
      </c>
      <c r="P10" s="574"/>
      <c r="Q10" s="574" t="s">
        <v>63</v>
      </c>
      <c r="R10" s="578" t="s">
        <v>2</v>
      </c>
      <c r="V10" s="575"/>
    </row>
    <row r="11" spans="1:22" s="570" customFormat="1" ht="13.5" customHeight="1">
      <c r="A11" s="571"/>
      <c r="B11" s="576"/>
      <c r="C11" s="576"/>
      <c r="D11" s="577"/>
      <c r="E11" s="574" t="s">
        <v>207</v>
      </c>
      <c r="F11" s="574"/>
      <c r="G11" s="579" t="s">
        <v>180</v>
      </c>
      <c r="H11" s="579"/>
      <c r="I11" s="574" t="s">
        <v>208</v>
      </c>
      <c r="J11" s="574"/>
      <c r="K11" s="579" t="s">
        <v>62</v>
      </c>
      <c r="L11" s="579"/>
      <c r="M11" s="579" t="s">
        <v>62</v>
      </c>
      <c r="N11" s="579"/>
      <c r="O11" s="574" t="s">
        <v>599</v>
      </c>
      <c r="P11" s="574"/>
      <c r="Q11" s="574" t="s">
        <v>61</v>
      </c>
      <c r="R11" s="578"/>
      <c r="V11" s="575"/>
    </row>
    <row r="12" spans="1:22" s="570" customFormat="1" ht="13.5" customHeight="1">
      <c r="A12" s="571"/>
      <c r="B12" s="576"/>
      <c r="C12" s="576"/>
      <c r="D12" s="577"/>
      <c r="E12" s="579" t="s">
        <v>180</v>
      </c>
      <c r="F12" s="579"/>
      <c r="G12" s="579" t="s">
        <v>85</v>
      </c>
      <c r="H12" s="579"/>
      <c r="I12" s="579" t="s">
        <v>62</v>
      </c>
      <c r="J12" s="579"/>
      <c r="K12" s="579" t="s">
        <v>600</v>
      </c>
      <c r="L12" s="579"/>
      <c r="M12" s="579" t="s">
        <v>601</v>
      </c>
      <c r="N12" s="579"/>
      <c r="O12" s="579" t="s">
        <v>59</v>
      </c>
      <c r="P12" s="579"/>
      <c r="Q12" s="574" t="s">
        <v>599</v>
      </c>
      <c r="R12" s="578"/>
      <c r="V12" s="575"/>
    </row>
    <row r="13" spans="1:22" s="570" customFormat="1" ht="13.5" customHeight="1">
      <c r="A13" s="571"/>
      <c r="B13" s="576"/>
      <c r="C13" s="576"/>
      <c r="D13" s="577"/>
      <c r="E13" s="579" t="s">
        <v>85</v>
      </c>
      <c r="F13" s="579"/>
      <c r="G13" s="579" t="s">
        <v>602</v>
      </c>
      <c r="H13" s="579"/>
      <c r="I13" s="579" t="s">
        <v>209</v>
      </c>
      <c r="J13" s="579"/>
      <c r="K13" s="579"/>
      <c r="L13" s="579"/>
      <c r="M13" s="579"/>
      <c r="N13" s="579"/>
      <c r="O13" s="579" t="s">
        <v>60</v>
      </c>
      <c r="P13" s="579"/>
      <c r="Q13" s="579" t="s">
        <v>59</v>
      </c>
      <c r="R13" s="578"/>
      <c r="V13" s="575"/>
    </row>
    <row r="14" spans="1:22" s="570" customFormat="1" ht="13.5" customHeight="1">
      <c r="A14" s="571"/>
      <c r="B14" s="576"/>
      <c r="C14" s="576"/>
      <c r="D14" s="577"/>
      <c r="E14" s="579" t="s">
        <v>603</v>
      </c>
      <c r="F14" s="576"/>
      <c r="G14" s="579"/>
      <c r="H14" s="579"/>
      <c r="I14" s="579" t="s">
        <v>604</v>
      </c>
      <c r="J14" s="579"/>
      <c r="K14" s="579"/>
      <c r="L14" s="579"/>
      <c r="M14" s="579"/>
      <c r="N14" s="579"/>
      <c r="O14" s="579" t="s">
        <v>605</v>
      </c>
      <c r="P14" s="579"/>
      <c r="Q14" s="579" t="s">
        <v>58</v>
      </c>
      <c r="R14" s="578"/>
      <c r="V14" s="575"/>
    </row>
    <row r="15" spans="1:22" s="570" customFormat="1" ht="13.5" customHeight="1">
      <c r="A15" s="571"/>
      <c r="B15" s="576"/>
      <c r="C15" s="576"/>
      <c r="D15" s="577"/>
      <c r="E15" s="576"/>
      <c r="F15" s="576"/>
      <c r="G15" s="579"/>
      <c r="H15" s="579"/>
      <c r="I15" s="579"/>
      <c r="J15" s="579"/>
      <c r="K15" s="579"/>
      <c r="L15" s="579"/>
      <c r="M15" s="579"/>
      <c r="N15" s="579"/>
      <c r="O15" s="579"/>
      <c r="P15" s="579"/>
      <c r="Q15" s="579" t="s">
        <v>165</v>
      </c>
      <c r="R15" s="578"/>
      <c r="V15" s="575"/>
    </row>
    <row r="16" spans="1:22" s="570" customFormat="1" ht="13.5" customHeight="1">
      <c r="A16" s="571"/>
      <c r="B16" s="576"/>
      <c r="C16" s="576"/>
      <c r="D16" s="577"/>
      <c r="E16" s="576"/>
      <c r="F16" s="576"/>
      <c r="G16" s="579"/>
      <c r="H16" s="579"/>
      <c r="I16" s="579"/>
      <c r="J16" s="579"/>
      <c r="K16" s="579"/>
      <c r="L16" s="579"/>
      <c r="M16" s="579"/>
      <c r="N16" s="579"/>
      <c r="P16" s="579"/>
      <c r="Q16" s="579" t="s">
        <v>605</v>
      </c>
      <c r="R16" s="578"/>
      <c r="T16" s="580"/>
      <c r="U16" s="580"/>
    </row>
    <row r="17" spans="1:22" s="570" customFormat="1" ht="6.75" customHeight="1">
      <c r="A17" s="581"/>
      <c r="B17" s="582"/>
      <c r="C17" s="581"/>
      <c r="D17" s="583"/>
      <c r="E17" s="581"/>
      <c r="F17" s="581"/>
      <c r="G17" s="581"/>
      <c r="H17" s="581"/>
      <c r="I17" s="581"/>
      <c r="J17" s="581"/>
      <c r="K17" s="581"/>
      <c r="L17" s="581"/>
      <c r="M17" s="581"/>
      <c r="N17" s="581"/>
      <c r="O17" s="581"/>
      <c r="P17" s="581"/>
      <c r="Q17" s="581"/>
      <c r="R17" s="584"/>
    </row>
    <row r="18" spans="1:22" s="570" customFormat="1" ht="6.75" customHeight="1">
      <c r="A18" s="571"/>
      <c r="D18" s="585"/>
      <c r="T18" s="586"/>
      <c r="U18" s="586"/>
    </row>
    <row r="19" spans="1:22" s="570" customFormat="1" ht="15" customHeight="1">
      <c r="A19" s="571"/>
      <c r="B19" s="587" t="s">
        <v>533</v>
      </c>
      <c r="C19" s="588"/>
      <c r="D19" s="121">
        <v>2022</v>
      </c>
      <c r="E19" s="588">
        <v>333</v>
      </c>
      <c r="F19" s="588"/>
      <c r="G19" s="589">
        <v>28489</v>
      </c>
      <c r="H19" s="588"/>
      <c r="I19" s="588">
        <v>141</v>
      </c>
      <c r="J19" s="588"/>
      <c r="K19" s="588">
        <v>121</v>
      </c>
      <c r="L19" s="588"/>
      <c r="M19" s="588">
        <v>400</v>
      </c>
      <c r="N19" s="588"/>
      <c r="O19" s="586">
        <f>SUM(O23,O27,O31,O35,O39,O43,O47,O51,O55,O59,O63,O67,O71,O75,O79,O83)</f>
        <v>2251.4105770000001</v>
      </c>
      <c r="P19" s="590"/>
      <c r="Q19" s="586">
        <f>SUM(Q23,Q27,Q31,Q35,Q39,Q43,Q47,Q51,Q55,Q59,Q63,Q67,Q71,Q75,Q79,Q83)</f>
        <v>11160.703960219998</v>
      </c>
      <c r="T19" s="586"/>
      <c r="U19" s="586"/>
      <c r="V19" s="586"/>
    </row>
    <row r="20" spans="1:22" s="570" customFormat="1" ht="15" customHeight="1">
      <c r="A20" s="571"/>
      <c r="B20" s="572"/>
      <c r="C20" s="588"/>
      <c r="D20" s="121">
        <v>2023</v>
      </c>
      <c r="E20" s="588">
        <v>338</v>
      </c>
      <c r="F20" s="588"/>
      <c r="G20" s="589">
        <v>34389</v>
      </c>
      <c r="H20" s="588"/>
      <c r="I20" s="588">
        <v>141</v>
      </c>
      <c r="J20" s="588"/>
      <c r="K20" s="588">
        <v>115</v>
      </c>
      <c r="L20" s="588"/>
      <c r="M20" s="588">
        <v>380</v>
      </c>
      <c r="N20" s="588"/>
      <c r="O20" s="586">
        <f t="shared" ref="O20:Q21" si="0">SUM(O24,O28,O32,O36,O40,O44,O48,O52,O56,O60,O64,O68,O72,O76,O80,O84)</f>
        <v>2602.7618769000001</v>
      </c>
      <c r="P20" s="590"/>
      <c r="Q20" s="586">
        <f t="shared" si="0"/>
        <v>9326.7898924500005</v>
      </c>
      <c r="T20" s="586"/>
      <c r="U20" s="586"/>
      <c r="V20" s="586"/>
    </row>
    <row r="21" spans="1:22" s="570" customFormat="1" ht="15" customHeight="1">
      <c r="A21" s="571"/>
      <c r="B21" s="572"/>
      <c r="C21" s="588"/>
      <c r="D21" s="121">
        <v>2024</v>
      </c>
      <c r="E21" s="588">
        <v>340</v>
      </c>
      <c r="F21" s="588"/>
      <c r="G21" s="589">
        <v>41149</v>
      </c>
      <c r="H21" s="588"/>
      <c r="I21" s="588">
        <v>196</v>
      </c>
      <c r="J21" s="588"/>
      <c r="K21" s="588">
        <v>111</v>
      </c>
      <c r="L21" s="588"/>
      <c r="M21" s="588">
        <v>483</v>
      </c>
      <c r="N21" s="588"/>
      <c r="O21" s="586">
        <f t="shared" si="0"/>
        <v>1559.2983254700002</v>
      </c>
      <c r="P21" s="590"/>
      <c r="Q21" s="586">
        <f t="shared" si="0"/>
        <v>6673.9618957000012</v>
      </c>
      <c r="T21" s="586"/>
      <c r="U21" s="586"/>
      <c r="V21" s="586"/>
    </row>
    <row r="22" spans="1:22" s="570" customFormat="1" ht="7.5" customHeight="1">
      <c r="A22" s="571"/>
      <c r="B22" s="572"/>
      <c r="C22" s="588"/>
      <c r="D22" s="127"/>
      <c r="G22" s="591"/>
      <c r="O22" s="592"/>
      <c r="P22" s="592"/>
      <c r="Q22" s="592"/>
      <c r="T22" s="586"/>
      <c r="U22" s="586"/>
    </row>
    <row r="23" spans="1:22" s="570" customFormat="1" ht="15" customHeight="1">
      <c r="B23" s="578" t="s">
        <v>6</v>
      </c>
      <c r="D23" s="127">
        <v>2022</v>
      </c>
      <c r="E23" s="591">
        <v>33</v>
      </c>
      <c r="F23" s="591"/>
      <c r="G23" s="593">
        <v>3761</v>
      </c>
      <c r="H23" s="591"/>
      <c r="I23" s="591">
        <v>6</v>
      </c>
      <c r="J23" s="591"/>
      <c r="K23" s="591">
        <v>14</v>
      </c>
      <c r="L23" s="591"/>
      <c r="M23" s="591">
        <v>62</v>
      </c>
      <c r="N23" s="591"/>
      <c r="O23" s="592">
        <v>73.325216810000001</v>
      </c>
      <c r="P23" s="592"/>
      <c r="Q23" s="592">
        <v>1243.27406</v>
      </c>
      <c r="T23" s="586"/>
      <c r="U23" s="586"/>
      <c r="V23" s="586"/>
    </row>
    <row r="24" spans="1:22" s="570" customFormat="1" ht="15" customHeight="1">
      <c r="B24" s="578"/>
      <c r="D24" s="127">
        <v>2023</v>
      </c>
      <c r="E24" s="594">
        <v>34</v>
      </c>
      <c r="F24" s="594"/>
      <c r="G24" s="595">
        <v>4320</v>
      </c>
      <c r="H24" s="594"/>
      <c r="I24" s="594">
        <v>10</v>
      </c>
      <c r="J24" s="594"/>
      <c r="K24" s="594">
        <v>16</v>
      </c>
      <c r="L24" s="594"/>
      <c r="M24" s="594">
        <v>71</v>
      </c>
      <c r="N24" s="594"/>
      <c r="O24" s="592">
        <v>134.71677149999999</v>
      </c>
      <c r="P24" s="592"/>
      <c r="Q24" s="592">
        <v>1340.5532089999999</v>
      </c>
      <c r="T24" s="586"/>
      <c r="U24" s="586"/>
      <c r="V24" s="586"/>
    </row>
    <row r="25" spans="1:22" s="570" customFormat="1" ht="15" customHeight="1">
      <c r="B25" s="578"/>
      <c r="D25" s="127">
        <v>2024</v>
      </c>
      <c r="E25" s="570">
        <v>34</v>
      </c>
      <c r="G25" s="570">
        <v>4507</v>
      </c>
      <c r="I25" s="570">
        <v>15</v>
      </c>
      <c r="K25" s="570">
        <v>12</v>
      </c>
      <c r="M25" s="570">
        <v>61</v>
      </c>
      <c r="O25" s="592">
        <v>187.93000940000002</v>
      </c>
      <c r="P25" s="592"/>
      <c r="Q25" s="592">
        <v>773.45145720000005</v>
      </c>
      <c r="T25" s="586"/>
      <c r="U25" s="586"/>
      <c r="V25" s="586"/>
    </row>
    <row r="26" spans="1:22" s="570" customFormat="1" ht="7.5" customHeight="1">
      <c r="B26" s="578"/>
      <c r="D26" s="127"/>
      <c r="E26" s="594"/>
      <c r="F26" s="594"/>
      <c r="G26" s="595"/>
      <c r="H26" s="594"/>
      <c r="I26" s="594"/>
      <c r="J26" s="594"/>
      <c r="K26" s="594"/>
      <c r="L26" s="594"/>
      <c r="M26" s="594"/>
      <c r="N26" s="594"/>
      <c r="O26" s="592"/>
      <c r="P26" s="592"/>
      <c r="Q26" s="592"/>
      <c r="T26" s="586"/>
      <c r="U26" s="586"/>
      <c r="V26" s="596"/>
    </row>
    <row r="27" spans="1:22" s="570" customFormat="1" ht="15" customHeight="1">
      <c r="B27" s="578" t="s">
        <v>7</v>
      </c>
      <c r="D27" s="127">
        <v>2022</v>
      </c>
      <c r="E27" s="570">
        <v>19</v>
      </c>
      <c r="G27" s="591">
        <v>2191</v>
      </c>
      <c r="I27" s="570">
        <v>20</v>
      </c>
      <c r="K27" s="570">
        <v>12</v>
      </c>
      <c r="M27" s="570">
        <v>36</v>
      </c>
      <c r="O27" s="592">
        <v>72.249285760000006</v>
      </c>
      <c r="P27" s="592"/>
      <c r="Q27" s="592">
        <v>296.71945819999996</v>
      </c>
      <c r="T27" s="586"/>
      <c r="U27" s="586"/>
      <c r="V27" s="586"/>
    </row>
    <row r="28" spans="1:22" s="570" customFormat="1" ht="15" customHeight="1">
      <c r="B28" s="578"/>
      <c r="D28" s="127">
        <v>2023</v>
      </c>
      <c r="E28" s="570">
        <v>20</v>
      </c>
      <c r="G28" s="591">
        <v>2650</v>
      </c>
      <c r="I28" s="570">
        <v>19</v>
      </c>
      <c r="K28" s="570">
        <v>8</v>
      </c>
      <c r="M28" s="570">
        <v>34</v>
      </c>
      <c r="O28" s="592">
        <v>60.912499869999998</v>
      </c>
      <c r="P28" s="592"/>
      <c r="Q28" s="592">
        <v>189.52011039999999</v>
      </c>
      <c r="T28" s="586"/>
      <c r="U28" s="586"/>
      <c r="V28" s="586"/>
    </row>
    <row r="29" spans="1:22" s="570" customFormat="1" ht="15" customHeight="1">
      <c r="B29" s="578"/>
      <c r="D29" s="127">
        <v>2024</v>
      </c>
      <c r="E29" s="570">
        <v>20</v>
      </c>
      <c r="G29" s="570">
        <v>3735</v>
      </c>
      <c r="I29" s="570">
        <v>21</v>
      </c>
      <c r="K29" s="570">
        <v>2</v>
      </c>
      <c r="M29" s="570">
        <v>27</v>
      </c>
      <c r="O29" s="592">
        <v>129.47602879999999</v>
      </c>
      <c r="P29" s="592"/>
      <c r="Q29" s="592">
        <v>434.9852702</v>
      </c>
      <c r="T29" s="586"/>
      <c r="U29" s="586"/>
      <c r="V29" s="586"/>
    </row>
    <row r="30" spans="1:22" s="570" customFormat="1" ht="7.5" customHeight="1">
      <c r="B30" s="578"/>
      <c r="D30" s="127"/>
      <c r="G30" s="591"/>
      <c r="O30" s="592"/>
      <c r="P30" s="592"/>
      <c r="Q30" s="592"/>
      <c r="T30" s="586"/>
      <c r="U30" s="586"/>
      <c r="V30" s="596"/>
    </row>
    <row r="31" spans="1:22" s="570" customFormat="1" ht="15" customHeight="1">
      <c r="B31" s="578" t="s">
        <v>8</v>
      </c>
      <c r="D31" s="127">
        <v>2022</v>
      </c>
      <c r="E31" s="135">
        <v>22</v>
      </c>
      <c r="F31" s="135"/>
      <c r="G31" s="396">
        <v>1111</v>
      </c>
      <c r="H31" s="135"/>
      <c r="I31" s="135">
        <v>2</v>
      </c>
      <c r="J31" s="135"/>
      <c r="K31" s="135">
        <v>3</v>
      </c>
      <c r="L31" s="135"/>
      <c r="M31" s="135">
        <v>9</v>
      </c>
      <c r="N31" s="135"/>
      <c r="O31" s="592">
        <v>16.94598877</v>
      </c>
      <c r="P31" s="592"/>
      <c r="Q31" s="592">
        <v>80.184748230000011</v>
      </c>
      <c r="T31" s="586"/>
      <c r="U31" s="586"/>
      <c r="V31" s="586"/>
    </row>
    <row r="32" spans="1:22" s="570" customFormat="1" ht="15" customHeight="1">
      <c r="B32" s="578"/>
      <c r="D32" s="127">
        <v>2023</v>
      </c>
      <c r="E32" s="594">
        <v>22</v>
      </c>
      <c r="F32" s="594"/>
      <c r="G32" s="595">
        <v>1820</v>
      </c>
      <c r="H32" s="594"/>
      <c r="I32" s="594">
        <v>7</v>
      </c>
      <c r="J32" s="594"/>
      <c r="K32" s="594">
        <v>5</v>
      </c>
      <c r="L32" s="594"/>
      <c r="M32" s="594">
        <v>19</v>
      </c>
      <c r="N32" s="594"/>
      <c r="O32" s="592">
        <v>107.04266749999999</v>
      </c>
      <c r="P32" s="592"/>
      <c r="Q32" s="592">
        <v>238.86730750000001</v>
      </c>
      <c r="T32" s="586"/>
      <c r="U32" s="586"/>
      <c r="V32" s="586"/>
    </row>
    <row r="33" spans="2:22" s="570" customFormat="1" ht="15" customHeight="1">
      <c r="B33" s="578"/>
      <c r="D33" s="127">
        <v>2024</v>
      </c>
      <c r="E33" s="570">
        <v>22</v>
      </c>
      <c r="G33" s="570">
        <v>3111</v>
      </c>
      <c r="I33" s="570">
        <v>24</v>
      </c>
      <c r="K33" s="570">
        <v>2</v>
      </c>
      <c r="M33" s="570">
        <v>25</v>
      </c>
      <c r="N33" s="570">
        <v>32682470.5</v>
      </c>
      <c r="O33" s="592">
        <v>32.682470500000001</v>
      </c>
      <c r="P33" s="592"/>
      <c r="Q33" s="592">
        <v>175.14646809999999</v>
      </c>
      <c r="T33" s="586"/>
      <c r="U33" s="586"/>
      <c r="V33" s="586"/>
    </row>
    <row r="34" spans="2:22" s="570" customFormat="1" ht="7.5" customHeight="1">
      <c r="B34" s="578"/>
      <c r="D34" s="127"/>
      <c r="E34" s="594"/>
      <c r="F34" s="594"/>
      <c r="G34" s="595"/>
      <c r="H34" s="594"/>
      <c r="I34" s="594"/>
      <c r="J34" s="594"/>
      <c r="K34" s="594"/>
      <c r="L34" s="594"/>
      <c r="M34" s="594"/>
      <c r="N34" s="594"/>
      <c r="O34" s="592"/>
      <c r="P34" s="592"/>
      <c r="Q34" s="592"/>
      <c r="T34" s="586"/>
      <c r="U34" s="586"/>
      <c r="V34" s="596"/>
    </row>
    <row r="35" spans="2:22" s="570" customFormat="1" ht="15" customHeight="1">
      <c r="B35" s="578" t="s">
        <v>9</v>
      </c>
      <c r="D35" s="127">
        <v>2022</v>
      </c>
      <c r="E35" s="570">
        <v>11</v>
      </c>
      <c r="G35" s="591">
        <v>1196</v>
      </c>
      <c r="I35" s="570">
        <v>1</v>
      </c>
      <c r="K35" s="570">
        <v>9</v>
      </c>
      <c r="M35" s="570">
        <v>20</v>
      </c>
      <c r="O35" s="592">
        <v>23.552389260000002</v>
      </c>
      <c r="P35" s="592"/>
      <c r="Q35" s="592">
        <v>289.11078069999996</v>
      </c>
      <c r="T35" s="586"/>
      <c r="U35" s="586"/>
      <c r="V35" s="586"/>
    </row>
    <row r="36" spans="2:22" s="570" customFormat="1" ht="15" customHeight="1">
      <c r="B36" s="578"/>
      <c r="D36" s="127">
        <v>2023</v>
      </c>
      <c r="E36" s="570">
        <v>11</v>
      </c>
      <c r="G36" s="591">
        <v>1381</v>
      </c>
      <c r="I36" s="570">
        <v>1</v>
      </c>
      <c r="K36" s="570">
        <v>3</v>
      </c>
      <c r="M36" s="570">
        <v>10</v>
      </c>
      <c r="O36" s="592">
        <v>49.531663289999997</v>
      </c>
      <c r="P36" s="592"/>
      <c r="Q36" s="592">
        <v>371.38100170000001</v>
      </c>
      <c r="T36" s="586"/>
      <c r="U36" s="586"/>
      <c r="V36" s="586"/>
    </row>
    <row r="37" spans="2:22" s="570" customFormat="1" ht="15" customHeight="1">
      <c r="B37" s="578"/>
      <c r="D37" s="127">
        <v>2024</v>
      </c>
      <c r="E37" s="570">
        <v>11</v>
      </c>
      <c r="G37" s="570">
        <v>1850</v>
      </c>
      <c r="I37" s="570">
        <v>4</v>
      </c>
      <c r="K37" s="570">
        <v>5</v>
      </c>
      <c r="M37" s="570">
        <v>25</v>
      </c>
      <c r="O37" s="592">
        <v>25.71427182</v>
      </c>
      <c r="P37" s="592"/>
      <c r="Q37" s="592">
        <v>331.51737600000001</v>
      </c>
      <c r="T37" s="586"/>
      <c r="U37" s="586"/>
      <c r="V37" s="586"/>
    </row>
    <row r="38" spans="2:22" s="570" customFormat="1" ht="7.5" customHeight="1">
      <c r="B38" s="578"/>
      <c r="D38" s="127"/>
      <c r="G38" s="591"/>
      <c r="O38" s="592"/>
      <c r="P38" s="592"/>
      <c r="Q38" s="592"/>
      <c r="T38" s="586"/>
      <c r="U38" s="586"/>
      <c r="V38" s="596"/>
    </row>
    <row r="39" spans="2:22" s="570" customFormat="1" ht="15" customHeight="1">
      <c r="B39" s="578" t="s">
        <v>10</v>
      </c>
      <c r="D39" s="127">
        <v>2022</v>
      </c>
      <c r="E39" s="135">
        <v>20</v>
      </c>
      <c r="F39" s="135"/>
      <c r="G39" s="396">
        <v>1416</v>
      </c>
      <c r="H39" s="135"/>
      <c r="I39" s="135">
        <v>20</v>
      </c>
      <c r="J39" s="135"/>
      <c r="K39" s="135">
        <v>2</v>
      </c>
      <c r="L39" s="135"/>
      <c r="M39" s="135">
        <v>20</v>
      </c>
      <c r="N39" s="135"/>
      <c r="O39" s="592">
        <v>94.246136059999998</v>
      </c>
      <c r="P39" s="592"/>
      <c r="Q39" s="592">
        <v>1281.4459409999999</v>
      </c>
      <c r="T39" s="586"/>
      <c r="U39" s="586"/>
      <c r="V39" s="586"/>
    </row>
    <row r="40" spans="2:22" s="570" customFormat="1" ht="15" customHeight="1">
      <c r="B40" s="578"/>
      <c r="D40" s="127">
        <v>2023</v>
      </c>
      <c r="E40" s="594">
        <v>20</v>
      </c>
      <c r="F40" s="594"/>
      <c r="G40" s="595">
        <v>1739</v>
      </c>
      <c r="H40" s="594"/>
      <c r="I40" s="594">
        <v>31</v>
      </c>
      <c r="J40" s="594"/>
      <c r="K40" s="594">
        <v>6</v>
      </c>
      <c r="L40" s="594"/>
      <c r="M40" s="594">
        <v>22</v>
      </c>
      <c r="N40" s="594"/>
      <c r="O40" s="592">
        <v>102.2439887</v>
      </c>
      <c r="P40" s="592"/>
      <c r="Q40" s="592">
        <v>758.827493</v>
      </c>
      <c r="T40" s="586"/>
      <c r="U40" s="586"/>
      <c r="V40" s="586"/>
    </row>
    <row r="41" spans="2:22" s="570" customFormat="1" ht="15" customHeight="1">
      <c r="B41" s="578"/>
      <c r="D41" s="127">
        <v>2024</v>
      </c>
      <c r="E41" s="570">
        <v>20</v>
      </c>
      <c r="G41" s="570">
        <v>1729</v>
      </c>
      <c r="I41" s="570">
        <v>27</v>
      </c>
      <c r="K41" s="570">
        <v>5</v>
      </c>
      <c r="M41" s="570">
        <v>25</v>
      </c>
      <c r="O41" s="592">
        <v>59.258972990000004</v>
      </c>
      <c r="P41" s="592"/>
      <c r="Q41" s="592">
        <v>866.52166390000002</v>
      </c>
      <c r="T41" s="586"/>
      <c r="U41" s="586"/>
      <c r="V41" s="586"/>
    </row>
    <row r="42" spans="2:22" s="570" customFormat="1" ht="7.5" customHeight="1">
      <c r="B42" s="578"/>
      <c r="D42" s="127"/>
      <c r="E42" s="594"/>
      <c r="F42" s="594"/>
      <c r="G42" s="595"/>
      <c r="H42" s="594"/>
      <c r="I42" s="594"/>
      <c r="J42" s="594"/>
      <c r="K42" s="594"/>
      <c r="L42" s="594"/>
      <c r="M42" s="594"/>
      <c r="N42" s="594"/>
      <c r="O42" s="592"/>
      <c r="P42" s="592"/>
      <c r="Q42" s="592"/>
      <c r="T42" s="586"/>
      <c r="U42" s="586"/>
      <c r="V42" s="596"/>
    </row>
    <row r="43" spans="2:22" s="570" customFormat="1" ht="15" customHeight="1">
      <c r="B43" s="578" t="s">
        <v>11</v>
      </c>
      <c r="C43" s="578"/>
      <c r="D43" s="127">
        <v>2022</v>
      </c>
      <c r="E43" s="570">
        <v>28</v>
      </c>
      <c r="G43" s="591">
        <v>1302</v>
      </c>
      <c r="I43" s="570">
        <v>5</v>
      </c>
      <c r="K43" s="570">
        <v>5</v>
      </c>
      <c r="M43" s="570">
        <v>15</v>
      </c>
      <c r="O43" s="592">
        <v>31.227312000000001</v>
      </c>
      <c r="P43" s="592"/>
      <c r="Q43" s="592">
        <v>613.99123299999997</v>
      </c>
      <c r="T43" s="586"/>
      <c r="U43" s="586"/>
      <c r="V43" s="586"/>
    </row>
    <row r="44" spans="2:22" s="570" customFormat="1" ht="15" customHeight="1">
      <c r="B44" s="578"/>
      <c r="C44" s="578"/>
      <c r="D44" s="127">
        <v>2023</v>
      </c>
      <c r="E44" s="570">
        <v>28</v>
      </c>
      <c r="G44" s="591">
        <v>1759</v>
      </c>
      <c r="I44" s="570">
        <v>5</v>
      </c>
      <c r="K44" s="570">
        <v>8</v>
      </c>
      <c r="M44" s="570">
        <v>18</v>
      </c>
      <c r="O44" s="592">
        <v>300.69959889999996</v>
      </c>
      <c r="P44" s="592"/>
      <c r="Q44" s="592">
        <v>578.30198800000005</v>
      </c>
      <c r="T44" s="586"/>
      <c r="U44" s="586"/>
      <c r="V44" s="586"/>
    </row>
    <row r="45" spans="2:22" s="570" customFormat="1" ht="15" customHeight="1">
      <c r="B45" s="578"/>
      <c r="C45" s="578"/>
      <c r="D45" s="127">
        <v>2024</v>
      </c>
      <c r="E45" s="570">
        <v>28</v>
      </c>
      <c r="G45" s="570">
        <v>2106</v>
      </c>
      <c r="I45" s="570">
        <v>4</v>
      </c>
      <c r="K45" s="570">
        <v>10</v>
      </c>
      <c r="M45" s="570">
        <v>38</v>
      </c>
      <c r="O45" s="592">
        <v>141.20981840000002</v>
      </c>
      <c r="P45" s="592"/>
      <c r="Q45" s="592">
        <v>567.70950589999995</v>
      </c>
      <c r="T45" s="586"/>
      <c r="U45" s="586"/>
      <c r="V45" s="586"/>
    </row>
    <row r="46" spans="2:22" s="570" customFormat="1" ht="7.5" customHeight="1">
      <c r="B46" s="578"/>
      <c r="C46" s="578"/>
      <c r="D46" s="127"/>
      <c r="G46" s="591"/>
      <c r="O46" s="592"/>
      <c r="P46" s="592"/>
      <c r="Q46" s="592"/>
      <c r="T46" s="586"/>
      <c r="U46" s="586"/>
      <c r="V46" s="596"/>
    </row>
    <row r="47" spans="2:22" s="570" customFormat="1" ht="15" customHeight="1">
      <c r="B47" s="578" t="s">
        <v>12</v>
      </c>
      <c r="D47" s="127">
        <v>2022</v>
      </c>
      <c r="E47" s="135">
        <v>34</v>
      </c>
      <c r="F47" s="135"/>
      <c r="G47" s="396">
        <v>3246</v>
      </c>
      <c r="H47" s="135"/>
      <c r="I47" s="135">
        <v>3</v>
      </c>
      <c r="J47" s="135"/>
      <c r="K47" s="597">
        <v>14</v>
      </c>
      <c r="L47" s="597"/>
      <c r="M47" s="135">
        <v>43</v>
      </c>
      <c r="N47" s="135"/>
      <c r="O47" s="592">
        <v>240.4115209</v>
      </c>
      <c r="P47" s="592"/>
      <c r="Q47" s="592">
        <v>265.81300210000001</v>
      </c>
      <c r="T47" s="586"/>
      <c r="U47" s="586"/>
      <c r="V47" s="586"/>
    </row>
    <row r="48" spans="2:22" s="570" customFormat="1" ht="15" customHeight="1">
      <c r="B48" s="578"/>
      <c r="D48" s="127">
        <v>2023</v>
      </c>
      <c r="E48" s="594">
        <v>36</v>
      </c>
      <c r="F48" s="594"/>
      <c r="G48" s="595">
        <v>3372</v>
      </c>
      <c r="H48" s="594"/>
      <c r="I48" s="594">
        <v>0</v>
      </c>
      <c r="J48" s="594"/>
      <c r="K48" s="594">
        <v>16</v>
      </c>
      <c r="L48" s="594"/>
      <c r="M48" s="594">
        <v>42</v>
      </c>
      <c r="N48" s="594"/>
      <c r="O48" s="592">
        <v>135.40667790000001</v>
      </c>
      <c r="P48" s="592"/>
      <c r="Q48" s="592">
        <v>579.24932939999997</v>
      </c>
      <c r="T48" s="586"/>
      <c r="U48" s="586"/>
      <c r="V48" s="586"/>
    </row>
    <row r="49" spans="2:22" s="570" customFormat="1" ht="15" customHeight="1">
      <c r="B49" s="578"/>
      <c r="D49" s="127">
        <v>2024</v>
      </c>
      <c r="E49" s="570">
        <v>35</v>
      </c>
      <c r="G49" s="570">
        <v>4025</v>
      </c>
      <c r="I49" s="570">
        <v>12</v>
      </c>
      <c r="K49" s="570">
        <v>15</v>
      </c>
      <c r="M49" s="570">
        <v>37</v>
      </c>
      <c r="O49" s="592">
        <v>112.9057778</v>
      </c>
      <c r="P49" s="592"/>
      <c r="Q49" s="592">
        <v>275.21946280000003</v>
      </c>
      <c r="T49" s="586"/>
      <c r="U49" s="586"/>
      <c r="V49" s="586"/>
    </row>
    <row r="50" spans="2:22" s="570" customFormat="1" ht="7.5" customHeight="1">
      <c r="B50" s="578"/>
      <c r="D50" s="127"/>
      <c r="E50" s="594"/>
      <c r="F50" s="594"/>
      <c r="G50" s="595"/>
      <c r="H50" s="594"/>
      <c r="I50" s="598"/>
      <c r="J50" s="594"/>
      <c r="K50" s="598"/>
      <c r="L50" s="598"/>
      <c r="M50" s="594"/>
      <c r="N50" s="594"/>
      <c r="O50" s="592"/>
      <c r="P50" s="592"/>
      <c r="Q50" s="592"/>
      <c r="T50" s="586"/>
      <c r="U50" s="586"/>
      <c r="V50" s="596"/>
    </row>
    <row r="51" spans="2:22" s="570" customFormat="1" ht="15" customHeight="1">
      <c r="B51" s="578" t="s">
        <v>13</v>
      </c>
      <c r="C51" s="578"/>
      <c r="D51" s="127">
        <v>2022</v>
      </c>
      <c r="E51" s="570">
        <v>5</v>
      </c>
      <c r="G51" s="591">
        <v>330</v>
      </c>
      <c r="I51" s="570">
        <v>1</v>
      </c>
      <c r="K51" s="599">
        <v>0</v>
      </c>
      <c r="L51" s="599"/>
      <c r="M51" s="598">
        <v>1</v>
      </c>
      <c r="O51" s="592">
        <v>2.8782999999999999</v>
      </c>
      <c r="P51" s="592"/>
      <c r="Q51" s="592">
        <v>9.5762499999999999</v>
      </c>
      <c r="T51" s="586"/>
      <c r="U51" s="586"/>
      <c r="V51" s="586"/>
    </row>
    <row r="52" spans="2:22" s="570" customFormat="1" ht="15" customHeight="1">
      <c r="B52" s="578"/>
      <c r="C52" s="578"/>
      <c r="D52" s="127">
        <v>2023</v>
      </c>
      <c r="E52" s="570">
        <v>5</v>
      </c>
      <c r="G52" s="591">
        <v>536</v>
      </c>
      <c r="I52" s="600">
        <v>0</v>
      </c>
      <c r="K52" s="601">
        <v>1</v>
      </c>
      <c r="L52" s="601"/>
      <c r="M52" s="598">
        <v>0</v>
      </c>
      <c r="O52" s="592">
        <v>2.4051999999999998</v>
      </c>
      <c r="P52" s="592"/>
      <c r="Q52" s="592">
        <v>3.1463999999999999</v>
      </c>
      <c r="T52" s="586"/>
      <c r="U52" s="586"/>
      <c r="V52" s="586"/>
    </row>
    <row r="53" spans="2:22" s="570" customFormat="1" ht="15" customHeight="1">
      <c r="B53" s="578"/>
      <c r="C53" s="578"/>
      <c r="D53" s="127">
        <v>2024</v>
      </c>
      <c r="E53" s="570">
        <v>5</v>
      </c>
      <c r="G53" s="570">
        <v>773</v>
      </c>
      <c r="I53" s="570">
        <v>1</v>
      </c>
      <c r="K53" s="570">
        <v>0</v>
      </c>
      <c r="M53" s="570">
        <v>8</v>
      </c>
      <c r="O53" s="592">
        <v>4.1589099999999997</v>
      </c>
      <c r="P53" s="592"/>
      <c r="Q53" s="592">
        <v>13.210839999999999</v>
      </c>
      <c r="T53" s="586"/>
      <c r="U53" s="586"/>
      <c r="V53" s="586"/>
    </row>
    <row r="54" spans="2:22" s="570" customFormat="1" ht="7.5" customHeight="1">
      <c r="B54" s="578"/>
      <c r="C54" s="578"/>
      <c r="D54" s="127"/>
      <c r="G54" s="591"/>
      <c r="O54" s="592"/>
      <c r="P54" s="592"/>
      <c r="Q54" s="592"/>
      <c r="T54" s="586"/>
      <c r="U54" s="586"/>
      <c r="V54" s="596"/>
    </row>
    <row r="55" spans="2:22" s="570" customFormat="1" ht="15" customHeight="1">
      <c r="B55" s="578" t="s">
        <v>14</v>
      </c>
      <c r="D55" s="127">
        <v>2022</v>
      </c>
      <c r="E55" s="135">
        <v>20</v>
      </c>
      <c r="F55" s="135"/>
      <c r="G55" s="396">
        <v>2062</v>
      </c>
      <c r="H55" s="135"/>
      <c r="I55" s="135">
        <v>39</v>
      </c>
      <c r="J55" s="135"/>
      <c r="K55" s="135">
        <v>3</v>
      </c>
      <c r="L55" s="135"/>
      <c r="M55" s="135">
        <v>27</v>
      </c>
      <c r="N55" s="135"/>
      <c r="O55" s="592">
        <v>1045.8256510000001</v>
      </c>
      <c r="P55" s="592"/>
      <c r="Q55" s="592">
        <v>1937.052678</v>
      </c>
      <c r="T55" s="586"/>
      <c r="U55" s="586"/>
      <c r="V55" s="586"/>
    </row>
    <row r="56" spans="2:22" s="570" customFormat="1" ht="15" customHeight="1">
      <c r="B56" s="578"/>
      <c r="D56" s="127">
        <v>2023</v>
      </c>
      <c r="E56" s="594">
        <v>20</v>
      </c>
      <c r="F56" s="594"/>
      <c r="G56" s="595">
        <v>1855</v>
      </c>
      <c r="H56" s="594"/>
      <c r="I56" s="594">
        <v>30</v>
      </c>
      <c r="J56" s="594"/>
      <c r="K56" s="594">
        <v>5</v>
      </c>
      <c r="L56" s="594"/>
      <c r="M56" s="594">
        <v>20</v>
      </c>
      <c r="N56" s="594"/>
      <c r="O56" s="592">
        <v>70.005672569999987</v>
      </c>
      <c r="P56" s="592"/>
      <c r="Q56" s="592">
        <v>456.53444710000002</v>
      </c>
      <c r="T56" s="586"/>
      <c r="U56" s="586"/>
      <c r="V56" s="586"/>
    </row>
    <row r="57" spans="2:22" s="570" customFormat="1" ht="15" customHeight="1">
      <c r="B57" s="578"/>
      <c r="D57" s="127">
        <v>2024</v>
      </c>
      <c r="E57" s="570">
        <v>20</v>
      </c>
      <c r="G57" s="570">
        <v>2250</v>
      </c>
      <c r="I57" s="570">
        <v>29</v>
      </c>
      <c r="K57" s="570">
        <v>4</v>
      </c>
      <c r="M57" s="570">
        <v>32</v>
      </c>
      <c r="O57" s="592">
        <v>46.144488819999999</v>
      </c>
      <c r="P57" s="592"/>
      <c r="Q57" s="592">
        <v>225.38510360000001</v>
      </c>
      <c r="T57" s="586"/>
      <c r="U57" s="586"/>
      <c r="V57" s="586"/>
    </row>
    <row r="58" spans="2:22" s="570" customFormat="1" ht="7.5" customHeight="1">
      <c r="B58" s="578"/>
      <c r="D58" s="127"/>
      <c r="E58" s="594"/>
      <c r="F58" s="594"/>
      <c r="G58" s="595"/>
      <c r="H58" s="594"/>
      <c r="I58" s="594"/>
      <c r="J58" s="594"/>
      <c r="K58" s="594"/>
      <c r="L58" s="594"/>
      <c r="M58" s="594"/>
      <c r="N58" s="594"/>
      <c r="O58" s="592"/>
      <c r="P58" s="592"/>
      <c r="Q58" s="592"/>
      <c r="T58" s="586"/>
      <c r="U58" s="586"/>
      <c r="V58" s="596"/>
    </row>
    <row r="59" spans="2:22" s="570" customFormat="1" ht="15" customHeight="1">
      <c r="B59" s="578" t="s">
        <v>15</v>
      </c>
      <c r="D59" s="127">
        <v>2022</v>
      </c>
      <c r="E59" s="570">
        <v>25</v>
      </c>
      <c r="G59" s="591">
        <v>1461</v>
      </c>
      <c r="I59" s="570">
        <v>8</v>
      </c>
      <c r="K59" s="570">
        <v>15</v>
      </c>
      <c r="M59" s="570">
        <v>40</v>
      </c>
      <c r="O59" s="592">
        <v>117.61228990000001</v>
      </c>
      <c r="P59" s="592"/>
      <c r="Q59" s="592">
        <v>226.11990230000001</v>
      </c>
      <c r="T59" s="586"/>
      <c r="U59" s="586"/>
      <c r="V59" s="586"/>
    </row>
    <row r="60" spans="2:22" s="570" customFormat="1" ht="15" customHeight="1">
      <c r="B60" s="578"/>
      <c r="D60" s="127">
        <v>2023</v>
      </c>
      <c r="E60" s="570">
        <v>25</v>
      </c>
      <c r="G60" s="591">
        <v>2474</v>
      </c>
      <c r="I60" s="570">
        <v>10</v>
      </c>
      <c r="K60" s="570">
        <v>11</v>
      </c>
      <c r="M60" s="570">
        <v>31</v>
      </c>
      <c r="O60" s="592">
        <v>489.3865098</v>
      </c>
      <c r="P60" s="592"/>
      <c r="Q60" s="592">
        <v>737.1103564</v>
      </c>
      <c r="T60" s="586"/>
      <c r="U60" s="586"/>
      <c r="V60" s="586"/>
    </row>
    <row r="61" spans="2:22" s="570" customFormat="1" ht="15" customHeight="1">
      <c r="B61" s="578"/>
      <c r="D61" s="127">
        <v>2024</v>
      </c>
      <c r="E61" s="570">
        <v>27</v>
      </c>
      <c r="G61" s="570">
        <v>3649</v>
      </c>
      <c r="I61" s="570">
        <v>19</v>
      </c>
      <c r="K61" s="570">
        <v>22</v>
      </c>
      <c r="M61" s="570">
        <v>40</v>
      </c>
      <c r="O61" s="592">
        <v>131.4295242</v>
      </c>
      <c r="P61" s="592"/>
      <c r="Q61" s="592">
        <v>313.02440860000002</v>
      </c>
      <c r="T61" s="586"/>
      <c r="U61" s="586"/>
      <c r="V61" s="586"/>
    </row>
    <row r="62" spans="2:22" s="570" customFormat="1" ht="7.5" customHeight="1">
      <c r="B62" s="578"/>
      <c r="D62" s="127"/>
      <c r="G62" s="591" t="s">
        <v>474</v>
      </c>
      <c r="I62" s="570" t="s">
        <v>474</v>
      </c>
      <c r="K62" s="570" t="s">
        <v>474</v>
      </c>
      <c r="M62" s="570" t="s">
        <v>474</v>
      </c>
      <c r="O62" s="592"/>
      <c r="P62" s="592"/>
      <c r="Q62" s="592"/>
      <c r="T62" s="586"/>
      <c r="U62" s="586"/>
      <c r="V62" s="596"/>
    </row>
    <row r="63" spans="2:22" s="570" customFormat="1" ht="15" customHeight="1">
      <c r="B63" s="578" t="s">
        <v>16</v>
      </c>
      <c r="D63" s="127">
        <v>2022</v>
      </c>
      <c r="E63" s="135">
        <v>38</v>
      </c>
      <c r="F63" s="135"/>
      <c r="G63" s="396">
        <v>1644</v>
      </c>
      <c r="H63" s="135"/>
      <c r="I63" s="135">
        <v>9</v>
      </c>
      <c r="J63" s="135"/>
      <c r="K63" s="135">
        <v>22</v>
      </c>
      <c r="L63" s="135"/>
      <c r="M63" s="135">
        <v>39</v>
      </c>
      <c r="N63" s="135"/>
      <c r="O63" s="592">
        <v>74.937502309999999</v>
      </c>
      <c r="P63" s="592"/>
      <c r="Q63" s="592">
        <v>434.31822069999998</v>
      </c>
      <c r="T63" s="586"/>
      <c r="U63" s="586"/>
      <c r="V63" s="586"/>
    </row>
    <row r="64" spans="2:22" s="570" customFormat="1" ht="15" customHeight="1">
      <c r="B64" s="578"/>
      <c r="D64" s="127">
        <v>2023</v>
      </c>
      <c r="E64" s="594">
        <v>38</v>
      </c>
      <c r="F64" s="594"/>
      <c r="G64" s="595">
        <v>2096</v>
      </c>
      <c r="H64" s="594"/>
      <c r="I64" s="594">
        <v>5</v>
      </c>
      <c r="J64" s="594"/>
      <c r="K64" s="594">
        <v>11</v>
      </c>
      <c r="L64" s="594"/>
      <c r="M64" s="594">
        <v>33</v>
      </c>
      <c r="N64" s="594"/>
      <c r="O64" s="592">
        <v>153.60490060000001</v>
      </c>
      <c r="P64" s="592"/>
      <c r="Q64" s="592">
        <v>1192.8487500000001</v>
      </c>
      <c r="T64" s="586"/>
      <c r="U64" s="586"/>
      <c r="V64" s="586"/>
    </row>
    <row r="65" spans="2:22" s="570" customFormat="1" ht="15" customHeight="1">
      <c r="B65" s="578"/>
      <c r="D65" s="127">
        <v>2024</v>
      </c>
      <c r="E65" s="570">
        <v>38</v>
      </c>
      <c r="G65" s="570">
        <v>2176</v>
      </c>
      <c r="I65" s="570">
        <v>3</v>
      </c>
      <c r="K65" s="570">
        <v>11</v>
      </c>
      <c r="M65" s="570">
        <v>51</v>
      </c>
      <c r="O65" s="592">
        <v>199.92119580000002</v>
      </c>
      <c r="P65" s="592"/>
      <c r="Q65" s="592">
        <v>926.02616379999995</v>
      </c>
      <c r="T65" s="586"/>
      <c r="U65" s="586"/>
      <c r="V65" s="586"/>
    </row>
    <row r="66" spans="2:22" s="570" customFormat="1" ht="7.5" customHeight="1">
      <c r="B66" s="578"/>
      <c r="D66" s="127"/>
      <c r="E66" s="594"/>
      <c r="F66" s="594"/>
      <c r="G66" s="595"/>
      <c r="H66" s="594"/>
      <c r="I66" s="594"/>
      <c r="J66" s="594"/>
      <c r="K66" s="594"/>
      <c r="L66" s="594"/>
      <c r="M66" s="594"/>
      <c r="N66" s="594"/>
      <c r="O66" s="592"/>
      <c r="P66" s="592"/>
      <c r="Q66" s="592"/>
      <c r="T66" s="586"/>
      <c r="U66" s="586"/>
      <c r="V66" s="596"/>
    </row>
    <row r="67" spans="2:22" s="570" customFormat="1" ht="15" customHeight="1">
      <c r="B67" s="578" t="s">
        <v>17</v>
      </c>
      <c r="D67" s="127">
        <v>2022</v>
      </c>
      <c r="E67" s="570">
        <v>37</v>
      </c>
      <c r="G67" s="591">
        <v>6215</v>
      </c>
      <c r="I67" s="570">
        <v>2</v>
      </c>
      <c r="K67" s="570">
        <v>16</v>
      </c>
      <c r="M67" s="570">
        <v>50</v>
      </c>
      <c r="O67" s="592">
        <v>363.27220839999995</v>
      </c>
      <c r="P67" s="592"/>
      <c r="Q67" s="592">
        <v>2186.1317399999998</v>
      </c>
      <c r="T67" s="586"/>
      <c r="U67" s="586"/>
      <c r="V67" s="586"/>
    </row>
    <row r="68" spans="2:22" s="570" customFormat="1" ht="15" customHeight="1">
      <c r="B68" s="578"/>
      <c r="D68" s="127">
        <v>2023</v>
      </c>
      <c r="E68" s="570">
        <v>37</v>
      </c>
      <c r="G68" s="591">
        <v>6990</v>
      </c>
      <c r="I68" s="600">
        <v>3</v>
      </c>
      <c r="J68" s="600"/>
      <c r="K68" s="600">
        <v>21</v>
      </c>
      <c r="L68" s="600"/>
      <c r="M68" s="600">
        <v>53</v>
      </c>
      <c r="N68" s="600"/>
      <c r="O68" s="592">
        <v>901.57325739999999</v>
      </c>
      <c r="P68" s="592"/>
      <c r="Q68" s="592">
        <v>1957.6685170000001</v>
      </c>
      <c r="T68" s="586"/>
      <c r="U68" s="586"/>
      <c r="V68" s="586"/>
    </row>
    <row r="69" spans="2:22" s="570" customFormat="1" ht="15" customHeight="1">
      <c r="B69" s="578"/>
      <c r="D69" s="127">
        <v>2024</v>
      </c>
      <c r="E69" s="570">
        <v>38</v>
      </c>
      <c r="G69" s="570">
        <v>6680</v>
      </c>
      <c r="I69" s="570">
        <v>8</v>
      </c>
      <c r="K69" s="570">
        <v>17</v>
      </c>
      <c r="M69" s="570">
        <v>62</v>
      </c>
      <c r="O69" s="592">
        <v>383.07211430000001</v>
      </c>
      <c r="P69" s="592"/>
      <c r="Q69" s="592">
        <v>1091.8012670000001</v>
      </c>
      <c r="T69" s="586"/>
      <c r="U69" s="586"/>
      <c r="V69" s="586"/>
    </row>
    <row r="70" spans="2:22" s="570" customFormat="1" ht="7.5" customHeight="1">
      <c r="B70" s="578"/>
      <c r="D70" s="127"/>
      <c r="G70" s="591"/>
      <c r="I70" s="600"/>
      <c r="J70" s="600"/>
      <c r="K70" s="599"/>
      <c r="L70" s="599"/>
      <c r="M70" s="600"/>
      <c r="N70" s="600"/>
      <c r="O70" s="592"/>
      <c r="P70" s="592"/>
      <c r="Q70" s="592"/>
      <c r="T70" s="586"/>
      <c r="U70" s="586"/>
      <c r="V70" s="596"/>
    </row>
    <row r="71" spans="2:22" s="570" customFormat="1" ht="15" customHeight="1">
      <c r="B71" s="578" t="s">
        <v>18</v>
      </c>
      <c r="D71" s="127">
        <v>2022</v>
      </c>
      <c r="E71" s="135">
        <v>17</v>
      </c>
      <c r="F71" s="135"/>
      <c r="G71" s="396">
        <v>1019</v>
      </c>
      <c r="H71" s="135"/>
      <c r="I71" s="600">
        <v>0</v>
      </c>
      <c r="J71" s="135"/>
      <c r="K71" s="135">
        <v>1</v>
      </c>
      <c r="L71" s="135"/>
      <c r="M71" s="135">
        <v>9</v>
      </c>
      <c r="N71" s="135"/>
      <c r="O71" s="592">
        <v>15.34176448</v>
      </c>
      <c r="P71" s="592"/>
      <c r="Q71" s="592">
        <v>262.06728950000002</v>
      </c>
      <c r="T71" s="586"/>
      <c r="U71" s="586"/>
      <c r="V71" s="586"/>
    </row>
    <row r="72" spans="2:22" s="570" customFormat="1" ht="15" customHeight="1">
      <c r="B72" s="578"/>
      <c r="D72" s="127">
        <v>2023</v>
      </c>
      <c r="E72" s="594">
        <v>17</v>
      </c>
      <c r="F72" s="594"/>
      <c r="G72" s="595">
        <v>1727</v>
      </c>
      <c r="H72" s="594"/>
      <c r="I72" s="598">
        <v>2</v>
      </c>
      <c r="J72" s="594"/>
      <c r="K72" s="594">
        <v>1</v>
      </c>
      <c r="L72" s="594"/>
      <c r="M72" s="594">
        <v>8</v>
      </c>
      <c r="N72" s="594"/>
      <c r="O72" s="592">
        <v>22.553233250000002</v>
      </c>
      <c r="P72" s="592"/>
      <c r="Q72" s="592">
        <v>79.114038190000002</v>
      </c>
      <c r="T72" s="586"/>
      <c r="U72" s="586"/>
      <c r="V72" s="586"/>
    </row>
    <row r="73" spans="2:22" s="570" customFormat="1" ht="15" customHeight="1">
      <c r="B73" s="578"/>
      <c r="D73" s="127">
        <v>2024</v>
      </c>
      <c r="E73" s="570">
        <v>17</v>
      </c>
      <c r="G73" s="570">
        <v>2559</v>
      </c>
      <c r="I73" s="570">
        <v>10</v>
      </c>
      <c r="K73" s="570">
        <v>0</v>
      </c>
      <c r="M73" s="570">
        <v>9</v>
      </c>
      <c r="O73" s="592">
        <v>22.786880140000001</v>
      </c>
      <c r="P73" s="592"/>
      <c r="Q73" s="592">
        <v>380.3425426</v>
      </c>
      <c r="T73" s="586"/>
      <c r="U73" s="586"/>
      <c r="V73" s="586"/>
    </row>
    <row r="74" spans="2:22" s="570" customFormat="1" ht="7.5" customHeight="1">
      <c r="B74" s="578"/>
      <c r="D74" s="127"/>
      <c r="E74" s="594"/>
      <c r="F74" s="594"/>
      <c r="G74" s="595"/>
      <c r="H74" s="594"/>
      <c r="I74" s="594"/>
      <c r="J74" s="594"/>
      <c r="K74" s="594"/>
      <c r="L74" s="594"/>
      <c r="M74" s="594"/>
      <c r="N74" s="594"/>
      <c r="O74" s="592"/>
      <c r="P74" s="592"/>
      <c r="Q74" s="592"/>
      <c r="T74" s="586"/>
      <c r="U74" s="586"/>
      <c r="V74" s="596"/>
    </row>
    <row r="75" spans="2:22" s="570" customFormat="1" ht="15" customHeight="1">
      <c r="B75" s="578" t="s">
        <v>20</v>
      </c>
      <c r="D75" s="127">
        <v>2022</v>
      </c>
      <c r="E75" s="570">
        <v>19</v>
      </c>
      <c r="G75" s="591">
        <v>1298</v>
      </c>
      <c r="I75" s="600">
        <v>23</v>
      </c>
      <c r="J75" s="600"/>
      <c r="K75" s="600">
        <v>5</v>
      </c>
      <c r="L75" s="600"/>
      <c r="M75" s="600">
        <v>24</v>
      </c>
      <c r="N75" s="600"/>
      <c r="O75" s="592">
        <v>44.174892</v>
      </c>
      <c r="P75" s="592"/>
      <c r="Q75" s="592">
        <v>1814.1217054899998</v>
      </c>
      <c r="T75" s="586"/>
      <c r="U75" s="586"/>
      <c r="V75" s="586"/>
    </row>
    <row r="76" spans="2:22" s="570" customFormat="1" ht="15" customHeight="1">
      <c r="B76" s="578"/>
      <c r="D76" s="127">
        <v>2023</v>
      </c>
      <c r="E76" s="570">
        <v>20</v>
      </c>
      <c r="G76" s="591">
        <v>1400</v>
      </c>
      <c r="I76" s="600">
        <v>17</v>
      </c>
      <c r="J76" s="600"/>
      <c r="K76" s="600">
        <v>3</v>
      </c>
      <c r="L76" s="600"/>
      <c r="M76" s="599">
        <v>15</v>
      </c>
      <c r="N76" s="600"/>
      <c r="O76" s="592">
        <v>69.291123620000008</v>
      </c>
      <c r="P76" s="592"/>
      <c r="Q76" s="592">
        <v>751.09926475999998</v>
      </c>
      <c r="T76" s="586"/>
      <c r="U76" s="586"/>
      <c r="V76" s="586"/>
    </row>
    <row r="77" spans="2:22" s="570" customFormat="1" ht="15" customHeight="1">
      <c r="B77" s="578"/>
      <c r="D77" s="127">
        <v>2024</v>
      </c>
      <c r="E77" s="570">
        <v>20</v>
      </c>
      <c r="G77" s="570">
        <v>1556</v>
      </c>
      <c r="I77" s="570">
        <v>19</v>
      </c>
      <c r="K77" s="570">
        <v>5</v>
      </c>
      <c r="M77" s="570">
        <v>37</v>
      </c>
      <c r="O77" s="592">
        <v>78.829859799999994</v>
      </c>
      <c r="P77" s="592"/>
      <c r="Q77" s="592">
        <v>274.773325</v>
      </c>
      <c r="T77" s="586"/>
      <c r="U77" s="586"/>
      <c r="V77" s="586"/>
    </row>
    <row r="78" spans="2:22" s="570" customFormat="1" ht="7.5" customHeight="1">
      <c r="B78" s="578"/>
      <c r="D78" s="127"/>
      <c r="G78" s="591"/>
      <c r="I78" s="599"/>
      <c r="J78" s="600"/>
      <c r="K78" s="599"/>
      <c r="L78" s="599"/>
      <c r="M78" s="600"/>
      <c r="N78" s="600"/>
      <c r="O78" s="592"/>
      <c r="P78" s="592"/>
      <c r="Q78" s="592"/>
      <c r="T78" s="586"/>
      <c r="U78" s="586"/>
      <c r="V78" s="596"/>
    </row>
    <row r="79" spans="2:22" s="570" customFormat="1" ht="15" customHeight="1">
      <c r="B79" s="578" t="s">
        <v>78</v>
      </c>
      <c r="D79" s="127">
        <v>2022</v>
      </c>
      <c r="E79" s="135">
        <v>3</v>
      </c>
      <c r="F79" s="135"/>
      <c r="G79" s="396">
        <v>171</v>
      </c>
      <c r="H79" s="135"/>
      <c r="I79" s="600">
        <v>0</v>
      </c>
      <c r="J79" s="135"/>
      <c r="K79" s="600">
        <v>0</v>
      </c>
      <c r="L79" s="600"/>
      <c r="M79" s="135">
        <v>2</v>
      </c>
      <c r="N79" s="135"/>
      <c r="O79" s="592">
        <v>3.2424019999999998</v>
      </c>
      <c r="P79" s="592"/>
      <c r="Q79" s="592">
        <v>80.797030000000007</v>
      </c>
      <c r="T79" s="586"/>
      <c r="U79" s="586"/>
      <c r="V79" s="586"/>
    </row>
    <row r="80" spans="2:22" s="570" customFormat="1" ht="15" customHeight="1">
      <c r="B80" s="578"/>
      <c r="D80" s="127">
        <v>2023</v>
      </c>
      <c r="E80" s="594">
        <v>3</v>
      </c>
      <c r="F80" s="594"/>
      <c r="G80" s="595">
        <v>203</v>
      </c>
      <c r="H80" s="594"/>
      <c r="I80" s="600">
        <v>0</v>
      </c>
      <c r="J80" s="594"/>
      <c r="K80" s="600">
        <v>0</v>
      </c>
      <c r="L80" s="600"/>
      <c r="M80" s="598">
        <v>1</v>
      </c>
      <c r="N80" s="594"/>
      <c r="O80" s="592">
        <v>1.117375</v>
      </c>
      <c r="P80" s="592"/>
      <c r="Q80" s="592">
        <v>85.169804999999997</v>
      </c>
      <c r="T80" s="586"/>
      <c r="U80" s="586"/>
      <c r="V80" s="586"/>
    </row>
    <row r="81" spans="1:23" s="570" customFormat="1" ht="15" customHeight="1">
      <c r="B81" s="578"/>
      <c r="D81" s="127">
        <v>2024</v>
      </c>
      <c r="E81" s="570">
        <v>3</v>
      </c>
      <c r="G81" s="570">
        <v>360</v>
      </c>
      <c r="I81" s="570">
        <v>0</v>
      </c>
      <c r="K81" s="570">
        <v>1</v>
      </c>
      <c r="M81" s="570">
        <v>4</v>
      </c>
      <c r="O81" s="592">
        <v>2.9553527000000002</v>
      </c>
      <c r="P81" s="592"/>
      <c r="Q81" s="592">
        <v>14.060891</v>
      </c>
      <c r="T81" s="586"/>
      <c r="U81" s="586"/>
      <c r="V81" s="586"/>
    </row>
    <row r="82" spans="1:23" s="570" customFormat="1" ht="7.5" customHeight="1">
      <c r="B82" s="578"/>
      <c r="D82" s="127"/>
      <c r="E82" s="594"/>
      <c r="F82" s="594"/>
      <c r="G82" s="595"/>
      <c r="H82" s="594"/>
      <c r="I82" s="594"/>
      <c r="J82" s="594"/>
      <c r="K82" s="598"/>
      <c r="L82" s="598"/>
      <c r="M82" s="598"/>
      <c r="N82" s="594"/>
      <c r="O82" s="592"/>
      <c r="P82" s="592"/>
      <c r="Q82" s="592"/>
      <c r="T82" s="586"/>
      <c r="U82" s="586"/>
      <c r="V82" s="596"/>
    </row>
    <row r="83" spans="1:23" s="570" customFormat="1" ht="15" customHeight="1">
      <c r="A83" s="571"/>
      <c r="B83" s="578" t="s">
        <v>77</v>
      </c>
      <c r="C83" s="578"/>
      <c r="D83" s="127">
        <v>2022</v>
      </c>
      <c r="E83" s="570">
        <v>2</v>
      </c>
      <c r="G83" s="570">
        <v>66</v>
      </c>
      <c r="I83" s="598">
        <v>2</v>
      </c>
      <c r="J83" s="600"/>
      <c r="K83" s="600">
        <v>0</v>
      </c>
      <c r="L83" s="600"/>
      <c r="M83" s="570">
        <v>3</v>
      </c>
      <c r="O83" s="592">
        <v>32.167717350000004</v>
      </c>
      <c r="P83" s="592"/>
      <c r="Q83" s="592">
        <v>139.97992099999999</v>
      </c>
      <c r="T83" s="586"/>
      <c r="U83" s="586"/>
      <c r="V83" s="586"/>
      <c r="W83" s="602"/>
    </row>
    <row r="84" spans="1:23" s="570" customFormat="1" ht="15" customHeight="1">
      <c r="A84" s="571"/>
      <c r="B84" s="578"/>
      <c r="C84" s="578"/>
      <c r="D84" s="127">
        <v>2023</v>
      </c>
      <c r="E84" s="570">
        <v>2</v>
      </c>
      <c r="G84" s="570">
        <v>67</v>
      </c>
      <c r="I84" s="570">
        <v>1</v>
      </c>
      <c r="K84" s="600">
        <v>0</v>
      </c>
      <c r="L84" s="600"/>
      <c r="M84" s="570">
        <v>3</v>
      </c>
      <c r="O84" s="592">
        <v>2.270737</v>
      </c>
      <c r="P84" s="592"/>
      <c r="Q84" s="592">
        <v>7.397875</v>
      </c>
      <c r="T84" s="586"/>
      <c r="U84" s="586"/>
      <c r="V84" s="586"/>
      <c r="W84" s="602"/>
    </row>
    <row r="85" spans="1:23" s="570" customFormat="1" ht="15" customHeight="1">
      <c r="A85" s="571"/>
      <c r="B85" s="578"/>
      <c r="C85" s="578"/>
      <c r="D85" s="127">
        <v>2024</v>
      </c>
      <c r="E85" s="570">
        <v>2</v>
      </c>
      <c r="G85" s="570">
        <v>83</v>
      </c>
      <c r="I85" s="570">
        <v>0</v>
      </c>
      <c r="K85" s="570">
        <v>0</v>
      </c>
      <c r="M85" s="570">
        <v>2</v>
      </c>
      <c r="O85" s="592">
        <v>0.82264999999999999</v>
      </c>
      <c r="P85" s="592"/>
      <c r="Q85" s="592">
        <v>10.786149999999999</v>
      </c>
      <c r="T85" s="586"/>
      <c r="U85" s="586"/>
      <c r="V85" s="586"/>
      <c r="W85" s="602"/>
    </row>
    <row r="86" spans="1:23" ht="7.5" customHeight="1" thickBot="1">
      <c r="A86" s="603"/>
      <c r="B86" s="603"/>
      <c r="C86" s="604"/>
      <c r="D86" s="605"/>
      <c r="E86" s="604"/>
      <c r="F86" s="604"/>
      <c r="G86" s="604"/>
      <c r="H86" s="604"/>
      <c r="I86" s="604"/>
      <c r="J86" s="604"/>
      <c r="K86" s="604"/>
      <c r="L86" s="604"/>
      <c r="M86" s="604"/>
      <c r="N86" s="604"/>
      <c r="O86" s="604"/>
      <c r="P86" s="604"/>
      <c r="Q86" s="604"/>
      <c r="R86" s="603"/>
    </row>
    <row r="87" spans="1:23" s="606" customFormat="1" ht="15" customHeight="1">
      <c r="D87" s="607"/>
      <c r="N87" s="608"/>
      <c r="Q87" s="608"/>
      <c r="R87" s="609" t="s">
        <v>163</v>
      </c>
    </row>
    <row r="88" spans="1:23" s="606" customFormat="1" ht="13.5" customHeight="1">
      <c r="C88" s="610"/>
      <c r="D88" s="611"/>
      <c r="E88" s="610"/>
      <c r="N88" s="612"/>
      <c r="Q88" s="612"/>
      <c r="R88" s="613" t="s">
        <v>283</v>
      </c>
    </row>
    <row r="89" spans="1:23" s="606" customFormat="1" ht="13.5" customHeight="1">
      <c r="C89" s="610"/>
      <c r="D89" s="611"/>
      <c r="E89" s="610"/>
      <c r="N89" s="612"/>
      <c r="Q89" s="612"/>
      <c r="R89" s="613"/>
    </row>
    <row r="90" spans="1:23" s="606" customFormat="1" ht="13.5" customHeight="1">
      <c r="B90" s="310" t="s">
        <v>606</v>
      </c>
      <c r="C90" s="610"/>
      <c r="D90" s="611"/>
      <c r="E90" s="610"/>
      <c r="N90" s="612"/>
      <c r="Q90" s="612"/>
      <c r="R90" s="613"/>
    </row>
    <row r="91" spans="1:23" s="610" customFormat="1" ht="14.25" customHeight="1">
      <c r="A91" s="608"/>
      <c r="B91" s="610" t="s">
        <v>607</v>
      </c>
      <c r="C91" s="606"/>
      <c r="D91" s="607"/>
      <c r="E91" s="606"/>
      <c r="Q91" s="614"/>
    </row>
    <row r="92" spans="1:23" ht="13.5" customHeight="1">
      <c r="A92" s="606"/>
      <c r="B92" s="615" t="s">
        <v>292</v>
      </c>
    </row>
    <row r="94" spans="1:23">
      <c r="A94" s="616"/>
    </row>
    <row r="95" spans="1:23">
      <c r="A95" s="616"/>
    </row>
  </sheetData>
  <printOptions horizontalCentered="1"/>
  <pageMargins left="0.511811023622047" right="0.511811023622047" top="0.74803149606299202" bottom="0.74803149606299202" header="0.23622047244094499" footer="0.39370078740157499"/>
  <pageSetup paperSize="9" scale="63" orientation="portrait" r:id="rId1"/>
  <headerFooter alignWithMargins="0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8520F5A-F81D-476B-AD4C-A64BA48E4F9F}">
  <sheetPr>
    <tabColor rgb="FF92D050"/>
  </sheetPr>
  <dimension ref="A1:M85"/>
  <sheetViews>
    <sheetView showGridLines="0" view="pageBreakPreview" zoomScaleNormal="100" zoomScaleSheetLayoutView="100" workbookViewId="0">
      <pane xSplit="3" ySplit="13" topLeftCell="D14" activePane="bottomRight" state="frozen"/>
      <selection activeCell="E33" sqref="E33"/>
      <selection pane="topRight" activeCell="E33" sqref="E33"/>
      <selection pane="bottomLeft" activeCell="E33" sqref="E33"/>
      <selection pane="bottomRight" activeCell="B5" sqref="B5:B6"/>
    </sheetView>
  </sheetViews>
  <sheetFormatPr defaultColWidth="9.83203125" defaultRowHeight="16.5"/>
  <cols>
    <col min="1" max="1" width="1.33203125" style="222" customWidth="1"/>
    <col min="2" max="2" width="15.6640625" style="222" customWidth="1"/>
    <col min="3" max="3" width="9.5" style="222" customWidth="1"/>
    <col min="4" max="4" width="11" style="663" customWidth="1"/>
    <col min="5" max="11" width="14.5" style="222" customWidth="1"/>
    <col min="12" max="12" width="1.1640625" style="222" customWidth="1"/>
    <col min="13" max="13" width="9.83203125" style="222" hidden="1" customWidth="1"/>
    <col min="14" max="16384" width="9.83203125" style="222"/>
  </cols>
  <sheetData>
    <row r="1" spans="1:12">
      <c r="L1" s="69" t="s">
        <v>0</v>
      </c>
    </row>
    <row r="2" spans="1:12">
      <c r="L2" s="70" t="s">
        <v>1</v>
      </c>
    </row>
    <row r="5" spans="1:12">
      <c r="B5" s="219" t="s">
        <v>266</v>
      </c>
      <c r="C5" s="617" t="s">
        <v>608</v>
      </c>
      <c r="D5" s="618"/>
    </row>
    <row r="6" spans="1:12">
      <c r="B6" s="619" t="s">
        <v>267</v>
      </c>
      <c r="C6" s="620" t="s">
        <v>609</v>
      </c>
      <c r="D6" s="621"/>
    </row>
    <row r="8" spans="1:12" ht="7.5" customHeight="1" thickTop="1">
      <c r="A8" s="622"/>
      <c r="B8" s="623"/>
      <c r="C8" s="623"/>
      <c r="D8" s="624"/>
      <c r="E8" s="625"/>
      <c r="F8" s="623"/>
      <c r="G8" s="623"/>
      <c r="H8" s="623"/>
      <c r="I8" s="623"/>
      <c r="J8" s="623"/>
      <c r="K8" s="623"/>
      <c r="L8" s="623"/>
    </row>
    <row r="9" spans="1:12" s="630" customFormat="1" ht="13.5">
      <c r="A9" s="626"/>
      <c r="B9" s="587" t="s">
        <v>3</v>
      </c>
      <c r="C9" s="587"/>
      <c r="D9" s="627" t="s">
        <v>460</v>
      </c>
      <c r="E9" s="628" t="s">
        <v>4</v>
      </c>
      <c r="F9" s="629" t="s">
        <v>74</v>
      </c>
      <c r="G9" s="629" t="s">
        <v>73</v>
      </c>
      <c r="H9" s="629" t="s">
        <v>181</v>
      </c>
      <c r="I9" s="629" t="s">
        <v>339</v>
      </c>
      <c r="J9" s="629" t="s">
        <v>69</v>
      </c>
      <c r="K9" s="629" t="s">
        <v>341</v>
      </c>
      <c r="L9" s="587"/>
    </row>
    <row r="10" spans="1:12" s="630" customFormat="1" ht="13.5">
      <c r="A10" s="626"/>
      <c r="B10" s="631" t="s">
        <v>5</v>
      </c>
      <c r="C10" s="631"/>
      <c r="D10" s="632" t="s">
        <v>461</v>
      </c>
      <c r="E10" s="633" t="s">
        <v>19</v>
      </c>
      <c r="F10" s="629" t="s">
        <v>337</v>
      </c>
      <c r="G10" s="634" t="s">
        <v>194</v>
      </c>
      <c r="H10" s="634" t="s">
        <v>182</v>
      </c>
      <c r="I10" s="629" t="s">
        <v>340</v>
      </c>
      <c r="J10" s="634" t="s">
        <v>69</v>
      </c>
      <c r="K10" s="629" t="s">
        <v>70</v>
      </c>
      <c r="L10" s="635"/>
    </row>
    <row r="11" spans="1:12" s="630" customFormat="1" ht="15.75" customHeight="1">
      <c r="A11" s="626"/>
      <c r="D11" s="636"/>
      <c r="F11" s="634" t="s">
        <v>199</v>
      </c>
      <c r="G11" s="637"/>
      <c r="H11" s="629"/>
      <c r="I11" s="634" t="s">
        <v>131</v>
      </c>
      <c r="J11" s="638"/>
      <c r="K11" s="634" t="s">
        <v>84</v>
      </c>
      <c r="L11" s="639"/>
    </row>
    <row r="12" spans="1:12" s="630" customFormat="1" ht="13.5">
      <c r="A12" s="626"/>
      <c r="D12" s="636"/>
      <c r="F12" s="634" t="s">
        <v>338</v>
      </c>
      <c r="G12" s="637"/>
      <c r="H12" s="629"/>
      <c r="I12" s="634" t="s">
        <v>195</v>
      </c>
      <c r="J12" s="638"/>
      <c r="K12" s="634" t="s">
        <v>284</v>
      </c>
      <c r="L12" s="639"/>
    </row>
    <row r="13" spans="1:12" s="630" customFormat="1" ht="6.75" customHeight="1">
      <c r="A13" s="640"/>
      <c r="B13" s="641" t="s">
        <v>2</v>
      </c>
      <c r="C13" s="641"/>
      <c r="D13" s="642"/>
      <c r="E13" s="643"/>
      <c r="F13" s="640"/>
      <c r="G13" s="640"/>
      <c r="H13" s="640"/>
      <c r="I13" s="640"/>
      <c r="J13" s="640"/>
      <c r="K13" s="644"/>
      <c r="L13" s="640"/>
    </row>
    <row r="14" spans="1:12" s="630" customFormat="1" ht="6.75" customHeight="1">
      <c r="A14" s="645"/>
      <c r="B14" s="646"/>
      <c r="C14" s="646"/>
      <c r="D14" s="647"/>
      <c r="K14" s="633"/>
    </row>
    <row r="15" spans="1:12" s="630" customFormat="1" ht="13.5">
      <c r="A15" s="626"/>
      <c r="B15" s="587" t="s">
        <v>533</v>
      </c>
      <c r="C15" s="648"/>
      <c r="D15" s="121">
        <v>2022</v>
      </c>
      <c r="E15" s="649">
        <v>28489</v>
      </c>
      <c r="F15" s="649">
        <v>4583</v>
      </c>
      <c r="G15" s="649">
        <v>3531</v>
      </c>
      <c r="H15" s="649">
        <v>105</v>
      </c>
      <c r="I15" s="649">
        <v>1379</v>
      </c>
      <c r="J15" s="649">
        <v>6</v>
      </c>
      <c r="K15" s="649">
        <v>8</v>
      </c>
      <c r="L15" s="650"/>
    </row>
    <row r="16" spans="1:12" s="630" customFormat="1" ht="13.5">
      <c r="A16" s="626"/>
      <c r="B16" s="648"/>
      <c r="C16" s="648"/>
      <c r="D16" s="121">
        <v>2023</v>
      </c>
      <c r="E16" s="649">
        <v>34389</v>
      </c>
      <c r="F16" s="649">
        <v>4859</v>
      </c>
      <c r="G16" s="649">
        <v>3513</v>
      </c>
      <c r="H16" s="649">
        <v>162</v>
      </c>
      <c r="I16" s="649">
        <v>1439</v>
      </c>
      <c r="J16" s="649">
        <v>10</v>
      </c>
      <c r="K16" s="649">
        <v>7</v>
      </c>
      <c r="L16" s="650"/>
    </row>
    <row r="17" spans="1:12" s="630" customFormat="1" ht="13.5">
      <c r="A17" s="626"/>
      <c r="B17" s="648"/>
      <c r="C17" s="648"/>
      <c r="D17" s="121">
        <v>2024</v>
      </c>
      <c r="E17" s="649">
        <v>41149</v>
      </c>
      <c r="F17" s="649">
        <v>5387</v>
      </c>
      <c r="G17" s="649">
        <v>3840</v>
      </c>
      <c r="H17" s="649">
        <v>129</v>
      </c>
      <c r="I17" s="649">
        <v>1389</v>
      </c>
      <c r="J17" s="649">
        <v>6</v>
      </c>
      <c r="K17" s="649">
        <v>5</v>
      </c>
      <c r="L17" s="650"/>
    </row>
    <row r="18" spans="1:12" s="630" customFormat="1" ht="8.1" customHeight="1">
      <c r="A18" s="626"/>
      <c r="B18" s="648"/>
      <c r="C18" s="648"/>
      <c r="D18" s="127"/>
      <c r="E18" s="649"/>
      <c r="F18" s="595"/>
      <c r="G18" s="595"/>
      <c r="H18" s="595"/>
      <c r="I18" s="595"/>
      <c r="J18" s="651"/>
      <c r="K18" s="595"/>
      <c r="L18" s="650"/>
    </row>
    <row r="19" spans="1:12" s="630" customFormat="1" ht="13.5">
      <c r="B19" s="652" t="s">
        <v>6</v>
      </c>
      <c r="C19" s="652"/>
      <c r="D19" s="127">
        <v>2022</v>
      </c>
      <c r="E19" s="649">
        <v>3761</v>
      </c>
      <c r="F19" s="396">
        <v>488</v>
      </c>
      <c r="G19" s="396">
        <v>585</v>
      </c>
      <c r="H19" s="396">
        <v>36</v>
      </c>
      <c r="I19" s="396">
        <v>330</v>
      </c>
      <c r="J19" s="398" t="s">
        <v>432</v>
      </c>
      <c r="K19" s="398" t="s">
        <v>432</v>
      </c>
      <c r="L19" s="653"/>
    </row>
    <row r="20" spans="1:12" s="630" customFormat="1" ht="13.5">
      <c r="B20" s="652"/>
      <c r="C20" s="652"/>
      <c r="D20" s="127">
        <v>2023</v>
      </c>
      <c r="E20" s="649">
        <v>4320</v>
      </c>
      <c r="F20" s="396">
        <v>533</v>
      </c>
      <c r="G20" s="396">
        <v>497</v>
      </c>
      <c r="H20" s="396">
        <v>33</v>
      </c>
      <c r="I20" s="396">
        <v>383</v>
      </c>
      <c r="J20" s="398" t="s">
        <v>432</v>
      </c>
      <c r="K20" s="398">
        <v>1</v>
      </c>
      <c r="L20" s="653"/>
    </row>
    <row r="21" spans="1:12" s="630" customFormat="1" ht="13.5">
      <c r="B21" s="652"/>
      <c r="C21" s="652"/>
      <c r="D21" s="127">
        <v>2024</v>
      </c>
      <c r="E21" s="649">
        <v>4507</v>
      </c>
      <c r="F21" s="396">
        <v>499</v>
      </c>
      <c r="G21" s="396">
        <v>508</v>
      </c>
      <c r="H21" s="396">
        <v>24</v>
      </c>
      <c r="I21" s="396">
        <v>345</v>
      </c>
      <c r="J21" s="398" t="s">
        <v>432</v>
      </c>
      <c r="K21" s="398" t="s">
        <v>432</v>
      </c>
      <c r="L21" s="653"/>
    </row>
    <row r="22" spans="1:12" s="630" customFormat="1" ht="8.1" customHeight="1">
      <c r="B22" s="652"/>
      <c r="C22" s="652"/>
      <c r="D22" s="127"/>
      <c r="E22" s="649"/>
      <c r="F22" s="396"/>
      <c r="G22" s="396"/>
      <c r="H22" s="396"/>
      <c r="I22" s="396"/>
      <c r="J22" s="398"/>
      <c r="K22" s="398"/>
      <c r="L22" s="653"/>
    </row>
    <row r="23" spans="1:12" s="630" customFormat="1" ht="13.5">
      <c r="B23" s="652" t="s">
        <v>7</v>
      </c>
      <c r="C23" s="652"/>
      <c r="D23" s="127">
        <v>2022</v>
      </c>
      <c r="E23" s="649">
        <v>2191</v>
      </c>
      <c r="F23" s="396">
        <v>419</v>
      </c>
      <c r="G23" s="396">
        <v>186</v>
      </c>
      <c r="H23" s="396">
        <v>6</v>
      </c>
      <c r="I23" s="396">
        <v>51</v>
      </c>
      <c r="J23" s="398" t="s">
        <v>432</v>
      </c>
      <c r="K23" s="398" t="s">
        <v>432</v>
      </c>
      <c r="L23" s="653"/>
    </row>
    <row r="24" spans="1:12" s="630" customFormat="1" ht="13.5">
      <c r="B24" s="652"/>
      <c r="C24" s="652"/>
      <c r="D24" s="127">
        <v>2023</v>
      </c>
      <c r="E24" s="649">
        <v>2650</v>
      </c>
      <c r="F24" s="396">
        <v>386</v>
      </c>
      <c r="G24" s="396">
        <v>194</v>
      </c>
      <c r="H24" s="396">
        <v>2</v>
      </c>
      <c r="I24" s="396">
        <v>55</v>
      </c>
      <c r="J24" s="398" t="s">
        <v>432</v>
      </c>
      <c r="K24" s="398" t="s">
        <v>432</v>
      </c>
      <c r="L24" s="653"/>
    </row>
    <row r="25" spans="1:12" s="630" customFormat="1" ht="13.5">
      <c r="B25" s="652"/>
      <c r="C25" s="652"/>
      <c r="D25" s="127">
        <v>2024</v>
      </c>
      <c r="E25" s="649">
        <v>3735</v>
      </c>
      <c r="F25" s="396">
        <v>412</v>
      </c>
      <c r="G25" s="396">
        <v>208</v>
      </c>
      <c r="H25" s="396">
        <v>7</v>
      </c>
      <c r="I25" s="396">
        <v>52</v>
      </c>
      <c r="J25" s="398" t="s">
        <v>432</v>
      </c>
      <c r="K25" s="398" t="s">
        <v>432</v>
      </c>
      <c r="L25" s="653"/>
    </row>
    <row r="26" spans="1:12" s="630" customFormat="1" ht="8.1" customHeight="1">
      <c r="B26" s="652"/>
      <c r="C26" s="652"/>
      <c r="D26" s="127"/>
      <c r="E26" s="649"/>
      <c r="F26" s="396"/>
      <c r="G26" s="396"/>
      <c r="H26" s="396"/>
      <c r="I26" s="396"/>
      <c r="J26" s="398"/>
      <c r="K26" s="398"/>
      <c r="L26" s="653"/>
    </row>
    <row r="27" spans="1:12" s="630" customFormat="1" ht="13.5">
      <c r="B27" s="652" t="s">
        <v>8</v>
      </c>
      <c r="C27" s="652"/>
      <c r="D27" s="127">
        <v>2022</v>
      </c>
      <c r="E27" s="649">
        <v>1111</v>
      </c>
      <c r="F27" s="396">
        <v>168</v>
      </c>
      <c r="G27" s="396">
        <v>130</v>
      </c>
      <c r="H27" s="396">
        <v>1</v>
      </c>
      <c r="I27" s="396">
        <v>73</v>
      </c>
      <c r="J27" s="398" t="s">
        <v>432</v>
      </c>
      <c r="K27" s="398">
        <v>1</v>
      </c>
      <c r="L27" s="653"/>
    </row>
    <row r="28" spans="1:12" s="630" customFormat="1" ht="13.5">
      <c r="B28" s="652"/>
      <c r="C28" s="652"/>
      <c r="D28" s="127">
        <v>2023</v>
      </c>
      <c r="E28" s="649">
        <v>1820</v>
      </c>
      <c r="F28" s="396">
        <v>156</v>
      </c>
      <c r="G28" s="396">
        <v>88</v>
      </c>
      <c r="H28" s="396">
        <v>33</v>
      </c>
      <c r="I28" s="396">
        <v>49</v>
      </c>
      <c r="J28" s="398" t="s">
        <v>432</v>
      </c>
      <c r="K28" s="398" t="s">
        <v>432</v>
      </c>
      <c r="L28" s="653"/>
    </row>
    <row r="29" spans="1:12" s="630" customFormat="1" ht="13.5">
      <c r="B29" s="652"/>
      <c r="C29" s="652"/>
      <c r="D29" s="127">
        <v>2024</v>
      </c>
      <c r="E29" s="649">
        <v>3111</v>
      </c>
      <c r="F29" s="396">
        <v>235</v>
      </c>
      <c r="G29" s="396">
        <v>127</v>
      </c>
      <c r="H29" s="396">
        <v>4</v>
      </c>
      <c r="I29" s="396">
        <v>100</v>
      </c>
      <c r="J29" s="398" t="s">
        <v>432</v>
      </c>
      <c r="K29" s="398" t="s">
        <v>432</v>
      </c>
      <c r="L29" s="653"/>
    </row>
    <row r="30" spans="1:12" s="630" customFormat="1" ht="8.1" customHeight="1">
      <c r="B30" s="652"/>
      <c r="C30" s="652"/>
      <c r="D30" s="127"/>
      <c r="E30" s="649"/>
      <c r="F30" s="396"/>
      <c r="G30" s="396"/>
      <c r="H30" s="396"/>
      <c r="I30" s="396"/>
      <c r="J30" s="398"/>
      <c r="K30" s="398"/>
      <c r="L30" s="653"/>
    </row>
    <row r="31" spans="1:12" s="630" customFormat="1" ht="13.5">
      <c r="B31" s="652" t="s">
        <v>9</v>
      </c>
      <c r="C31" s="652"/>
      <c r="D31" s="127">
        <v>2022</v>
      </c>
      <c r="E31" s="649">
        <v>1196</v>
      </c>
      <c r="F31" s="396">
        <v>181</v>
      </c>
      <c r="G31" s="396">
        <v>101</v>
      </c>
      <c r="H31" s="396">
        <v>3</v>
      </c>
      <c r="I31" s="396">
        <v>34</v>
      </c>
      <c r="J31" s="398" t="s">
        <v>432</v>
      </c>
      <c r="K31" s="398" t="s">
        <v>432</v>
      </c>
      <c r="L31" s="653"/>
    </row>
    <row r="32" spans="1:12" s="630" customFormat="1" ht="13.5">
      <c r="B32" s="652"/>
      <c r="C32" s="652"/>
      <c r="D32" s="127">
        <v>2023</v>
      </c>
      <c r="E32" s="649">
        <v>1381</v>
      </c>
      <c r="F32" s="396">
        <v>168</v>
      </c>
      <c r="G32" s="396">
        <v>102</v>
      </c>
      <c r="H32" s="396">
        <v>1</v>
      </c>
      <c r="I32" s="396">
        <v>45</v>
      </c>
      <c r="J32" s="398">
        <v>1</v>
      </c>
      <c r="K32" s="398" t="s">
        <v>432</v>
      </c>
      <c r="L32" s="653"/>
    </row>
    <row r="33" spans="2:12" s="630" customFormat="1" ht="13.5">
      <c r="B33" s="652"/>
      <c r="C33" s="652"/>
      <c r="D33" s="127">
        <v>2024</v>
      </c>
      <c r="E33" s="649">
        <v>1850</v>
      </c>
      <c r="F33" s="396">
        <v>162</v>
      </c>
      <c r="G33" s="396">
        <v>110</v>
      </c>
      <c r="H33" s="396">
        <v>6</v>
      </c>
      <c r="I33" s="396">
        <v>40</v>
      </c>
      <c r="J33" s="398" t="s">
        <v>432</v>
      </c>
      <c r="K33" s="398" t="s">
        <v>432</v>
      </c>
      <c r="L33" s="653"/>
    </row>
    <row r="34" spans="2:12" s="630" customFormat="1" ht="8.1" customHeight="1">
      <c r="B34" s="652"/>
      <c r="C34" s="652"/>
      <c r="D34" s="127"/>
      <c r="E34" s="649"/>
      <c r="F34" s="396"/>
      <c r="G34" s="396"/>
      <c r="H34" s="396"/>
      <c r="I34" s="396"/>
      <c r="J34" s="398"/>
      <c r="K34" s="398"/>
      <c r="L34" s="653"/>
    </row>
    <row r="35" spans="2:12" s="630" customFormat="1" ht="13.5">
      <c r="B35" s="652" t="s">
        <v>10</v>
      </c>
      <c r="C35" s="652"/>
      <c r="D35" s="127">
        <v>2022</v>
      </c>
      <c r="E35" s="649">
        <v>1416</v>
      </c>
      <c r="F35" s="396">
        <v>409</v>
      </c>
      <c r="G35" s="396">
        <v>133</v>
      </c>
      <c r="H35" s="396">
        <v>1</v>
      </c>
      <c r="I35" s="396">
        <v>18</v>
      </c>
      <c r="J35" s="398" t="s">
        <v>432</v>
      </c>
      <c r="K35" s="398" t="s">
        <v>432</v>
      </c>
      <c r="L35" s="653"/>
    </row>
    <row r="36" spans="2:12" s="630" customFormat="1" ht="13.5">
      <c r="B36" s="652"/>
      <c r="C36" s="652"/>
      <c r="D36" s="127">
        <v>2023</v>
      </c>
      <c r="E36" s="649">
        <v>1739</v>
      </c>
      <c r="F36" s="396">
        <v>396</v>
      </c>
      <c r="G36" s="396">
        <v>198</v>
      </c>
      <c r="H36" s="396">
        <v>1</v>
      </c>
      <c r="I36" s="396">
        <v>27</v>
      </c>
      <c r="J36" s="398">
        <v>2</v>
      </c>
      <c r="K36" s="398">
        <v>1</v>
      </c>
      <c r="L36" s="653"/>
    </row>
    <row r="37" spans="2:12" s="630" customFormat="1" ht="13.5">
      <c r="B37" s="652"/>
      <c r="C37" s="652"/>
      <c r="D37" s="127">
        <v>2024</v>
      </c>
      <c r="E37" s="649">
        <v>1729</v>
      </c>
      <c r="F37" s="396">
        <v>356</v>
      </c>
      <c r="G37" s="396">
        <v>209</v>
      </c>
      <c r="H37" s="396">
        <v>7</v>
      </c>
      <c r="I37" s="396">
        <v>38</v>
      </c>
      <c r="J37" s="398" t="s">
        <v>432</v>
      </c>
      <c r="K37" s="398" t="s">
        <v>432</v>
      </c>
      <c r="L37" s="653"/>
    </row>
    <row r="38" spans="2:12" s="630" customFormat="1" ht="8.1" customHeight="1">
      <c r="B38" s="652"/>
      <c r="C38" s="652"/>
      <c r="D38" s="127"/>
      <c r="E38" s="649"/>
      <c r="F38" s="396"/>
      <c r="G38" s="396"/>
      <c r="H38" s="396"/>
      <c r="I38" s="396"/>
      <c r="J38" s="398"/>
      <c r="K38" s="398"/>
      <c r="L38" s="653"/>
    </row>
    <row r="39" spans="2:12" s="630" customFormat="1" ht="13.5">
      <c r="B39" s="652" t="s">
        <v>11</v>
      </c>
      <c r="C39" s="652"/>
      <c r="D39" s="127">
        <v>2022</v>
      </c>
      <c r="E39" s="649">
        <v>1302</v>
      </c>
      <c r="F39" s="396">
        <v>162</v>
      </c>
      <c r="G39" s="396">
        <v>249</v>
      </c>
      <c r="H39" s="396">
        <v>4</v>
      </c>
      <c r="I39" s="396">
        <v>53</v>
      </c>
      <c r="J39" s="398">
        <v>1</v>
      </c>
      <c r="K39" s="398" t="s">
        <v>432</v>
      </c>
      <c r="L39" s="653"/>
    </row>
    <row r="40" spans="2:12" s="630" customFormat="1" ht="13.5">
      <c r="B40" s="652"/>
      <c r="C40" s="652"/>
      <c r="D40" s="127">
        <v>2023</v>
      </c>
      <c r="E40" s="649">
        <v>1759</v>
      </c>
      <c r="F40" s="396">
        <v>185</v>
      </c>
      <c r="G40" s="396">
        <v>260</v>
      </c>
      <c r="H40" s="396">
        <v>7</v>
      </c>
      <c r="I40" s="396">
        <v>43</v>
      </c>
      <c r="J40" s="398" t="s">
        <v>432</v>
      </c>
      <c r="K40" s="398" t="s">
        <v>432</v>
      </c>
      <c r="L40" s="653"/>
    </row>
    <row r="41" spans="2:12" s="630" customFormat="1" ht="13.5">
      <c r="B41" s="652"/>
      <c r="C41" s="652"/>
      <c r="D41" s="127">
        <v>2024</v>
      </c>
      <c r="E41" s="649">
        <v>2106</v>
      </c>
      <c r="F41" s="396">
        <v>227</v>
      </c>
      <c r="G41" s="396">
        <v>282</v>
      </c>
      <c r="H41" s="396">
        <v>7</v>
      </c>
      <c r="I41" s="396">
        <v>59</v>
      </c>
      <c r="J41" s="398">
        <v>1</v>
      </c>
      <c r="K41" s="398" t="s">
        <v>432</v>
      </c>
      <c r="L41" s="653"/>
    </row>
    <row r="42" spans="2:12" s="630" customFormat="1" ht="8.1" customHeight="1">
      <c r="B42" s="652"/>
      <c r="C42" s="652"/>
      <c r="D42" s="127"/>
      <c r="E42" s="649"/>
      <c r="F42" s="396"/>
      <c r="G42" s="396"/>
      <c r="H42" s="396"/>
      <c r="I42" s="396"/>
      <c r="J42" s="398"/>
      <c r="K42" s="398"/>
      <c r="L42" s="653"/>
    </row>
    <row r="43" spans="2:12" s="630" customFormat="1" ht="13.5">
      <c r="B43" s="652" t="s">
        <v>12</v>
      </c>
      <c r="C43" s="652"/>
      <c r="D43" s="127">
        <v>2022</v>
      </c>
      <c r="E43" s="649">
        <v>3246</v>
      </c>
      <c r="F43" s="396">
        <v>351</v>
      </c>
      <c r="G43" s="396">
        <v>366</v>
      </c>
      <c r="H43" s="396">
        <v>6</v>
      </c>
      <c r="I43" s="396">
        <v>118</v>
      </c>
      <c r="J43" s="398">
        <v>1</v>
      </c>
      <c r="K43" s="398" t="s">
        <v>432</v>
      </c>
      <c r="L43" s="653"/>
    </row>
    <row r="44" spans="2:12" s="630" customFormat="1" ht="13.5">
      <c r="B44" s="652"/>
      <c r="C44" s="652"/>
      <c r="D44" s="127">
        <v>2023</v>
      </c>
      <c r="E44" s="649">
        <v>3372</v>
      </c>
      <c r="F44" s="396">
        <v>393</v>
      </c>
      <c r="G44" s="396">
        <v>408</v>
      </c>
      <c r="H44" s="396">
        <v>8</v>
      </c>
      <c r="I44" s="396">
        <v>165</v>
      </c>
      <c r="J44" s="398" t="s">
        <v>432</v>
      </c>
      <c r="K44" s="398" t="s">
        <v>432</v>
      </c>
      <c r="L44" s="653"/>
    </row>
    <row r="45" spans="2:12" s="630" customFormat="1" ht="13.5">
      <c r="B45" s="652"/>
      <c r="C45" s="652"/>
      <c r="D45" s="127">
        <v>2024</v>
      </c>
      <c r="E45" s="649">
        <v>4025</v>
      </c>
      <c r="F45" s="396">
        <v>311</v>
      </c>
      <c r="G45" s="396">
        <v>341</v>
      </c>
      <c r="H45" s="396">
        <v>12</v>
      </c>
      <c r="I45" s="396">
        <v>108</v>
      </c>
      <c r="J45" s="398" t="s">
        <v>432</v>
      </c>
      <c r="K45" s="398">
        <v>1</v>
      </c>
      <c r="L45" s="653"/>
    </row>
    <row r="46" spans="2:12" s="630" customFormat="1" ht="8.1" customHeight="1">
      <c r="B46" s="652"/>
      <c r="C46" s="652"/>
      <c r="D46" s="127"/>
      <c r="E46" s="649"/>
      <c r="F46" s="396"/>
      <c r="G46" s="396"/>
      <c r="H46" s="396"/>
      <c r="I46" s="396"/>
      <c r="J46" s="398"/>
      <c r="K46" s="398"/>
      <c r="L46" s="653"/>
    </row>
    <row r="47" spans="2:12" s="630" customFormat="1" ht="13.5">
      <c r="B47" s="652" t="s">
        <v>13</v>
      </c>
      <c r="C47" s="652"/>
      <c r="D47" s="127">
        <v>2022</v>
      </c>
      <c r="E47" s="649">
        <v>330</v>
      </c>
      <c r="F47" s="396">
        <v>25</v>
      </c>
      <c r="G47" s="396">
        <v>13</v>
      </c>
      <c r="H47" s="398" t="s">
        <v>432</v>
      </c>
      <c r="I47" s="396">
        <v>16</v>
      </c>
      <c r="J47" s="398">
        <v>1</v>
      </c>
      <c r="K47" s="398" t="s">
        <v>432</v>
      </c>
      <c r="L47" s="654"/>
    </row>
    <row r="48" spans="2:12" s="630" customFormat="1" ht="13.5">
      <c r="B48" s="652"/>
      <c r="C48" s="652"/>
      <c r="D48" s="127">
        <v>2023</v>
      </c>
      <c r="E48" s="649">
        <v>536</v>
      </c>
      <c r="F48" s="396">
        <v>30</v>
      </c>
      <c r="G48" s="396">
        <v>17</v>
      </c>
      <c r="H48" s="398" t="s">
        <v>432</v>
      </c>
      <c r="I48" s="396">
        <v>19</v>
      </c>
      <c r="J48" s="398" t="s">
        <v>432</v>
      </c>
      <c r="K48" s="398" t="s">
        <v>432</v>
      </c>
      <c r="L48" s="654"/>
    </row>
    <row r="49" spans="2:12" s="630" customFormat="1" ht="13.5">
      <c r="B49" s="652"/>
      <c r="C49" s="652"/>
      <c r="D49" s="127">
        <v>2024</v>
      </c>
      <c r="E49" s="649">
        <v>773</v>
      </c>
      <c r="F49" s="396">
        <v>24</v>
      </c>
      <c r="G49" s="396">
        <v>22</v>
      </c>
      <c r="H49" s="398" t="s">
        <v>432</v>
      </c>
      <c r="I49" s="396">
        <v>21</v>
      </c>
      <c r="J49" s="398" t="s">
        <v>432</v>
      </c>
      <c r="K49" s="398" t="s">
        <v>432</v>
      </c>
      <c r="L49" s="654"/>
    </row>
    <row r="50" spans="2:12" s="630" customFormat="1" ht="8.1" customHeight="1">
      <c r="B50" s="652"/>
      <c r="C50" s="652"/>
      <c r="D50" s="127"/>
      <c r="E50" s="649"/>
      <c r="F50" s="396"/>
      <c r="G50" s="396"/>
      <c r="H50" s="396"/>
      <c r="I50" s="396"/>
      <c r="J50" s="398"/>
      <c r="K50" s="398"/>
      <c r="L50" s="654"/>
    </row>
    <row r="51" spans="2:12" s="630" customFormat="1" ht="13.5">
      <c r="B51" s="652" t="s">
        <v>14</v>
      </c>
      <c r="C51" s="652"/>
      <c r="D51" s="127">
        <v>2022</v>
      </c>
      <c r="E51" s="649">
        <v>2062</v>
      </c>
      <c r="F51" s="396">
        <v>223</v>
      </c>
      <c r="G51" s="396">
        <v>151</v>
      </c>
      <c r="H51" s="396">
        <v>9</v>
      </c>
      <c r="I51" s="396">
        <v>133</v>
      </c>
      <c r="J51" s="398" t="s">
        <v>432</v>
      </c>
      <c r="K51" s="398">
        <v>1</v>
      </c>
      <c r="L51" s="653"/>
    </row>
    <row r="52" spans="2:12" s="630" customFormat="1" ht="13.5">
      <c r="B52" s="652"/>
      <c r="C52" s="652"/>
      <c r="D52" s="127">
        <v>2023</v>
      </c>
      <c r="E52" s="649">
        <v>1855</v>
      </c>
      <c r="F52" s="396">
        <v>292</v>
      </c>
      <c r="G52" s="396">
        <v>168</v>
      </c>
      <c r="H52" s="396">
        <v>12</v>
      </c>
      <c r="I52" s="396">
        <v>101</v>
      </c>
      <c r="J52" s="398" t="s">
        <v>432</v>
      </c>
      <c r="K52" s="398" t="s">
        <v>432</v>
      </c>
      <c r="L52" s="653"/>
    </row>
    <row r="53" spans="2:12" s="630" customFormat="1" ht="13.5">
      <c r="B53" s="652"/>
      <c r="C53" s="652"/>
      <c r="D53" s="127">
        <v>2024</v>
      </c>
      <c r="E53" s="649">
        <v>2250</v>
      </c>
      <c r="F53" s="396">
        <v>308</v>
      </c>
      <c r="G53" s="396">
        <v>200</v>
      </c>
      <c r="H53" s="396">
        <v>9</v>
      </c>
      <c r="I53" s="396">
        <v>100</v>
      </c>
      <c r="J53" s="398">
        <v>1</v>
      </c>
      <c r="K53" s="398">
        <v>1</v>
      </c>
      <c r="L53" s="653"/>
    </row>
    <row r="54" spans="2:12" s="630" customFormat="1" ht="8.1" customHeight="1">
      <c r="B54" s="652"/>
      <c r="C54" s="652"/>
      <c r="D54" s="127"/>
      <c r="E54" s="649"/>
      <c r="F54" s="396"/>
      <c r="G54" s="396"/>
      <c r="H54" s="396"/>
      <c r="I54" s="396"/>
      <c r="J54" s="398"/>
      <c r="K54" s="398"/>
      <c r="L54" s="653"/>
    </row>
    <row r="55" spans="2:12" s="630" customFormat="1" ht="13.5">
      <c r="B55" s="652" t="s">
        <v>15</v>
      </c>
      <c r="C55" s="652"/>
      <c r="D55" s="127">
        <v>2022</v>
      </c>
      <c r="E55" s="649">
        <v>1461</v>
      </c>
      <c r="F55" s="396">
        <v>389</v>
      </c>
      <c r="G55" s="396">
        <v>166</v>
      </c>
      <c r="H55" s="396">
        <v>7</v>
      </c>
      <c r="I55" s="396">
        <v>36</v>
      </c>
      <c r="J55" s="398" t="s">
        <v>432</v>
      </c>
      <c r="K55" s="398" t="s">
        <v>432</v>
      </c>
      <c r="L55" s="653"/>
    </row>
    <row r="56" spans="2:12" s="630" customFormat="1" ht="13.5">
      <c r="B56" s="652"/>
      <c r="C56" s="652"/>
      <c r="D56" s="127">
        <v>2023</v>
      </c>
      <c r="E56" s="649">
        <v>2474</v>
      </c>
      <c r="F56" s="396">
        <v>442</v>
      </c>
      <c r="G56" s="396">
        <v>198</v>
      </c>
      <c r="H56" s="396">
        <v>13</v>
      </c>
      <c r="I56" s="396">
        <v>54</v>
      </c>
      <c r="J56" s="398">
        <v>1</v>
      </c>
      <c r="K56" s="398" t="s">
        <v>432</v>
      </c>
      <c r="L56" s="653"/>
    </row>
    <row r="57" spans="2:12" s="630" customFormat="1" ht="13.5">
      <c r="B57" s="652"/>
      <c r="C57" s="652"/>
      <c r="D57" s="127">
        <v>2024</v>
      </c>
      <c r="E57" s="649">
        <v>3649</v>
      </c>
      <c r="F57" s="396">
        <v>471</v>
      </c>
      <c r="G57" s="396">
        <v>164</v>
      </c>
      <c r="H57" s="396">
        <v>12</v>
      </c>
      <c r="I57" s="396">
        <v>52</v>
      </c>
      <c r="J57" s="398">
        <v>1</v>
      </c>
      <c r="K57" s="398" t="s">
        <v>432</v>
      </c>
      <c r="L57" s="653"/>
    </row>
    <row r="58" spans="2:12" s="630" customFormat="1" ht="8.1" customHeight="1">
      <c r="B58" s="652"/>
      <c r="C58" s="652"/>
      <c r="D58" s="127"/>
      <c r="E58" s="649"/>
      <c r="F58" s="396"/>
      <c r="G58" s="396"/>
      <c r="H58" s="396"/>
      <c r="I58" s="396"/>
      <c r="J58" s="398"/>
      <c r="K58" s="398"/>
      <c r="L58" s="653"/>
    </row>
    <row r="59" spans="2:12" s="630" customFormat="1" ht="13.5">
      <c r="B59" s="652" t="s">
        <v>16</v>
      </c>
      <c r="C59" s="652"/>
      <c r="D59" s="127">
        <v>2022</v>
      </c>
      <c r="E59" s="649">
        <v>1644</v>
      </c>
      <c r="F59" s="396">
        <v>375</v>
      </c>
      <c r="G59" s="396">
        <v>181</v>
      </c>
      <c r="H59" s="396">
        <v>5</v>
      </c>
      <c r="I59" s="396">
        <v>102</v>
      </c>
      <c r="J59" s="398">
        <v>1</v>
      </c>
      <c r="K59" s="398">
        <v>2</v>
      </c>
      <c r="L59" s="653"/>
    </row>
    <row r="60" spans="2:12" s="630" customFormat="1" ht="13.5">
      <c r="B60" s="652"/>
      <c r="C60" s="652"/>
      <c r="D60" s="127">
        <v>2023</v>
      </c>
      <c r="E60" s="649">
        <v>2096</v>
      </c>
      <c r="F60" s="396">
        <v>371</v>
      </c>
      <c r="G60" s="396">
        <v>183</v>
      </c>
      <c r="H60" s="396">
        <v>17</v>
      </c>
      <c r="I60" s="396">
        <v>70</v>
      </c>
      <c r="J60" s="398">
        <v>4</v>
      </c>
      <c r="K60" s="398">
        <v>1</v>
      </c>
      <c r="L60" s="653"/>
    </row>
    <row r="61" spans="2:12" s="630" customFormat="1" ht="13.5">
      <c r="B61" s="652"/>
      <c r="C61" s="652"/>
      <c r="D61" s="127">
        <v>2024</v>
      </c>
      <c r="E61" s="649">
        <v>2176</v>
      </c>
      <c r="F61" s="396">
        <v>333</v>
      </c>
      <c r="G61" s="396">
        <v>209</v>
      </c>
      <c r="H61" s="396">
        <v>12</v>
      </c>
      <c r="I61" s="396">
        <v>72</v>
      </c>
      <c r="J61" s="398">
        <v>1</v>
      </c>
      <c r="K61" s="398">
        <v>1</v>
      </c>
      <c r="L61" s="653"/>
    </row>
    <row r="62" spans="2:12" s="630" customFormat="1" ht="8.1" customHeight="1">
      <c r="B62" s="652"/>
      <c r="C62" s="652"/>
      <c r="D62" s="127"/>
      <c r="E62" s="649"/>
      <c r="F62" s="396"/>
      <c r="G62" s="396"/>
      <c r="H62" s="396"/>
      <c r="I62" s="396"/>
      <c r="J62" s="398"/>
      <c r="K62" s="398"/>
      <c r="L62" s="653"/>
    </row>
    <row r="63" spans="2:12" s="630" customFormat="1" ht="13.5">
      <c r="B63" s="652" t="s">
        <v>17</v>
      </c>
      <c r="C63" s="652"/>
      <c r="D63" s="127">
        <v>2022</v>
      </c>
      <c r="E63" s="649">
        <v>6215</v>
      </c>
      <c r="F63" s="396">
        <v>976</v>
      </c>
      <c r="G63" s="396">
        <v>948</v>
      </c>
      <c r="H63" s="396">
        <v>19</v>
      </c>
      <c r="I63" s="396">
        <v>258</v>
      </c>
      <c r="J63" s="398">
        <v>1</v>
      </c>
      <c r="K63" s="398">
        <v>1</v>
      </c>
      <c r="L63" s="653"/>
    </row>
    <row r="64" spans="2:12" s="630" customFormat="1" ht="13.5">
      <c r="B64" s="652"/>
      <c r="C64" s="652"/>
      <c r="D64" s="127">
        <v>2023</v>
      </c>
      <c r="E64" s="649">
        <v>6990</v>
      </c>
      <c r="F64" s="396">
        <v>1033</v>
      </c>
      <c r="G64" s="396">
        <v>903</v>
      </c>
      <c r="H64" s="396">
        <v>27</v>
      </c>
      <c r="I64" s="396">
        <v>257</v>
      </c>
      <c r="J64" s="398">
        <v>2</v>
      </c>
      <c r="K64" s="398">
        <v>4</v>
      </c>
      <c r="L64" s="653"/>
    </row>
    <row r="65" spans="1:12" s="630" customFormat="1" ht="13.5">
      <c r="B65" s="652"/>
      <c r="C65" s="652"/>
      <c r="D65" s="127">
        <v>2024</v>
      </c>
      <c r="E65" s="649">
        <v>6680</v>
      </c>
      <c r="F65" s="396">
        <v>1476</v>
      </c>
      <c r="G65" s="396">
        <v>1088</v>
      </c>
      <c r="H65" s="396">
        <v>24</v>
      </c>
      <c r="I65" s="396">
        <v>228</v>
      </c>
      <c r="J65" s="398">
        <v>1</v>
      </c>
      <c r="K65" s="398">
        <v>1</v>
      </c>
      <c r="L65" s="653"/>
    </row>
    <row r="66" spans="1:12" s="630" customFormat="1" ht="8.1" customHeight="1">
      <c r="B66" s="652"/>
      <c r="C66" s="652"/>
      <c r="D66" s="127"/>
      <c r="E66" s="649"/>
      <c r="F66" s="396"/>
      <c r="G66" s="396"/>
      <c r="H66" s="396"/>
      <c r="I66" s="396"/>
      <c r="J66" s="398"/>
      <c r="K66" s="398"/>
      <c r="L66" s="653"/>
    </row>
    <row r="67" spans="1:12" s="630" customFormat="1" ht="13.5">
      <c r="B67" s="652" t="s">
        <v>18</v>
      </c>
      <c r="C67" s="652"/>
      <c r="D67" s="127">
        <v>2022</v>
      </c>
      <c r="E67" s="649">
        <v>1019</v>
      </c>
      <c r="F67" s="396">
        <v>135</v>
      </c>
      <c r="G67" s="396">
        <v>94</v>
      </c>
      <c r="H67" s="396">
        <v>4</v>
      </c>
      <c r="I67" s="396">
        <v>41</v>
      </c>
      <c r="J67" s="398">
        <v>1</v>
      </c>
      <c r="K67" s="398">
        <v>1</v>
      </c>
      <c r="L67" s="653"/>
    </row>
    <row r="68" spans="1:12" s="630" customFormat="1" ht="13.5">
      <c r="B68" s="652"/>
      <c r="C68" s="652"/>
      <c r="D68" s="127">
        <v>2023</v>
      </c>
      <c r="E68" s="649">
        <v>1727</v>
      </c>
      <c r="F68" s="396">
        <v>150</v>
      </c>
      <c r="G68" s="396">
        <v>99</v>
      </c>
      <c r="H68" s="396">
        <v>5</v>
      </c>
      <c r="I68" s="396">
        <v>52</v>
      </c>
      <c r="J68" s="398" t="s">
        <v>432</v>
      </c>
      <c r="K68" s="398" t="s">
        <v>432</v>
      </c>
      <c r="L68" s="653"/>
    </row>
    <row r="69" spans="1:12" s="630" customFormat="1" ht="13.5">
      <c r="B69" s="652"/>
      <c r="C69" s="652"/>
      <c r="D69" s="127">
        <v>2024</v>
      </c>
      <c r="E69" s="649">
        <v>2559</v>
      </c>
      <c r="F69" s="396">
        <v>184</v>
      </c>
      <c r="G69" s="396">
        <v>121</v>
      </c>
      <c r="H69" s="396">
        <v>4</v>
      </c>
      <c r="I69" s="396">
        <v>57</v>
      </c>
      <c r="J69" s="398">
        <v>1</v>
      </c>
      <c r="K69" s="398">
        <v>1</v>
      </c>
      <c r="L69" s="653"/>
    </row>
    <row r="70" spans="1:12" s="630" customFormat="1" ht="8.1" customHeight="1">
      <c r="B70" s="652"/>
      <c r="C70" s="652"/>
      <c r="D70" s="127"/>
      <c r="E70" s="649"/>
      <c r="F70" s="396"/>
      <c r="G70" s="396"/>
      <c r="H70" s="396"/>
      <c r="I70" s="396"/>
      <c r="J70" s="398"/>
      <c r="K70" s="398"/>
      <c r="L70" s="653"/>
    </row>
    <row r="71" spans="1:12" s="630" customFormat="1" ht="13.5">
      <c r="B71" s="652" t="s">
        <v>56</v>
      </c>
      <c r="C71" s="652"/>
      <c r="D71" s="127">
        <v>2022</v>
      </c>
      <c r="E71" s="649">
        <v>1298</v>
      </c>
      <c r="F71" s="396">
        <v>255</v>
      </c>
      <c r="G71" s="396">
        <v>204</v>
      </c>
      <c r="H71" s="396">
        <v>4</v>
      </c>
      <c r="I71" s="396">
        <v>97</v>
      </c>
      <c r="J71" s="398" t="s">
        <v>432</v>
      </c>
      <c r="K71" s="398">
        <v>1</v>
      </c>
      <c r="L71" s="653"/>
    </row>
    <row r="72" spans="1:12" s="630" customFormat="1" ht="13.5">
      <c r="B72" s="652"/>
      <c r="C72" s="652"/>
      <c r="D72" s="127">
        <v>2023</v>
      </c>
      <c r="E72" s="649">
        <v>1400</v>
      </c>
      <c r="F72" s="396">
        <v>299</v>
      </c>
      <c r="G72" s="396">
        <v>178</v>
      </c>
      <c r="H72" s="396">
        <v>3</v>
      </c>
      <c r="I72" s="396">
        <v>104</v>
      </c>
      <c r="J72" s="398" t="s">
        <v>432</v>
      </c>
      <c r="K72" s="398" t="s">
        <v>432</v>
      </c>
      <c r="L72" s="653"/>
    </row>
    <row r="73" spans="1:12" s="630" customFormat="1" ht="13.5">
      <c r="B73" s="652"/>
      <c r="C73" s="652"/>
      <c r="D73" s="127">
        <v>2024</v>
      </c>
      <c r="E73" s="649">
        <v>1556</v>
      </c>
      <c r="F73" s="396">
        <v>358</v>
      </c>
      <c r="G73" s="396">
        <v>233</v>
      </c>
      <c r="H73" s="396">
        <v>1</v>
      </c>
      <c r="I73" s="396">
        <v>88</v>
      </c>
      <c r="J73" s="398" t="s">
        <v>432</v>
      </c>
      <c r="K73" s="398" t="s">
        <v>432</v>
      </c>
      <c r="L73" s="653"/>
    </row>
    <row r="74" spans="1:12" s="630" customFormat="1" ht="8.1" customHeight="1">
      <c r="B74" s="652"/>
      <c r="C74" s="652"/>
      <c r="D74" s="127"/>
      <c r="E74" s="649"/>
      <c r="F74" s="396"/>
      <c r="G74" s="396"/>
      <c r="H74" s="396"/>
      <c r="I74" s="396"/>
      <c r="J74" s="398"/>
      <c r="K74" s="398"/>
      <c r="L74" s="653"/>
    </row>
    <row r="75" spans="1:12" s="630" customFormat="1" ht="13.5">
      <c r="B75" s="652" t="s">
        <v>55</v>
      </c>
      <c r="C75" s="652"/>
      <c r="D75" s="127">
        <v>2022</v>
      </c>
      <c r="E75" s="649">
        <v>171</v>
      </c>
      <c r="F75" s="396">
        <v>17</v>
      </c>
      <c r="G75" s="396">
        <v>10</v>
      </c>
      <c r="H75" s="398" t="s">
        <v>432</v>
      </c>
      <c r="I75" s="396">
        <v>4</v>
      </c>
      <c r="J75" s="398" t="s">
        <v>432</v>
      </c>
      <c r="K75" s="398">
        <v>1</v>
      </c>
    </row>
    <row r="76" spans="1:12" s="630" customFormat="1" ht="13.5">
      <c r="B76" s="652"/>
      <c r="C76" s="652"/>
      <c r="D76" s="127">
        <v>2023</v>
      </c>
      <c r="E76" s="649">
        <v>203</v>
      </c>
      <c r="F76" s="396">
        <v>11</v>
      </c>
      <c r="G76" s="396">
        <v>8</v>
      </c>
      <c r="H76" s="398" t="s">
        <v>432</v>
      </c>
      <c r="I76" s="396">
        <v>7</v>
      </c>
      <c r="J76" s="398" t="s">
        <v>432</v>
      </c>
      <c r="K76" s="398" t="s">
        <v>432</v>
      </c>
    </row>
    <row r="77" spans="1:12" s="630" customFormat="1" ht="13.5">
      <c r="B77" s="652"/>
      <c r="C77" s="652"/>
      <c r="D77" s="127">
        <v>2024</v>
      </c>
      <c r="E77" s="649">
        <v>360</v>
      </c>
      <c r="F77" s="396">
        <v>20</v>
      </c>
      <c r="G77" s="396">
        <v>6</v>
      </c>
      <c r="H77" s="398" t="s">
        <v>432</v>
      </c>
      <c r="I77" s="396">
        <v>11</v>
      </c>
      <c r="J77" s="398" t="s">
        <v>432</v>
      </c>
      <c r="K77" s="398" t="s">
        <v>432</v>
      </c>
    </row>
    <row r="78" spans="1:12" s="630" customFormat="1" ht="8.1" customHeight="1">
      <c r="B78" s="652"/>
      <c r="C78" s="652"/>
      <c r="D78" s="127"/>
      <c r="E78" s="649"/>
      <c r="F78" s="396"/>
      <c r="G78" s="396"/>
      <c r="H78" s="396"/>
      <c r="I78" s="396"/>
      <c r="J78" s="398"/>
      <c r="K78" s="398"/>
    </row>
    <row r="79" spans="1:12" s="630" customFormat="1" ht="13.5">
      <c r="A79" s="626"/>
      <c r="B79" s="652" t="s">
        <v>54</v>
      </c>
      <c r="C79" s="652"/>
      <c r="D79" s="127">
        <v>2022</v>
      </c>
      <c r="E79" s="649">
        <v>66</v>
      </c>
      <c r="F79" s="396">
        <v>10</v>
      </c>
      <c r="G79" s="396">
        <v>14</v>
      </c>
      <c r="H79" s="398" t="s">
        <v>432</v>
      </c>
      <c r="I79" s="396">
        <v>15</v>
      </c>
      <c r="J79" s="398" t="s">
        <v>432</v>
      </c>
      <c r="K79" s="398" t="s">
        <v>432</v>
      </c>
      <c r="L79" s="653"/>
    </row>
    <row r="80" spans="1:12" s="630" customFormat="1" ht="13.5">
      <c r="A80" s="626"/>
      <c r="B80" s="652"/>
      <c r="C80" s="652"/>
      <c r="D80" s="127">
        <v>2023</v>
      </c>
      <c r="E80" s="649">
        <v>67</v>
      </c>
      <c r="F80" s="396">
        <v>14</v>
      </c>
      <c r="G80" s="396">
        <v>12</v>
      </c>
      <c r="H80" s="398" t="s">
        <v>432</v>
      </c>
      <c r="I80" s="396">
        <v>8</v>
      </c>
      <c r="J80" s="398" t="s">
        <v>432</v>
      </c>
      <c r="K80" s="398" t="s">
        <v>432</v>
      </c>
      <c r="L80" s="653"/>
    </row>
    <row r="81" spans="1:12" s="630" customFormat="1" ht="13.5">
      <c r="A81" s="626"/>
      <c r="B81" s="652"/>
      <c r="C81" s="652"/>
      <c r="D81" s="127">
        <v>2024</v>
      </c>
      <c r="E81" s="649">
        <v>83</v>
      </c>
      <c r="F81" s="396">
        <v>11</v>
      </c>
      <c r="G81" s="396">
        <v>12</v>
      </c>
      <c r="H81" s="398" t="s">
        <v>432</v>
      </c>
      <c r="I81" s="396">
        <v>18</v>
      </c>
      <c r="J81" s="398" t="s">
        <v>432</v>
      </c>
      <c r="K81" s="398" t="s">
        <v>432</v>
      </c>
      <c r="L81" s="653"/>
    </row>
    <row r="82" spans="1:12" ht="8.1" customHeight="1" thickBot="1">
      <c r="A82" s="655"/>
      <c r="B82" s="655"/>
      <c r="C82" s="655"/>
      <c r="D82" s="656"/>
      <c r="E82" s="657"/>
      <c r="F82" s="658"/>
      <c r="G82" s="657"/>
      <c r="H82" s="657"/>
      <c r="I82" s="657"/>
      <c r="J82" s="657"/>
      <c r="K82" s="657"/>
      <c r="L82" s="657"/>
    </row>
    <row r="83" spans="1:12" s="660" customFormat="1" ht="13.5">
      <c r="D83" s="659"/>
      <c r="I83" s="661"/>
      <c r="J83" s="661"/>
      <c r="K83" s="661"/>
      <c r="L83" s="609" t="s">
        <v>163</v>
      </c>
    </row>
    <row r="84" spans="1:12" s="660" customFormat="1" ht="13.5">
      <c r="D84" s="659"/>
      <c r="I84" s="662"/>
      <c r="J84" s="662"/>
      <c r="K84" s="662"/>
      <c r="L84" s="613" t="s">
        <v>283</v>
      </c>
    </row>
    <row r="85" spans="1:12" s="660" customFormat="1" ht="13.5">
      <c r="D85" s="659"/>
    </row>
  </sheetData>
  <printOptions horizontalCentered="1"/>
  <pageMargins left="0.39370078740157483" right="0.39370078740157483" top="0.55118110236220474" bottom="0.39370078740157483" header="0.23622047244094491" footer="0.39370078740157483"/>
  <pageSetup paperSize="9" scale="75" orientation="portrait" r:id="rId1"/>
  <headerFooter scaleWithDoc="0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883EB9-A489-42E8-83F8-E6B40D56DD86}">
  <sheetPr>
    <tabColor rgb="FF92D050"/>
  </sheetPr>
  <dimension ref="A1:L85"/>
  <sheetViews>
    <sheetView showGridLines="0" view="pageBreakPreview" zoomScale="70" zoomScaleNormal="100" zoomScaleSheetLayoutView="70" workbookViewId="0">
      <pane xSplit="3" ySplit="13" topLeftCell="D14" activePane="bottomRight" state="frozen"/>
      <selection activeCell="E33" sqref="E33"/>
      <selection pane="topRight" activeCell="E33" sqref="E33"/>
      <selection pane="bottomLeft" activeCell="E33" sqref="E33"/>
      <selection pane="bottomRight" activeCell="B5" sqref="B5:B6"/>
    </sheetView>
  </sheetViews>
  <sheetFormatPr defaultColWidth="9.83203125" defaultRowHeight="16.5"/>
  <cols>
    <col min="1" max="1" width="1.33203125" style="222" customWidth="1"/>
    <col min="2" max="2" width="15.5" style="222" customWidth="1"/>
    <col min="3" max="3" width="9.5" style="222" customWidth="1"/>
    <col min="4" max="4" width="11" style="663" customWidth="1"/>
    <col min="5" max="10" width="14.5" style="222" customWidth="1"/>
    <col min="11" max="11" width="1.1640625" style="222" customWidth="1"/>
    <col min="12" max="12" width="9.83203125" style="222" hidden="1" customWidth="1"/>
    <col min="13" max="16384" width="9.83203125" style="222"/>
  </cols>
  <sheetData>
    <row r="1" spans="1:11">
      <c r="K1" s="69" t="s">
        <v>0</v>
      </c>
    </row>
    <row r="2" spans="1:11">
      <c r="K2" s="70" t="s">
        <v>1</v>
      </c>
    </row>
    <row r="5" spans="1:11">
      <c r="B5" s="219" t="s">
        <v>266</v>
      </c>
      <c r="C5" s="617" t="s">
        <v>610</v>
      </c>
      <c r="D5" s="618"/>
    </row>
    <row r="6" spans="1:11">
      <c r="B6" s="619" t="s">
        <v>267</v>
      </c>
      <c r="C6" s="620" t="s">
        <v>611</v>
      </c>
      <c r="D6" s="621"/>
    </row>
    <row r="8" spans="1:11" ht="7.5" customHeight="1" thickTop="1">
      <c r="A8" s="622"/>
      <c r="B8" s="623"/>
      <c r="C8" s="623"/>
      <c r="D8" s="624"/>
      <c r="E8" s="625"/>
      <c r="F8" s="623"/>
      <c r="G8" s="623"/>
      <c r="H8" s="623"/>
      <c r="I8" s="623"/>
      <c r="J8" s="623"/>
      <c r="K8" s="623"/>
    </row>
    <row r="9" spans="1:11" s="630" customFormat="1" ht="13.5">
      <c r="A9" s="626"/>
      <c r="B9" s="587" t="s">
        <v>3</v>
      </c>
      <c r="C9" s="587"/>
      <c r="D9" s="627" t="s">
        <v>460</v>
      </c>
      <c r="E9" s="628" t="s">
        <v>343</v>
      </c>
      <c r="F9" s="629" t="s">
        <v>344</v>
      </c>
      <c r="G9" s="629" t="s">
        <v>347</v>
      </c>
      <c r="H9" s="629" t="s">
        <v>344</v>
      </c>
      <c r="I9" s="629" t="s">
        <v>351</v>
      </c>
      <c r="J9" s="629" t="s">
        <v>353</v>
      </c>
      <c r="K9" s="587"/>
    </row>
    <row r="10" spans="1:11" s="630" customFormat="1" ht="13.5">
      <c r="A10" s="626"/>
      <c r="B10" s="631" t="s">
        <v>5</v>
      </c>
      <c r="C10" s="631"/>
      <c r="D10" s="632" t="s">
        <v>461</v>
      </c>
      <c r="E10" s="633"/>
      <c r="F10" s="629" t="s">
        <v>345</v>
      </c>
      <c r="G10" s="634" t="s">
        <v>348</v>
      </c>
      <c r="H10" s="629" t="s">
        <v>349</v>
      </c>
      <c r="I10" s="634" t="s">
        <v>352</v>
      </c>
      <c r="J10" s="634" t="s">
        <v>354</v>
      </c>
      <c r="K10" s="635"/>
    </row>
    <row r="11" spans="1:11" s="630" customFormat="1" ht="13.5">
      <c r="A11" s="626"/>
      <c r="D11" s="636"/>
      <c r="F11" s="634" t="s">
        <v>346</v>
      </c>
      <c r="G11" s="637"/>
      <c r="H11" s="634" t="s">
        <v>350</v>
      </c>
      <c r="I11" s="634"/>
      <c r="J11" s="638"/>
      <c r="K11" s="639"/>
    </row>
    <row r="12" spans="1:11" s="630" customFormat="1" ht="13.5">
      <c r="A12" s="626"/>
      <c r="D12" s="636"/>
      <c r="F12" s="634"/>
      <c r="G12" s="637"/>
      <c r="H12" s="629"/>
      <c r="I12" s="634"/>
      <c r="J12" s="638"/>
      <c r="K12" s="639"/>
    </row>
    <row r="13" spans="1:11" s="630" customFormat="1" ht="6.75" customHeight="1">
      <c r="A13" s="640"/>
      <c r="B13" s="641" t="s">
        <v>2</v>
      </c>
      <c r="C13" s="641"/>
      <c r="D13" s="642"/>
      <c r="E13" s="643"/>
      <c r="F13" s="640"/>
      <c r="G13" s="640"/>
      <c r="H13" s="640"/>
      <c r="I13" s="640"/>
      <c r="J13" s="640"/>
      <c r="K13" s="640"/>
    </row>
    <row r="14" spans="1:11" s="630" customFormat="1" ht="6.75" customHeight="1">
      <c r="A14" s="645"/>
      <c r="B14" s="646"/>
      <c r="C14" s="646"/>
      <c r="D14" s="647"/>
    </row>
    <row r="15" spans="1:11" s="630" customFormat="1" ht="13.5">
      <c r="A15" s="626"/>
      <c r="B15" s="587" t="s">
        <v>533</v>
      </c>
      <c r="C15" s="648"/>
      <c r="D15" s="121">
        <v>2022</v>
      </c>
      <c r="E15" s="649">
        <v>398</v>
      </c>
      <c r="F15" s="664" t="s">
        <v>432</v>
      </c>
      <c r="G15" s="664">
        <v>1</v>
      </c>
      <c r="H15" s="649">
        <v>7</v>
      </c>
      <c r="I15" s="649">
        <v>3</v>
      </c>
      <c r="J15" s="649">
        <v>11</v>
      </c>
      <c r="K15" s="650"/>
    </row>
    <row r="16" spans="1:11" s="630" customFormat="1" ht="13.5">
      <c r="A16" s="626"/>
      <c r="B16" s="648"/>
      <c r="C16" s="648"/>
      <c r="D16" s="121">
        <v>2023</v>
      </c>
      <c r="E16" s="649">
        <v>553</v>
      </c>
      <c r="F16" s="664">
        <v>1</v>
      </c>
      <c r="G16" s="664">
        <v>9</v>
      </c>
      <c r="H16" s="649">
        <v>11</v>
      </c>
      <c r="I16" s="649">
        <v>0</v>
      </c>
      <c r="J16" s="649">
        <v>15</v>
      </c>
      <c r="K16" s="650"/>
    </row>
    <row r="17" spans="1:11" s="630" customFormat="1" ht="13.5">
      <c r="A17" s="626"/>
      <c r="B17" s="648"/>
      <c r="C17" s="648"/>
      <c r="D17" s="121">
        <v>2024</v>
      </c>
      <c r="E17" s="649">
        <v>451</v>
      </c>
      <c r="F17" s="664">
        <v>1</v>
      </c>
      <c r="G17" s="664">
        <v>0</v>
      </c>
      <c r="H17" s="649">
        <v>14</v>
      </c>
      <c r="I17" s="649">
        <v>0</v>
      </c>
      <c r="J17" s="649">
        <v>13</v>
      </c>
      <c r="K17" s="650"/>
    </row>
    <row r="18" spans="1:11" s="630" customFormat="1" ht="8.1" customHeight="1">
      <c r="A18" s="626"/>
      <c r="B18" s="648"/>
      <c r="C18" s="648"/>
      <c r="D18" s="127"/>
      <c r="E18" s="595"/>
      <c r="F18" s="651"/>
      <c r="G18" s="651"/>
      <c r="H18" s="651"/>
      <c r="I18" s="651"/>
      <c r="J18" s="595"/>
      <c r="K18" s="650"/>
    </row>
    <row r="19" spans="1:11" s="630" customFormat="1" ht="13.5">
      <c r="B19" s="652" t="s">
        <v>6</v>
      </c>
      <c r="C19" s="652"/>
      <c r="D19" s="127">
        <v>2022</v>
      </c>
      <c r="E19" s="396">
        <v>35</v>
      </c>
      <c r="F19" s="398" t="s">
        <v>432</v>
      </c>
      <c r="G19" s="398" t="s">
        <v>432</v>
      </c>
      <c r="H19" s="398">
        <v>1</v>
      </c>
      <c r="I19" s="398" t="s">
        <v>432</v>
      </c>
      <c r="J19" s="398" t="s">
        <v>432</v>
      </c>
      <c r="K19" s="653"/>
    </row>
    <row r="20" spans="1:11" s="630" customFormat="1" ht="13.5">
      <c r="B20" s="652"/>
      <c r="C20" s="652"/>
      <c r="D20" s="127">
        <v>2023</v>
      </c>
      <c r="E20" s="396">
        <v>25</v>
      </c>
      <c r="F20" s="398" t="s">
        <v>432</v>
      </c>
      <c r="G20" s="398" t="s">
        <v>432</v>
      </c>
      <c r="H20" s="398">
        <v>1</v>
      </c>
      <c r="I20" s="398" t="s">
        <v>432</v>
      </c>
      <c r="J20" s="398">
        <v>1</v>
      </c>
      <c r="K20" s="653"/>
    </row>
    <row r="21" spans="1:11" s="630" customFormat="1" ht="13.5">
      <c r="B21" s="652"/>
      <c r="C21" s="652"/>
      <c r="D21" s="127">
        <v>2024</v>
      </c>
      <c r="E21" s="396">
        <v>20</v>
      </c>
      <c r="F21" s="398" t="s">
        <v>432</v>
      </c>
      <c r="G21" s="398" t="s">
        <v>432</v>
      </c>
      <c r="H21" s="398" t="s">
        <v>432</v>
      </c>
      <c r="I21" s="398" t="s">
        <v>432</v>
      </c>
      <c r="J21" s="398">
        <v>2</v>
      </c>
      <c r="K21" s="653"/>
    </row>
    <row r="22" spans="1:11" s="630" customFormat="1" ht="8.1" customHeight="1">
      <c r="B22" s="652"/>
      <c r="C22" s="652"/>
      <c r="D22" s="127"/>
      <c r="E22" s="396"/>
      <c r="F22" s="398"/>
      <c r="G22" s="398"/>
      <c r="H22" s="398"/>
      <c r="I22" s="398"/>
      <c r="J22" s="398"/>
      <c r="K22" s="653"/>
    </row>
    <row r="23" spans="1:11" s="630" customFormat="1" ht="13.5">
      <c r="B23" s="652" t="s">
        <v>7</v>
      </c>
      <c r="C23" s="652"/>
      <c r="D23" s="127">
        <v>2022</v>
      </c>
      <c r="E23" s="396">
        <v>20</v>
      </c>
      <c r="F23" s="398" t="s">
        <v>432</v>
      </c>
      <c r="G23" s="398" t="s">
        <v>432</v>
      </c>
      <c r="H23" s="398">
        <v>1</v>
      </c>
      <c r="I23" s="398">
        <v>1</v>
      </c>
      <c r="J23" s="398">
        <v>2</v>
      </c>
      <c r="K23" s="653"/>
    </row>
    <row r="24" spans="1:11" s="630" customFormat="1" ht="13.5">
      <c r="B24" s="652"/>
      <c r="C24" s="652"/>
      <c r="D24" s="127">
        <v>2023</v>
      </c>
      <c r="E24" s="396">
        <v>36</v>
      </c>
      <c r="F24" s="398" t="s">
        <v>432</v>
      </c>
      <c r="G24" s="398" t="s">
        <v>432</v>
      </c>
      <c r="H24" s="398" t="s">
        <v>432</v>
      </c>
      <c r="I24" s="398" t="s">
        <v>432</v>
      </c>
      <c r="J24" s="398" t="s">
        <v>432</v>
      </c>
      <c r="K24" s="653"/>
    </row>
    <row r="25" spans="1:11" s="630" customFormat="1" ht="13.5">
      <c r="B25" s="652"/>
      <c r="C25" s="652"/>
      <c r="D25" s="127">
        <v>2024</v>
      </c>
      <c r="E25" s="396">
        <v>18</v>
      </c>
      <c r="F25" s="398" t="s">
        <v>432</v>
      </c>
      <c r="G25" s="398" t="s">
        <v>432</v>
      </c>
      <c r="H25" s="398">
        <v>2</v>
      </c>
      <c r="I25" s="398" t="s">
        <v>432</v>
      </c>
      <c r="J25" s="398">
        <v>1</v>
      </c>
      <c r="K25" s="653"/>
    </row>
    <row r="26" spans="1:11" s="630" customFormat="1" ht="8.1" customHeight="1">
      <c r="B26" s="652"/>
      <c r="C26" s="652"/>
      <c r="D26" s="127"/>
      <c r="E26" s="396"/>
      <c r="F26" s="398"/>
      <c r="G26" s="398"/>
      <c r="H26" s="398"/>
      <c r="I26" s="398"/>
      <c r="J26" s="398"/>
      <c r="K26" s="653"/>
    </row>
    <row r="27" spans="1:11" s="630" customFormat="1" ht="13.5">
      <c r="B27" s="652" t="s">
        <v>8</v>
      </c>
      <c r="C27" s="652"/>
      <c r="D27" s="127">
        <v>2022</v>
      </c>
      <c r="E27" s="396">
        <v>20</v>
      </c>
      <c r="F27" s="398" t="s">
        <v>432</v>
      </c>
      <c r="G27" s="398" t="s">
        <v>432</v>
      </c>
      <c r="H27" s="398" t="s">
        <v>432</v>
      </c>
      <c r="I27" s="398" t="s">
        <v>432</v>
      </c>
      <c r="J27" s="398" t="s">
        <v>432</v>
      </c>
      <c r="K27" s="653"/>
    </row>
    <row r="28" spans="1:11" s="630" customFormat="1" ht="13.5">
      <c r="B28" s="652"/>
      <c r="C28" s="652"/>
      <c r="D28" s="127">
        <v>2023</v>
      </c>
      <c r="E28" s="396">
        <v>39</v>
      </c>
      <c r="F28" s="398" t="s">
        <v>432</v>
      </c>
      <c r="G28" s="398">
        <v>9</v>
      </c>
      <c r="H28" s="398">
        <v>2</v>
      </c>
      <c r="I28" s="398" t="s">
        <v>432</v>
      </c>
      <c r="J28" s="398" t="s">
        <v>432</v>
      </c>
      <c r="K28" s="653"/>
    </row>
    <row r="29" spans="1:11" s="630" customFormat="1" ht="13.5">
      <c r="B29" s="652"/>
      <c r="C29" s="652"/>
      <c r="D29" s="127">
        <v>2024</v>
      </c>
      <c r="E29" s="396">
        <v>26</v>
      </c>
      <c r="F29" s="398" t="s">
        <v>432</v>
      </c>
      <c r="G29" s="398" t="s">
        <v>432</v>
      </c>
      <c r="H29" s="398" t="s">
        <v>432</v>
      </c>
      <c r="I29" s="398" t="s">
        <v>432</v>
      </c>
      <c r="J29" s="398" t="s">
        <v>432</v>
      </c>
      <c r="K29" s="653"/>
    </row>
    <row r="30" spans="1:11" s="630" customFormat="1" ht="8.1" customHeight="1">
      <c r="B30" s="652"/>
      <c r="C30" s="652"/>
      <c r="D30" s="127"/>
      <c r="E30" s="396"/>
      <c r="F30" s="398"/>
      <c r="G30" s="398"/>
      <c r="H30" s="398"/>
      <c r="I30" s="398"/>
      <c r="J30" s="398"/>
      <c r="K30" s="653"/>
    </row>
    <row r="31" spans="1:11" s="630" customFormat="1" ht="13.5">
      <c r="B31" s="652" t="s">
        <v>9</v>
      </c>
      <c r="C31" s="652"/>
      <c r="D31" s="127">
        <v>2022</v>
      </c>
      <c r="E31" s="396">
        <v>21</v>
      </c>
      <c r="F31" s="398" t="s">
        <v>432</v>
      </c>
      <c r="G31" s="398" t="s">
        <v>432</v>
      </c>
      <c r="H31" s="398" t="s">
        <v>432</v>
      </c>
      <c r="I31" s="398" t="s">
        <v>432</v>
      </c>
      <c r="J31" s="398">
        <v>1</v>
      </c>
      <c r="K31" s="653"/>
    </row>
    <row r="32" spans="1:11" s="630" customFormat="1" ht="13.5">
      <c r="B32" s="652"/>
      <c r="C32" s="652"/>
      <c r="D32" s="127">
        <v>2023</v>
      </c>
      <c r="E32" s="396">
        <v>22</v>
      </c>
      <c r="F32" s="398" t="s">
        <v>432</v>
      </c>
      <c r="G32" s="398" t="s">
        <v>432</v>
      </c>
      <c r="H32" s="398">
        <v>1</v>
      </c>
      <c r="I32" s="398" t="s">
        <v>432</v>
      </c>
      <c r="J32" s="398">
        <v>1</v>
      </c>
      <c r="K32" s="653"/>
    </row>
    <row r="33" spans="2:11" s="630" customFormat="1" ht="13.5">
      <c r="B33" s="652"/>
      <c r="C33" s="652"/>
      <c r="D33" s="127">
        <v>2024</v>
      </c>
      <c r="E33" s="396">
        <v>16</v>
      </c>
      <c r="F33" s="398" t="s">
        <v>432</v>
      </c>
      <c r="G33" s="398" t="s">
        <v>432</v>
      </c>
      <c r="H33" s="398" t="s">
        <v>432</v>
      </c>
      <c r="I33" s="398" t="s">
        <v>432</v>
      </c>
      <c r="J33" s="398">
        <v>1</v>
      </c>
      <c r="K33" s="653"/>
    </row>
    <row r="34" spans="2:11" s="630" customFormat="1" ht="8.1" customHeight="1">
      <c r="B34" s="652"/>
      <c r="C34" s="652"/>
      <c r="D34" s="127"/>
      <c r="E34" s="396"/>
      <c r="F34" s="398"/>
      <c r="G34" s="398"/>
      <c r="H34" s="398"/>
      <c r="I34" s="398"/>
      <c r="J34" s="398"/>
      <c r="K34" s="653"/>
    </row>
    <row r="35" spans="2:11" s="630" customFormat="1" ht="13.5">
      <c r="B35" s="652" t="s">
        <v>10</v>
      </c>
      <c r="C35" s="652"/>
      <c r="D35" s="127">
        <v>2022</v>
      </c>
      <c r="E35" s="396">
        <v>1</v>
      </c>
      <c r="F35" s="398" t="s">
        <v>432</v>
      </c>
      <c r="G35" s="398" t="s">
        <v>432</v>
      </c>
      <c r="H35" s="398" t="s">
        <v>432</v>
      </c>
      <c r="I35" s="398" t="s">
        <v>432</v>
      </c>
      <c r="J35" s="398" t="s">
        <v>432</v>
      </c>
      <c r="K35" s="653"/>
    </row>
    <row r="36" spans="2:11" s="630" customFormat="1" ht="13.5">
      <c r="B36" s="652"/>
      <c r="C36" s="652"/>
      <c r="D36" s="127">
        <v>2023</v>
      </c>
      <c r="E36" s="396">
        <v>11</v>
      </c>
      <c r="F36" s="398" t="s">
        <v>432</v>
      </c>
      <c r="G36" s="398" t="s">
        <v>432</v>
      </c>
      <c r="H36" s="398" t="s">
        <v>432</v>
      </c>
      <c r="I36" s="398" t="s">
        <v>432</v>
      </c>
      <c r="J36" s="398">
        <v>1</v>
      </c>
      <c r="K36" s="653"/>
    </row>
    <row r="37" spans="2:11" s="630" customFormat="1" ht="13.5">
      <c r="B37" s="652"/>
      <c r="C37" s="652"/>
      <c r="D37" s="127">
        <v>2024</v>
      </c>
      <c r="E37" s="396">
        <v>3</v>
      </c>
      <c r="F37" s="398" t="s">
        <v>432</v>
      </c>
      <c r="G37" s="398" t="s">
        <v>432</v>
      </c>
      <c r="H37" s="398" t="s">
        <v>432</v>
      </c>
      <c r="I37" s="398" t="s">
        <v>432</v>
      </c>
      <c r="J37" s="398" t="s">
        <v>432</v>
      </c>
      <c r="K37" s="653"/>
    </row>
    <row r="38" spans="2:11" s="630" customFormat="1" ht="8.1" customHeight="1">
      <c r="B38" s="652"/>
      <c r="C38" s="652"/>
      <c r="D38" s="127"/>
      <c r="E38" s="396"/>
      <c r="F38" s="398"/>
      <c r="G38" s="398"/>
      <c r="H38" s="398"/>
      <c r="I38" s="398"/>
      <c r="J38" s="398"/>
      <c r="K38" s="653"/>
    </row>
    <row r="39" spans="2:11" s="630" customFormat="1" ht="13.5">
      <c r="B39" s="652" t="s">
        <v>11</v>
      </c>
      <c r="C39" s="652"/>
      <c r="D39" s="127">
        <v>2022</v>
      </c>
      <c r="E39" s="396">
        <v>25</v>
      </c>
      <c r="F39" s="398" t="s">
        <v>432</v>
      </c>
      <c r="G39" s="398" t="s">
        <v>432</v>
      </c>
      <c r="H39" s="398" t="s">
        <v>432</v>
      </c>
      <c r="I39" s="398" t="s">
        <v>432</v>
      </c>
      <c r="J39" s="398">
        <v>1</v>
      </c>
      <c r="K39" s="653"/>
    </row>
    <row r="40" spans="2:11" s="630" customFormat="1" ht="13.5">
      <c r="B40" s="652"/>
      <c r="C40" s="652"/>
      <c r="D40" s="127">
        <v>2023</v>
      </c>
      <c r="E40" s="396">
        <v>39</v>
      </c>
      <c r="F40" s="398" t="s">
        <v>432</v>
      </c>
      <c r="G40" s="398" t="s">
        <v>432</v>
      </c>
      <c r="H40" s="398" t="s">
        <v>432</v>
      </c>
      <c r="I40" s="398" t="s">
        <v>432</v>
      </c>
      <c r="J40" s="398" t="s">
        <v>432</v>
      </c>
      <c r="K40" s="653"/>
    </row>
    <row r="41" spans="2:11" s="630" customFormat="1" ht="13.5">
      <c r="B41" s="652"/>
      <c r="C41" s="652"/>
      <c r="D41" s="127">
        <v>2024</v>
      </c>
      <c r="E41" s="396">
        <v>39</v>
      </c>
      <c r="F41" s="398" t="s">
        <v>432</v>
      </c>
      <c r="G41" s="398" t="s">
        <v>432</v>
      </c>
      <c r="H41" s="398" t="s">
        <v>432</v>
      </c>
      <c r="I41" s="398" t="s">
        <v>432</v>
      </c>
      <c r="J41" s="398" t="s">
        <v>432</v>
      </c>
      <c r="K41" s="653"/>
    </row>
    <row r="42" spans="2:11" s="630" customFormat="1" ht="8.1" customHeight="1">
      <c r="B42" s="652"/>
      <c r="C42" s="652"/>
      <c r="D42" s="127"/>
      <c r="E42" s="396"/>
      <c r="F42" s="398"/>
      <c r="G42" s="398"/>
      <c r="H42" s="398"/>
      <c r="I42" s="398"/>
      <c r="J42" s="398"/>
      <c r="K42" s="653"/>
    </row>
    <row r="43" spans="2:11" s="630" customFormat="1" ht="13.5">
      <c r="B43" s="652" t="s">
        <v>12</v>
      </c>
      <c r="C43" s="652"/>
      <c r="D43" s="127">
        <v>2022</v>
      </c>
      <c r="E43" s="396">
        <v>36</v>
      </c>
      <c r="F43" s="398" t="s">
        <v>432</v>
      </c>
      <c r="G43" s="398" t="s">
        <v>432</v>
      </c>
      <c r="H43" s="398" t="s">
        <v>432</v>
      </c>
      <c r="I43" s="398">
        <v>2</v>
      </c>
      <c r="J43" s="398" t="s">
        <v>432</v>
      </c>
      <c r="K43" s="653"/>
    </row>
    <row r="44" spans="2:11" s="630" customFormat="1" ht="13.5">
      <c r="B44" s="652"/>
      <c r="C44" s="652"/>
      <c r="D44" s="127">
        <v>2023</v>
      </c>
      <c r="E44" s="396">
        <v>52</v>
      </c>
      <c r="F44" s="398" t="s">
        <v>432</v>
      </c>
      <c r="G44" s="398" t="s">
        <v>432</v>
      </c>
      <c r="H44" s="398" t="s">
        <v>432</v>
      </c>
      <c r="I44" s="398" t="s">
        <v>432</v>
      </c>
      <c r="J44" s="398">
        <v>1</v>
      </c>
      <c r="K44" s="653"/>
    </row>
    <row r="45" spans="2:11" s="630" customFormat="1" ht="13.5">
      <c r="B45" s="652"/>
      <c r="C45" s="652"/>
      <c r="D45" s="127">
        <v>2024</v>
      </c>
      <c r="E45" s="396">
        <v>30</v>
      </c>
      <c r="F45" s="398" t="s">
        <v>432</v>
      </c>
      <c r="G45" s="398" t="s">
        <v>432</v>
      </c>
      <c r="H45" s="398" t="s">
        <v>432</v>
      </c>
      <c r="I45" s="398" t="s">
        <v>432</v>
      </c>
      <c r="J45" s="398" t="s">
        <v>432</v>
      </c>
      <c r="K45" s="653"/>
    </row>
    <row r="46" spans="2:11" s="630" customFormat="1" ht="8.1" customHeight="1">
      <c r="B46" s="652"/>
      <c r="C46" s="652"/>
      <c r="D46" s="127"/>
      <c r="E46" s="396"/>
      <c r="F46" s="398"/>
      <c r="G46" s="398"/>
      <c r="H46" s="398"/>
      <c r="I46" s="398"/>
      <c r="J46" s="398"/>
      <c r="K46" s="653"/>
    </row>
    <row r="47" spans="2:11" s="630" customFormat="1" ht="13.5">
      <c r="B47" s="652" t="s">
        <v>13</v>
      </c>
      <c r="C47" s="652"/>
      <c r="D47" s="127">
        <v>2022</v>
      </c>
      <c r="E47" s="396">
        <v>9</v>
      </c>
      <c r="F47" s="398" t="s">
        <v>432</v>
      </c>
      <c r="G47" s="398" t="s">
        <v>432</v>
      </c>
      <c r="H47" s="398" t="s">
        <v>432</v>
      </c>
      <c r="I47" s="398" t="s">
        <v>432</v>
      </c>
      <c r="J47" s="398">
        <v>1</v>
      </c>
      <c r="K47" s="654"/>
    </row>
    <row r="48" spans="2:11" s="630" customFormat="1" ht="13.5">
      <c r="B48" s="652"/>
      <c r="C48" s="652"/>
      <c r="D48" s="127">
        <v>2023</v>
      </c>
      <c r="E48" s="396">
        <v>3</v>
      </c>
      <c r="F48" s="398" t="s">
        <v>432</v>
      </c>
      <c r="G48" s="398" t="s">
        <v>432</v>
      </c>
      <c r="H48" s="398" t="s">
        <v>432</v>
      </c>
      <c r="I48" s="398" t="s">
        <v>432</v>
      </c>
      <c r="J48" s="398" t="s">
        <v>432</v>
      </c>
      <c r="K48" s="654"/>
    </row>
    <row r="49" spans="2:11" s="630" customFormat="1" ht="13.5">
      <c r="B49" s="652"/>
      <c r="C49" s="652"/>
      <c r="D49" s="127">
        <v>2024</v>
      </c>
      <c r="E49" s="396">
        <v>3</v>
      </c>
      <c r="F49" s="398" t="s">
        <v>432</v>
      </c>
      <c r="G49" s="398" t="s">
        <v>432</v>
      </c>
      <c r="H49" s="398" t="s">
        <v>432</v>
      </c>
      <c r="I49" s="398" t="s">
        <v>432</v>
      </c>
      <c r="J49" s="398">
        <v>2</v>
      </c>
      <c r="K49" s="654"/>
    </row>
    <row r="50" spans="2:11" s="630" customFormat="1" ht="8.1" customHeight="1">
      <c r="B50" s="652"/>
      <c r="C50" s="652"/>
      <c r="D50" s="127"/>
      <c r="E50" s="396"/>
      <c r="F50" s="398"/>
      <c r="G50" s="398"/>
      <c r="H50" s="398"/>
      <c r="I50" s="398"/>
      <c r="J50" s="398"/>
      <c r="K50" s="654"/>
    </row>
    <row r="51" spans="2:11" s="630" customFormat="1" ht="13.5">
      <c r="B51" s="652" t="s">
        <v>14</v>
      </c>
      <c r="C51" s="652"/>
      <c r="D51" s="127">
        <v>2022</v>
      </c>
      <c r="E51" s="396">
        <v>38</v>
      </c>
      <c r="F51" s="398" t="s">
        <v>432</v>
      </c>
      <c r="G51" s="398" t="s">
        <v>432</v>
      </c>
      <c r="H51" s="398" t="s">
        <v>432</v>
      </c>
      <c r="I51" s="398" t="s">
        <v>432</v>
      </c>
      <c r="J51" s="398">
        <v>1</v>
      </c>
      <c r="K51" s="653"/>
    </row>
    <row r="52" spans="2:11" s="630" customFormat="1" ht="13.5">
      <c r="B52" s="652"/>
      <c r="C52" s="652"/>
      <c r="D52" s="127">
        <v>2023</v>
      </c>
      <c r="E52" s="396">
        <v>69</v>
      </c>
      <c r="F52" s="398" t="s">
        <v>432</v>
      </c>
      <c r="G52" s="398" t="s">
        <v>432</v>
      </c>
      <c r="H52" s="398">
        <v>1</v>
      </c>
      <c r="I52" s="398" t="s">
        <v>432</v>
      </c>
      <c r="J52" s="398">
        <v>1</v>
      </c>
      <c r="K52" s="653"/>
    </row>
    <row r="53" spans="2:11" s="630" customFormat="1" ht="13.5">
      <c r="B53" s="652"/>
      <c r="C53" s="652"/>
      <c r="D53" s="127">
        <v>2024</v>
      </c>
      <c r="E53" s="396">
        <v>72</v>
      </c>
      <c r="F53" s="398" t="s">
        <v>432</v>
      </c>
      <c r="G53" s="398" t="s">
        <v>432</v>
      </c>
      <c r="H53" s="398" t="s">
        <v>432</v>
      </c>
      <c r="I53" s="398" t="s">
        <v>432</v>
      </c>
      <c r="J53" s="398" t="s">
        <v>432</v>
      </c>
      <c r="K53" s="653"/>
    </row>
    <row r="54" spans="2:11" s="630" customFormat="1" ht="8.1" customHeight="1">
      <c r="B54" s="652"/>
      <c r="C54" s="652"/>
      <c r="D54" s="127"/>
      <c r="E54" s="396"/>
      <c r="F54" s="398"/>
      <c r="G54" s="398"/>
      <c r="H54" s="398"/>
      <c r="I54" s="398"/>
      <c r="J54" s="398"/>
      <c r="K54" s="653"/>
    </row>
    <row r="55" spans="2:11" s="630" customFormat="1" ht="13.5">
      <c r="B55" s="652" t="s">
        <v>15</v>
      </c>
      <c r="C55" s="652"/>
      <c r="D55" s="127">
        <v>2022</v>
      </c>
      <c r="E55" s="396">
        <v>33</v>
      </c>
      <c r="F55" s="398" t="s">
        <v>432</v>
      </c>
      <c r="G55" s="398" t="s">
        <v>432</v>
      </c>
      <c r="H55" s="398">
        <v>3</v>
      </c>
      <c r="I55" s="398" t="s">
        <v>432</v>
      </c>
      <c r="J55" s="398">
        <v>5</v>
      </c>
      <c r="K55" s="653"/>
    </row>
    <row r="56" spans="2:11" s="630" customFormat="1" ht="13.5">
      <c r="B56" s="652"/>
      <c r="C56" s="652"/>
      <c r="D56" s="127">
        <v>2023</v>
      </c>
      <c r="E56" s="396">
        <v>29</v>
      </c>
      <c r="F56" s="398" t="s">
        <v>432</v>
      </c>
      <c r="G56" s="398" t="s">
        <v>432</v>
      </c>
      <c r="H56" s="398">
        <v>1</v>
      </c>
      <c r="I56" s="398" t="s">
        <v>432</v>
      </c>
      <c r="J56" s="398">
        <v>5</v>
      </c>
      <c r="K56" s="653"/>
    </row>
    <row r="57" spans="2:11" s="630" customFormat="1" ht="13.5">
      <c r="B57" s="652"/>
      <c r="C57" s="652"/>
      <c r="D57" s="127">
        <v>2024</v>
      </c>
      <c r="E57" s="396">
        <v>32</v>
      </c>
      <c r="F57" s="398" t="s">
        <v>432</v>
      </c>
      <c r="G57" s="398" t="s">
        <v>432</v>
      </c>
      <c r="H57" s="398">
        <v>3</v>
      </c>
      <c r="I57" s="398" t="s">
        <v>432</v>
      </c>
      <c r="J57" s="398">
        <v>2</v>
      </c>
      <c r="K57" s="653"/>
    </row>
    <row r="58" spans="2:11" s="630" customFormat="1" ht="8.1" customHeight="1">
      <c r="B58" s="652"/>
      <c r="C58" s="652"/>
      <c r="D58" s="127"/>
      <c r="E58" s="396"/>
      <c r="F58" s="398"/>
      <c r="G58" s="398"/>
      <c r="H58" s="398"/>
      <c r="I58" s="398"/>
      <c r="J58" s="398"/>
      <c r="K58" s="653"/>
    </row>
    <row r="59" spans="2:11" s="630" customFormat="1" ht="13.5">
      <c r="B59" s="652" t="s">
        <v>16</v>
      </c>
      <c r="C59" s="652"/>
      <c r="D59" s="127">
        <v>2022</v>
      </c>
      <c r="E59" s="396">
        <v>27</v>
      </c>
      <c r="F59" s="398" t="s">
        <v>432</v>
      </c>
      <c r="G59" s="398">
        <v>1</v>
      </c>
      <c r="H59" s="398">
        <v>1</v>
      </c>
      <c r="I59" s="398" t="s">
        <v>432</v>
      </c>
      <c r="J59" s="398" t="s">
        <v>432</v>
      </c>
      <c r="K59" s="653"/>
    </row>
    <row r="60" spans="2:11" s="630" customFormat="1" ht="13.5">
      <c r="B60" s="652"/>
      <c r="C60" s="652"/>
      <c r="D60" s="127">
        <v>2023</v>
      </c>
      <c r="E60" s="396">
        <v>22</v>
      </c>
      <c r="F60" s="398" t="s">
        <v>432</v>
      </c>
      <c r="G60" s="398" t="s">
        <v>432</v>
      </c>
      <c r="H60" s="398">
        <v>3</v>
      </c>
      <c r="I60" s="398" t="s">
        <v>432</v>
      </c>
      <c r="J60" s="398">
        <v>2</v>
      </c>
      <c r="K60" s="653"/>
    </row>
    <row r="61" spans="2:11" s="630" customFormat="1" ht="13.5">
      <c r="B61" s="652"/>
      <c r="C61" s="652"/>
      <c r="D61" s="127">
        <v>2024</v>
      </c>
      <c r="E61" s="396">
        <v>27</v>
      </c>
      <c r="F61" s="398" t="s">
        <v>432</v>
      </c>
      <c r="G61" s="398" t="s">
        <v>432</v>
      </c>
      <c r="H61" s="398">
        <v>7</v>
      </c>
      <c r="I61" s="398" t="s">
        <v>432</v>
      </c>
      <c r="J61" s="398">
        <v>1</v>
      </c>
      <c r="K61" s="653"/>
    </row>
    <row r="62" spans="2:11" s="630" customFormat="1" ht="8.1" customHeight="1">
      <c r="B62" s="652"/>
      <c r="C62" s="652"/>
      <c r="D62" s="127"/>
      <c r="E62" s="396"/>
      <c r="F62" s="398"/>
      <c r="G62" s="398"/>
      <c r="H62" s="398"/>
      <c r="I62" s="398"/>
      <c r="J62" s="398"/>
      <c r="K62" s="653"/>
    </row>
    <row r="63" spans="2:11" s="630" customFormat="1" ht="13.5">
      <c r="B63" s="652" t="s">
        <v>17</v>
      </c>
      <c r="C63" s="652"/>
      <c r="D63" s="127">
        <v>2022</v>
      </c>
      <c r="E63" s="396">
        <v>59</v>
      </c>
      <c r="F63" s="398" t="s">
        <v>432</v>
      </c>
      <c r="G63" s="398" t="s">
        <v>432</v>
      </c>
      <c r="H63" s="398" t="s">
        <v>432</v>
      </c>
      <c r="I63" s="398" t="s">
        <v>432</v>
      </c>
      <c r="J63" s="398" t="s">
        <v>432</v>
      </c>
      <c r="K63" s="653"/>
    </row>
    <row r="64" spans="2:11" s="630" customFormat="1" ht="13.5">
      <c r="B64" s="652"/>
      <c r="C64" s="652"/>
      <c r="D64" s="127">
        <v>2023</v>
      </c>
      <c r="E64" s="396">
        <v>151</v>
      </c>
      <c r="F64" s="398">
        <v>1</v>
      </c>
      <c r="G64" s="398" t="s">
        <v>432</v>
      </c>
      <c r="H64" s="398" t="s">
        <v>432</v>
      </c>
      <c r="I64" s="398" t="s">
        <v>432</v>
      </c>
      <c r="J64" s="398">
        <v>1</v>
      </c>
      <c r="K64" s="653"/>
    </row>
    <row r="65" spans="1:11" s="630" customFormat="1" ht="13.5">
      <c r="B65" s="652"/>
      <c r="C65" s="652"/>
      <c r="D65" s="127">
        <v>2024</v>
      </c>
      <c r="E65" s="396">
        <v>115</v>
      </c>
      <c r="F65" s="398">
        <v>1</v>
      </c>
      <c r="G65" s="398" t="s">
        <v>432</v>
      </c>
      <c r="H65" s="398">
        <v>2</v>
      </c>
      <c r="I65" s="398" t="s">
        <v>432</v>
      </c>
      <c r="J65" s="398">
        <v>1</v>
      </c>
      <c r="K65" s="653"/>
    </row>
    <row r="66" spans="1:11" s="630" customFormat="1" ht="8.1" customHeight="1">
      <c r="B66" s="652"/>
      <c r="C66" s="652"/>
      <c r="D66" s="127"/>
      <c r="E66" s="396"/>
      <c r="F66" s="398"/>
      <c r="G66" s="398"/>
      <c r="H66" s="398"/>
      <c r="I66" s="398"/>
      <c r="J66" s="398"/>
      <c r="K66" s="653"/>
    </row>
    <row r="67" spans="1:11" s="630" customFormat="1" ht="13.5">
      <c r="B67" s="652" t="s">
        <v>18</v>
      </c>
      <c r="C67" s="652"/>
      <c r="D67" s="127">
        <v>2022</v>
      </c>
      <c r="E67" s="396">
        <v>18</v>
      </c>
      <c r="F67" s="398" t="s">
        <v>432</v>
      </c>
      <c r="G67" s="398" t="s">
        <v>432</v>
      </c>
      <c r="H67" s="398" t="s">
        <v>432</v>
      </c>
      <c r="I67" s="398" t="s">
        <v>432</v>
      </c>
      <c r="J67" s="398" t="s">
        <v>432</v>
      </c>
      <c r="K67" s="653"/>
    </row>
    <row r="68" spans="1:11" s="630" customFormat="1" ht="13.5">
      <c r="B68" s="652"/>
      <c r="C68" s="652"/>
      <c r="D68" s="127">
        <v>2023</v>
      </c>
      <c r="E68" s="396">
        <v>14</v>
      </c>
      <c r="F68" s="398" t="s">
        <v>432</v>
      </c>
      <c r="G68" s="398" t="s">
        <v>432</v>
      </c>
      <c r="H68" s="398">
        <v>1</v>
      </c>
      <c r="I68" s="398" t="s">
        <v>432</v>
      </c>
      <c r="J68" s="398">
        <v>2</v>
      </c>
      <c r="K68" s="653"/>
    </row>
    <row r="69" spans="1:11" s="630" customFormat="1" ht="13.5">
      <c r="B69" s="652"/>
      <c r="C69" s="652"/>
      <c r="D69" s="127">
        <v>2024</v>
      </c>
      <c r="E69" s="396">
        <v>19</v>
      </c>
      <c r="F69" s="398" t="s">
        <v>432</v>
      </c>
      <c r="G69" s="398" t="s">
        <v>432</v>
      </c>
      <c r="H69" s="398" t="s">
        <v>432</v>
      </c>
      <c r="I69" s="398" t="s">
        <v>432</v>
      </c>
      <c r="J69" s="398">
        <v>2</v>
      </c>
      <c r="K69" s="653"/>
    </row>
    <row r="70" spans="1:11" s="630" customFormat="1" ht="8.1" customHeight="1">
      <c r="B70" s="652"/>
      <c r="C70" s="652"/>
      <c r="D70" s="127"/>
      <c r="E70" s="396"/>
      <c r="F70" s="398"/>
      <c r="G70" s="398"/>
      <c r="H70" s="398"/>
      <c r="I70" s="398"/>
      <c r="J70" s="398"/>
      <c r="K70" s="653"/>
    </row>
    <row r="71" spans="1:11" s="630" customFormat="1" ht="13.5">
      <c r="B71" s="652" t="s">
        <v>56</v>
      </c>
      <c r="C71" s="652"/>
      <c r="D71" s="127">
        <v>2022</v>
      </c>
      <c r="E71" s="396">
        <v>53</v>
      </c>
      <c r="F71" s="398" t="s">
        <v>432</v>
      </c>
      <c r="G71" s="398" t="s">
        <v>432</v>
      </c>
      <c r="H71" s="398" t="s">
        <v>432</v>
      </c>
      <c r="I71" s="398" t="s">
        <v>432</v>
      </c>
      <c r="J71" s="398" t="s">
        <v>432</v>
      </c>
      <c r="K71" s="653"/>
    </row>
    <row r="72" spans="1:11" s="630" customFormat="1" ht="13.5">
      <c r="B72" s="652"/>
      <c r="C72" s="652"/>
      <c r="D72" s="127">
        <v>2023</v>
      </c>
      <c r="E72" s="396">
        <v>35</v>
      </c>
      <c r="F72" s="398" t="s">
        <v>432</v>
      </c>
      <c r="G72" s="398" t="s">
        <v>432</v>
      </c>
      <c r="H72" s="398" t="s">
        <v>432</v>
      </c>
      <c r="I72" s="398" t="s">
        <v>432</v>
      </c>
      <c r="J72" s="398" t="s">
        <v>432</v>
      </c>
      <c r="K72" s="653"/>
    </row>
    <row r="73" spans="1:11" s="630" customFormat="1" ht="13.5">
      <c r="B73" s="652"/>
      <c r="C73" s="652"/>
      <c r="D73" s="127">
        <v>2024</v>
      </c>
      <c r="E73" s="396">
        <v>28</v>
      </c>
      <c r="F73" s="398" t="s">
        <v>432</v>
      </c>
      <c r="G73" s="398" t="s">
        <v>432</v>
      </c>
      <c r="H73" s="398" t="s">
        <v>432</v>
      </c>
      <c r="I73" s="398" t="s">
        <v>432</v>
      </c>
      <c r="J73" s="398" t="s">
        <v>432</v>
      </c>
      <c r="K73" s="653"/>
    </row>
    <row r="74" spans="1:11" s="630" customFormat="1" ht="8.1" customHeight="1">
      <c r="B74" s="652"/>
      <c r="C74" s="652"/>
      <c r="D74" s="127"/>
      <c r="E74" s="396"/>
      <c r="F74" s="398"/>
      <c r="G74" s="398"/>
      <c r="H74" s="398"/>
      <c r="I74" s="398"/>
      <c r="J74" s="398"/>
      <c r="K74" s="653"/>
    </row>
    <row r="75" spans="1:11" s="630" customFormat="1" ht="13.5">
      <c r="B75" s="652" t="s">
        <v>55</v>
      </c>
      <c r="C75" s="652"/>
      <c r="D75" s="127">
        <v>2022</v>
      </c>
      <c r="E75" s="396">
        <v>1</v>
      </c>
      <c r="F75" s="398" t="s">
        <v>432</v>
      </c>
      <c r="G75" s="398" t="s">
        <v>432</v>
      </c>
      <c r="H75" s="398">
        <v>1</v>
      </c>
      <c r="I75" s="398" t="s">
        <v>432</v>
      </c>
      <c r="J75" s="398" t="s">
        <v>432</v>
      </c>
    </row>
    <row r="76" spans="1:11" s="630" customFormat="1" ht="13.5">
      <c r="B76" s="652"/>
      <c r="C76" s="652"/>
      <c r="D76" s="127">
        <v>2023</v>
      </c>
      <c r="E76" s="396">
        <v>0</v>
      </c>
      <c r="F76" s="398" t="s">
        <v>432</v>
      </c>
      <c r="G76" s="398" t="s">
        <v>432</v>
      </c>
      <c r="H76" s="398">
        <v>1</v>
      </c>
      <c r="I76" s="398" t="s">
        <v>432</v>
      </c>
      <c r="J76" s="398" t="s">
        <v>432</v>
      </c>
    </row>
    <row r="77" spans="1:11" s="630" customFormat="1" ht="13.5">
      <c r="B77" s="652"/>
      <c r="C77" s="652"/>
      <c r="D77" s="127">
        <v>2024</v>
      </c>
      <c r="E77" s="396">
        <v>1</v>
      </c>
      <c r="F77" s="398" t="s">
        <v>432</v>
      </c>
      <c r="G77" s="398" t="s">
        <v>432</v>
      </c>
      <c r="H77" s="398" t="s">
        <v>432</v>
      </c>
      <c r="I77" s="398" t="s">
        <v>432</v>
      </c>
      <c r="J77" s="398">
        <v>1</v>
      </c>
    </row>
    <row r="78" spans="1:11" s="630" customFormat="1" ht="8.1" customHeight="1">
      <c r="B78" s="652"/>
      <c r="C78" s="652"/>
      <c r="D78" s="127"/>
      <c r="E78" s="396"/>
      <c r="F78" s="398"/>
      <c r="G78" s="398"/>
      <c r="H78" s="398"/>
      <c r="I78" s="398"/>
      <c r="J78" s="398"/>
    </row>
    <row r="79" spans="1:11" s="630" customFormat="1" ht="13.5">
      <c r="A79" s="626"/>
      <c r="B79" s="652" t="s">
        <v>54</v>
      </c>
      <c r="C79" s="652"/>
      <c r="D79" s="127">
        <v>2022</v>
      </c>
      <c r="E79" s="396">
        <v>2</v>
      </c>
      <c r="F79" s="398" t="s">
        <v>432</v>
      </c>
      <c r="G79" s="398" t="s">
        <v>432</v>
      </c>
      <c r="H79" s="398" t="s">
        <v>432</v>
      </c>
      <c r="I79" s="398" t="s">
        <v>432</v>
      </c>
      <c r="J79" s="398" t="s">
        <v>432</v>
      </c>
      <c r="K79" s="653"/>
    </row>
    <row r="80" spans="1:11" s="630" customFormat="1" ht="13.5">
      <c r="A80" s="626"/>
      <c r="B80" s="652"/>
      <c r="C80" s="652"/>
      <c r="D80" s="127">
        <v>2023</v>
      </c>
      <c r="E80" s="396">
        <v>6</v>
      </c>
      <c r="F80" s="398" t="s">
        <v>432</v>
      </c>
      <c r="G80" s="398" t="s">
        <v>432</v>
      </c>
      <c r="H80" s="398" t="s">
        <v>432</v>
      </c>
      <c r="I80" s="398" t="s">
        <v>432</v>
      </c>
      <c r="J80" s="398" t="s">
        <v>432</v>
      </c>
      <c r="K80" s="653"/>
    </row>
    <row r="81" spans="1:11" s="630" customFormat="1" ht="13.5">
      <c r="A81" s="626"/>
      <c r="B81" s="652"/>
      <c r="C81" s="652"/>
      <c r="D81" s="127">
        <v>2024</v>
      </c>
      <c r="E81" s="396">
        <v>2</v>
      </c>
      <c r="F81" s="398" t="s">
        <v>432</v>
      </c>
      <c r="G81" s="398" t="s">
        <v>432</v>
      </c>
      <c r="H81" s="398" t="s">
        <v>432</v>
      </c>
      <c r="I81" s="398" t="s">
        <v>432</v>
      </c>
      <c r="J81" s="398" t="s">
        <v>432</v>
      </c>
      <c r="K81" s="653"/>
    </row>
    <row r="82" spans="1:11" ht="8.1" customHeight="1" thickBot="1">
      <c r="A82" s="655"/>
      <c r="B82" s="655"/>
      <c r="C82" s="655"/>
      <c r="D82" s="656"/>
      <c r="E82" s="657"/>
      <c r="F82" s="658"/>
      <c r="G82" s="657"/>
      <c r="H82" s="657"/>
      <c r="I82" s="657"/>
      <c r="J82" s="657"/>
      <c r="K82" s="657"/>
    </row>
    <row r="83" spans="1:11" s="660" customFormat="1" ht="13.5">
      <c r="D83" s="659"/>
      <c r="I83" s="661"/>
      <c r="J83" s="661"/>
      <c r="K83" s="609" t="s">
        <v>163</v>
      </c>
    </row>
    <row r="84" spans="1:11" s="660" customFormat="1" ht="13.5">
      <c r="D84" s="659"/>
      <c r="I84" s="662"/>
      <c r="J84" s="662"/>
      <c r="K84" s="613" t="s">
        <v>283</v>
      </c>
    </row>
    <row r="85" spans="1:11" s="660" customFormat="1" ht="13.5">
      <c r="D85" s="659"/>
    </row>
  </sheetData>
  <printOptions horizontalCentered="1"/>
  <pageMargins left="0.39370078740157483" right="0.39370078740157483" top="0.55118110236220474" bottom="0.39370078740157483" header="0.23622047244094491" footer="0.39370078740157483"/>
  <pageSetup paperSize="9" scale="75" orientation="portrait" r:id="rId1"/>
  <headerFooter scaleWithDoc="0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3E612D2-F6BC-45B7-A993-5D85F7BCFBFC}">
  <sheetPr>
    <tabColor rgb="FF92D050"/>
  </sheetPr>
  <dimension ref="A1:L85"/>
  <sheetViews>
    <sheetView showGridLines="0" view="pageBreakPreview" topLeftCell="B1" zoomScale="70" zoomScaleNormal="100" zoomScaleSheetLayoutView="70" workbookViewId="0">
      <pane xSplit="2" ySplit="13" topLeftCell="D14" activePane="bottomRight" state="frozen"/>
      <selection activeCell="E33" sqref="E33"/>
      <selection pane="topRight" activeCell="E33" sqref="E33"/>
      <selection pane="bottomLeft" activeCell="E33" sqref="E33"/>
      <selection pane="bottomRight" activeCell="B5" sqref="B5:B6"/>
    </sheetView>
  </sheetViews>
  <sheetFormatPr defaultColWidth="9.83203125" defaultRowHeight="16.5"/>
  <cols>
    <col min="1" max="1" width="1.33203125" style="222" customWidth="1"/>
    <col min="2" max="2" width="15.1640625" style="222" customWidth="1"/>
    <col min="3" max="3" width="9.5" style="222" customWidth="1"/>
    <col min="4" max="4" width="11" style="663" customWidth="1"/>
    <col min="5" max="10" width="14.5" style="222" customWidth="1"/>
    <col min="11" max="11" width="1.1640625" style="222" customWidth="1"/>
    <col min="12" max="12" width="9.83203125" style="222" hidden="1" customWidth="1"/>
    <col min="13" max="16384" width="9.83203125" style="222"/>
  </cols>
  <sheetData>
    <row r="1" spans="1:11">
      <c r="K1" s="69" t="s">
        <v>0</v>
      </c>
    </row>
    <row r="2" spans="1:11">
      <c r="K2" s="70" t="s">
        <v>1</v>
      </c>
    </row>
    <row r="5" spans="1:11">
      <c r="B5" s="219" t="s">
        <v>266</v>
      </c>
      <c r="C5" s="617" t="s">
        <v>610</v>
      </c>
      <c r="D5" s="618"/>
    </row>
    <row r="6" spans="1:11">
      <c r="B6" s="619" t="s">
        <v>267</v>
      </c>
      <c r="C6" s="620" t="s">
        <v>611</v>
      </c>
      <c r="D6" s="621"/>
    </row>
    <row r="8" spans="1:11" ht="7.5" customHeight="1" thickTop="1">
      <c r="A8" s="622"/>
      <c r="B8" s="623"/>
      <c r="C8" s="623"/>
      <c r="D8" s="624"/>
      <c r="E8" s="625"/>
      <c r="F8" s="623"/>
      <c r="G8" s="623"/>
      <c r="H8" s="623"/>
      <c r="I8" s="623"/>
      <c r="J8" s="623"/>
      <c r="K8" s="623"/>
    </row>
    <row r="9" spans="1:11" s="630" customFormat="1" ht="13.5">
      <c r="A9" s="626"/>
      <c r="B9" s="587" t="s">
        <v>3</v>
      </c>
      <c r="C9" s="587"/>
      <c r="D9" s="627" t="s">
        <v>460</v>
      </c>
      <c r="E9" s="628" t="s">
        <v>355</v>
      </c>
      <c r="F9" s="629" t="s">
        <v>359</v>
      </c>
      <c r="G9" s="629" t="s">
        <v>361</v>
      </c>
      <c r="H9" s="629" t="s">
        <v>364</v>
      </c>
      <c r="I9" s="629" t="s">
        <v>366</v>
      </c>
      <c r="J9" s="629" t="s">
        <v>72</v>
      </c>
      <c r="K9" s="587"/>
    </row>
    <row r="10" spans="1:11" s="630" customFormat="1" ht="13.5">
      <c r="A10" s="626"/>
      <c r="B10" s="631" t="s">
        <v>5</v>
      </c>
      <c r="C10" s="631"/>
      <c r="D10" s="632" t="s">
        <v>461</v>
      </c>
      <c r="E10" s="629" t="s">
        <v>356</v>
      </c>
      <c r="F10" s="634" t="s">
        <v>360</v>
      </c>
      <c r="G10" s="634" t="s">
        <v>362</v>
      </c>
      <c r="H10" s="629" t="s">
        <v>365</v>
      </c>
      <c r="I10" s="634" t="s">
        <v>367</v>
      </c>
      <c r="J10" s="629" t="s">
        <v>71</v>
      </c>
      <c r="K10" s="635"/>
    </row>
    <row r="11" spans="1:11" s="630" customFormat="1" ht="13.5">
      <c r="A11" s="626"/>
      <c r="D11" s="636"/>
      <c r="E11" s="633" t="s">
        <v>357</v>
      </c>
      <c r="F11" s="634"/>
      <c r="G11" s="637" t="s">
        <v>612</v>
      </c>
      <c r="H11" s="634"/>
      <c r="I11" s="634"/>
      <c r="J11" s="634" t="s">
        <v>22</v>
      </c>
      <c r="K11" s="639"/>
    </row>
    <row r="12" spans="1:11" s="630" customFormat="1" ht="13.5">
      <c r="A12" s="626"/>
      <c r="D12" s="636"/>
      <c r="E12" s="633" t="s">
        <v>358</v>
      </c>
      <c r="F12" s="634"/>
      <c r="G12" s="637" t="s">
        <v>363</v>
      </c>
      <c r="H12" s="629"/>
      <c r="I12" s="634"/>
      <c r="J12" s="638"/>
      <c r="K12" s="639"/>
    </row>
    <row r="13" spans="1:11" s="630" customFormat="1" ht="6.75" customHeight="1">
      <c r="A13" s="640"/>
      <c r="B13" s="641" t="s">
        <v>2</v>
      </c>
      <c r="C13" s="641"/>
      <c r="D13" s="642"/>
      <c r="E13" s="643"/>
      <c r="F13" s="640"/>
      <c r="G13" s="640"/>
      <c r="H13" s="640"/>
      <c r="I13" s="640"/>
      <c r="J13" s="640"/>
      <c r="K13" s="640"/>
    </row>
    <row r="14" spans="1:11" s="630" customFormat="1" ht="6.75" customHeight="1">
      <c r="A14" s="645"/>
      <c r="B14" s="646"/>
      <c r="C14" s="646"/>
      <c r="D14" s="647"/>
    </row>
    <row r="15" spans="1:11" s="630" customFormat="1" ht="13.5">
      <c r="A15" s="626"/>
      <c r="B15" s="587" t="s">
        <v>533</v>
      </c>
      <c r="C15" s="648"/>
      <c r="D15" s="121">
        <v>2022</v>
      </c>
      <c r="E15" s="649">
        <v>2022</v>
      </c>
      <c r="F15" s="649">
        <v>345</v>
      </c>
      <c r="G15" s="649">
        <v>679</v>
      </c>
      <c r="H15" s="649">
        <v>6071</v>
      </c>
      <c r="I15" s="649">
        <v>2384</v>
      </c>
      <c r="J15" s="649">
        <v>74</v>
      </c>
      <c r="K15" s="650">
        <v>8904</v>
      </c>
    </row>
    <row r="16" spans="1:11" s="630" customFormat="1" ht="13.5">
      <c r="A16" s="626"/>
      <c r="B16" s="648"/>
      <c r="C16" s="648"/>
      <c r="D16" s="121">
        <v>2023</v>
      </c>
      <c r="E16" s="649">
        <v>2023</v>
      </c>
      <c r="F16" s="649">
        <v>722</v>
      </c>
      <c r="G16" s="649">
        <v>1302</v>
      </c>
      <c r="H16" s="649">
        <v>9302</v>
      </c>
      <c r="I16" s="649">
        <v>2709</v>
      </c>
      <c r="J16" s="649">
        <v>84</v>
      </c>
      <c r="K16" s="650">
        <v>9691</v>
      </c>
    </row>
    <row r="17" spans="1:11" s="630" customFormat="1" ht="13.5">
      <c r="A17" s="626"/>
      <c r="B17" s="648"/>
      <c r="C17" s="648"/>
      <c r="D17" s="121">
        <v>2024</v>
      </c>
      <c r="E17" s="649">
        <v>2024</v>
      </c>
      <c r="F17" s="649">
        <v>948</v>
      </c>
      <c r="G17" s="649">
        <v>2166</v>
      </c>
      <c r="H17" s="649">
        <v>13186</v>
      </c>
      <c r="I17" s="649">
        <v>2984</v>
      </c>
      <c r="J17" s="649">
        <v>65</v>
      </c>
      <c r="K17" s="650">
        <v>10565</v>
      </c>
    </row>
    <row r="18" spans="1:11" s="630" customFormat="1" ht="8.1" customHeight="1">
      <c r="A18" s="626"/>
      <c r="B18" s="648"/>
      <c r="C18" s="648"/>
      <c r="D18" s="127"/>
      <c r="E18" s="595"/>
      <c r="F18" s="595"/>
      <c r="G18" s="595"/>
      <c r="H18" s="595"/>
      <c r="I18" s="595"/>
      <c r="J18" s="595"/>
      <c r="K18" s="650"/>
    </row>
    <row r="19" spans="1:11" s="630" customFormat="1" ht="13.5">
      <c r="B19" s="652" t="s">
        <v>6</v>
      </c>
      <c r="C19" s="652"/>
      <c r="D19" s="127">
        <v>2022</v>
      </c>
      <c r="E19" s="396">
        <v>2022</v>
      </c>
      <c r="F19" s="396">
        <v>136</v>
      </c>
      <c r="G19" s="396">
        <v>2</v>
      </c>
      <c r="H19" s="396">
        <v>1127</v>
      </c>
      <c r="I19" s="396">
        <v>344</v>
      </c>
      <c r="J19" s="396">
        <v>6</v>
      </c>
      <c r="K19" s="653">
        <v>671</v>
      </c>
    </row>
    <row r="20" spans="1:11" s="630" customFormat="1" ht="13.5">
      <c r="B20" s="652"/>
      <c r="C20" s="652"/>
      <c r="D20" s="127">
        <v>2023</v>
      </c>
      <c r="E20" s="396">
        <v>2023</v>
      </c>
      <c r="F20" s="396">
        <v>197</v>
      </c>
      <c r="G20" s="396">
        <v>12</v>
      </c>
      <c r="H20" s="396">
        <v>1398</v>
      </c>
      <c r="I20" s="396">
        <v>373</v>
      </c>
      <c r="J20" s="396">
        <v>5</v>
      </c>
      <c r="K20" s="653">
        <v>861</v>
      </c>
    </row>
    <row r="21" spans="1:11" s="630" customFormat="1" ht="13.5">
      <c r="B21" s="652"/>
      <c r="C21" s="652"/>
      <c r="D21" s="127">
        <v>2024</v>
      </c>
      <c r="E21" s="396">
        <v>2024</v>
      </c>
      <c r="F21" s="396">
        <v>225</v>
      </c>
      <c r="G21" s="396">
        <v>17</v>
      </c>
      <c r="H21" s="396">
        <v>1483</v>
      </c>
      <c r="I21" s="396">
        <v>414</v>
      </c>
      <c r="J21" s="396">
        <v>7</v>
      </c>
      <c r="K21" s="653">
        <v>963</v>
      </c>
    </row>
    <row r="22" spans="1:11" s="630" customFormat="1" ht="8.1" customHeight="1">
      <c r="B22" s="652"/>
      <c r="C22" s="652"/>
      <c r="D22" s="127"/>
      <c r="E22" s="396"/>
      <c r="F22" s="396"/>
      <c r="G22" s="396"/>
      <c r="H22" s="396"/>
      <c r="I22" s="396"/>
      <c r="J22" s="396"/>
      <c r="K22" s="653"/>
    </row>
    <row r="23" spans="1:11" s="630" customFormat="1" ht="13.5">
      <c r="B23" s="652" t="s">
        <v>7</v>
      </c>
      <c r="C23" s="652"/>
      <c r="D23" s="127">
        <v>2022</v>
      </c>
      <c r="E23" s="396">
        <v>2022</v>
      </c>
      <c r="F23" s="396">
        <v>15</v>
      </c>
      <c r="G23" s="396">
        <v>17</v>
      </c>
      <c r="H23" s="396">
        <v>579</v>
      </c>
      <c r="I23" s="396">
        <v>84</v>
      </c>
      <c r="J23" s="396">
        <v>14</v>
      </c>
      <c r="K23" s="653">
        <v>796</v>
      </c>
    </row>
    <row r="24" spans="1:11" s="630" customFormat="1" ht="13.5">
      <c r="B24" s="652"/>
      <c r="C24" s="652"/>
      <c r="D24" s="127">
        <v>2023</v>
      </c>
      <c r="E24" s="396">
        <v>2023</v>
      </c>
      <c r="F24" s="396">
        <v>35</v>
      </c>
      <c r="G24" s="396">
        <v>55</v>
      </c>
      <c r="H24" s="396">
        <v>870</v>
      </c>
      <c r="I24" s="396">
        <v>129</v>
      </c>
      <c r="J24" s="396">
        <v>3</v>
      </c>
      <c r="K24" s="653">
        <v>885</v>
      </c>
    </row>
    <row r="25" spans="1:11" s="630" customFormat="1" ht="13.5">
      <c r="B25" s="652"/>
      <c r="C25" s="652"/>
      <c r="D25" s="127">
        <v>2024</v>
      </c>
      <c r="E25" s="396">
        <v>2024</v>
      </c>
      <c r="F25" s="396">
        <v>61</v>
      </c>
      <c r="G25" s="396">
        <v>191</v>
      </c>
      <c r="H25" s="396">
        <v>1493</v>
      </c>
      <c r="I25" s="396">
        <v>203</v>
      </c>
      <c r="J25" s="396">
        <v>2</v>
      </c>
      <c r="K25" s="653">
        <v>1085</v>
      </c>
    </row>
    <row r="26" spans="1:11" s="630" customFormat="1" ht="8.1" customHeight="1">
      <c r="B26" s="652"/>
      <c r="C26" s="652"/>
      <c r="D26" s="127"/>
      <c r="E26" s="396"/>
      <c r="F26" s="396"/>
      <c r="G26" s="396"/>
      <c r="H26" s="396"/>
      <c r="I26" s="396"/>
      <c r="J26" s="396"/>
      <c r="K26" s="653"/>
    </row>
    <row r="27" spans="1:11" s="630" customFormat="1" ht="13.5">
      <c r="B27" s="652" t="s">
        <v>8</v>
      </c>
      <c r="C27" s="652"/>
      <c r="D27" s="127">
        <v>2022</v>
      </c>
      <c r="E27" s="396">
        <v>2022</v>
      </c>
      <c r="F27" s="396">
        <v>3</v>
      </c>
      <c r="G27" s="396">
        <v>15</v>
      </c>
      <c r="H27" s="396">
        <v>132</v>
      </c>
      <c r="I27" s="396">
        <v>62</v>
      </c>
      <c r="J27" s="396">
        <v>2</v>
      </c>
      <c r="K27" s="653">
        <v>504</v>
      </c>
    </row>
    <row r="28" spans="1:11" s="630" customFormat="1" ht="13.5">
      <c r="B28" s="652"/>
      <c r="C28" s="652"/>
      <c r="D28" s="127">
        <v>2023</v>
      </c>
      <c r="E28" s="396">
        <v>2023</v>
      </c>
      <c r="F28" s="396">
        <v>15</v>
      </c>
      <c r="G28" s="396">
        <v>61</v>
      </c>
      <c r="H28" s="396">
        <v>602</v>
      </c>
      <c r="I28" s="396">
        <v>138</v>
      </c>
      <c r="J28" s="396">
        <v>15</v>
      </c>
      <c r="K28" s="653">
        <v>613</v>
      </c>
    </row>
    <row r="29" spans="1:11" s="630" customFormat="1" ht="13.5">
      <c r="B29" s="652"/>
      <c r="C29" s="652"/>
      <c r="D29" s="127">
        <v>2024</v>
      </c>
      <c r="E29" s="396">
        <v>2024</v>
      </c>
      <c r="F29" s="396">
        <v>43</v>
      </c>
      <c r="G29" s="396">
        <v>163</v>
      </c>
      <c r="H29" s="396">
        <v>1483</v>
      </c>
      <c r="I29" s="396">
        <v>207</v>
      </c>
      <c r="J29" s="396">
        <v>3</v>
      </c>
      <c r="K29" s="653">
        <v>720</v>
      </c>
    </row>
    <row r="30" spans="1:11" s="630" customFormat="1" ht="8.1" customHeight="1">
      <c r="B30" s="652"/>
      <c r="C30" s="652"/>
      <c r="D30" s="127"/>
      <c r="E30" s="396"/>
      <c r="F30" s="396"/>
      <c r="G30" s="396"/>
      <c r="H30" s="396"/>
      <c r="I30" s="396"/>
      <c r="J30" s="396"/>
      <c r="K30" s="653"/>
    </row>
    <row r="31" spans="1:11" s="630" customFormat="1" ht="13.5">
      <c r="B31" s="652" t="s">
        <v>9</v>
      </c>
      <c r="C31" s="652"/>
      <c r="D31" s="127">
        <v>2022</v>
      </c>
      <c r="E31" s="396">
        <v>2022</v>
      </c>
      <c r="F31" s="396">
        <v>13</v>
      </c>
      <c r="G31" s="396">
        <v>3</v>
      </c>
      <c r="H31" s="396">
        <v>404</v>
      </c>
      <c r="I31" s="396">
        <v>102</v>
      </c>
      <c r="J31" s="396">
        <v>1</v>
      </c>
      <c r="K31" s="653">
        <v>332</v>
      </c>
    </row>
    <row r="32" spans="1:11" s="630" customFormat="1" ht="13.5">
      <c r="B32" s="652"/>
      <c r="C32" s="652"/>
      <c r="D32" s="127">
        <v>2023</v>
      </c>
      <c r="E32" s="396">
        <v>2023</v>
      </c>
      <c r="F32" s="396">
        <v>9</v>
      </c>
      <c r="G32" s="396">
        <v>4</v>
      </c>
      <c r="H32" s="396">
        <v>550</v>
      </c>
      <c r="I32" s="396">
        <v>79</v>
      </c>
      <c r="J32" s="396">
        <v>7</v>
      </c>
      <c r="K32" s="653">
        <v>391</v>
      </c>
    </row>
    <row r="33" spans="2:11" s="630" customFormat="1" ht="13.5">
      <c r="B33" s="652"/>
      <c r="C33" s="652"/>
      <c r="D33" s="127">
        <v>2024</v>
      </c>
      <c r="E33" s="396">
        <v>2024</v>
      </c>
      <c r="F33" s="396">
        <v>9</v>
      </c>
      <c r="G33" s="396">
        <v>3</v>
      </c>
      <c r="H33" s="396">
        <v>913</v>
      </c>
      <c r="I33" s="396">
        <v>122</v>
      </c>
      <c r="J33" s="396">
        <v>1</v>
      </c>
      <c r="K33" s="653">
        <v>467</v>
      </c>
    </row>
    <row r="34" spans="2:11" s="630" customFormat="1" ht="8.1" customHeight="1">
      <c r="B34" s="652"/>
      <c r="C34" s="652"/>
      <c r="D34" s="127"/>
      <c r="E34" s="396"/>
      <c r="F34" s="396"/>
      <c r="G34" s="396"/>
      <c r="H34" s="396"/>
      <c r="I34" s="396"/>
      <c r="J34" s="396"/>
      <c r="K34" s="653"/>
    </row>
    <row r="35" spans="2:11" s="630" customFormat="1" ht="13.5">
      <c r="B35" s="652" t="s">
        <v>10</v>
      </c>
      <c r="C35" s="652"/>
      <c r="D35" s="127">
        <v>2022</v>
      </c>
      <c r="E35" s="396">
        <v>2022</v>
      </c>
      <c r="F35" s="396">
        <v>13</v>
      </c>
      <c r="G35" s="396">
        <v>97</v>
      </c>
      <c r="H35" s="396">
        <v>210</v>
      </c>
      <c r="I35" s="396">
        <v>97</v>
      </c>
      <c r="J35" s="396">
        <v>4</v>
      </c>
      <c r="K35" s="653">
        <v>433</v>
      </c>
    </row>
    <row r="36" spans="2:11" s="630" customFormat="1" ht="13.5">
      <c r="B36" s="652"/>
      <c r="C36" s="652"/>
      <c r="D36" s="127">
        <v>2023</v>
      </c>
      <c r="E36" s="396">
        <v>2023</v>
      </c>
      <c r="F36" s="396">
        <v>20</v>
      </c>
      <c r="G36" s="396">
        <v>109</v>
      </c>
      <c r="H36" s="396">
        <v>399</v>
      </c>
      <c r="I36" s="396">
        <v>127</v>
      </c>
      <c r="J36" s="396">
        <v>4</v>
      </c>
      <c r="K36" s="653">
        <v>443</v>
      </c>
    </row>
    <row r="37" spans="2:11" s="630" customFormat="1" ht="13.5">
      <c r="B37" s="652"/>
      <c r="C37" s="652"/>
      <c r="D37" s="127">
        <v>2024</v>
      </c>
      <c r="E37" s="396">
        <v>2024</v>
      </c>
      <c r="F37" s="396">
        <v>21</v>
      </c>
      <c r="G37" s="396">
        <v>64</v>
      </c>
      <c r="H37" s="396">
        <v>447</v>
      </c>
      <c r="I37" s="396">
        <v>93</v>
      </c>
      <c r="J37" s="396">
        <v>1</v>
      </c>
      <c r="K37" s="653">
        <v>490</v>
      </c>
    </row>
    <row r="38" spans="2:11" s="630" customFormat="1" ht="8.1" customHeight="1">
      <c r="B38" s="652"/>
      <c r="C38" s="652"/>
      <c r="D38" s="127"/>
      <c r="E38" s="396"/>
      <c r="F38" s="396"/>
      <c r="G38" s="396"/>
      <c r="H38" s="396"/>
      <c r="I38" s="396"/>
      <c r="J38" s="396"/>
      <c r="K38" s="653"/>
    </row>
    <row r="39" spans="2:11" s="630" customFormat="1" ht="13.5">
      <c r="B39" s="652" t="s">
        <v>11</v>
      </c>
      <c r="C39" s="652"/>
      <c r="D39" s="127">
        <v>2022</v>
      </c>
      <c r="E39" s="396">
        <v>2022</v>
      </c>
      <c r="F39" s="396">
        <v>6</v>
      </c>
      <c r="G39" s="396">
        <v>39</v>
      </c>
      <c r="H39" s="396">
        <v>284</v>
      </c>
      <c r="I39" s="396">
        <v>42</v>
      </c>
      <c r="J39" s="396">
        <v>2</v>
      </c>
      <c r="K39" s="653">
        <v>434</v>
      </c>
    </row>
    <row r="40" spans="2:11" s="630" customFormat="1" ht="13.5">
      <c r="B40" s="652"/>
      <c r="C40" s="652"/>
      <c r="D40" s="127">
        <v>2023</v>
      </c>
      <c r="E40" s="396">
        <v>2023</v>
      </c>
      <c r="F40" s="396">
        <v>26</v>
      </c>
      <c r="G40" s="396">
        <v>62</v>
      </c>
      <c r="H40" s="396">
        <v>579</v>
      </c>
      <c r="I40" s="396">
        <v>53</v>
      </c>
      <c r="J40" s="396" t="s">
        <v>432</v>
      </c>
      <c r="K40" s="653">
        <v>505</v>
      </c>
    </row>
    <row r="41" spans="2:11" s="630" customFormat="1" ht="13.5">
      <c r="B41" s="652"/>
      <c r="C41" s="652"/>
      <c r="D41" s="127">
        <v>2024</v>
      </c>
      <c r="E41" s="396">
        <v>2024</v>
      </c>
      <c r="F41" s="396">
        <v>23</v>
      </c>
      <c r="G41" s="396">
        <v>95</v>
      </c>
      <c r="H41" s="396">
        <v>821</v>
      </c>
      <c r="I41" s="396">
        <v>50</v>
      </c>
      <c r="J41" s="396">
        <v>3</v>
      </c>
      <c r="K41" s="653">
        <v>499</v>
      </c>
    </row>
    <row r="42" spans="2:11" s="630" customFormat="1" ht="8.1" customHeight="1">
      <c r="B42" s="652"/>
      <c r="C42" s="652"/>
      <c r="D42" s="127"/>
      <c r="E42" s="396"/>
      <c r="F42" s="396"/>
      <c r="G42" s="396"/>
      <c r="H42" s="396"/>
      <c r="I42" s="396"/>
      <c r="J42" s="396"/>
      <c r="K42" s="653"/>
    </row>
    <row r="43" spans="2:11" s="630" customFormat="1" ht="13.5">
      <c r="B43" s="652" t="s">
        <v>12</v>
      </c>
      <c r="C43" s="652"/>
      <c r="D43" s="127">
        <v>2022</v>
      </c>
      <c r="E43" s="396">
        <v>2022</v>
      </c>
      <c r="F43" s="396">
        <v>41</v>
      </c>
      <c r="G43" s="396">
        <v>51</v>
      </c>
      <c r="H43" s="396">
        <v>967</v>
      </c>
      <c r="I43" s="396">
        <v>267</v>
      </c>
      <c r="J43" s="396">
        <v>12</v>
      </c>
      <c r="K43" s="653">
        <v>1028</v>
      </c>
    </row>
    <row r="44" spans="2:11" s="630" customFormat="1" ht="13.5">
      <c r="B44" s="652"/>
      <c r="C44" s="652"/>
      <c r="D44" s="127">
        <v>2023</v>
      </c>
      <c r="E44" s="396">
        <v>2023</v>
      </c>
      <c r="F44" s="396">
        <v>42</v>
      </c>
      <c r="G44" s="396">
        <v>50</v>
      </c>
      <c r="H44" s="396">
        <v>978</v>
      </c>
      <c r="I44" s="396">
        <v>240</v>
      </c>
      <c r="J44" s="396">
        <v>11</v>
      </c>
      <c r="K44" s="653">
        <v>1024</v>
      </c>
    </row>
    <row r="45" spans="2:11" s="630" customFormat="1" ht="13.5">
      <c r="B45" s="652"/>
      <c r="C45" s="652"/>
      <c r="D45" s="127">
        <v>2024</v>
      </c>
      <c r="E45" s="396">
        <v>2024</v>
      </c>
      <c r="F45" s="396">
        <v>78</v>
      </c>
      <c r="G45" s="396">
        <v>99</v>
      </c>
      <c r="H45" s="396">
        <v>1270</v>
      </c>
      <c r="I45" s="396">
        <v>345</v>
      </c>
      <c r="J45" s="396">
        <v>8</v>
      </c>
      <c r="K45" s="653">
        <v>1422</v>
      </c>
    </row>
    <row r="46" spans="2:11" s="630" customFormat="1" ht="8.1" customHeight="1">
      <c r="B46" s="652"/>
      <c r="C46" s="652"/>
      <c r="D46" s="127"/>
      <c r="E46" s="396"/>
      <c r="F46" s="396"/>
      <c r="G46" s="396"/>
      <c r="H46" s="396"/>
      <c r="I46" s="396"/>
      <c r="J46" s="396"/>
      <c r="K46" s="653"/>
    </row>
    <row r="47" spans="2:11" s="630" customFormat="1" ht="13.5">
      <c r="B47" s="652" t="s">
        <v>13</v>
      </c>
      <c r="C47" s="652"/>
      <c r="D47" s="127">
        <v>2022</v>
      </c>
      <c r="E47" s="396">
        <v>2022</v>
      </c>
      <c r="F47" s="396">
        <v>6</v>
      </c>
      <c r="G47" s="396">
        <v>2</v>
      </c>
      <c r="H47" s="396">
        <v>124</v>
      </c>
      <c r="I47" s="396">
        <v>13</v>
      </c>
      <c r="J47" s="396">
        <v>2</v>
      </c>
      <c r="K47" s="654">
        <v>118</v>
      </c>
    </row>
    <row r="48" spans="2:11" s="630" customFormat="1" ht="13.5">
      <c r="B48" s="652"/>
      <c r="C48" s="652"/>
      <c r="D48" s="127">
        <v>2023</v>
      </c>
      <c r="E48" s="396">
        <v>2023</v>
      </c>
      <c r="F48" s="396">
        <v>7</v>
      </c>
      <c r="G48" s="396">
        <v>9</v>
      </c>
      <c r="H48" s="396">
        <v>274</v>
      </c>
      <c r="I48" s="396">
        <v>20</v>
      </c>
      <c r="J48" s="396">
        <v>2</v>
      </c>
      <c r="K48" s="654">
        <v>155</v>
      </c>
    </row>
    <row r="49" spans="2:11" s="630" customFormat="1" ht="13.5">
      <c r="B49" s="652"/>
      <c r="C49" s="652"/>
      <c r="D49" s="127">
        <v>2024</v>
      </c>
      <c r="E49" s="396">
        <v>2024</v>
      </c>
      <c r="F49" s="396">
        <v>15</v>
      </c>
      <c r="G49" s="396">
        <v>14</v>
      </c>
      <c r="H49" s="396">
        <v>465</v>
      </c>
      <c r="I49" s="396">
        <v>12</v>
      </c>
      <c r="J49" s="396" t="s">
        <v>432</v>
      </c>
      <c r="K49" s="654">
        <v>195</v>
      </c>
    </row>
    <row r="50" spans="2:11" s="630" customFormat="1" ht="8.1" customHeight="1">
      <c r="B50" s="652"/>
      <c r="C50" s="652"/>
      <c r="D50" s="127"/>
      <c r="E50" s="396"/>
      <c r="F50" s="396"/>
      <c r="G50" s="396"/>
      <c r="H50" s="396"/>
      <c r="I50" s="396"/>
      <c r="J50" s="396"/>
      <c r="K50" s="654"/>
    </row>
    <row r="51" spans="2:11" s="630" customFormat="1" ht="13.5">
      <c r="B51" s="652" t="s">
        <v>14</v>
      </c>
      <c r="C51" s="652"/>
      <c r="D51" s="127">
        <v>2022</v>
      </c>
      <c r="E51" s="396">
        <v>2022</v>
      </c>
      <c r="F51" s="396">
        <v>4</v>
      </c>
      <c r="G51" s="396">
        <v>34</v>
      </c>
      <c r="H51" s="396">
        <v>353</v>
      </c>
      <c r="I51" s="396">
        <v>195</v>
      </c>
      <c r="J51" s="396">
        <v>2</v>
      </c>
      <c r="K51" s="653">
        <v>918</v>
      </c>
    </row>
    <row r="52" spans="2:11" s="630" customFormat="1" ht="13.5">
      <c r="B52" s="652"/>
      <c r="C52" s="652"/>
      <c r="D52" s="127">
        <v>2023</v>
      </c>
      <c r="E52" s="396">
        <v>2023</v>
      </c>
      <c r="F52" s="396">
        <v>5</v>
      </c>
      <c r="G52" s="396">
        <v>55</v>
      </c>
      <c r="H52" s="396">
        <v>308</v>
      </c>
      <c r="I52" s="396">
        <v>193</v>
      </c>
      <c r="J52" s="396">
        <v>2</v>
      </c>
      <c r="K52" s="653">
        <v>648</v>
      </c>
    </row>
    <row r="53" spans="2:11" s="630" customFormat="1" ht="13.5">
      <c r="B53" s="652"/>
      <c r="C53" s="652"/>
      <c r="D53" s="127">
        <v>2024</v>
      </c>
      <c r="E53" s="396">
        <v>2024</v>
      </c>
      <c r="F53" s="396">
        <v>8</v>
      </c>
      <c r="G53" s="396">
        <v>78</v>
      </c>
      <c r="H53" s="396">
        <v>453</v>
      </c>
      <c r="I53" s="396">
        <v>265</v>
      </c>
      <c r="J53" s="396">
        <v>6</v>
      </c>
      <c r="K53" s="653">
        <v>749</v>
      </c>
    </row>
    <row r="54" spans="2:11" s="630" customFormat="1" ht="8.1" customHeight="1">
      <c r="B54" s="652"/>
      <c r="C54" s="652"/>
      <c r="D54" s="127"/>
      <c r="E54" s="396"/>
      <c r="F54" s="396"/>
      <c r="G54" s="396"/>
      <c r="H54" s="396"/>
      <c r="I54" s="396"/>
      <c r="J54" s="396"/>
      <c r="K54" s="653"/>
    </row>
    <row r="55" spans="2:11" s="630" customFormat="1" ht="13.5">
      <c r="B55" s="652" t="s">
        <v>15</v>
      </c>
      <c r="C55" s="652"/>
      <c r="D55" s="127">
        <v>2022</v>
      </c>
      <c r="E55" s="396">
        <v>2022</v>
      </c>
      <c r="F55" s="396">
        <v>16</v>
      </c>
      <c r="G55" s="396">
        <v>98</v>
      </c>
      <c r="H55" s="396">
        <v>223</v>
      </c>
      <c r="I55" s="396">
        <v>119</v>
      </c>
      <c r="J55" s="396">
        <v>6</v>
      </c>
      <c r="K55" s="653">
        <v>360</v>
      </c>
    </row>
    <row r="56" spans="2:11" s="630" customFormat="1" ht="13.5">
      <c r="B56" s="652"/>
      <c r="C56" s="652"/>
      <c r="D56" s="127">
        <v>2023</v>
      </c>
      <c r="E56" s="396">
        <v>2023</v>
      </c>
      <c r="F56" s="396">
        <v>101</v>
      </c>
      <c r="G56" s="396">
        <v>341</v>
      </c>
      <c r="H56" s="396">
        <v>739</v>
      </c>
      <c r="I56" s="396">
        <v>155</v>
      </c>
      <c r="J56" s="396">
        <v>5</v>
      </c>
      <c r="K56" s="653">
        <v>390</v>
      </c>
    </row>
    <row r="57" spans="2:11" s="630" customFormat="1" ht="13.5">
      <c r="B57" s="652"/>
      <c r="C57" s="652"/>
      <c r="D57" s="127">
        <v>2024</v>
      </c>
      <c r="E57" s="396">
        <v>2024</v>
      </c>
      <c r="F57" s="396">
        <v>198</v>
      </c>
      <c r="G57" s="396">
        <v>845</v>
      </c>
      <c r="H57" s="396">
        <v>1225</v>
      </c>
      <c r="I57" s="396">
        <v>145</v>
      </c>
      <c r="J57" s="396">
        <v>10</v>
      </c>
      <c r="K57" s="653">
        <v>489</v>
      </c>
    </row>
    <row r="58" spans="2:11" s="630" customFormat="1" ht="8.1" customHeight="1">
      <c r="B58" s="652"/>
      <c r="C58" s="652"/>
      <c r="D58" s="127"/>
      <c r="E58" s="396"/>
      <c r="F58" s="396"/>
      <c r="G58" s="396"/>
      <c r="H58" s="396"/>
      <c r="I58" s="396"/>
      <c r="J58" s="396"/>
      <c r="K58" s="653"/>
    </row>
    <row r="59" spans="2:11" s="630" customFormat="1" ht="13.5">
      <c r="B59" s="652" t="s">
        <v>16</v>
      </c>
      <c r="C59" s="652"/>
      <c r="D59" s="127">
        <v>2022</v>
      </c>
      <c r="E59" s="396">
        <v>2022</v>
      </c>
      <c r="F59" s="396">
        <v>11</v>
      </c>
      <c r="G59" s="396">
        <v>31</v>
      </c>
      <c r="H59" s="396">
        <v>466</v>
      </c>
      <c r="I59" s="396">
        <v>174</v>
      </c>
      <c r="J59" s="396">
        <v>4</v>
      </c>
      <c r="K59" s="653">
        <v>263</v>
      </c>
    </row>
    <row r="60" spans="2:11" s="630" customFormat="1" ht="13.5">
      <c r="B60" s="652"/>
      <c r="C60" s="652"/>
      <c r="D60" s="127">
        <v>2023</v>
      </c>
      <c r="E60" s="396">
        <v>2023</v>
      </c>
      <c r="F60" s="396">
        <v>45</v>
      </c>
      <c r="G60" s="396">
        <v>66</v>
      </c>
      <c r="H60" s="396">
        <v>704</v>
      </c>
      <c r="I60" s="396">
        <v>251</v>
      </c>
      <c r="J60" s="396">
        <v>12</v>
      </c>
      <c r="K60" s="653">
        <v>345</v>
      </c>
    </row>
    <row r="61" spans="2:11" s="630" customFormat="1" ht="13.5">
      <c r="B61" s="652"/>
      <c r="C61" s="652"/>
      <c r="D61" s="127">
        <v>2024</v>
      </c>
      <c r="E61" s="396">
        <v>2024</v>
      </c>
      <c r="F61" s="396">
        <v>43</v>
      </c>
      <c r="G61" s="396">
        <v>59</v>
      </c>
      <c r="H61" s="396">
        <v>703</v>
      </c>
      <c r="I61" s="396">
        <v>217</v>
      </c>
      <c r="J61" s="396">
        <v>3</v>
      </c>
      <c r="K61" s="653">
        <v>488</v>
      </c>
    </row>
    <row r="62" spans="2:11" s="630" customFormat="1" ht="8.1" customHeight="1">
      <c r="B62" s="652"/>
      <c r="C62" s="652"/>
      <c r="D62" s="127"/>
      <c r="E62" s="396"/>
      <c r="F62" s="396"/>
      <c r="G62" s="396"/>
      <c r="H62" s="396"/>
      <c r="I62" s="396"/>
      <c r="J62" s="396"/>
      <c r="K62" s="653"/>
    </row>
    <row r="63" spans="2:11" s="630" customFormat="1" ht="13.5">
      <c r="B63" s="652" t="s">
        <v>17</v>
      </c>
      <c r="C63" s="652"/>
      <c r="D63" s="127">
        <v>2022</v>
      </c>
      <c r="E63" s="396">
        <v>2022</v>
      </c>
      <c r="F63" s="396">
        <v>80</v>
      </c>
      <c r="G63" s="396">
        <v>264</v>
      </c>
      <c r="H63" s="396">
        <v>746</v>
      </c>
      <c r="I63" s="396">
        <v>754</v>
      </c>
      <c r="J63" s="396">
        <v>7</v>
      </c>
      <c r="K63" s="653">
        <v>2102</v>
      </c>
    </row>
    <row r="64" spans="2:11" s="630" customFormat="1" ht="13.5">
      <c r="B64" s="652"/>
      <c r="C64" s="652"/>
      <c r="D64" s="127">
        <v>2023</v>
      </c>
      <c r="E64" s="396">
        <v>2023</v>
      </c>
      <c r="F64" s="396">
        <v>206</v>
      </c>
      <c r="G64" s="396">
        <v>373</v>
      </c>
      <c r="H64" s="396">
        <v>902</v>
      </c>
      <c r="I64" s="396">
        <v>774</v>
      </c>
      <c r="J64" s="396">
        <v>4</v>
      </c>
      <c r="K64" s="653">
        <v>2352</v>
      </c>
    </row>
    <row r="65" spans="1:11" s="630" customFormat="1" ht="13.5">
      <c r="B65" s="652"/>
      <c r="C65" s="652"/>
      <c r="D65" s="127">
        <v>2024</v>
      </c>
      <c r="E65" s="396">
        <v>2024</v>
      </c>
      <c r="F65" s="396">
        <v>183</v>
      </c>
      <c r="G65" s="396">
        <v>299</v>
      </c>
      <c r="H65" s="396">
        <v>748</v>
      </c>
      <c r="I65" s="396">
        <v>676</v>
      </c>
      <c r="J65" s="396">
        <v>11</v>
      </c>
      <c r="K65" s="653">
        <v>1826</v>
      </c>
    </row>
    <row r="66" spans="1:11" s="630" customFormat="1" ht="8.1" customHeight="1">
      <c r="B66" s="652"/>
      <c r="C66" s="652"/>
      <c r="D66" s="127"/>
      <c r="E66" s="396"/>
      <c r="F66" s="396"/>
      <c r="G66" s="396"/>
      <c r="H66" s="396"/>
      <c r="I66" s="396"/>
      <c r="J66" s="396"/>
      <c r="K66" s="653"/>
    </row>
    <row r="67" spans="1:11" s="630" customFormat="1" ht="13.5">
      <c r="B67" s="652" t="s">
        <v>18</v>
      </c>
      <c r="C67" s="652"/>
      <c r="D67" s="127">
        <v>2022</v>
      </c>
      <c r="E67" s="396">
        <v>2022</v>
      </c>
      <c r="F67" s="396">
        <v>1</v>
      </c>
      <c r="G67" s="396">
        <v>21</v>
      </c>
      <c r="H67" s="396">
        <v>320</v>
      </c>
      <c r="I67" s="396">
        <v>42</v>
      </c>
      <c r="J67" s="396">
        <v>1</v>
      </c>
      <c r="K67" s="653">
        <v>340</v>
      </c>
    </row>
    <row r="68" spans="1:11" s="630" customFormat="1" ht="13.5">
      <c r="B68" s="652"/>
      <c r="C68" s="652"/>
      <c r="D68" s="127">
        <v>2023</v>
      </c>
      <c r="E68" s="396">
        <v>2023</v>
      </c>
      <c r="F68" s="396">
        <v>13</v>
      </c>
      <c r="G68" s="396">
        <v>97</v>
      </c>
      <c r="H68" s="396">
        <v>832</v>
      </c>
      <c r="I68" s="396">
        <v>67</v>
      </c>
      <c r="J68" s="396">
        <v>3</v>
      </c>
      <c r="K68" s="653">
        <v>392</v>
      </c>
    </row>
    <row r="69" spans="1:11" s="630" customFormat="1" ht="13.5">
      <c r="B69" s="652"/>
      <c r="C69" s="652"/>
      <c r="D69" s="127">
        <v>2024</v>
      </c>
      <c r="E69" s="396">
        <v>2024</v>
      </c>
      <c r="F69" s="396">
        <v>41</v>
      </c>
      <c r="G69" s="396">
        <v>215</v>
      </c>
      <c r="H69" s="396">
        <v>1365</v>
      </c>
      <c r="I69" s="396">
        <v>92</v>
      </c>
      <c r="J69" s="396">
        <v>4</v>
      </c>
      <c r="K69" s="653">
        <v>453</v>
      </c>
    </row>
    <row r="70" spans="1:11" s="630" customFormat="1" ht="8.1" customHeight="1">
      <c r="B70" s="652"/>
      <c r="C70" s="652"/>
      <c r="D70" s="127"/>
      <c r="E70" s="396"/>
      <c r="F70" s="396"/>
      <c r="G70" s="396"/>
      <c r="H70" s="396"/>
      <c r="I70" s="396"/>
      <c r="J70" s="396"/>
      <c r="K70" s="653"/>
    </row>
    <row r="71" spans="1:11" s="630" customFormat="1" ht="13.5">
      <c r="B71" s="652" t="s">
        <v>56</v>
      </c>
      <c r="C71" s="652"/>
      <c r="D71" s="127">
        <v>2022</v>
      </c>
      <c r="E71" s="396">
        <v>2022</v>
      </c>
      <c r="F71" s="396" t="s">
        <v>432</v>
      </c>
      <c r="G71" s="396">
        <v>2</v>
      </c>
      <c r="H71" s="396">
        <v>29</v>
      </c>
      <c r="I71" s="396">
        <v>73</v>
      </c>
      <c r="J71" s="396">
        <v>11</v>
      </c>
      <c r="K71" s="653">
        <v>569</v>
      </c>
    </row>
    <row r="72" spans="1:11" s="630" customFormat="1" ht="13.5">
      <c r="B72" s="652"/>
      <c r="C72" s="652"/>
      <c r="D72" s="127">
        <v>2023</v>
      </c>
      <c r="E72" s="396">
        <v>2023</v>
      </c>
      <c r="F72" s="396">
        <v>1</v>
      </c>
      <c r="G72" s="396">
        <v>4</v>
      </c>
      <c r="H72" s="396">
        <v>32</v>
      </c>
      <c r="I72" s="396">
        <v>99</v>
      </c>
      <c r="J72" s="396">
        <v>10</v>
      </c>
      <c r="K72" s="653">
        <v>635</v>
      </c>
    </row>
    <row r="73" spans="1:11" s="630" customFormat="1" ht="13.5">
      <c r="B73" s="652"/>
      <c r="C73" s="652"/>
      <c r="D73" s="127">
        <v>2024</v>
      </c>
      <c r="E73" s="396">
        <v>2024</v>
      </c>
      <c r="F73" s="396" t="s">
        <v>432</v>
      </c>
      <c r="G73" s="396">
        <v>4</v>
      </c>
      <c r="H73" s="396">
        <v>66</v>
      </c>
      <c r="I73" s="396">
        <v>129</v>
      </c>
      <c r="J73" s="396">
        <v>6</v>
      </c>
      <c r="K73" s="653">
        <v>643</v>
      </c>
    </row>
    <row r="74" spans="1:11" s="630" customFormat="1" ht="8.1" customHeight="1">
      <c r="B74" s="652"/>
      <c r="C74" s="652"/>
      <c r="D74" s="127"/>
      <c r="E74" s="396"/>
      <c r="F74" s="396"/>
      <c r="G74" s="396"/>
      <c r="H74" s="396"/>
      <c r="I74" s="396"/>
      <c r="J74" s="396"/>
      <c r="K74" s="653"/>
    </row>
    <row r="75" spans="1:11" s="630" customFormat="1" ht="13.5">
      <c r="B75" s="652" t="s">
        <v>55</v>
      </c>
      <c r="C75" s="652"/>
      <c r="D75" s="127">
        <v>2022</v>
      </c>
      <c r="E75" s="396">
        <v>2022</v>
      </c>
      <c r="F75" s="396" t="s">
        <v>432</v>
      </c>
      <c r="G75" s="396">
        <v>3</v>
      </c>
      <c r="H75" s="396">
        <v>106</v>
      </c>
      <c r="I75" s="396">
        <v>12</v>
      </c>
      <c r="J75" s="396" t="s">
        <v>432</v>
      </c>
      <c r="K75" s="630">
        <v>16</v>
      </c>
    </row>
    <row r="76" spans="1:11" s="630" customFormat="1" ht="13.5">
      <c r="B76" s="652"/>
      <c r="C76" s="652"/>
      <c r="D76" s="127">
        <v>2023</v>
      </c>
      <c r="E76" s="396">
        <v>2023</v>
      </c>
      <c r="F76" s="396" t="s">
        <v>432</v>
      </c>
      <c r="G76" s="396">
        <v>4</v>
      </c>
      <c r="H76" s="396">
        <v>127</v>
      </c>
      <c r="I76" s="396">
        <v>7</v>
      </c>
      <c r="J76" s="396" t="s">
        <v>432</v>
      </c>
      <c r="K76" s="630">
        <v>38</v>
      </c>
    </row>
    <row r="77" spans="1:11" s="630" customFormat="1" ht="13.5">
      <c r="B77" s="652"/>
      <c r="C77" s="652"/>
      <c r="D77" s="127">
        <v>2024</v>
      </c>
      <c r="E77" s="396">
        <v>2024</v>
      </c>
      <c r="F77" s="396" t="s">
        <v>432</v>
      </c>
      <c r="G77" s="396">
        <v>19</v>
      </c>
      <c r="H77" s="396">
        <v>243</v>
      </c>
      <c r="I77" s="396">
        <v>11</v>
      </c>
      <c r="J77" s="396" t="s">
        <v>432</v>
      </c>
      <c r="K77" s="630">
        <v>48</v>
      </c>
    </row>
    <row r="78" spans="1:11" s="630" customFormat="1" ht="8.1" customHeight="1">
      <c r="B78" s="652"/>
      <c r="C78" s="652"/>
      <c r="D78" s="127"/>
      <c r="E78" s="396"/>
      <c r="F78" s="396"/>
      <c r="G78" s="396"/>
      <c r="H78" s="396"/>
      <c r="I78" s="396"/>
      <c r="J78" s="396"/>
    </row>
    <row r="79" spans="1:11" s="630" customFormat="1" ht="13.5">
      <c r="A79" s="626"/>
      <c r="B79" s="652" t="s">
        <v>54</v>
      </c>
      <c r="C79" s="652"/>
      <c r="D79" s="127">
        <v>2022</v>
      </c>
      <c r="E79" s="396">
        <v>2022</v>
      </c>
      <c r="F79" s="396" t="s">
        <v>432</v>
      </c>
      <c r="G79" s="396" t="s">
        <v>432</v>
      </c>
      <c r="H79" s="396">
        <v>1</v>
      </c>
      <c r="I79" s="396">
        <v>4</v>
      </c>
      <c r="J79" s="396" t="s">
        <v>432</v>
      </c>
      <c r="K79" s="653">
        <v>20</v>
      </c>
    </row>
    <row r="80" spans="1:11" s="630" customFormat="1" ht="13.5">
      <c r="A80" s="626"/>
      <c r="B80" s="652"/>
      <c r="C80" s="652"/>
      <c r="D80" s="127">
        <v>2023</v>
      </c>
      <c r="E80" s="396">
        <v>2023</v>
      </c>
      <c r="F80" s="396" t="s">
        <v>432</v>
      </c>
      <c r="G80" s="396" t="s">
        <v>432</v>
      </c>
      <c r="H80" s="396">
        <v>8</v>
      </c>
      <c r="I80" s="396">
        <v>4</v>
      </c>
      <c r="J80" s="396">
        <v>1</v>
      </c>
      <c r="K80" s="653">
        <v>14</v>
      </c>
    </row>
    <row r="81" spans="1:11" s="630" customFormat="1" ht="13.5">
      <c r="A81" s="626"/>
      <c r="B81" s="652"/>
      <c r="C81" s="652"/>
      <c r="D81" s="127">
        <v>2024</v>
      </c>
      <c r="E81" s="396">
        <v>2024</v>
      </c>
      <c r="F81" s="396" t="s">
        <v>432</v>
      </c>
      <c r="G81" s="396">
        <v>1</v>
      </c>
      <c r="H81" s="396">
        <v>8</v>
      </c>
      <c r="I81" s="396">
        <v>3</v>
      </c>
      <c r="J81" s="396" t="s">
        <v>432</v>
      </c>
      <c r="K81" s="653">
        <v>28</v>
      </c>
    </row>
    <row r="82" spans="1:11" ht="8.1" customHeight="1" thickBot="1">
      <c r="A82" s="655"/>
      <c r="B82" s="655"/>
      <c r="C82" s="655"/>
      <c r="D82" s="656"/>
      <c r="E82" s="657"/>
      <c r="F82" s="658"/>
      <c r="G82" s="657"/>
      <c r="H82" s="657"/>
      <c r="I82" s="657"/>
      <c r="J82" s="657"/>
      <c r="K82" s="657"/>
    </row>
    <row r="83" spans="1:11" s="660" customFormat="1" ht="13.5">
      <c r="D83" s="659"/>
      <c r="I83" s="661"/>
      <c r="J83" s="661"/>
      <c r="K83" s="609" t="s">
        <v>163</v>
      </c>
    </row>
    <row r="84" spans="1:11" s="660" customFormat="1" ht="13.5">
      <c r="D84" s="659"/>
      <c r="I84" s="662"/>
      <c r="J84" s="662"/>
      <c r="K84" s="613" t="s">
        <v>283</v>
      </c>
    </row>
    <row r="85" spans="1:11" s="660" customFormat="1" ht="13.5">
      <c r="D85" s="659"/>
    </row>
  </sheetData>
  <printOptions horizontalCentered="1"/>
  <pageMargins left="0.39370078740157483" right="0.39370078740157483" top="0.55118110236220474" bottom="0.39370078740157483" header="0.23622047244094491" footer="0.39370078740157483"/>
  <pageSetup paperSize="9" scale="75" orientation="portrait" r:id="rId1"/>
  <headerFooter scaleWithDoc="0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27220CB-0F45-4AC8-863A-833E4B8586D2}">
  <sheetPr>
    <tabColor rgb="FF92D050"/>
    <pageSetUpPr fitToPage="1"/>
  </sheetPr>
  <dimension ref="A1:S91"/>
  <sheetViews>
    <sheetView showGridLines="0" view="pageBreakPreview" zoomScale="70" zoomScaleNormal="102" zoomScaleSheetLayoutView="70" workbookViewId="0">
      <pane xSplit="3" ySplit="16" topLeftCell="D17" activePane="bottomRight" state="frozen"/>
      <selection activeCell="E33" sqref="E33"/>
      <selection pane="topRight" activeCell="E33" sqref="E33"/>
      <selection pane="bottomLeft" activeCell="E33" sqref="E33"/>
      <selection pane="bottomRight" activeCell="B5" sqref="B5:B6"/>
    </sheetView>
  </sheetViews>
  <sheetFormatPr defaultColWidth="9.83203125" defaultRowHeight="16.5"/>
  <cols>
    <col min="1" max="1" width="1.83203125" style="222" customWidth="1"/>
    <col min="2" max="2" width="15.6640625" style="222" customWidth="1"/>
    <col min="3" max="3" width="9.5" style="222" customWidth="1"/>
    <col min="4" max="4" width="13.6640625" style="222" customWidth="1"/>
    <col min="5" max="5" width="10.6640625" style="222" bestFit="1" customWidth="1"/>
    <col min="6" max="6" width="1.1640625" style="222" customWidth="1"/>
    <col min="7" max="7" width="13.5" style="222" customWidth="1"/>
    <col min="8" max="8" width="1" style="222" customWidth="1"/>
    <col min="9" max="9" width="12" style="222" customWidth="1"/>
    <col min="10" max="10" width="1" style="222" customWidth="1"/>
    <col min="11" max="11" width="12.5" style="222" customWidth="1"/>
    <col min="12" max="12" width="1" style="222" customWidth="1"/>
    <col min="13" max="13" width="13.5" style="222" customWidth="1"/>
    <col min="14" max="14" width="1" style="222" customWidth="1"/>
    <col min="15" max="15" width="16.1640625" style="222" customWidth="1"/>
    <col min="16" max="16" width="1" style="222" customWidth="1"/>
    <col min="17" max="17" width="13.1640625" style="222" customWidth="1"/>
    <col min="18" max="19" width="1" style="222" customWidth="1"/>
    <col min="20" max="16384" width="9.83203125" style="222"/>
  </cols>
  <sheetData>
    <row r="1" spans="1:19" ht="17.25" customHeight="1">
      <c r="P1" s="620"/>
      <c r="S1" s="69" t="s">
        <v>0</v>
      </c>
    </row>
    <row r="2" spans="1:19">
      <c r="P2" s="620"/>
      <c r="S2" s="70" t="s">
        <v>1</v>
      </c>
    </row>
    <row r="3" spans="1:19" ht="11.45" customHeight="1">
      <c r="P3" s="620"/>
    </row>
    <row r="4" spans="1:19" ht="11.45" customHeight="1">
      <c r="P4" s="620"/>
    </row>
    <row r="5" spans="1:19" ht="15" customHeight="1">
      <c r="B5" s="219" t="s">
        <v>268</v>
      </c>
      <c r="C5" s="665" t="s">
        <v>613</v>
      </c>
      <c r="D5" s="665"/>
    </row>
    <row r="6" spans="1:19" ht="14.25" customHeight="1">
      <c r="B6" s="666" t="s">
        <v>269</v>
      </c>
      <c r="C6" s="667" t="s">
        <v>614</v>
      </c>
      <c r="D6" s="667"/>
    </row>
    <row r="7" spans="1:19" ht="15" customHeight="1" thickBot="1"/>
    <row r="8" spans="1:19" ht="8.1" customHeight="1" thickTop="1">
      <c r="A8" s="668"/>
      <c r="B8" s="625"/>
      <c r="C8" s="623"/>
      <c r="D8" s="623"/>
      <c r="E8" s="623"/>
      <c r="F8" s="623"/>
      <c r="G8" s="623"/>
      <c r="H8" s="623"/>
      <c r="I8" s="623"/>
      <c r="J8" s="623"/>
      <c r="K8" s="623"/>
      <c r="L8" s="623"/>
      <c r="M8" s="623"/>
      <c r="N8" s="623"/>
      <c r="O8" s="623"/>
      <c r="P8" s="623"/>
      <c r="Q8" s="623"/>
      <c r="R8" s="623"/>
      <c r="S8" s="623"/>
    </row>
    <row r="9" spans="1:19" s="630" customFormat="1" ht="15.75" customHeight="1">
      <c r="B9" s="587" t="s">
        <v>3</v>
      </c>
      <c r="C9" s="629"/>
      <c r="D9" s="627" t="s">
        <v>460</v>
      </c>
      <c r="E9" s="628" t="s">
        <v>4</v>
      </c>
      <c r="F9" s="629"/>
      <c r="G9" s="629" t="s">
        <v>126</v>
      </c>
      <c r="H9" s="629"/>
      <c r="I9" s="629" t="s">
        <v>109</v>
      </c>
      <c r="J9" s="648"/>
      <c r="K9" s="629" t="s">
        <v>108</v>
      </c>
      <c r="L9" s="648"/>
      <c r="M9" s="629" t="s">
        <v>107</v>
      </c>
      <c r="N9" s="648"/>
      <c r="O9" s="629" t="s">
        <v>106</v>
      </c>
      <c r="P9" s="648"/>
      <c r="Q9" s="629" t="s">
        <v>105</v>
      </c>
      <c r="R9" s="648"/>
      <c r="S9" s="648"/>
    </row>
    <row r="10" spans="1:19" s="630" customFormat="1" ht="15" customHeight="1">
      <c r="B10" s="631" t="s">
        <v>5</v>
      </c>
      <c r="C10" s="634"/>
      <c r="D10" s="632" t="s">
        <v>461</v>
      </c>
      <c r="E10" s="633" t="s">
        <v>19</v>
      </c>
      <c r="F10" s="634"/>
      <c r="G10" s="669" t="s">
        <v>125</v>
      </c>
      <c r="H10" s="634"/>
      <c r="I10" s="629" t="s">
        <v>99</v>
      </c>
      <c r="J10" s="648"/>
      <c r="K10" s="629" t="s">
        <v>88</v>
      </c>
      <c r="L10" s="648"/>
      <c r="M10" s="629" t="s">
        <v>198</v>
      </c>
      <c r="N10" s="648"/>
      <c r="O10" s="629" t="s">
        <v>98</v>
      </c>
      <c r="P10" s="648"/>
      <c r="Q10" s="629" t="s">
        <v>97</v>
      </c>
      <c r="R10" s="648"/>
      <c r="S10" s="648"/>
    </row>
    <row r="11" spans="1:19" s="630" customFormat="1" ht="15" customHeight="1">
      <c r="B11" s="635"/>
      <c r="C11" s="587" t="s">
        <v>2</v>
      </c>
      <c r="D11" s="587"/>
      <c r="E11" s="587"/>
      <c r="F11" s="587"/>
      <c r="G11" s="587"/>
      <c r="H11" s="587"/>
      <c r="I11" s="634" t="s">
        <v>90</v>
      </c>
      <c r="J11" s="635"/>
      <c r="K11" s="634" t="s">
        <v>89</v>
      </c>
      <c r="L11" s="626"/>
      <c r="M11" s="634" t="s">
        <v>184</v>
      </c>
      <c r="N11" s="648"/>
      <c r="O11" s="629" t="s">
        <v>615</v>
      </c>
      <c r="P11" s="648"/>
      <c r="Q11" s="629" t="s">
        <v>87</v>
      </c>
      <c r="R11" s="626"/>
      <c r="S11" s="626"/>
    </row>
    <row r="12" spans="1:19" s="630" customFormat="1" ht="15" customHeight="1">
      <c r="B12" s="635"/>
      <c r="C12" s="587"/>
      <c r="D12" s="587"/>
      <c r="E12" s="587"/>
      <c r="F12" s="587"/>
      <c r="G12" s="587"/>
      <c r="H12" s="587"/>
      <c r="I12" s="634" t="s">
        <v>162</v>
      </c>
      <c r="K12" s="634" t="s">
        <v>85</v>
      </c>
      <c r="L12" s="648"/>
      <c r="M12" s="635"/>
      <c r="N12" s="634" t="s">
        <v>83</v>
      </c>
      <c r="O12" s="626"/>
      <c r="P12" s="634" t="s">
        <v>82</v>
      </c>
      <c r="Q12" s="629" t="s">
        <v>223</v>
      </c>
      <c r="R12" s="626"/>
      <c r="S12" s="626"/>
    </row>
    <row r="13" spans="1:19" s="630" customFormat="1" ht="15" customHeight="1">
      <c r="C13" s="648"/>
      <c r="D13" s="648"/>
      <c r="E13" s="648"/>
      <c r="F13" s="648"/>
      <c r="G13" s="648"/>
      <c r="H13" s="648"/>
      <c r="J13" s="635"/>
      <c r="K13" s="635"/>
      <c r="L13" s="635"/>
      <c r="M13" s="634" t="s">
        <v>201</v>
      </c>
      <c r="N13" s="634"/>
      <c r="O13" s="634" t="s">
        <v>616</v>
      </c>
      <c r="Q13" s="634" t="s">
        <v>159</v>
      </c>
      <c r="R13" s="635"/>
      <c r="S13" s="635"/>
    </row>
    <row r="14" spans="1:19" s="630" customFormat="1" ht="14.25" customHeight="1">
      <c r="C14" s="587" t="s">
        <v>2</v>
      </c>
      <c r="D14" s="587"/>
      <c r="E14" s="587"/>
      <c r="F14" s="587"/>
      <c r="G14" s="587"/>
      <c r="H14" s="587"/>
      <c r="J14" s="648"/>
      <c r="K14" s="648"/>
      <c r="L14" s="587" t="s">
        <v>2</v>
      </c>
      <c r="M14" s="626"/>
      <c r="O14" s="635"/>
      <c r="P14" s="634" t="s">
        <v>136</v>
      </c>
      <c r="Q14" s="634" t="s">
        <v>160</v>
      </c>
      <c r="R14" s="635"/>
      <c r="S14" s="635"/>
    </row>
    <row r="15" spans="1:19" s="630" customFormat="1" ht="14.25" customHeight="1">
      <c r="B15" s="626"/>
      <c r="C15" s="587" t="s">
        <v>2</v>
      </c>
      <c r="D15" s="587"/>
      <c r="E15" s="587"/>
      <c r="F15" s="587"/>
      <c r="G15" s="587"/>
      <c r="H15" s="587"/>
      <c r="P15" s="635"/>
      <c r="Q15" s="634" t="s">
        <v>81</v>
      </c>
      <c r="R15" s="635"/>
      <c r="S15" s="635"/>
    </row>
    <row r="16" spans="1:19" s="630" customFormat="1" ht="8.1" customHeight="1">
      <c r="A16" s="643"/>
      <c r="B16" s="670"/>
      <c r="C16" s="670"/>
      <c r="D16" s="670"/>
      <c r="E16" s="670"/>
      <c r="F16" s="670"/>
      <c r="G16" s="670"/>
      <c r="H16" s="670"/>
      <c r="I16" s="670"/>
      <c r="J16" s="640"/>
      <c r="K16" s="640"/>
      <c r="L16" s="640"/>
      <c r="M16" s="640"/>
      <c r="N16" s="640"/>
      <c r="O16" s="671"/>
      <c r="P16" s="640"/>
      <c r="Q16" s="640"/>
      <c r="R16" s="640"/>
      <c r="S16" s="640"/>
    </row>
    <row r="17" spans="2:19" s="630" customFormat="1" ht="9.9499999999999993" customHeight="1">
      <c r="R17" s="649"/>
      <c r="S17" s="628"/>
    </row>
    <row r="18" spans="2:19" s="630" customFormat="1" ht="13.5">
      <c r="B18" s="587" t="s">
        <v>533</v>
      </c>
      <c r="C18" s="649"/>
      <c r="D18" s="121">
        <v>2022</v>
      </c>
      <c r="E18" s="672">
        <f>G18+I18+K18+M18+O18+Q18+'[39]Malaysia(2)'!E16+'[39]Malaysia(2)'!G16+'[39]Malaysia(2)'!I16+'[39]Malaysia(2)'!K16+'[39]Malaysia(2)'!M16+'[39]Malaysia(2)'!O16+'[39]Malaysia(2)'!Q16</f>
        <v>2311</v>
      </c>
      <c r="F18" s="672"/>
      <c r="G18" s="672">
        <f>SUM(G22,G26,G30,G34,G38,G42,G46,G50,G54,G58,G62,G66,G70,G74,G78,G82)</f>
        <v>1294</v>
      </c>
      <c r="H18" s="672"/>
      <c r="I18" s="672">
        <f>SUM(I22,I26,I30,I34,I38,I42,I46,I50,I54,I58,I62,I66,I70,I74,I78,I82)</f>
        <v>110</v>
      </c>
      <c r="J18" s="672"/>
      <c r="K18" s="672">
        <f>SUM(K22,K26,K30,K34,K38,K42,K46,K50,K54,K58,K62,K66,K70,K74,K78,K82)</f>
        <v>104</v>
      </c>
      <c r="L18" s="672"/>
      <c r="M18" s="672">
        <f>SUM(M22,M26,M30,M34,M38,M42,M46,M50,M54,M58,M62,M66,M70,M74,M78,M82)</f>
        <v>9</v>
      </c>
      <c r="N18" s="672"/>
      <c r="O18" s="672">
        <f>SUM(O22,O26,O30,O34,O38,O42,O46,O50,O54,O58,O62,O66,O70,O74,O78,O82)</f>
        <v>53</v>
      </c>
      <c r="P18" s="672"/>
      <c r="Q18" s="672">
        <f>SUM(Q22,Q26,Q30,Q34,Q38,Q42,Q46,Q50,Q54,Q58,Q62,Q66,Q70,Q74,Q78,Q82)</f>
        <v>328</v>
      </c>
      <c r="R18" s="649"/>
      <c r="S18" s="628"/>
    </row>
    <row r="19" spans="2:19" s="630" customFormat="1" ht="13.5">
      <c r="B19" s="648"/>
      <c r="C19" s="649"/>
      <c r="D19" s="121">
        <v>2023</v>
      </c>
      <c r="E19" s="672">
        <f>G19+I19+K19+M19+O19+Q19+'[39]Malaysia(2)'!E17+'[39]Malaysia(2)'!G17+'[39]Malaysia(2)'!I17+'[39]Malaysia(2)'!K17+'[39]Malaysia(2)'!M17+'[39]Malaysia(2)'!O17+'[39]Malaysia(2)'!Q17</f>
        <v>2192</v>
      </c>
      <c r="F19" s="672"/>
      <c r="G19" s="672">
        <f t="shared" ref="G19:I20" si="0">SUM(G23,G27,G31,G35,G39,G43,G47,G51,G55,G59,G63,G67,G71,G75,G79,G83)</f>
        <v>1186</v>
      </c>
      <c r="H19" s="672"/>
      <c r="I19" s="672">
        <f t="shared" si="0"/>
        <v>86</v>
      </c>
      <c r="J19" s="672"/>
      <c r="K19" s="672">
        <f t="shared" ref="K19:K20" si="1">SUM(K23,K27,K31,K35,K39,K43,K47,K51,K55,K59,K63,K67,K71,K75,K79,K83)</f>
        <v>136</v>
      </c>
      <c r="L19" s="672"/>
      <c r="M19" s="672">
        <f t="shared" ref="M19:M20" si="2">SUM(M23,M27,M31,M35,M39,M43,M47,M51,M55,M59,M63,M67,M71,M75,M79,M83)</f>
        <v>22</v>
      </c>
      <c r="N19" s="672"/>
      <c r="O19" s="672">
        <f t="shared" ref="O19:O20" si="3">SUM(O23,O27,O31,O35,O39,O43,O47,O51,O55,O59,O63,O67,O71,O75,O79,O83)</f>
        <v>62</v>
      </c>
      <c r="P19" s="672"/>
      <c r="Q19" s="672">
        <f t="shared" ref="Q19:Q20" si="4">SUM(Q23,Q27,Q31,Q35,Q39,Q43,Q47,Q51,Q55,Q59,Q63,Q67,Q71,Q75,Q79,Q83)</f>
        <v>325</v>
      </c>
      <c r="R19" s="649"/>
      <c r="S19" s="628"/>
    </row>
    <row r="20" spans="2:19" s="630" customFormat="1" ht="13.5">
      <c r="B20" s="648"/>
      <c r="C20" s="649"/>
      <c r="D20" s="121">
        <v>2024</v>
      </c>
      <c r="E20" s="672">
        <f>G20+I20+K20+M20+O20+Q20+'[39]Malaysia(2)'!E18+'[39]Malaysia(2)'!G18+'[39]Malaysia(2)'!I18+'[39]Malaysia(2)'!K18+'[39]Malaysia(2)'!M18+'[39]Malaysia(2)'!O18+'[39]Malaysia(2)'!Q18</f>
        <v>2623</v>
      </c>
      <c r="F20" s="672"/>
      <c r="G20" s="672">
        <f t="shared" si="0"/>
        <v>1561</v>
      </c>
      <c r="H20" s="672"/>
      <c r="I20" s="672">
        <f t="shared" si="0"/>
        <v>120</v>
      </c>
      <c r="J20" s="672"/>
      <c r="K20" s="672">
        <f t="shared" si="1"/>
        <v>155</v>
      </c>
      <c r="L20" s="672"/>
      <c r="M20" s="672">
        <f t="shared" si="2"/>
        <v>19</v>
      </c>
      <c r="N20" s="672"/>
      <c r="O20" s="672">
        <f t="shared" si="3"/>
        <v>72</v>
      </c>
      <c r="P20" s="672"/>
      <c r="Q20" s="672">
        <f t="shared" si="4"/>
        <v>347</v>
      </c>
      <c r="R20" s="649"/>
      <c r="S20" s="628"/>
    </row>
    <row r="21" spans="2:19" s="630" customFormat="1" ht="8.1" customHeight="1">
      <c r="B21" s="648"/>
      <c r="C21" s="649"/>
      <c r="D21" s="127"/>
      <c r="E21" s="673"/>
      <c r="F21" s="673"/>
      <c r="G21" s="673"/>
      <c r="H21" s="673"/>
      <c r="I21" s="673"/>
      <c r="J21" s="673"/>
      <c r="K21" s="673"/>
      <c r="L21" s="673"/>
      <c r="M21" s="673"/>
      <c r="N21" s="673"/>
      <c r="O21" s="673"/>
      <c r="P21" s="673"/>
      <c r="Q21" s="673"/>
      <c r="R21" s="649"/>
      <c r="S21" s="628"/>
    </row>
    <row r="22" spans="2:19" s="630" customFormat="1" ht="13.5">
      <c r="B22" s="674" t="s">
        <v>141</v>
      </c>
      <c r="C22" s="595"/>
      <c r="D22" s="127">
        <v>2022</v>
      </c>
      <c r="E22" s="672">
        <f>SUM(G22:Q22,'7.15 (2)'!E22:Q22)</f>
        <v>3761</v>
      </c>
      <c r="F22" s="672"/>
      <c r="G22" s="673">
        <f>'[39]Johor(1)'!F13</f>
        <v>139</v>
      </c>
      <c r="H22" s="673"/>
      <c r="I22" s="673">
        <f>'[39]Johor(1)'!G13</f>
        <v>23</v>
      </c>
      <c r="J22" s="673"/>
      <c r="K22" s="673">
        <f>'[39]Johor(1)'!H13</f>
        <v>20</v>
      </c>
      <c r="L22" s="673"/>
      <c r="M22" s="673">
        <f>'[39]Johor(1)'!I13</f>
        <v>1</v>
      </c>
      <c r="N22" s="673"/>
      <c r="O22" s="673">
        <f>'[39]Johor(1)'!J13</f>
        <v>3</v>
      </c>
      <c r="P22" s="673"/>
      <c r="Q22" s="673">
        <f>'[39]Johor(1)'!K13</f>
        <v>60</v>
      </c>
      <c r="R22" s="675"/>
      <c r="S22" s="675"/>
    </row>
    <row r="23" spans="2:19" s="630" customFormat="1" ht="13.5">
      <c r="B23" s="674"/>
      <c r="C23" s="595"/>
      <c r="D23" s="127">
        <v>2023</v>
      </c>
      <c r="E23" s="672">
        <f>SUM(G23:Q23,'7.15 (2)'!E23:Q23)</f>
        <v>4320</v>
      </c>
      <c r="F23" s="672"/>
      <c r="G23" s="673">
        <f>'[39]Johor(1)'!F14</f>
        <v>117</v>
      </c>
      <c r="H23" s="673"/>
      <c r="I23" s="673">
        <f>'[39]Johor(1)'!G14</f>
        <v>21</v>
      </c>
      <c r="J23" s="673"/>
      <c r="K23" s="673">
        <f>'[39]Johor(1)'!H14</f>
        <v>24</v>
      </c>
      <c r="L23" s="673"/>
      <c r="M23" s="673" t="s">
        <v>432</v>
      </c>
      <c r="N23" s="673"/>
      <c r="O23" s="673">
        <f>'[39]Johor(1)'!J14</f>
        <v>9</v>
      </c>
      <c r="P23" s="673"/>
      <c r="Q23" s="673">
        <f>'[39]Johor(1)'!K14</f>
        <v>48</v>
      </c>
      <c r="R23" s="675"/>
      <c r="S23" s="675"/>
    </row>
    <row r="24" spans="2:19" s="630" customFormat="1" ht="13.5">
      <c r="B24" s="674"/>
      <c r="C24" s="595"/>
      <c r="D24" s="127">
        <v>2024</v>
      </c>
      <c r="E24" s="672">
        <f>SUM(G24:Q24,'7.15 (2)'!E24:Q24)</f>
        <v>4507</v>
      </c>
      <c r="F24" s="672"/>
      <c r="G24" s="673">
        <f>'[39]Johor(1)'!F15</f>
        <v>187</v>
      </c>
      <c r="H24" s="673"/>
      <c r="I24" s="673">
        <f>'[39]Johor(1)'!G15</f>
        <v>40</v>
      </c>
      <c r="J24" s="673"/>
      <c r="K24" s="673">
        <f>'[39]Johor(1)'!H15</f>
        <v>18</v>
      </c>
      <c r="L24" s="673"/>
      <c r="M24" s="673">
        <f>'[39]Johor(1)'!I15</f>
        <v>3</v>
      </c>
      <c r="N24" s="673"/>
      <c r="O24" s="673">
        <f>'[39]Johor(1)'!J15</f>
        <v>7</v>
      </c>
      <c r="P24" s="673"/>
      <c r="Q24" s="673">
        <f>'[39]Johor(1)'!K15</f>
        <v>49</v>
      </c>
      <c r="R24" s="675"/>
      <c r="S24" s="675"/>
    </row>
    <row r="25" spans="2:19" s="630" customFormat="1" ht="8.1" customHeight="1">
      <c r="B25" s="674"/>
      <c r="C25" s="595"/>
      <c r="D25" s="127"/>
      <c r="E25" s="672"/>
      <c r="F25" s="672"/>
      <c r="G25" s="673"/>
      <c r="H25" s="673"/>
      <c r="I25" s="673"/>
      <c r="J25" s="673"/>
      <c r="K25" s="673"/>
      <c r="L25" s="673"/>
      <c r="M25" s="673"/>
      <c r="N25" s="673"/>
      <c r="O25" s="673"/>
      <c r="P25" s="673"/>
      <c r="Q25" s="673"/>
      <c r="R25" s="675"/>
      <c r="S25" s="675"/>
    </row>
    <row r="26" spans="2:19" s="630" customFormat="1" ht="13.5">
      <c r="B26" s="674" t="s">
        <v>142</v>
      </c>
      <c r="C26" s="595"/>
      <c r="D26" s="127">
        <v>2022</v>
      </c>
      <c r="E26" s="672">
        <f>SUM(G26:Q26,'7.15 (2)'!E26:Q26)</f>
        <v>2191</v>
      </c>
      <c r="F26" s="672"/>
      <c r="G26" s="673">
        <f>'[39]Kedah(1)'!F16</f>
        <v>47</v>
      </c>
      <c r="H26" s="673"/>
      <c r="I26" s="673">
        <f>'[39]Kedah(1)'!G16</f>
        <v>7</v>
      </c>
      <c r="J26" s="673"/>
      <c r="K26" s="673">
        <f>'[39]Kedah(1)'!H16</f>
        <v>2</v>
      </c>
      <c r="L26" s="673"/>
      <c r="M26" s="673" t="s">
        <v>432</v>
      </c>
      <c r="N26" s="673"/>
      <c r="O26" s="673">
        <f>'[39]Kedah(1)'!J16</f>
        <v>2</v>
      </c>
      <c r="P26" s="673"/>
      <c r="Q26" s="673">
        <f>'[39]Kedah(1)'!K16</f>
        <v>8</v>
      </c>
      <c r="R26" s="675"/>
    </row>
    <row r="27" spans="2:19" s="630" customFormat="1" ht="13.5">
      <c r="B27" s="674"/>
      <c r="C27" s="595"/>
      <c r="D27" s="127">
        <v>2023</v>
      </c>
      <c r="E27" s="672">
        <f>SUM(G27:Q27,'7.15 (2)'!E27:Q27)</f>
        <v>2650</v>
      </c>
      <c r="F27" s="672"/>
      <c r="G27" s="673">
        <f>'[39]Kedah(1)'!F17</f>
        <v>43</v>
      </c>
      <c r="H27" s="673"/>
      <c r="I27" s="673">
        <f>'[39]Kedah(1)'!G17</f>
        <v>2</v>
      </c>
      <c r="J27" s="673"/>
      <c r="K27" s="673">
        <f>'[39]Kedah(1)'!H17</f>
        <v>4</v>
      </c>
      <c r="L27" s="673"/>
      <c r="M27" s="673">
        <f>'[39]Kedah(1)'!I17</f>
        <v>1</v>
      </c>
      <c r="N27" s="673"/>
      <c r="O27" s="673">
        <f>'[39]Kedah(1)'!J17</f>
        <v>2</v>
      </c>
      <c r="P27" s="673"/>
      <c r="Q27" s="673">
        <f>'[39]Kedah(1)'!K17</f>
        <v>12</v>
      </c>
      <c r="R27" s="675"/>
    </row>
    <row r="28" spans="2:19" s="630" customFormat="1" ht="13.5">
      <c r="B28" s="674"/>
      <c r="C28" s="595"/>
      <c r="D28" s="127">
        <v>2024</v>
      </c>
      <c r="E28" s="672">
        <f>SUM(G28:Q28,'7.15 (2)'!E28:Q28)</f>
        <v>3735</v>
      </c>
      <c r="F28" s="672"/>
      <c r="G28" s="673">
        <f>'[39]Kedah(1)'!F18</f>
        <v>53</v>
      </c>
      <c r="H28" s="673"/>
      <c r="I28" s="673">
        <f>'[39]Kedah(1)'!G18</f>
        <v>2</v>
      </c>
      <c r="J28" s="673"/>
      <c r="K28" s="673">
        <f>'[39]Kedah(1)'!H18</f>
        <v>3</v>
      </c>
      <c r="L28" s="673"/>
      <c r="M28" s="673">
        <f>'[39]Kedah(1)'!I18</f>
        <v>1</v>
      </c>
      <c r="N28" s="673"/>
      <c r="O28" s="673">
        <f>'[39]Kedah(1)'!J18</f>
        <v>2</v>
      </c>
      <c r="P28" s="673"/>
      <c r="Q28" s="673">
        <f>'[39]Kedah(1)'!K18</f>
        <v>13</v>
      </c>
      <c r="R28" s="675"/>
    </row>
    <row r="29" spans="2:19" s="630" customFormat="1" ht="8.1" customHeight="1">
      <c r="B29" s="674"/>
      <c r="C29" s="595"/>
      <c r="D29" s="127"/>
      <c r="E29" s="672"/>
      <c r="F29" s="672"/>
      <c r="G29" s="673"/>
      <c r="H29" s="673"/>
      <c r="I29" s="673"/>
      <c r="J29" s="673"/>
      <c r="K29" s="673"/>
      <c r="L29" s="673"/>
      <c r="M29" s="673"/>
      <c r="N29" s="673"/>
      <c r="O29" s="673"/>
      <c r="P29" s="673"/>
      <c r="Q29" s="673"/>
      <c r="R29" s="675"/>
    </row>
    <row r="30" spans="2:19" s="630" customFormat="1" ht="13.5">
      <c r="B30" s="674" t="s">
        <v>143</v>
      </c>
      <c r="C30" s="595"/>
      <c r="D30" s="127">
        <v>2022</v>
      </c>
      <c r="E30" s="672">
        <f>SUM(G30:Q30,'7.15 (2)'!E30:Q30)</f>
        <v>1111</v>
      </c>
      <c r="F30" s="672"/>
      <c r="G30" s="673">
        <f>'[39]Kelantan(1)'!F15</f>
        <v>190</v>
      </c>
      <c r="H30" s="673"/>
      <c r="I30" s="673">
        <f>'[39]Kelantan(1)'!G15</f>
        <v>11</v>
      </c>
      <c r="J30" s="673"/>
      <c r="K30" s="673">
        <f>'[39]Kelantan(1)'!H15</f>
        <v>9</v>
      </c>
      <c r="L30" s="673"/>
      <c r="M30" s="673" t="s">
        <v>432</v>
      </c>
      <c r="N30" s="673"/>
      <c r="O30" s="673">
        <f>'[39]Kelantan(1)'!J15</f>
        <v>10</v>
      </c>
      <c r="P30" s="673"/>
      <c r="Q30" s="673">
        <f>'[39]Kelantan(1)'!K15</f>
        <v>33</v>
      </c>
      <c r="R30" s="675"/>
      <c r="S30" s="675"/>
    </row>
    <row r="31" spans="2:19" s="630" customFormat="1" ht="13.5">
      <c r="B31" s="674"/>
      <c r="C31" s="595"/>
      <c r="D31" s="127">
        <v>2023</v>
      </c>
      <c r="E31" s="672">
        <f>SUM(G31:Q31,'7.15 (2)'!E31:Q31)</f>
        <v>1820</v>
      </c>
      <c r="F31" s="672"/>
      <c r="G31" s="673">
        <f>'[39]Kelantan(1)'!F16</f>
        <v>167</v>
      </c>
      <c r="H31" s="673"/>
      <c r="I31" s="673">
        <f>'[39]Kelantan(1)'!G16</f>
        <v>6</v>
      </c>
      <c r="J31" s="673"/>
      <c r="K31" s="673">
        <f>'[39]Kelantan(1)'!H16</f>
        <v>6</v>
      </c>
      <c r="L31" s="673"/>
      <c r="M31" s="673">
        <f>'[39]Kelantan(1)'!I16</f>
        <v>5</v>
      </c>
      <c r="N31" s="673"/>
      <c r="O31" s="673">
        <f>'[39]Kelantan(1)'!J16</f>
        <v>2</v>
      </c>
      <c r="P31" s="673"/>
      <c r="Q31" s="673">
        <f>'[39]Kelantan(1)'!K16</f>
        <v>35</v>
      </c>
      <c r="R31" s="675"/>
      <c r="S31" s="675"/>
    </row>
    <row r="32" spans="2:19" s="630" customFormat="1" ht="13.5">
      <c r="B32" s="674"/>
      <c r="C32" s="595"/>
      <c r="D32" s="127">
        <v>2024</v>
      </c>
      <c r="E32" s="672">
        <f>SUM(G32:Q32,'7.15 (2)'!E32:Q32)</f>
        <v>3111</v>
      </c>
      <c r="F32" s="672"/>
      <c r="G32" s="673">
        <f>'[39]Kelantan(1)'!F17</f>
        <v>185</v>
      </c>
      <c r="H32" s="673"/>
      <c r="I32" s="673">
        <f>'[39]Kelantan(1)'!G17</f>
        <v>6</v>
      </c>
      <c r="J32" s="673"/>
      <c r="K32" s="673">
        <f>'[39]Kelantan(1)'!H17</f>
        <v>9</v>
      </c>
      <c r="L32" s="673"/>
      <c r="M32" s="673">
        <f>'[39]Kelantan(1)'!I17</f>
        <v>2</v>
      </c>
      <c r="N32" s="673"/>
      <c r="O32" s="673">
        <f>'[39]Kelantan(1)'!J17</f>
        <v>6</v>
      </c>
      <c r="P32" s="673"/>
      <c r="Q32" s="673">
        <f>'[39]Kelantan(1)'!K17</f>
        <v>32</v>
      </c>
      <c r="R32" s="675"/>
      <c r="S32" s="675"/>
    </row>
    <row r="33" spans="2:19" s="630" customFormat="1" ht="8.1" customHeight="1">
      <c r="B33" s="674"/>
      <c r="C33" s="595"/>
      <c r="D33" s="127"/>
      <c r="E33" s="672"/>
      <c r="F33" s="672"/>
      <c r="G33" s="673"/>
      <c r="H33" s="673"/>
      <c r="I33" s="673"/>
      <c r="J33" s="673"/>
      <c r="K33" s="673"/>
      <c r="L33" s="673"/>
      <c r="M33" s="673"/>
      <c r="N33" s="673"/>
      <c r="O33" s="673"/>
      <c r="P33" s="673"/>
      <c r="Q33" s="673"/>
      <c r="R33" s="675"/>
      <c r="S33" s="675"/>
    </row>
    <row r="34" spans="2:19" s="630" customFormat="1" ht="13.5">
      <c r="B34" s="674" t="s">
        <v>144</v>
      </c>
      <c r="C34" s="595"/>
      <c r="D34" s="127">
        <v>2022</v>
      </c>
      <c r="E34" s="672">
        <f>SUM(G34:Q34,'7.15 (2)'!E34:Q34)</f>
        <v>1196</v>
      </c>
      <c r="F34" s="672"/>
      <c r="G34" s="673">
        <f>[39]Melaka!F16</f>
        <v>97</v>
      </c>
      <c r="H34" s="673"/>
      <c r="I34" s="673">
        <v>2</v>
      </c>
      <c r="J34" s="673"/>
      <c r="K34" s="673">
        <v>1</v>
      </c>
      <c r="L34" s="673"/>
      <c r="M34" s="673">
        <v>1</v>
      </c>
      <c r="N34" s="673"/>
      <c r="O34" s="673">
        <v>4</v>
      </c>
      <c r="P34" s="673"/>
      <c r="Q34" s="673">
        <v>21</v>
      </c>
      <c r="R34" s="595"/>
    </row>
    <row r="35" spans="2:19" s="630" customFormat="1" ht="13.5">
      <c r="B35" s="674"/>
      <c r="C35" s="595"/>
      <c r="D35" s="127">
        <v>2023</v>
      </c>
      <c r="E35" s="672">
        <f>SUM(G35:Q35,'7.15 (2)'!E35:Q35)</f>
        <v>1381</v>
      </c>
      <c r="F35" s="672"/>
      <c r="G35" s="673">
        <f>[39]Melaka!F17</f>
        <v>67</v>
      </c>
      <c r="H35" s="673"/>
      <c r="I35" s="673">
        <v>4</v>
      </c>
      <c r="J35" s="673"/>
      <c r="K35" s="673">
        <v>1</v>
      </c>
      <c r="L35" s="673"/>
      <c r="M35" s="673">
        <v>3</v>
      </c>
      <c r="N35" s="673"/>
      <c r="O35" s="673">
        <v>5</v>
      </c>
      <c r="P35" s="673"/>
      <c r="Q35" s="673">
        <v>19</v>
      </c>
      <c r="R35" s="595"/>
    </row>
    <row r="36" spans="2:19" s="630" customFormat="1" ht="13.5">
      <c r="B36" s="674"/>
      <c r="C36" s="595"/>
      <c r="D36" s="127">
        <v>2024</v>
      </c>
      <c r="E36" s="672">
        <f>SUM(G36:Q36,'7.15 (2)'!E36:Q36)</f>
        <v>1850</v>
      </c>
      <c r="F36" s="672"/>
      <c r="G36" s="673">
        <f>[39]Melaka!F18</f>
        <v>121</v>
      </c>
      <c r="H36" s="673"/>
      <c r="I36" s="673">
        <v>4</v>
      </c>
      <c r="J36" s="673"/>
      <c r="K36" s="673">
        <v>4</v>
      </c>
      <c r="L36" s="673"/>
      <c r="M36" s="673">
        <v>2</v>
      </c>
      <c r="N36" s="673"/>
      <c r="O36" s="673">
        <v>5</v>
      </c>
      <c r="P36" s="673"/>
      <c r="Q36" s="673">
        <v>17</v>
      </c>
      <c r="R36" s="595"/>
    </row>
    <row r="37" spans="2:19" s="630" customFormat="1" ht="8.1" customHeight="1">
      <c r="B37" s="674"/>
      <c r="C37" s="595"/>
      <c r="D37" s="127"/>
      <c r="E37" s="672"/>
      <c r="F37" s="672"/>
      <c r="G37" s="673"/>
      <c r="H37" s="673"/>
      <c r="I37" s="673"/>
      <c r="J37" s="673"/>
      <c r="K37" s="673"/>
      <c r="L37" s="673"/>
      <c r="M37" s="673"/>
      <c r="N37" s="673"/>
      <c r="O37" s="673"/>
      <c r="P37" s="673"/>
      <c r="Q37" s="673"/>
      <c r="R37" s="595"/>
    </row>
    <row r="38" spans="2:19" s="630" customFormat="1" ht="13.5">
      <c r="B38" s="674" t="s">
        <v>145</v>
      </c>
      <c r="C38" s="595"/>
      <c r="D38" s="127">
        <v>2022</v>
      </c>
      <c r="E38" s="672">
        <f>SUM(G38:Q38,'7.15 (2)'!E38:Q38)</f>
        <v>1416</v>
      </c>
      <c r="F38" s="672"/>
      <c r="G38" s="673">
        <f>'[39]N.Sembilan(1)'!F16</f>
        <v>25</v>
      </c>
      <c r="H38" s="673"/>
      <c r="I38" s="673">
        <f>'[39]N.Sembilan(1)'!G16</f>
        <v>4</v>
      </c>
      <c r="J38" s="673"/>
      <c r="K38" s="673" t="s">
        <v>432</v>
      </c>
      <c r="L38" s="673"/>
      <c r="M38" s="673" t="s">
        <v>432</v>
      </c>
      <c r="N38" s="673"/>
      <c r="O38" s="673" t="s">
        <v>432</v>
      </c>
      <c r="P38" s="673"/>
      <c r="Q38" s="673">
        <f>'[39]N.Sembilan(1)'!K16</f>
        <v>3</v>
      </c>
      <c r="R38" s="675"/>
      <c r="S38" s="675"/>
    </row>
    <row r="39" spans="2:19" s="630" customFormat="1" ht="13.5">
      <c r="B39" s="674"/>
      <c r="C39" s="595"/>
      <c r="D39" s="127">
        <v>2023</v>
      </c>
      <c r="E39" s="672">
        <f>SUM(G39:Q39,'7.15 (2)'!E39:Q39)</f>
        <v>1739</v>
      </c>
      <c r="F39" s="672"/>
      <c r="G39" s="673">
        <f>'[39]N.Sembilan(1)'!F17</f>
        <v>12</v>
      </c>
      <c r="H39" s="673"/>
      <c r="I39" s="673" t="s">
        <v>432</v>
      </c>
      <c r="J39" s="673"/>
      <c r="K39" s="673" t="s">
        <v>432</v>
      </c>
      <c r="L39" s="673"/>
      <c r="M39" s="673" t="s">
        <v>432</v>
      </c>
      <c r="N39" s="673"/>
      <c r="O39" s="673">
        <f>'[39]N.Sembilan(1)'!J17</f>
        <v>2</v>
      </c>
      <c r="P39" s="673"/>
      <c r="Q39" s="673">
        <f>'[39]N.Sembilan(1)'!K17</f>
        <v>2</v>
      </c>
      <c r="R39" s="675"/>
      <c r="S39" s="675"/>
    </row>
    <row r="40" spans="2:19" s="630" customFormat="1" ht="13.5">
      <c r="B40" s="674"/>
      <c r="C40" s="595"/>
      <c r="D40" s="127">
        <v>2024</v>
      </c>
      <c r="E40" s="672">
        <f>SUM(G40:Q40,'7.15 (2)'!E40:Q40)</f>
        <v>1729</v>
      </c>
      <c r="F40" s="672"/>
      <c r="G40" s="673">
        <f>'[39]N.Sembilan(1)'!F18</f>
        <v>12</v>
      </c>
      <c r="H40" s="673"/>
      <c r="I40" s="673" t="s">
        <v>432</v>
      </c>
      <c r="J40" s="673"/>
      <c r="K40" s="673">
        <f>'[39]N.Sembilan(1)'!H18</f>
        <v>1</v>
      </c>
      <c r="L40" s="673"/>
      <c r="M40" s="673" t="s">
        <v>432</v>
      </c>
      <c r="N40" s="673"/>
      <c r="O40" s="673">
        <f>'[39]N.Sembilan(1)'!J18</f>
        <v>3</v>
      </c>
      <c r="P40" s="673"/>
      <c r="Q40" s="673">
        <f>'[39]N.Sembilan(1)'!K18</f>
        <v>3</v>
      </c>
      <c r="R40" s="675"/>
      <c r="S40" s="675"/>
    </row>
    <row r="41" spans="2:19" s="630" customFormat="1" ht="8.1" customHeight="1">
      <c r="B41" s="674"/>
      <c r="C41" s="595"/>
      <c r="D41" s="127"/>
      <c r="E41" s="672"/>
      <c r="F41" s="672"/>
      <c r="G41" s="673"/>
      <c r="H41" s="673"/>
      <c r="I41" s="673"/>
      <c r="J41" s="673"/>
      <c r="K41" s="673"/>
      <c r="L41" s="673"/>
      <c r="M41" s="673"/>
      <c r="N41" s="673"/>
      <c r="O41" s="673"/>
      <c r="P41" s="673"/>
      <c r="Q41" s="673"/>
      <c r="R41" s="675"/>
      <c r="S41" s="675"/>
    </row>
    <row r="42" spans="2:19" s="630" customFormat="1" ht="13.5">
      <c r="B42" s="674" t="s">
        <v>146</v>
      </c>
      <c r="C42" s="595"/>
      <c r="D42" s="127">
        <v>2022</v>
      </c>
      <c r="E42" s="672">
        <f>SUM(G42:Q42,'7.15 (2)'!E42:Q42)</f>
        <v>1302</v>
      </c>
      <c r="F42" s="672"/>
      <c r="G42" s="673">
        <f>'[39]Pahang(1)'!F15</f>
        <v>44</v>
      </c>
      <c r="H42" s="673"/>
      <c r="I42" s="673">
        <f>'[39]Pahang(1)'!G15</f>
        <v>2</v>
      </c>
      <c r="J42" s="673"/>
      <c r="K42" s="673">
        <f>'[39]Pahang(1)'!H15</f>
        <v>4</v>
      </c>
      <c r="L42" s="673"/>
      <c r="M42" s="673">
        <f>'[39]Pahang(1)'!I15</f>
        <v>1</v>
      </c>
      <c r="N42" s="673"/>
      <c r="O42" s="673">
        <f>'[39]Pahang(1)'!J15</f>
        <v>2</v>
      </c>
      <c r="P42" s="673"/>
      <c r="Q42" s="673">
        <f>'[39]Pahang(1)'!K15</f>
        <v>15</v>
      </c>
      <c r="R42" s="595"/>
    </row>
    <row r="43" spans="2:19" s="630" customFormat="1" ht="13.5">
      <c r="B43" s="674"/>
      <c r="C43" s="595"/>
      <c r="D43" s="127">
        <v>2023</v>
      </c>
      <c r="E43" s="672">
        <f>SUM(G43:Q43,'7.15 (2)'!E43:Q43)</f>
        <v>1759</v>
      </c>
      <c r="F43" s="672"/>
      <c r="G43" s="673">
        <f>'[39]Pahang(1)'!F16</f>
        <v>48</v>
      </c>
      <c r="H43" s="673"/>
      <c r="I43" s="673">
        <f>'[39]Pahang(1)'!G16</f>
        <v>5</v>
      </c>
      <c r="J43" s="673"/>
      <c r="K43" s="673" t="s">
        <v>432</v>
      </c>
      <c r="L43" s="673"/>
      <c r="M43" s="673">
        <f>'[39]Pahang(1)'!I16</f>
        <v>2</v>
      </c>
      <c r="N43" s="673"/>
      <c r="O43" s="673">
        <f>'[39]Pahang(1)'!J16</f>
        <v>4</v>
      </c>
      <c r="P43" s="673"/>
      <c r="Q43" s="673">
        <f>'[39]Pahang(1)'!K16</f>
        <v>11</v>
      </c>
      <c r="R43" s="595"/>
    </row>
    <row r="44" spans="2:19" s="630" customFormat="1" ht="13.5">
      <c r="B44" s="674"/>
      <c r="C44" s="595"/>
      <c r="D44" s="127">
        <v>2024</v>
      </c>
      <c r="E44" s="672">
        <f>SUM(G44:Q44,'7.15 (2)'!E44:Q44)</f>
        <v>2106</v>
      </c>
      <c r="F44" s="672"/>
      <c r="G44" s="673">
        <f>'[39]Pahang(1)'!F17</f>
        <v>38</v>
      </c>
      <c r="H44" s="673"/>
      <c r="I44" s="673">
        <f>'[39]Pahang(1)'!G17</f>
        <v>5</v>
      </c>
      <c r="J44" s="673"/>
      <c r="K44" s="673">
        <f>'[39]Pahang(1)'!H17</f>
        <v>3</v>
      </c>
      <c r="L44" s="673"/>
      <c r="M44" s="673" t="s">
        <v>432</v>
      </c>
      <c r="N44" s="673"/>
      <c r="O44" s="673" t="s">
        <v>432</v>
      </c>
      <c r="P44" s="673"/>
      <c r="Q44" s="673">
        <f>'[39]Pahang(1)'!K17</f>
        <v>11</v>
      </c>
      <c r="R44" s="595"/>
    </row>
    <row r="45" spans="2:19" s="630" customFormat="1" ht="8.1" customHeight="1">
      <c r="B45" s="674"/>
      <c r="C45" s="595"/>
      <c r="D45" s="127"/>
      <c r="E45" s="672"/>
      <c r="F45" s="672"/>
      <c r="G45" s="673"/>
      <c r="H45" s="673"/>
      <c r="I45" s="673"/>
      <c r="J45" s="673"/>
      <c r="K45" s="673"/>
      <c r="L45" s="673"/>
      <c r="M45" s="673"/>
      <c r="N45" s="673"/>
      <c r="O45" s="673"/>
      <c r="P45" s="673"/>
      <c r="Q45" s="673"/>
      <c r="R45" s="595"/>
    </row>
    <row r="46" spans="2:19" s="630" customFormat="1" ht="13.5">
      <c r="B46" s="674" t="s">
        <v>147</v>
      </c>
      <c r="C46" s="595"/>
      <c r="D46" s="127">
        <v>2022</v>
      </c>
      <c r="E46" s="672">
        <f>SUM(G46:Q46,'7.15 (2)'!E46:Q46)</f>
        <v>3246</v>
      </c>
      <c r="F46" s="672"/>
      <c r="G46" s="673">
        <f>'[39]Perak(1)'!F14</f>
        <v>85</v>
      </c>
      <c r="H46" s="673"/>
      <c r="I46" s="673">
        <f>'[39]Perak(1)'!G14</f>
        <v>3</v>
      </c>
      <c r="J46" s="673"/>
      <c r="K46" s="673">
        <f>'[39]Perak(1)'!H14</f>
        <v>6</v>
      </c>
      <c r="L46" s="673"/>
      <c r="M46" s="673">
        <f>'[39]Perak(1)'!I14</f>
        <v>1</v>
      </c>
      <c r="N46" s="673"/>
      <c r="O46" s="673">
        <f>'[39]Perak(1)'!J14</f>
        <v>1</v>
      </c>
      <c r="P46" s="673"/>
      <c r="Q46" s="673">
        <f>'[39]Perak(1)'!K14</f>
        <v>18</v>
      </c>
      <c r="R46" s="595"/>
      <c r="S46" s="675"/>
    </row>
    <row r="47" spans="2:19" s="630" customFormat="1" ht="13.5">
      <c r="B47" s="674"/>
      <c r="C47" s="595"/>
      <c r="D47" s="127">
        <v>2023</v>
      </c>
      <c r="E47" s="672">
        <f>SUM(G47:Q47,'7.15 (2)'!E47:Q47)</f>
        <v>3372</v>
      </c>
      <c r="F47" s="672"/>
      <c r="G47" s="673">
        <f>'[39]Perak(1)'!F15</f>
        <v>77</v>
      </c>
      <c r="H47" s="673"/>
      <c r="I47" s="673">
        <f>'[39]Perak(1)'!G15</f>
        <v>2</v>
      </c>
      <c r="J47" s="673"/>
      <c r="K47" s="673">
        <f>'[39]Perak(1)'!H15</f>
        <v>12</v>
      </c>
      <c r="L47" s="673"/>
      <c r="M47" s="673">
        <f>'[39]Perak(1)'!I15</f>
        <v>1</v>
      </c>
      <c r="N47" s="673"/>
      <c r="O47" s="673">
        <f>'[39]Perak(1)'!J15</f>
        <v>4</v>
      </c>
      <c r="P47" s="673"/>
      <c r="Q47" s="673">
        <f>'[39]Perak(1)'!K15</f>
        <v>19</v>
      </c>
      <c r="R47" s="595"/>
      <c r="S47" s="675"/>
    </row>
    <row r="48" spans="2:19" s="630" customFormat="1" ht="13.5">
      <c r="B48" s="674"/>
      <c r="C48" s="595"/>
      <c r="D48" s="127">
        <v>2024</v>
      </c>
      <c r="E48" s="672">
        <f>SUM(G48:Q48,'7.15 (2)'!E48:Q48)</f>
        <v>4025</v>
      </c>
      <c r="F48" s="672"/>
      <c r="G48" s="673">
        <f>'[39]Perak(1)'!F16</f>
        <v>109</v>
      </c>
      <c r="H48" s="673"/>
      <c r="I48" s="673">
        <f>'[39]Perak(1)'!G16</f>
        <v>2</v>
      </c>
      <c r="J48" s="673"/>
      <c r="K48" s="673">
        <f>'[39]Perak(1)'!H16</f>
        <v>14</v>
      </c>
      <c r="L48" s="673"/>
      <c r="M48" s="673">
        <f>'[39]Perak(1)'!I16</f>
        <v>1</v>
      </c>
      <c r="N48" s="673"/>
      <c r="O48" s="673">
        <f>'[39]Perak(1)'!J16</f>
        <v>6</v>
      </c>
      <c r="P48" s="673"/>
      <c r="Q48" s="673">
        <f>'[39]Perak(1)'!K16</f>
        <v>20</v>
      </c>
      <c r="R48" s="595"/>
      <c r="S48" s="675"/>
    </row>
    <row r="49" spans="2:19" s="630" customFormat="1" ht="8.1" customHeight="1">
      <c r="B49" s="674"/>
      <c r="C49" s="595"/>
      <c r="D49" s="127"/>
      <c r="E49" s="672"/>
      <c r="F49" s="672"/>
      <c r="G49" s="673"/>
      <c r="H49" s="673"/>
      <c r="I49" s="673"/>
      <c r="J49" s="673"/>
      <c r="K49" s="673"/>
      <c r="L49" s="673"/>
      <c r="M49" s="673"/>
      <c r="N49" s="673"/>
      <c r="O49" s="673"/>
      <c r="P49" s="673"/>
      <c r="Q49" s="673"/>
      <c r="R49" s="595"/>
      <c r="S49" s="675"/>
    </row>
    <row r="50" spans="2:19" s="630" customFormat="1" ht="13.5">
      <c r="B50" s="674" t="s">
        <v>148</v>
      </c>
      <c r="C50" s="595"/>
      <c r="D50" s="127">
        <v>2022</v>
      </c>
      <c r="E50" s="672">
        <f>SUM(G50:Q50,'7.15 (2)'!E50:Q50)</f>
        <v>330</v>
      </c>
      <c r="F50" s="672"/>
      <c r="G50" s="673">
        <v>19</v>
      </c>
      <c r="H50" s="673"/>
      <c r="I50" s="673" t="s">
        <v>432</v>
      </c>
      <c r="J50" s="673"/>
      <c r="K50" s="673" t="s">
        <v>432</v>
      </c>
      <c r="L50" s="673"/>
      <c r="M50" s="673" t="s">
        <v>432</v>
      </c>
      <c r="N50" s="673"/>
      <c r="O50" s="673">
        <v>1</v>
      </c>
      <c r="P50" s="673"/>
      <c r="Q50" s="673">
        <v>5</v>
      </c>
      <c r="R50" s="595"/>
    </row>
    <row r="51" spans="2:19" s="630" customFormat="1" ht="13.5">
      <c r="B51" s="674"/>
      <c r="C51" s="595"/>
      <c r="D51" s="127">
        <v>2023</v>
      </c>
      <c r="E51" s="672">
        <f>SUM(G51:Q51,'7.15 (2)'!E51:Q51)</f>
        <v>536</v>
      </c>
      <c r="F51" s="672"/>
      <c r="G51" s="673">
        <v>10</v>
      </c>
      <c r="H51" s="673"/>
      <c r="I51" s="673" t="s">
        <v>432</v>
      </c>
      <c r="J51" s="673"/>
      <c r="K51" s="673" t="s">
        <v>432</v>
      </c>
      <c r="L51" s="673"/>
      <c r="M51" s="673" t="s">
        <v>432</v>
      </c>
      <c r="N51" s="673"/>
      <c r="O51" s="673" t="s">
        <v>432</v>
      </c>
      <c r="P51" s="673"/>
      <c r="Q51" s="673">
        <v>5</v>
      </c>
      <c r="R51" s="595"/>
    </row>
    <row r="52" spans="2:19" s="630" customFormat="1" ht="13.5">
      <c r="B52" s="674"/>
      <c r="C52" s="595"/>
      <c r="D52" s="127">
        <v>2024</v>
      </c>
      <c r="E52" s="672">
        <f>SUM(G52:Q52,'7.15 (2)'!E52:Q52)</f>
        <v>773</v>
      </c>
      <c r="F52" s="672"/>
      <c r="G52" s="673">
        <v>18</v>
      </c>
      <c r="H52" s="673"/>
      <c r="I52" s="673">
        <v>1</v>
      </c>
      <c r="J52" s="673"/>
      <c r="K52" s="673">
        <v>2</v>
      </c>
      <c r="L52" s="673"/>
      <c r="M52" s="673" t="s">
        <v>432</v>
      </c>
      <c r="N52" s="673"/>
      <c r="O52" s="673" t="s">
        <v>432</v>
      </c>
      <c r="P52" s="673"/>
      <c r="Q52" s="673">
        <v>3</v>
      </c>
      <c r="R52" s="595"/>
    </row>
    <row r="53" spans="2:19" s="630" customFormat="1" ht="8.1" customHeight="1">
      <c r="B53" s="674"/>
      <c r="C53" s="595"/>
      <c r="D53" s="127"/>
      <c r="E53" s="672"/>
      <c r="F53" s="672"/>
      <c r="G53" s="673"/>
      <c r="H53" s="673"/>
      <c r="I53" s="673"/>
      <c r="J53" s="673"/>
      <c r="K53" s="673"/>
      <c r="L53" s="673"/>
      <c r="M53" s="673"/>
      <c r="N53" s="673"/>
      <c r="O53" s="673"/>
      <c r="P53" s="673"/>
      <c r="Q53" s="673"/>
      <c r="R53" s="595"/>
    </row>
    <row r="54" spans="2:19" s="630" customFormat="1" ht="13.5">
      <c r="B54" s="674" t="s">
        <v>149</v>
      </c>
      <c r="C54" s="595"/>
      <c r="D54" s="127">
        <v>2022</v>
      </c>
      <c r="E54" s="672">
        <f>SUM(G54:Q54,'7.15 (2)'!E54:Q54)</f>
        <v>2062</v>
      </c>
      <c r="F54" s="672"/>
      <c r="G54" s="673">
        <f>[39]P.Pinang!F16</f>
        <v>167</v>
      </c>
      <c r="H54" s="673"/>
      <c r="I54" s="673">
        <f>[39]P.Pinang!G16</f>
        <v>25</v>
      </c>
      <c r="J54" s="673"/>
      <c r="K54" s="673">
        <f>[39]P.Pinang!H16</f>
        <v>11</v>
      </c>
      <c r="L54" s="673"/>
      <c r="M54" s="673">
        <f>[39]P.Pinang!I16</f>
        <v>1</v>
      </c>
      <c r="N54" s="673"/>
      <c r="O54" s="673">
        <f>[39]P.Pinang!J16</f>
        <v>9</v>
      </c>
      <c r="P54" s="673"/>
      <c r="Q54" s="673">
        <f>[39]P.Pinang!K16</f>
        <v>50</v>
      </c>
      <c r="R54" s="595"/>
      <c r="S54" s="675"/>
    </row>
    <row r="55" spans="2:19" s="630" customFormat="1" ht="13.5">
      <c r="B55" s="674"/>
      <c r="C55" s="595"/>
      <c r="D55" s="127">
        <v>2023</v>
      </c>
      <c r="E55" s="672">
        <f>SUM(G55:Q55,'7.15 (2)'!E55:Q55)</f>
        <v>1855</v>
      </c>
      <c r="F55" s="672"/>
      <c r="G55" s="673">
        <f>[39]P.Pinang!F17</f>
        <v>173</v>
      </c>
      <c r="H55" s="673"/>
      <c r="I55" s="673">
        <f>[39]P.Pinang!G17</f>
        <v>11</v>
      </c>
      <c r="J55" s="673"/>
      <c r="K55" s="673">
        <f>[39]P.Pinang!H17</f>
        <v>20</v>
      </c>
      <c r="L55" s="673"/>
      <c r="M55" s="673">
        <f>[39]P.Pinang!I17</f>
        <v>5</v>
      </c>
      <c r="N55" s="673"/>
      <c r="O55" s="673">
        <f>[39]P.Pinang!J17</f>
        <v>8</v>
      </c>
      <c r="P55" s="673"/>
      <c r="Q55" s="673">
        <f>[39]P.Pinang!K17</f>
        <v>45</v>
      </c>
      <c r="R55" s="595"/>
      <c r="S55" s="675"/>
    </row>
    <row r="56" spans="2:19" s="630" customFormat="1" ht="13.5">
      <c r="B56" s="674"/>
      <c r="C56" s="595"/>
      <c r="D56" s="127">
        <v>2024</v>
      </c>
      <c r="E56" s="672">
        <f>SUM(G56:Q56,'7.15 (2)'!E56:Q56)</f>
        <v>2250</v>
      </c>
      <c r="F56" s="672"/>
      <c r="G56" s="673">
        <f>[39]P.Pinang!F18</f>
        <v>191</v>
      </c>
      <c r="H56" s="673"/>
      <c r="I56" s="673">
        <f>[39]P.Pinang!G18</f>
        <v>21</v>
      </c>
      <c r="J56" s="673"/>
      <c r="K56" s="673">
        <f>[39]P.Pinang!H18</f>
        <v>25</v>
      </c>
      <c r="L56" s="673"/>
      <c r="M56" s="673">
        <f>[39]P.Pinang!I18</f>
        <v>2</v>
      </c>
      <c r="N56" s="673"/>
      <c r="O56" s="673">
        <f>[39]P.Pinang!J18</f>
        <v>14</v>
      </c>
      <c r="P56" s="673"/>
      <c r="Q56" s="673">
        <f>[39]P.Pinang!K18</f>
        <v>55</v>
      </c>
      <c r="R56" s="595"/>
      <c r="S56" s="675"/>
    </row>
    <row r="57" spans="2:19" s="630" customFormat="1" ht="8.1" customHeight="1">
      <c r="B57" s="674"/>
      <c r="C57" s="595"/>
      <c r="D57" s="127"/>
      <c r="E57" s="672"/>
      <c r="F57" s="672"/>
      <c r="G57" s="673"/>
      <c r="H57" s="673"/>
      <c r="I57" s="673"/>
      <c r="J57" s="673"/>
      <c r="K57" s="673"/>
      <c r="L57" s="673"/>
      <c r="M57" s="673"/>
      <c r="N57" s="673"/>
      <c r="O57" s="673"/>
      <c r="P57" s="673"/>
      <c r="Q57" s="673"/>
      <c r="R57" s="595"/>
      <c r="S57" s="675"/>
    </row>
    <row r="58" spans="2:19" s="630" customFormat="1" ht="15" customHeight="1">
      <c r="B58" s="674" t="s">
        <v>190</v>
      </c>
      <c r="C58" s="595"/>
      <c r="D58" s="127">
        <v>2022</v>
      </c>
      <c r="E58" s="672">
        <f>SUM(G58:Q58,'7.15 (2)'!E58:Q58)</f>
        <v>1461</v>
      </c>
      <c r="F58" s="672"/>
      <c r="G58" s="673">
        <f>'[39]Sabah(1)'!F13</f>
        <v>76</v>
      </c>
      <c r="H58" s="673"/>
      <c r="I58" s="673">
        <f>'[39]Sabah(1)'!G13</f>
        <v>2</v>
      </c>
      <c r="J58" s="673"/>
      <c r="K58" s="673">
        <f>'[39]Sabah(1)'!H13</f>
        <v>1</v>
      </c>
      <c r="L58" s="673"/>
      <c r="M58" s="673" t="s">
        <v>432</v>
      </c>
      <c r="N58" s="673"/>
      <c r="O58" s="673">
        <f>'[39]Sabah(1)'!J13</f>
        <v>7</v>
      </c>
      <c r="P58" s="673"/>
      <c r="Q58" s="673">
        <f>'[39]Sabah(1)'!K13</f>
        <v>18</v>
      </c>
      <c r="R58" s="595"/>
    </row>
    <row r="59" spans="2:19" s="630" customFormat="1" ht="15" customHeight="1">
      <c r="B59" s="674"/>
      <c r="C59" s="595"/>
      <c r="D59" s="127">
        <v>2023</v>
      </c>
      <c r="E59" s="672">
        <f>SUM(G59:Q59,'7.15 (2)'!E59:Q59)</f>
        <v>2474</v>
      </c>
      <c r="F59" s="672"/>
      <c r="G59" s="673">
        <f>'[39]Sabah(1)'!F14</f>
        <v>102</v>
      </c>
      <c r="H59" s="673"/>
      <c r="I59" s="673">
        <f>'[39]Sabah(1)'!G14</f>
        <v>1</v>
      </c>
      <c r="J59" s="673"/>
      <c r="K59" s="673">
        <f>'[39]Sabah(1)'!H14</f>
        <v>4</v>
      </c>
      <c r="L59" s="673"/>
      <c r="M59" s="673" t="s">
        <v>432</v>
      </c>
      <c r="N59" s="673"/>
      <c r="O59" s="673">
        <f>'[39]Sabah(1)'!J14</f>
        <v>7</v>
      </c>
      <c r="P59" s="673"/>
      <c r="Q59" s="673">
        <f>'[39]Sabah(1)'!K14</f>
        <v>33</v>
      </c>
      <c r="R59" s="595"/>
    </row>
    <row r="60" spans="2:19" s="630" customFormat="1" ht="15" customHeight="1">
      <c r="B60" s="674"/>
      <c r="C60" s="595"/>
      <c r="D60" s="127">
        <v>2024</v>
      </c>
      <c r="E60" s="672">
        <f>SUM(G60:Q60,'7.15 (2)'!E60:Q60)</f>
        <v>3649</v>
      </c>
      <c r="F60" s="672"/>
      <c r="G60" s="673">
        <f>'[39]Sabah(1)'!F15</f>
        <v>158</v>
      </c>
      <c r="H60" s="673"/>
      <c r="I60" s="673">
        <f>'[39]Sabah(1)'!G15</f>
        <v>4</v>
      </c>
      <c r="J60" s="673"/>
      <c r="K60" s="673">
        <f>'[39]Sabah(1)'!H15</f>
        <v>4</v>
      </c>
      <c r="L60" s="673"/>
      <c r="M60" s="673">
        <f>'[39]Sabah(1)'!I15</f>
        <v>1</v>
      </c>
      <c r="N60" s="673"/>
      <c r="O60" s="673">
        <f>'[39]Sabah(1)'!J15</f>
        <v>10</v>
      </c>
      <c r="P60" s="673"/>
      <c r="Q60" s="673">
        <f>'[39]Sabah(1)'!K15</f>
        <v>33</v>
      </c>
      <c r="R60" s="595"/>
    </row>
    <row r="61" spans="2:19" s="630" customFormat="1" ht="8.1" customHeight="1">
      <c r="B61" s="674"/>
      <c r="C61" s="595"/>
      <c r="D61" s="127"/>
      <c r="E61" s="672"/>
      <c r="F61" s="672"/>
      <c r="G61" s="673"/>
      <c r="H61" s="673"/>
      <c r="I61" s="673"/>
      <c r="J61" s="673"/>
      <c r="K61" s="673"/>
      <c r="L61" s="673"/>
      <c r="M61" s="673"/>
      <c r="N61" s="673"/>
      <c r="O61" s="673"/>
      <c r="P61" s="673"/>
      <c r="Q61" s="673"/>
      <c r="R61" s="595"/>
    </row>
    <row r="62" spans="2:19" s="630" customFormat="1" ht="13.5">
      <c r="B62" s="674" t="s">
        <v>191</v>
      </c>
      <c r="C62" s="595"/>
      <c r="D62" s="127">
        <v>2022</v>
      </c>
      <c r="E62" s="672">
        <f>SUM(G62:Q62,'7.15 (2)'!E62:Q62)</f>
        <v>1644</v>
      </c>
      <c r="F62" s="672"/>
      <c r="G62" s="673">
        <f>'[39]Sarawak(1)'!F14</f>
        <v>99</v>
      </c>
      <c r="H62" s="673"/>
      <c r="I62" s="673">
        <f>'[39]Sarawak(1)'!G14</f>
        <v>2</v>
      </c>
      <c r="J62" s="673"/>
      <c r="K62" s="673">
        <f>'[39]Sarawak(1)'!H14</f>
        <v>15</v>
      </c>
      <c r="L62" s="673"/>
      <c r="M62" s="673" t="s">
        <v>432</v>
      </c>
      <c r="N62" s="673"/>
      <c r="O62" s="673">
        <f>'[39]Sarawak(1)'!J14</f>
        <v>4</v>
      </c>
      <c r="P62" s="673"/>
      <c r="Q62" s="673">
        <f>'[39]Sarawak(1)'!K14</f>
        <v>33</v>
      </c>
      <c r="R62" s="595"/>
      <c r="S62" s="675"/>
    </row>
    <row r="63" spans="2:19" s="630" customFormat="1" ht="13.5">
      <c r="B63" s="674"/>
      <c r="C63" s="595"/>
      <c r="D63" s="127">
        <v>2023</v>
      </c>
      <c r="E63" s="672">
        <f>SUM(G63:Q63,'7.15 (2)'!E63:Q63)</f>
        <v>2096</v>
      </c>
      <c r="F63" s="672"/>
      <c r="G63" s="673">
        <f>'[39]Sarawak(1)'!F15</f>
        <v>79</v>
      </c>
      <c r="H63" s="673"/>
      <c r="I63" s="673">
        <f>'[39]Sarawak(1)'!G15</f>
        <v>7</v>
      </c>
      <c r="J63" s="673"/>
      <c r="K63" s="673">
        <f>'[39]Sarawak(1)'!H15</f>
        <v>15</v>
      </c>
      <c r="L63" s="673"/>
      <c r="M63" s="673">
        <f>'[39]Sarawak(1)'!I15</f>
        <v>1</v>
      </c>
      <c r="N63" s="673"/>
      <c r="O63" s="673">
        <f>'[39]Sarawak(1)'!J15</f>
        <v>1</v>
      </c>
      <c r="P63" s="673"/>
      <c r="Q63" s="673">
        <f>'[39]Sarawak(1)'!K15</f>
        <v>18</v>
      </c>
      <c r="R63" s="595"/>
      <c r="S63" s="675"/>
    </row>
    <row r="64" spans="2:19" s="630" customFormat="1" ht="13.5">
      <c r="B64" s="674"/>
      <c r="C64" s="595"/>
      <c r="D64" s="127">
        <v>2024</v>
      </c>
      <c r="E64" s="672">
        <f>SUM(G64:Q64,'7.15 (2)'!E64:Q64)</f>
        <v>2176</v>
      </c>
      <c r="F64" s="672"/>
      <c r="G64" s="673">
        <f>'[39]Sarawak(1)'!F16</f>
        <v>84</v>
      </c>
      <c r="H64" s="673"/>
      <c r="I64" s="673">
        <f>'[39]Sarawak(1)'!G16</f>
        <v>5</v>
      </c>
      <c r="J64" s="673"/>
      <c r="K64" s="673">
        <f>'[39]Sarawak(1)'!H16</f>
        <v>6</v>
      </c>
      <c r="L64" s="673"/>
      <c r="M64" s="673">
        <f>'[39]Sarawak(1)'!I16</f>
        <v>2</v>
      </c>
      <c r="N64" s="673"/>
      <c r="O64" s="673">
        <f>'[39]Sarawak(1)'!J16</f>
        <v>2</v>
      </c>
      <c r="P64" s="673"/>
      <c r="Q64" s="673">
        <f>'[39]Sarawak(1)'!K16</f>
        <v>16</v>
      </c>
      <c r="R64" s="595"/>
      <c r="S64" s="675"/>
    </row>
    <row r="65" spans="2:19" s="630" customFormat="1" ht="8.1" customHeight="1">
      <c r="B65" s="674"/>
      <c r="C65" s="595"/>
      <c r="D65" s="127"/>
      <c r="E65" s="672"/>
      <c r="F65" s="672"/>
      <c r="G65" s="673"/>
      <c r="H65" s="673"/>
      <c r="I65" s="673"/>
      <c r="J65" s="673"/>
      <c r="K65" s="673"/>
      <c r="L65" s="673"/>
      <c r="M65" s="673"/>
      <c r="N65" s="673"/>
      <c r="O65" s="673"/>
      <c r="P65" s="673"/>
      <c r="Q65" s="673"/>
      <c r="R65" s="595"/>
      <c r="S65" s="675"/>
    </row>
    <row r="66" spans="2:19" s="630" customFormat="1" ht="13.5">
      <c r="B66" s="674" t="s">
        <v>177</v>
      </c>
      <c r="C66" s="595"/>
      <c r="D66" s="127">
        <v>2022</v>
      </c>
      <c r="E66" s="672">
        <f>SUM(G66:Q66,'7.15 (2)'!E66:Q66)</f>
        <v>6215</v>
      </c>
      <c r="F66" s="672"/>
      <c r="G66" s="673">
        <f>'[39]Selangor(1)'!F16</f>
        <v>36</v>
      </c>
      <c r="H66" s="673"/>
      <c r="I66" s="673">
        <f>'[39]Selangor(1)'!G16</f>
        <v>3</v>
      </c>
      <c r="J66" s="673"/>
      <c r="K66" s="673">
        <f>'[39]Selangor(1)'!H16</f>
        <v>5</v>
      </c>
      <c r="L66" s="673"/>
      <c r="M66" s="673" t="s">
        <v>432</v>
      </c>
      <c r="N66" s="673"/>
      <c r="O66" s="673">
        <f>'[39]Selangor(1)'!J16</f>
        <v>1</v>
      </c>
      <c r="P66" s="673"/>
      <c r="Q66" s="673">
        <f>'[39]Selangor(1)'!K16</f>
        <v>4</v>
      </c>
      <c r="R66" s="595"/>
    </row>
    <row r="67" spans="2:19" s="630" customFormat="1" ht="13.5">
      <c r="B67" s="674"/>
      <c r="C67" s="595"/>
      <c r="D67" s="127">
        <v>2023</v>
      </c>
      <c r="E67" s="672">
        <f>SUM(G67:Q67,'7.15 (2)'!E67:Q67)</f>
        <v>6990</v>
      </c>
      <c r="F67" s="672"/>
      <c r="G67" s="673">
        <f>'[39]Selangor(1)'!F17</f>
        <v>48</v>
      </c>
      <c r="H67" s="673"/>
      <c r="I67" s="673">
        <f>'[39]Selangor(1)'!G17</f>
        <v>2</v>
      </c>
      <c r="J67" s="673"/>
      <c r="K67" s="673">
        <f>'[39]Selangor(1)'!H17</f>
        <v>4</v>
      </c>
      <c r="L67" s="673"/>
      <c r="M67" s="673" t="s">
        <v>432</v>
      </c>
      <c r="N67" s="673"/>
      <c r="O67" s="673">
        <f>'[39]Selangor(1)'!J17</f>
        <v>3</v>
      </c>
      <c r="P67" s="673"/>
      <c r="Q67" s="673">
        <f>'[39]Selangor(1)'!K17</f>
        <v>11</v>
      </c>
      <c r="R67" s="595"/>
    </row>
    <row r="68" spans="2:19" s="630" customFormat="1" ht="13.5">
      <c r="B68" s="674"/>
      <c r="C68" s="595"/>
      <c r="D68" s="127">
        <v>2024</v>
      </c>
      <c r="E68" s="672">
        <f>SUM(G68:Q68,'7.15 (2)'!E68:Q68)</f>
        <v>6680</v>
      </c>
      <c r="F68" s="672"/>
      <c r="G68" s="673">
        <f>'[39]Selangor(1)'!F18</f>
        <v>63</v>
      </c>
      <c r="H68" s="673"/>
      <c r="I68" s="673">
        <f>'[39]Selangor(1)'!G18</f>
        <v>2</v>
      </c>
      <c r="J68" s="673"/>
      <c r="K68" s="673">
        <f>'[39]Selangor(1)'!H18</f>
        <v>6</v>
      </c>
      <c r="L68" s="673"/>
      <c r="M68" s="673">
        <f>'[39]Selangor(1)'!I18</f>
        <v>2</v>
      </c>
      <c r="N68" s="673"/>
      <c r="O68" s="673">
        <f>'[39]Selangor(1)'!J18</f>
        <v>5</v>
      </c>
      <c r="P68" s="673"/>
      <c r="Q68" s="673">
        <f>'[39]Selangor(1)'!K18</f>
        <v>25</v>
      </c>
      <c r="R68" s="595"/>
    </row>
    <row r="69" spans="2:19" s="630" customFormat="1" ht="8.1" customHeight="1">
      <c r="B69" s="674"/>
      <c r="C69" s="595"/>
      <c r="D69" s="127"/>
      <c r="E69" s="672"/>
      <c r="F69" s="672"/>
      <c r="G69" s="673"/>
      <c r="H69" s="673"/>
      <c r="I69" s="673"/>
      <c r="J69" s="673"/>
      <c r="K69" s="673"/>
      <c r="L69" s="673"/>
      <c r="M69" s="673"/>
      <c r="N69" s="673"/>
      <c r="O69" s="673"/>
      <c r="P69" s="673"/>
      <c r="Q69" s="673"/>
      <c r="R69" s="595"/>
    </row>
    <row r="70" spans="2:19" s="630" customFormat="1" ht="13.5">
      <c r="B70" s="674" t="s">
        <v>178</v>
      </c>
      <c r="C70" s="595"/>
      <c r="D70" s="127">
        <v>2022</v>
      </c>
      <c r="E70" s="672">
        <f>SUM(G70:Q70,'7.15 (2)'!E70:Q70)</f>
        <v>1019</v>
      </c>
      <c r="F70" s="672"/>
      <c r="G70" s="673">
        <f>'[39]Terengganu(1)'!F16</f>
        <v>100</v>
      </c>
      <c r="H70" s="673"/>
      <c r="I70" s="673">
        <f>'[39]Terengganu(1)'!G16</f>
        <v>13</v>
      </c>
      <c r="J70" s="673"/>
      <c r="K70" s="673">
        <f>'[39]Terengganu(1)'!H16</f>
        <v>26</v>
      </c>
      <c r="L70" s="673"/>
      <c r="M70" s="673">
        <f>'[39]Terengganu(1)'!I16</f>
        <v>2</v>
      </c>
      <c r="N70" s="673"/>
      <c r="O70" s="673">
        <f>'[39]Terengganu(1)'!J16</f>
        <v>1</v>
      </c>
      <c r="P70" s="673"/>
      <c r="Q70" s="673">
        <f>'[39]Terengganu(1)'!K16</f>
        <v>16</v>
      </c>
      <c r="R70" s="595"/>
      <c r="S70" s="675"/>
    </row>
    <row r="71" spans="2:19" s="630" customFormat="1" ht="13.5">
      <c r="B71" s="674"/>
      <c r="C71" s="595"/>
      <c r="D71" s="127">
        <v>2023</v>
      </c>
      <c r="E71" s="672">
        <f>SUM(G71:Q71,'7.15 (2)'!E71:Q71)</f>
        <v>1727</v>
      </c>
      <c r="F71" s="672"/>
      <c r="G71" s="673">
        <f>'[39]Terengganu(1)'!F17</f>
        <v>89</v>
      </c>
      <c r="H71" s="673"/>
      <c r="I71" s="673">
        <f>'[39]Terengganu(1)'!G17</f>
        <v>12</v>
      </c>
      <c r="J71" s="673"/>
      <c r="K71" s="673">
        <f>'[39]Terengganu(1)'!H17</f>
        <v>43</v>
      </c>
      <c r="L71" s="673"/>
      <c r="M71" s="673">
        <f>'[39]Terengganu(1)'!I17</f>
        <v>3</v>
      </c>
      <c r="N71" s="673"/>
      <c r="O71" s="673">
        <f>'[39]Terengganu(1)'!J17</f>
        <v>2</v>
      </c>
      <c r="P71" s="673"/>
      <c r="Q71" s="673">
        <f>'[39]Terengganu(1)'!K17</f>
        <v>18</v>
      </c>
      <c r="R71" s="595"/>
      <c r="S71" s="675"/>
    </row>
    <row r="72" spans="2:19" s="630" customFormat="1" ht="13.5">
      <c r="B72" s="674"/>
      <c r="C72" s="595"/>
      <c r="D72" s="127">
        <v>2024</v>
      </c>
      <c r="E72" s="672">
        <f>SUM(G72:Q72,'7.15 (2)'!E72:Q72)</f>
        <v>2559</v>
      </c>
      <c r="F72" s="672"/>
      <c r="G72" s="673">
        <f>'[39]Terengganu(1)'!F18</f>
        <v>128</v>
      </c>
      <c r="H72" s="673"/>
      <c r="I72" s="673">
        <f>'[39]Terengganu(1)'!G18</f>
        <v>13</v>
      </c>
      <c r="J72" s="673"/>
      <c r="K72" s="673">
        <f>'[39]Terengganu(1)'!H18</f>
        <v>48</v>
      </c>
      <c r="L72" s="673"/>
      <c r="M72" s="673">
        <f>'[39]Terengganu(1)'!I18</f>
        <v>2</v>
      </c>
      <c r="N72" s="673"/>
      <c r="O72" s="673">
        <f>'[39]Terengganu(1)'!J18</f>
        <v>1</v>
      </c>
      <c r="P72" s="673"/>
      <c r="Q72" s="673">
        <f>'[39]Terengganu(1)'!K18</f>
        <v>19</v>
      </c>
      <c r="R72" s="595"/>
      <c r="S72" s="675"/>
    </row>
    <row r="73" spans="2:19" s="630" customFormat="1" ht="8.1" customHeight="1">
      <c r="B73" s="674"/>
      <c r="C73" s="595"/>
      <c r="D73" s="127"/>
      <c r="E73" s="672"/>
      <c r="F73" s="672"/>
      <c r="G73" s="673"/>
      <c r="H73" s="673"/>
      <c r="I73" s="673"/>
      <c r="J73" s="673"/>
      <c r="K73" s="673"/>
      <c r="L73" s="673"/>
      <c r="M73" s="673"/>
      <c r="N73" s="673"/>
      <c r="O73" s="673"/>
      <c r="P73" s="673"/>
      <c r="Q73" s="673"/>
      <c r="R73" s="595"/>
      <c r="S73" s="675"/>
    </row>
    <row r="74" spans="2:19" s="630" customFormat="1" ht="13.5">
      <c r="B74" s="652" t="s">
        <v>179</v>
      </c>
      <c r="C74" s="595"/>
      <c r="D74" s="127">
        <v>2022</v>
      </c>
      <c r="E74" s="672">
        <f>SUM(G74:Q74,'7.15 (2)'!E74:Q74)</f>
        <v>1298</v>
      </c>
      <c r="F74" s="672"/>
      <c r="G74" s="673">
        <v>162</v>
      </c>
      <c r="H74" s="673"/>
      <c r="I74" s="673">
        <v>12</v>
      </c>
      <c r="J74" s="673"/>
      <c r="K74" s="673">
        <v>4</v>
      </c>
      <c r="L74" s="673"/>
      <c r="M74" s="673">
        <v>2</v>
      </c>
      <c r="N74" s="673"/>
      <c r="O74" s="673">
        <v>7</v>
      </c>
      <c r="P74" s="673"/>
      <c r="Q74" s="673">
        <v>37</v>
      </c>
      <c r="R74" s="595"/>
    </row>
    <row r="75" spans="2:19" s="630" customFormat="1" ht="13.5">
      <c r="B75" s="652"/>
      <c r="C75" s="595"/>
      <c r="D75" s="127">
        <v>2023</v>
      </c>
      <c r="E75" s="672">
        <f>SUM(G75:Q75,'7.15 (2)'!E75:Q75)</f>
        <v>1400</v>
      </c>
      <c r="F75" s="672"/>
      <c r="G75" s="673">
        <v>145</v>
      </c>
      <c r="H75" s="673"/>
      <c r="I75" s="673">
        <v>13</v>
      </c>
      <c r="J75" s="673"/>
      <c r="K75" s="673">
        <v>3</v>
      </c>
      <c r="L75" s="673"/>
      <c r="M75" s="673">
        <v>1</v>
      </c>
      <c r="N75" s="673"/>
      <c r="O75" s="673">
        <v>13</v>
      </c>
      <c r="P75" s="673"/>
      <c r="Q75" s="673">
        <v>45</v>
      </c>
      <c r="R75" s="595"/>
    </row>
    <row r="76" spans="2:19" s="630" customFormat="1" ht="13.5">
      <c r="B76" s="652"/>
      <c r="C76" s="595"/>
      <c r="D76" s="127">
        <v>2024</v>
      </c>
      <c r="E76" s="672">
        <f>SUM(G76:Q76,'7.15 (2)'!E76:Q76)</f>
        <v>1556</v>
      </c>
      <c r="F76" s="672"/>
      <c r="G76" s="673">
        <v>205</v>
      </c>
      <c r="H76" s="673"/>
      <c r="I76" s="673">
        <v>14</v>
      </c>
      <c r="J76" s="673"/>
      <c r="K76" s="673">
        <v>11</v>
      </c>
      <c r="L76" s="673"/>
      <c r="M76" s="673" t="s">
        <v>432</v>
      </c>
      <c r="N76" s="673"/>
      <c r="O76" s="673">
        <v>11</v>
      </c>
      <c r="P76" s="673"/>
      <c r="Q76" s="673">
        <v>46</v>
      </c>
      <c r="R76" s="595"/>
    </row>
    <row r="77" spans="2:19" s="630" customFormat="1" ht="8.1" customHeight="1">
      <c r="B77" s="652"/>
      <c r="C77" s="595"/>
      <c r="D77" s="127"/>
      <c r="E77" s="672"/>
      <c r="F77" s="672"/>
      <c r="G77" s="673"/>
      <c r="H77" s="673"/>
      <c r="I77" s="673"/>
      <c r="J77" s="673"/>
      <c r="K77" s="673"/>
      <c r="L77" s="673"/>
      <c r="M77" s="673"/>
      <c r="N77" s="673"/>
      <c r="O77" s="673"/>
      <c r="P77" s="673"/>
      <c r="Q77" s="673"/>
      <c r="R77" s="595"/>
    </row>
    <row r="78" spans="2:19" s="630" customFormat="1" ht="13.5">
      <c r="B78" s="652" t="s">
        <v>192</v>
      </c>
      <c r="C78" s="595"/>
      <c r="D78" s="127">
        <v>2022</v>
      </c>
      <c r="E78" s="672">
        <f>SUM(G78:Q78,'7.15 (2)'!E78:Q78)</f>
        <v>171</v>
      </c>
      <c r="F78" s="672"/>
      <c r="G78" s="673">
        <v>5</v>
      </c>
      <c r="H78" s="673"/>
      <c r="I78" s="673" t="s">
        <v>432</v>
      </c>
      <c r="J78" s="673"/>
      <c r="K78" s="673" t="s">
        <v>432</v>
      </c>
      <c r="L78" s="673"/>
      <c r="M78" s="673" t="s">
        <v>432</v>
      </c>
      <c r="N78" s="673"/>
      <c r="O78" s="673" t="s">
        <v>432</v>
      </c>
      <c r="P78" s="673"/>
      <c r="Q78" s="673">
        <v>1</v>
      </c>
      <c r="R78" s="595"/>
      <c r="S78" s="675"/>
    </row>
    <row r="79" spans="2:19" s="630" customFormat="1" ht="13.5">
      <c r="B79" s="652"/>
      <c r="C79" s="595"/>
      <c r="D79" s="127">
        <v>2023</v>
      </c>
      <c r="E79" s="672">
        <f>SUM(G79:Q79,'7.15 (2)'!E79:Q79)</f>
        <v>203</v>
      </c>
      <c r="F79" s="672"/>
      <c r="G79" s="673">
        <v>6</v>
      </c>
      <c r="H79" s="673"/>
      <c r="I79" s="673" t="s">
        <v>432</v>
      </c>
      <c r="J79" s="673"/>
      <c r="K79" s="673" t="s">
        <v>432</v>
      </c>
      <c r="L79" s="673"/>
      <c r="M79" s="673" t="s">
        <v>432</v>
      </c>
      <c r="N79" s="673"/>
      <c r="O79" s="673" t="s">
        <v>432</v>
      </c>
      <c r="P79" s="673"/>
      <c r="Q79" s="673">
        <v>3</v>
      </c>
      <c r="R79" s="595"/>
      <c r="S79" s="675"/>
    </row>
    <row r="80" spans="2:19" s="630" customFormat="1" ht="13.5">
      <c r="B80" s="652"/>
      <c r="C80" s="595"/>
      <c r="D80" s="127">
        <v>2024</v>
      </c>
      <c r="E80" s="672">
        <f>SUM(G80:Q80,'7.15 (2)'!E80:Q80)</f>
        <v>360</v>
      </c>
      <c r="F80" s="672"/>
      <c r="G80" s="673">
        <v>2</v>
      </c>
      <c r="H80" s="673"/>
      <c r="I80" s="673" t="s">
        <v>432</v>
      </c>
      <c r="J80" s="673"/>
      <c r="K80" s="673">
        <v>1</v>
      </c>
      <c r="L80" s="673"/>
      <c r="M80" s="673" t="s">
        <v>432</v>
      </c>
      <c r="N80" s="673"/>
      <c r="O80" s="673" t="s">
        <v>432</v>
      </c>
      <c r="P80" s="673"/>
      <c r="Q80" s="673">
        <v>2</v>
      </c>
      <c r="R80" s="595"/>
      <c r="S80" s="675"/>
    </row>
    <row r="81" spans="1:19" s="630" customFormat="1" ht="8.1" customHeight="1">
      <c r="B81" s="652"/>
      <c r="C81" s="595"/>
      <c r="D81" s="127"/>
      <c r="E81" s="672"/>
      <c r="F81" s="672"/>
      <c r="G81" s="673"/>
      <c r="H81" s="673"/>
      <c r="I81" s="673"/>
      <c r="J81" s="673"/>
      <c r="K81" s="673"/>
      <c r="L81" s="673"/>
      <c r="M81" s="673"/>
      <c r="N81" s="673"/>
      <c r="O81" s="673"/>
      <c r="P81" s="673"/>
      <c r="Q81" s="673"/>
      <c r="R81" s="595"/>
      <c r="S81" s="675"/>
    </row>
    <row r="82" spans="1:19" s="630" customFormat="1" ht="13.5">
      <c r="B82" s="652" t="s">
        <v>193</v>
      </c>
      <c r="C82" s="595"/>
      <c r="D82" s="127">
        <v>2022</v>
      </c>
      <c r="E82" s="672">
        <f>SUM(G82:Q82,'7.15 (2)'!E82:Q82)</f>
        <v>66</v>
      </c>
      <c r="F82" s="672"/>
      <c r="G82" s="673">
        <v>3</v>
      </c>
      <c r="H82" s="673"/>
      <c r="I82" s="673">
        <v>1</v>
      </c>
      <c r="J82" s="673"/>
      <c r="K82" s="673" t="s">
        <v>432</v>
      </c>
      <c r="L82" s="673"/>
      <c r="M82" s="673" t="s">
        <v>432</v>
      </c>
      <c r="N82" s="673"/>
      <c r="O82" s="673">
        <v>1</v>
      </c>
      <c r="P82" s="673"/>
      <c r="Q82" s="673">
        <v>6</v>
      </c>
      <c r="R82" s="595"/>
    </row>
    <row r="83" spans="1:19" s="630" customFormat="1" ht="13.5">
      <c r="B83" s="652"/>
      <c r="C83" s="595"/>
      <c r="D83" s="127">
        <v>2023</v>
      </c>
      <c r="E83" s="672">
        <f>SUM(G83:Q83,'7.15 (2)'!E83:Q83)</f>
        <v>67</v>
      </c>
      <c r="F83" s="672"/>
      <c r="G83" s="673">
        <v>3</v>
      </c>
      <c r="H83" s="673"/>
      <c r="I83" s="673" t="s">
        <v>432</v>
      </c>
      <c r="J83" s="673"/>
      <c r="K83" s="673" t="s">
        <v>432</v>
      </c>
      <c r="L83" s="673"/>
      <c r="M83" s="673" t="s">
        <v>432</v>
      </c>
      <c r="N83" s="673"/>
      <c r="O83" s="673" t="s">
        <v>432</v>
      </c>
      <c r="P83" s="673"/>
      <c r="Q83" s="673">
        <v>1</v>
      </c>
      <c r="R83" s="595"/>
    </row>
    <row r="84" spans="1:19" s="630" customFormat="1" ht="13.5">
      <c r="B84" s="652"/>
      <c r="C84" s="595"/>
      <c r="D84" s="127">
        <v>2024</v>
      </c>
      <c r="E84" s="672">
        <f>SUM(G84:Q84,'7.15 (2)'!E84:Q84)</f>
        <v>83</v>
      </c>
      <c r="F84" s="672"/>
      <c r="G84" s="673">
        <v>7</v>
      </c>
      <c r="H84" s="673"/>
      <c r="I84" s="673">
        <v>1</v>
      </c>
      <c r="J84" s="673"/>
      <c r="K84" s="673" t="s">
        <v>432</v>
      </c>
      <c r="L84" s="673"/>
      <c r="M84" s="673">
        <v>1</v>
      </c>
      <c r="N84" s="673"/>
      <c r="O84" s="673" t="s">
        <v>432</v>
      </c>
      <c r="P84" s="673"/>
      <c r="Q84" s="673">
        <v>3</v>
      </c>
      <c r="R84" s="595"/>
    </row>
    <row r="85" spans="1:19" ht="8.1" customHeight="1" thickBot="1">
      <c r="A85" s="657"/>
      <c r="B85" s="658"/>
      <c r="C85" s="658"/>
      <c r="D85" s="658"/>
      <c r="E85" s="658"/>
      <c r="F85" s="658"/>
      <c r="G85" s="658"/>
      <c r="H85" s="658"/>
      <c r="I85" s="676"/>
      <c r="J85" s="658"/>
      <c r="K85" s="676"/>
      <c r="L85" s="658"/>
      <c r="M85" s="676"/>
      <c r="N85" s="658"/>
      <c r="O85" s="676"/>
      <c r="P85" s="658"/>
      <c r="Q85" s="657"/>
      <c r="R85" s="658"/>
      <c r="S85" s="658"/>
    </row>
    <row r="86" spans="1:19" ht="13.5" customHeight="1">
      <c r="B86" s="677"/>
      <c r="S86" s="609" t="s">
        <v>163</v>
      </c>
    </row>
    <row r="87" spans="1:19" ht="13.5" customHeight="1">
      <c r="B87" s="677"/>
      <c r="M87" s="678"/>
      <c r="N87" s="678"/>
      <c r="O87" s="678"/>
      <c r="P87" s="678"/>
      <c r="Q87" s="678"/>
      <c r="R87" s="678"/>
      <c r="S87" s="613" t="s">
        <v>283</v>
      </c>
    </row>
    <row r="88" spans="1:19" ht="13.5" customHeight="1">
      <c r="B88" s="677"/>
      <c r="M88" s="678"/>
      <c r="N88" s="678"/>
      <c r="O88" s="678"/>
      <c r="P88" s="678"/>
      <c r="Q88" s="678"/>
      <c r="R88" s="678"/>
      <c r="S88" s="619"/>
    </row>
    <row r="89" spans="1:19" ht="12" customHeight="1">
      <c r="B89" s="677"/>
      <c r="K89" s="617"/>
      <c r="L89" s="617"/>
    </row>
    <row r="90" spans="1:19" ht="10.5" customHeight="1">
      <c r="B90" s="677"/>
      <c r="K90" s="620"/>
      <c r="L90" s="620"/>
    </row>
    <row r="91" spans="1:19">
      <c r="B91" s="677"/>
    </row>
  </sheetData>
  <printOptions horizontalCentered="1"/>
  <pageMargins left="0.39370078740157483" right="0.39370078740157483" top="0.55118110236220474" bottom="0.39370078740157483" header="0.51181102362204722" footer="0.39370078740157483"/>
  <pageSetup paperSize="9" scale="73" orientation="portrait" r:id="rId1"/>
  <headerFooter alignWithMargins="0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13587F9-AC39-4853-B38F-9E8CBC5396B5}">
  <sheetPr>
    <tabColor rgb="FF92D050"/>
    <pageSetUpPr fitToPage="1"/>
  </sheetPr>
  <dimension ref="A1:R94"/>
  <sheetViews>
    <sheetView showGridLines="0" view="pageBreakPreview" zoomScale="70" zoomScaleNormal="80" zoomScaleSheetLayoutView="70" workbookViewId="0">
      <selection activeCell="AB55" sqref="AB55"/>
    </sheetView>
  </sheetViews>
  <sheetFormatPr defaultColWidth="9.83203125" defaultRowHeight="16.5"/>
  <cols>
    <col min="1" max="1" width="1.83203125" style="222" customWidth="1"/>
    <col min="2" max="2" width="15.6640625" style="222" customWidth="1"/>
    <col min="3" max="3" width="8.83203125" style="222" customWidth="1"/>
    <col min="4" max="4" width="13.83203125" style="222" customWidth="1"/>
    <col min="5" max="5" width="16" style="222" customWidth="1"/>
    <col min="6" max="6" width="1" style="222" customWidth="1"/>
    <col min="7" max="7" width="13.1640625" style="222" customWidth="1"/>
    <col min="8" max="8" width="1" style="222" customWidth="1"/>
    <col min="9" max="9" width="15.33203125" style="222" customWidth="1"/>
    <col min="10" max="10" width="1" style="222" customWidth="1"/>
    <col min="11" max="11" width="12.6640625" style="222" customWidth="1"/>
    <col min="12" max="12" width="1" style="222" customWidth="1"/>
    <col min="13" max="13" width="13.33203125" style="222" customWidth="1"/>
    <col min="14" max="14" width="1" style="222" customWidth="1"/>
    <col min="15" max="15" width="9.33203125" style="222" customWidth="1"/>
    <col min="16" max="16" width="1" style="222" customWidth="1"/>
    <col min="17" max="17" width="12.5" style="222" customWidth="1"/>
    <col min="18" max="18" width="1" style="222" customWidth="1"/>
    <col min="19" max="16384" width="9.83203125" style="222"/>
  </cols>
  <sheetData>
    <row r="1" spans="1:18">
      <c r="P1" s="620"/>
      <c r="R1" s="69" t="s">
        <v>0</v>
      </c>
    </row>
    <row r="2" spans="1:18">
      <c r="P2" s="620"/>
      <c r="R2" s="70" t="s">
        <v>1</v>
      </c>
    </row>
    <row r="3" spans="1:18" ht="11.45" customHeight="1">
      <c r="P3" s="620"/>
    </row>
    <row r="4" spans="1:18" ht="11.45" customHeight="1">
      <c r="P4" s="620"/>
    </row>
    <row r="5" spans="1:18" ht="15" customHeight="1">
      <c r="B5" s="219" t="s">
        <v>268</v>
      </c>
      <c r="C5" s="665" t="s">
        <v>617</v>
      </c>
      <c r="D5" s="665"/>
    </row>
    <row r="6" spans="1:18" ht="14.25" customHeight="1">
      <c r="B6" s="666" t="s">
        <v>269</v>
      </c>
      <c r="C6" s="620" t="s">
        <v>618</v>
      </c>
      <c r="D6" s="620"/>
    </row>
    <row r="7" spans="1:18" ht="15" customHeight="1" thickBot="1"/>
    <row r="8" spans="1:18" ht="8.1" customHeight="1" thickTop="1">
      <c r="A8" s="668"/>
      <c r="B8" s="625"/>
      <c r="C8" s="623"/>
      <c r="D8" s="623"/>
      <c r="E8" s="623"/>
      <c r="F8" s="623"/>
      <c r="G8" s="623"/>
      <c r="H8" s="623"/>
      <c r="I8" s="623"/>
      <c r="J8" s="623"/>
      <c r="K8" s="623"/>
      <c r="L8" s="623"/>
      <c r="M8" s="623"/>
      <c r="N8" s="623"/>
      <c r="O8" s="623"/>
      <c r="P8" s="623"/>
      <c r="Q8" s="623"/>
      <c r="R8" s="623"/>
    </row>
    <row r="9" spans="1:18" s="630" customFormat="1" ht="14.25" customHeight="1">
      <c r="B9" s="648" t="s">
        <v>3</v>
      </c>
      <c r="C9" s="648"/>
      <c r="D9" s="627" t="s">
        <v>460</v>
      </c>
      <c r="E9" s="629" t="s">
        <v>104</v>
      </c>
      <c r="F9" s="648"/>
      <c r="G9" s="629" t="s">
        <v>103</v>
      </c>
      <c r="H9" s="648"/>
      <c r="I9" s="629" t="s">
        <v>103</v>
      </c>
      <c r="J9" s="648"/>
      <c r="K9" s="629" t="s">
        <v>101</v>
      </c>
      <c r="L9" s="648"/>
      <c r="M9" s="629" t="s">
        <v>290</v>
      </c>
      <c r="N9" s="648"/>
      <c r="O9" s="629" t="s">
        <v>72</v>
      </c>
      <c r="P9" s="587"/>
      <c r="Q9" s="629" t="s">
        <v>100</v>
      </c>
    </row>
    <row r="10" spans="1:18" s="630" customFormat="1" ht="14.25" customHeight="1">
      <c r="B10" s="635" t="s">
        <v>5</v>
      </c>
      <c r="C10" s="648"/>
      <c r="D10" s="632" t="s">
        <v>461</v>
      </c>
      <c r="E10" s="629" t="s">
        <v>96</v>
      </c>
      <c r="F10" s="648"/>
      <c r="G10" s="629" t="s">
        <v>95</v>
      </c>
      <c r="H10" s="648"/>
      <c r="I10" s="629" t="s">
        <v>102</v>
      </c>
      <c r="J10" s="648"/>
      <c r="K10" s="629" t="s">
        <v>93</v>
      </c>
      <c r="L10" s="648"/>
      <c r="M10" s="634" t="s">
        <v>291</v>
      </c>
      <c r="N10" s="648"/>
      <c r="O10" s="629" t="s">
        <v>71</v>
      </c>
      <c r="P10" s="587"/>
      <c r="Q10" s="629" t="s">
        <v>92</v>
      </c>
    </row>
    <row r="11" spans="1:18" s="630" customFormat="1" ht="15" customHeight="1">
      <c r="B11" s="635"/>
      <c r="C11" s="635"/>
      <c r="D11" s="635"/>
      <c r="E11" s="669" t="s">
        <v>183</v>
      </c>
      <c r="F11" s="635"/>
      <c r="G11" s="629" t="s">
        <v>94</v>
      </c>
      <c r="H11" s="626"/>
      <c r="I11" s="629" t="s">
        <v>94</v>
      </c>
      <c r="J11" s="648"/>
      <c r="K11" s="629" t="s">
        <v>70</v>
      </c>
      <c r="L11" s="648"/>
      <c r="M11" s="629"/>
      <c r="N11" s="626"/>
      <c r="O11" s="634" t="s">
        <v>22</v>
      </c>
      <c r="P11" s="631"/>
      <c r="Q11" s="629" t="s">
        <v>86</v>
      </c>
    </row>
    <row r="12" spans="1:18" s="630" customFormat="1" ht="15" customHeight="1">
      <c r="C12" s="635"/>
      <c r="D12" s="635"/>
      <c r="E12" s="634" t="s">
        <v>80</v>
      </c>
      <c r="F12" s="635"/>
      <c r="G12" s="629" t="s">
        <v>293</v>
      </c>
      <c r="H12" s="626"/>
      <c r="I12" s="629" t="s">
        <v>197</v>
      </c>
      <c r="J12" s="626"/>
      <c r="K12" s="634" t="s">
        <v>84</v>
      </c>
      <c r="L12" s="626"/>
      <c r="M12" s="629"/>
      <c r="N12" s="626"/>
      <c r="O12" s="635"/>
      <c r="P12" s="635"/>
      <c r="Q12" s="634" t="s">
        <v>203</v>
      </c>
    </row>
    <row r="13" spans="1:18" s="630" customFormat="1" ht="14.25" customHeight="1">
      <c r="C13" s="626"/>
      <c r="D13" s="626"/>
      <c r="E13" s="626"/>
      <c r="F13" s="626"/>
      <c r="G13" s="634" t="s">
        <v>75</v>
      </c>
      <c r="H13" s="629"/>
      <c r="I13" s="634" t="s">
        <v>196</v>
      </c>
      <c r="J13" s="635"/>
      <c r="K13" s="634" t="s">
        <v>80</v>
      </c>
      <c r="L13" s="635"/>
      <c r="M13" s="629"/>
      <c r="N13" s="635"/>
      <c r="O13" s="679"/>
      <c r="P13" s="679"/>
      <c r="Q13" s="634" t="s">
        <v>285</v>
      </c>
    </row>
    <row r="14" spans="1:18" s="630" customFormat="1" ht="14.25" customHeight="1">
      <c r="C14" s="626"/>
      <c r="D14" s="626"/>
      <c r="E14" s="626"/>
      <c r="F14" s="626"/>
      <c r="G14" s="634" t="s">
        <v>294</v>
      </c>
      <c r="H14" s="629"/>
      <c r="I14" s="634" t="s">
        <v>79</v>
      </c>
      <c r="J14" s="635"/>
      <c r="K14" s="634"/>
      <c r="L14" s="635"/>
      <c r="M14" s="629"/>
      <c r="N14" s="635"/>
      <c r="O14" s="679"/>
      <c r="P14" s="679"/>
      <c r="Q14" s="634"/>
    </row>
    <row r="15" spans="1:18" s="630" customFormat="1" ht="14.25" customHeight="1">
      <c r="C15" s="626"/>
      <c r="D15" s="626"/>
      <c r="E15" s="626"/>
      <c r="F15" s="626"/>
      <c r="G15" s="634" t="s">
        <v>295</v>
      </c>
      <c r="H15" s="629"/>
      <c r="I15" s="634"/>
      <c r="J15" s="635"/>
      <c r="K15" s="634"/>
      <c r="L15" s="635"/>
      <c r="M15" s="629"/>
      <c r="N15" s="635"/>
      <c r="O15" s="679"/>
      <c r="P15" s="679"/>
      <c r="Q15" s="634"/>
    </row>
    <row r="16" spans="1:18" s="630" customFormat="1" ht="8.1" customHeight="1">
      <c r="A16" s="643"/>
      <c r="B16" s="670"/>
      <c r="C16" s="640"/>
      <c r="D16" s="640"/>
      <c r="E16" s="640"/>
      <c r="F16" s="640"/>
      <c r="G16" s="640"/>
      <c r="H16" s="640"/>
      <c r="I16" s="671"/>
      <c r="J16" s="640"/>
      <c r="K16" s="640"/>
      <c r="L16" s="640"/>
      <c r="M16" s="643"/>
      <c r="N16" s="640"/>
      <c r="O16" s="640"/>
      <c r="P16" s="640"/>
      <c r="Q16" s="640"/>
      <c r="R16" s="640"/>
    </row>
    <row r="17" spans="2:18" s="630" customFormat="1" ht="8.1" customHeight="1">
      <c r="B17" s="648"/>
    </row>
    <row r="18" spans="2:18" s="630" customFormat="1" ht="13.5">
      <c r="B18" s="587" t="s">
        <v>533</v>
      </c>
      <c r="C18" s="680"/>
      <c r="D18" s="121">
        <v>2022</v>
      </c>
      <c r="E18" s="672">
        <f>SUM(E22,E26,E30,E34,E38,E42,E46,E50,E54,E58,E62,E66,E70,E74,E78,E82)</f>
        <v>44</v>
      </c>
      <c r="F18" s="672"/>
      <c r="G18" s="672">
        <f>SUM(G22,G26,G30,G34,G38,G42,G46,G50,G54,G58,G62,G66,G70,G74,G78,G82)</f>
        <v>514</v>
      </c>
      <c r="H18" s="672"/>
      <c r="I18" s="672">
        <f>SUM(I22,I26,I30,I34,I38,I42,I46,I50,I54,I58,I62,I66,I70,I74,I78,I82)</f>
        <v>79</v>
      </c>
      <c r="J18" s="672"/>
      <c r="K18" s="672">
        <f>SUM(K22,K26,K30,K34,K38,K42,K46,K50,K54,K58,K62,K66,K70,K74,K78,K82)</f>
        <v>4</v>
      </c>
      <c r="L18" s="672"/>
      <c r="M18" s="672">
        <f>SUM(M22,M26,M30,M34,M38,M42,M46,M50,M54,M58,M62,M66,M70,M74,M78,M82)</f>
        <v>50</v>
      </c>
      <c r="N18" s="672"/>
      <c r="O18" s="672">
        <f>SUM(O22,O26,O30,O34,O38,O42,O46,O50,O54,O58,O62,O66,O70,O74,O78,O82)</f>
        <v>25660</v>
      </c>
      <c r="P18" s="672"/>
      <c r="Q18" s="672">
        <f>SUM(Q22,Q26,Q30,Q34,Q38,Q42,Q46,Q50,Q54,Q58,Q62,Q66,Q70,Q74,Q78,Q82)</f>
        <v>240</v>
      </c>
    </row>
    <row r="19" spans="2:18" s="630" customFormat="1" ht="13.5">
      <c r="B19" s="587"/>
      <c r="C19" s="680"/>
      <c r="D19" s="121">
        <v>2023</v>
      </c>
      <c r="E19" s="672">
        <f t="shared" ref="E19:G20" si="0">SUM(E23,E27,E31,E35,E39,E43,E47,E51,E55,E59,E63,E67,E71,E75,E79,E83)</f>
        <v>40</v>
      </c>
      <c r="F19" s="672"/>
      <c r="G19" s="672">
        <f t="shared" si="0"/>
        <v>798</v>
      </c>
      <c r="H19" s="672"/>
      <c r="I19" s="672">
        <f t="shared" ref="I19:I20" si="1">SUM(I23,I27,I31,I35,I39,I43,I47,I51,I55,I59,I63,I67,I71,I75,I79,I83)</f>
        <v>68</v>
      </c>
      <c r="J19" s="672"/>
      <c r="K19" s="672">
        <f t="shared" ref="K19:K20" si="2">SUM(K23,K27,K31,K35,K39,K43,K47,K51,K55,K59,K63,K67,K71,K75,K79,K83)</f>
        <v>3</v>
      </c>
      <c r="L19" s="672"/>
      <c r="M19" s="672">
        <f t="shared" ref="M19:M20" si="3">SUM(M23,M27,M31,M35,M39,M43,M47,M51,M55,M59,M63,M67,M71,M75,M79,M83)</f>
        <v>62</v>
      </c>
      <c r="N19" s="672"/>
      <c r="O19" s="672">
        <f t="shared" ref="O19:O20" si="4">SUM(O23,O27,O31,O35,O39,O43,O47,O51,O55,O59,O63,O67,O71,O75,O79,O83)</f>
        <v>31396</v>
      </c>
      <c r="P19" s="672"/>
      <c r="Q19" s="672">
        <f t="shared" ref="Q19:Q20" si="5">SUM(Q23,Q27,Q31,Q35,Q39,Q43,Q47,Q51,Q55,Q59,Q63,Q67,Q71,Q75,Q79,Q83)</f>
        <v>205</v>
      </c>
    </row>
    <row r="20" spans="2:18" s="630" customFormat="1" ht="13.5">
      <c r="B20" s="587"/>
      <c r="C20" s="680"/>
      <c r="D20" s="121">
        <v>2024</v>
      </c>
      <c r="E20" s="672">
        <f t="shared" si="0"/>
        <v>46</v>
      </c>
      <c r="F20" s="672"/>
      <c r="G20" s="672">
        <f t="shared" si="0"/>
        <v>1180</v>
      </c>
      <c r="H20" s="672"/>
      <c r="I20" s="672">
        <f t="shared" si="1"/>
        <v>80</v>
      </c>
      <c r="J20" s="672"/>
      <c r="K20" s="672">
        <f t="shared" si="2"/>
        <v>5</v>
      </c>
      <c r="L20" s="672"/>
      <c r="M20" s="672">
        <f t="shared" si="3"/>
        <v>66</v>
      </c>
      <c r="N20" s="672"/>
      <c r="O20" s="672">
        <f t="shared" si="4"/>
        <v>37341</v>
      </c>
      <c r="P20" s="672"/>
      <c r="Q20" s="672">
        <f t="shared" si="5"/>
        <v>157</v>
      </c>
    </row>
    <row r="21" spans="2:18" s="630" customFormat="1" ht="8.1" customHeight="1">
      <c r="B21" s="587"/>
      <c r="C21" s="680"/>
      <c r="D21" s="127"/>
      <c r="E21" s="673"/>
      <c r="F21" s="673"/>
      <c r="G21" s="673"/>
      <c r="H21" s="673"/>
      <c r="I21" s="673"/>
      <c r="J21" s="673"/>
      <c r="K21" s="673"/>
      <c r="L21" s="673"/>
      <c r="M21" s="673"/>
      <c r="N21" s="673"/>
      <c r="O21" s="673"/>
      <c r="P21" s="673"/>
      <c r="Q21" s="673"/>
    </row>
    <row r="22" spans="2:18" s="630" customFormat="1" ht="13.5">
      <c r="B22" s="674" t="s">
        <v>6</v>
      </c>
      <c r="D22" s="127">
        <v>2022</v>
      </c>
      <c r="E22" s="673">
        <f>'[39]Johor(2)'!E13</f>
        <v>2</v>
      </c>
      <c r="F22" s="673"/>
      <c r="G22" s="673">
        <f>'[39]Johor(2)'!F13</f>
        <v>88</v>
      </c>
      <c r="H22" s="673"/>
      <c r="I22" s="673">
        <f>'[39]Johor(2)'!G13</f>
        <v>22</v>
      </c>
      <c r="J22" s="673"/>
      <c r="K22" s="673" t="s">
        <v>432</v>
      </c>
      <c r="L22" s="673"/>
      <c r="M22" s="673">
        <f>'[39]Johor(2)'!I13</f>
        <v>11</v>
      </c>
      <c r="N22" s="673"/>
      <c r="O22" s="673">
        <f>'[39]Johor(2)'!J13</f>
        <v>3342</v>
      </c>
      <c r="P22" s="673"/>
      <c r="Q22" s="673">
        <f>'[39]Johor(2)'!K13</f>
        <v>50</v>
      </c>
      <c r="R22" s="595"/>
    </row>
    <row r="23" spans="2:18" s="630" customFormat="1" ht="13.5">
      <c r="B23" s="674"/>
      <c r="D23" s="127">
        <v>2023</v>
      </c>
      <c r="E23" s="673">
        <f>'[39]Johor(2)'!E14</f>
        <v>3</v>
      </c>
      <c r="F23" s="673"/>
      <c r="G23" s="673">
        <f>'[39]Johor(2)'!F14</f>
        <v>97</v>
      </c>
      <c r="H23" s="673"/>
      <c r="I23" s="673">
        <f>'[39]Johor(2)'!G14</f>
        <v>36</v>
      </c>
      <c r="J23" s="673"/>
      <c r="K23" s="673" t="s">
        <v>432</v>
      </c>
      <c r="L23" s="673"/>
      <c r="M23" s="673">
        <f>'[39]Johor(2)'!I14</f>
        <v>17</v>
      </c>
      <c r="N23" s="673"/>
      <c r="O23" s="673">
        <f>'[39]Johor(2)'!J14</f>
        <v>3904</v>
      </c>
      <c r="P23" s="673"/>
      <c r="Q23" s="673">
        <f>'[39]Johor(2)'!K14</f>
        <v>44</v>
      </c>
      <c r="R23" s="595"/>
    </row>
    <row r="24" spans="2:18" s="630" customFormat="1" ht="13.5">
      <c r="B24" s="674"/>
      <c r="D24" s="127">
        <v>2024</v>
      </c>
      <c r="E24" s="673">
        <f>'[39]Johor(2)'!E15</f>
        <v>2</v>
      </c>
      <c r="F24" s="673"/>
      <c r="G24" s="673">
        <f>'[39]Johor(2)'!F15</f>
        <v>89</v>
      </c>
      <c r="H24" s="673"/>
      <c r="I24" s="673">
        <f>'[39]Johor(2)'!G15</f>
        <v>39</v>
      </c>
      <c r="J24" s="673"/>
      <c r="K24" s="673">
        <f>'[39]Johor(2)'!H15</f>
        <v>1</v>
      </c>
      <c r="L24" s="673"/>
      <c r="M24" s="673">
        <f>'[39]Johor(2)'!I15</f>
        <v>13</v>
      </c>
      <c r="N24" s="673"/>
      <c r="O24" s="673">
        <f>'[39]Johor(2)'!J15</f>
        <v>4016</v>
      </c>
      <c r="P24" s="673"/>
      <c r="Q24" s="673">
        <f>'[39]Johor(2)'!K15</f>
        <v>43</v>
      </c>
      <c r="R24" s="595"/>
    </row>
    <row r="25" spans="2:18" s="630" customFormat="1" ht="8.1" customHeight="1">
      <c r="B25" s="674"/>
      <c r="D25" s="127"/>
      <c r="E25" s="673"/>
      <c r="F25" s="673"/>
      <c r="G25" s="673"/>
      <c r="H25" s="673"/>
      <c r="I25" s="673"/>
      <c r="J25" s="673"/>
      <c r="K25" s="673"/>
      <c r="L25" s="673"/>
      <c r="M25" s="673"/>
      <c r="N25" s="673"/>
      <c r="O25" s="673"/>
      <c r="P25" s="673"/>
      <c r="Q25" s="673"/>
      <c r="R25" s="595"/>
    </row>
    <row r="26" spans="2:18" s="630" customFormat="1" ht="13.5">
      <c r="B26" s="674" t="s">
        <v>7</v>
      </c>
      <c r="D26" s="127">
        <v>2022</v>
      </c>
      <c r="E26" s="673">
        <f>'[39]Kedah(2)'!E16</f>
        <v>2</v>
      </c>
      <c r="F26" s="673"/>
      <c r="G26" s="673">
        <f>'[39]Kedah(2)'!F16</f>
        <v>19</v>
      </c>
      <c r="H26" s="673"/>
      <c r="I26" s="673">
        <f>'[39]Kedah(2)'!G16</f>
        <v>3</v>
      </c>
      <c r="J26" s="673"/>
      <c r="K26" s="673" t="s">
        <v>432</v>
      </c>
      <c r="L26" s="673"/>
      <c r="M26" s="673" t="s">
        <v>432</v>
      </c>
      <c r="N26" s="673"/>
      <c r="O26" s="673">
        <f>'[39]Kedah(2)'!J16</f>
        <v>2096</v>
      </c>
      <c r="P26" s="673"/>
      <c r="Q26" s="673">
        <f>'[39]Kedah(2)'!K16</f>
        <v>5</v>
      </c>
    </row>
    <row r="27" spans="2:18" s="630" customFormat="1" ht="13.5">
      <c r="B27" s="674"/>
      <c r="D27" s="127">
        <v>2023</v>
      </c>
      <c r="E27" s="673">
        <f>'[39]Kedah(2)'!E17</f>
        <v>2</v>
      </c>
      <c r="F27" s="673"/>
      <c r="G27" s="673">
        <f>'[39]Kedah(2)'!F17</f>
        <v>108</v>
      </c>
      <c r="H27" s="673"/>
      <c r="I27" s="673">
        <f>'[39]Kedah(2)'!G17</f>
        <v>2</v>
      </c>
      <c r="J27" s="673"/>
      <c r="K27" s="673" t="s">
        <v>432</v>
      </c>
      <c r="L27" s="673"/>
      <c r="M27" s="673" t="s">
        <v>432</v>
      </c>
      <c r="N27" s="673"/>
      <c r="O27" s="673">
        <f>'[39]Kedah(2)'!J17</f>
        <v>2468</v>
      </c>
      <c r="P27" s="673"/>
      <c r="Q27" s="673">
        <f>'[39]Kedah(2)'!K17</f>
        <v>6</v>
      </c>
    </row>
    <row r="28" spans="2:18" s="630" customFormat="1" ht="13.5">
      <c r="B28" s="674"/>
      <c r="D28" s="127">
        <v>2024</v>
      </c>
      <c r="E28" s="673">
        <f>'[39]Kedah(2)'!E18</f>
        <v>3</v>
      </c>
      <c r="F28" s="673"/>
      <c r="G28" s="673">
        <f>'[39]Kedah(2)'!F18</f>
        <v>228</v>
      </c>
      <c r="H28" s="673"/>
      <c r="I28" s="673">
        <f>'[39]Kedah(2)'!G18</f>
        <v>1</v>
      </c>
      <c r="J28" s="673"/>
      <c r="K28" s="673">
        <f>'[39]Kedah(2)'!H18</f>
        <v>1</v>
      </c>
      <c r="L28" s="673"/>
      <c r="M28" s="673" t="s">
        <v>432</v>
      </c>
      <c r="N28" s="673"/>
      <c r="O28" s="673">
        <f>'[39]Kedah(2)'!J18</f>
        <v>3421</v>
      </c>
      <c r="P28" s="673"/>
      <c r="Q28" s="673">
        <f>'[39]Kedah(2)'!K18</f>
        <v>7</v>
      </c>
    </row>
    <row r="29" spans="2:18" s="630" customFormat="1" ht="8.1" customHeight="1">
      <c r="B29" s="674"/>
      <c r="D29" s="127"/>
      <c r="E29" s="673"/>
      <c r="F29" s="673"/>
      <c r="G29" s="673"/>
      <c r="H29" s="673"/>
      <c r="I29" s="673"/>
      <c r="J29" s="673"/>
      <c r="K29" s="673"/>
      <c r="L29" s="673"/>
      <c r="M29" s="673"/>
      <c r="N29" s="673"/>
      <c r="O29" s="673"/>
      <c r="P29" s="673"/>
      <c r="Q29" s="673"/>
    </row>
    <row r="30" spans="2:18" s="630" customFormat="1" ht="13.5">
      <c r="B30" s="674" t="s">
        <v>8</v>
      </c>
      <c r="D30" s="127">
        <v>2022</v>
      </c>
      <c r="E30" s="673">
        <f>'[39]Kelantan(2)'!E16</f>
        <v>5</v>
      </c>
      <c r="F30" s="673"/>
      <c r="G30" s="673">
        <f>'[39]Kelantan(2)'!F16</f>
        <v>23</v>
      </c>
      <c r="H30" s="673"/>
      <c r="I30" s="673" t="s">
        <v>432</v>
      </c>
      <c r="J30" s="673"/>
      <c r="K30" s="673" t="s">
        <v>432</v>
      </c>
      <c r="L30" s="673"/>
      <c r="M30" s="673">
        <f>'[39]Kelantan(2)'!I16</f>
        <v>4</v>
      </c>
      <c r="N30" s="673"/>
      <c r="O30" s="673">
        <f>'[39]Kelantan(2)'!J16</f>
        <v>824</v>
      </c>
      <c r="P30" s="673"/>
      <c r="Q30" s="673">
        <f>'[39]Kelantan(2)'!K16</f>
        <v>2</v>
      </c>
      <c r="R30" s="595"/>
    </row>
    <row r="31" spans="2:18" s="630" customFormat="1" ht="13.5">
      <c r="B31" s="674"/>
      <c r="D31" s="127">
        <v>2023</v>
      </c>
      <c r="E31" s="673">
        <f>'[39]Kelantan(2)'!E17</f>
        <v>1</v>
      </c>
      <c r="F31" s="673"/>
      <c r="G31" s="673">
        <f>'[39]Kelantan(2)'!F17</f>
        <v>123</v>
      </c>
      <c r="H31" s="673"/>
      <c r="I31" s="673">
        <f>'[39]Kelantan(2)'!G17</f>
        <v>2</v>
      </c>
      <c r="J31" s="673"/>
      <c r="K31" s="673" t="s">
        <v>432</v>
      </c>
      <c r="L31" s="673"/>
      <c r="M31" s="673">
        <f>'[39]Kelantan(2)'!I17</f>
        <v>3</v>
      </c>
      <c r="N31" s="673"/>
      <c r="O31" s="673">
        <f>'[39]Kelantan(2)'!J17</f>
        <v>1469</v>
      </c>
      <c r="P31" s="673"/>
      <c r="Q31" s="673">
        <f>'[39]Kelantan(2)'!K17</f>
        <v>1</v>
      </c>
      <c r="R31" s="595"/>
    </row>
    <row r="32" spans="2:18" s="630" customFormat="1" ht="13.5">
      <c r="B32" s="674"/>
      <c r="D32" s="127">
        <v>2024</v>
      </c>
      <c r="E32" s="673">
        <f>'[39]Kelantan(2)'!E18</f>
        <v>5</v>
      </c>
      <c r="F32" s="673"/>
      <c r="G32" s="673">
        <f>'[39]Kelantan(2)'!F18</f>
        <v>150</v>
      </c>
      <c r="H32" s="673"/>
      <c r="I32" s="673">
        <f>'[39]Kelantan(2)'!G18</f>
        <v>2</v>
      </c>
      <c r="J32" s="673"/>
      <c r="K32" s="673" t="s">
        <v>432</v>
      </c>
      <c r="L32" s="673"/>
      <c r="M32" s="673">
        <f>'[39]Kelantan(2)'!I18</f>
        <v>4</v>
      </c>
      <c r="N32" s="673"/>
      <c r="O32" s="673">
        <f>'[39]Kelantan(2)'!J18</f>
        <v>2710</v>
      </c>
      <c r="P32" s="673"/>
      <c r="Q32" s="673" t="s">
        <v>432</v>
      </c>
      <c r="R32" s="595"/>
    </row>
    <row r="33" spans="2:18" s="630" customFormat="1" ht="8.1" customHeight="1">
      <c r="B33" s="674"/>
      <c r="D33" s="127"/>
      <c r="E33" s="673"/>
      <c r="F33" s="673"/>
      <c r="G33" s="673"/>
      <c r="H33" s="673"/>
      <c r="I33" s="673"/>
      <c r="J33" s="673"/>
      <c r="K33" s="673"/>
      <c r="L33" s="673"/>
      <c r="M33" s="673"/>
      <c r="N33" s="673"/>
      <c r="O33" s="673"/>
      <c r="P33" s="673"/>
      <c r="Q33" s="673"/>
      <c r="R33" s="595"/>
    </row>
    <row r="34" spans="2:18" s="630" customFormat="1" ht="13.5">
      <c r="B34" s="674" t="s">
        <v>9</v>
      </c>
      <c r="D34" s="127">
        <v>2022</v>
      </c>
      <c r="E34" s="673">
        <f>[39]Melaka!E49</f>
        <v>5</v>
      </c>
      <c r="F34" s="673"/>
      <c r="G34" s="673">
        <f>[39]Melaka!F49</f>
        <v>68</v>
      </c>
      <c r="H34" s="673"/>
      <c r="I34" s="673">
        <f>[39]Melaka!G49</f>
        <v>8</v>
      </c>
      <c r="J34" s="673"/>
      <c r="K34" s="673">
        <f>[39]Melaka!H49</f>
        <v>1</v>
      </c>
      <c r="L34" s="673"/>
      <c r="M34" s="673">
        <f>[39]Melaka!I49</f>
        <v>13</v>
      </c>
      <c r="N34" s="673"/>
      <c r="O34" s="673">
        <f>[39]Melaka!J49</f>
        <v>963</v>
      </c>
      <c r="P34" s="673"/>
      <c r="Q34" s="673">
        <f>[39]Melaka!K49</f>
        <v>12</v>
      </c>
    </row>
    <row r="35" spans="2:18" s="630" customFormat="1" ht="13.5">
      <c r="B35" s="674"/>
      <c r="D35" s="127">
        <v>2023</v>
      </c>
      <c r="E35" s="673">
        <f>[39]Melaka!E50</f>
        <v>1</v>
      </c>
      <c r="F35" s="673"/>
      <c r="G35" s="673">
        <f>[39]Melaka!F50</f>
        <v>56</v>
      </c>
      <c r="H35" s="673"/>
      <c r="I35" s="673">
        <f>[39]Melaka!G50</f>
        <v>1</v>
      </c>
      <c r="J35" s="673"/>
      <c r="K35" s="673">
        <f>[39]Melaka!H50</f>
        <v>1</v>
      </c>
      <c r="L35" s="673"/>
      <c r="M35" s="673">
        <f>[39]Melaka!I50</f>
        <v>3</v>
      </c>
      <c r="N35" s="673"/>
      <c r="O35" s="673">
        <f>[39]Melaka!J50</f>
        <v>1214</v>
      </c>
      <c r="P35" s="673"/>
      <c r="Q35" s="673">
        <f>[39]Melaka!K50</f>
        <v>6</v>
      </c>
    </row>
    <row r="36" spans="2:18" s="630" customFormat="1" ht="13.5">
      <c r="B36" s="674"/>
      <c r="D36" s="127">
        <v>2024</v>
      </c>
      <c r="E36" s="673">
        <f>[39]Melaka!E51</f>
        <v>6</v>
      </c>
      <c r="F36" s="673"/>
      <c r="G36" s="673">
        <f>[39]Melaka!F51</f>
        <v>87</v>
      </c>
      <c r="H36" s="673"/>
      <c r="I36" s="673">
        <f>[39]Melaka!G51</f>
        <v>3</v>
      </c>
      <c r="J36" s="673"/>
      <c r="K36" s="673" t="s">
        <v>432</v>
      </c>
      <c r="L36" s="673"/>
      <c r="M36" s="673">
        <f>[39]Melaka!I51</f>
        <v>5</v>
      </c>
      <c r="N36" s="673"/>
      <c r="O36" s="673">
        <f>[39]Melaka!J51</f>
        <v>1594</v>
      </c>
      <c r="P36" s="673"/>
      <c r="Q36" s="673">
        <f>[39]Melaka!K51</f>
        <v>2</v>
      </c>
    </row>
    <row r="37" spans="2:18" s="630" customFormat="1" ht="8.1" customHeight="1">
      <c r="B37" s="674"/>
      <c r="D37" s="127"/>
      <c r="E37" s="673"/>
      <c r="F37" s="673"/>
      <c r="G37" s="673"/>
      <c r="H37" s="673"/>
      <c r="I37" s="673"/>
      <c r="J37" s="673"/>
      <c r="K37" s="673"/>
      <c r="L37" s="673"/>
      <c r="M37" s="673"/>
      <c r="N37" s="673"/>
      <c r="O37" s="673"/>
      <c r="P37" s="673"/>
      <c r="Q37" s="673"/>
    </row>
    <row r="38" spans="2:18" s="630" customFormat="1" ht="13.5">
      <c r="B38" s="674" t="s">
        <v>10</v>
      </c>
      <c r="D38" s="127">
        <v>2022</v>
      </c>
      <c r="E38" s="673">
        <f>'[39]N.Sembilan(2)'!E16</f>
        <v>3</v>
      </c>
      <c r="F38" s="673"/>
      <c r="G38" s="673">
        <f>'[39]N.Sembilan(2)'!F16</f>
        <v>8</v>
      </c>
      <c r="H38" s="673"/>
      <c r="I38" s="673">
        <f>'[39]N.Sembilan(2)'!G16</f>
        <v>2</v>
      </c>
      <c r="J38" s="673"/>
      <c r="K38" s="673">
        <f>'[39]N.Sembilan(2)'!H16</f>
        <v>1</v>
      </c>
      <c r="L38" s="673"/>
      <c r="M38" s="673" t="s">
        <v>432</v>
      </c>
      <c r="N38" s="673"/>
      <c r="O38" s="673">
        <f>'[39]N.Sembilan(2)'!J16</f>
        <v>1370</v>
      </c>
      <c r="P38" s="673"/>
      <c r="Q38" s="673" t="s">
        <v>432</v>
      </c>
      <c r="R38" s="595"/>
    </row>
    <row r="39" spans="2:18" s="630" customFormat="1" ht="13.5">
      <c r="B39" s="674"/>
      <c r="D39" s="127">
        <v>2023</v>
      </c>
      <c r="E39" s="673" t="s">
        <v>432</v>
      </c>
      <c r="F39" s="673"/>
      <c r="G39" s="673">
        <f>'[39]N.Sembilan(2)'!F17</f>
        <v>1</v>
      </c>
      <c r="H39" s="673"/>
      <c r="I39" s="673">
        <f>'[39]N.Sembilan(2)'!G17</f>
        <v>1</v>
      </c>
      <c r="J39" s="673"/>
      <c r="K39" s="673" t="s">
        <v>432</v>
      </c>
      <c r="L39" s="673"/>
      <c r="M39" s="673" t="s">
        <v>432</v>
      </c>
      <c r="N39" s="673"/>
      <c r="O39" s="673">
        <f>'[39]N.Sembilan(2)'!J17</f>
        <v>1720</v>
      </c>
      <c r="P39" s="673"/>
      <c r="Q39" s="673">
        <f>'[39]N.Sembilan(2)'!K17</f>
        <v>1</v>
      </c>
      <c r="R39" s="595"/>
    </row>
    <row r="40" spans="2:18" s="630" customFormat="1" ht="13.5">
      <c r="B40" s="674"/>
      <c r="D40" s="127">
        <v>2024</v>
      </c>
      <c r="E40" s="673" t="s">
        <v>432</v>
      </c>
      <c r="F40" s="673"/>
      <c r="G40" s="673">
        <f>'[39]N.Sembilan(2)'!F18</f>
        <v>1</v>
      </c>
      <c r="H40" s="673"/>
      <c r="I40" s="673" t="s">
        <v>432</v>
      </c>
      <c r="J40" s="673"/>
      <c r="K40" s="673">
        <f>'[39]N.Sembilan(2)'!H18</f>
        <v>1</v>
      </c>
      <c r="L40" s="673"/>
      <c r="M40" s="673">
        <f>'[39]N.Sembilan(2)'!I18</f>
        <v>1</v>
      </c>
      <c r="N40" s="673"/>
      <c r="O40" s="673">
        <f>'[39]N.Sembilan(2)'!J18</f>
        <v>1707</v>
      </c>
      <c r="P40" s="673"/>
      <c r="Q40" s="673" t="s">
        <v>432</v>
      </c>
      <c r="R40" s="595"/>
    </row>
    <row r="41" spans="2:18" s="630" customFormat="1" ht="8.1" customHeight="1">
      <c r="B41" s="674"/>
      <c r="D41" s="127"/>
      <c r="E41" s="673"/>
      <c r="F41" s="673"/>
      <c r="G41" s="673"/>
      <c r="H41" s="673"/>
      <c r="I41" s="673"/>
      <c r="J41" s="673"/>
      <c r="K41" s="673"/>
      <c r="L41" s="673"/>
      <c r="M41" s="673"/>
      <c r="N41" s="673"/>
      <c r="O41" s="673"/>
      <c r="P41" s="673"/>
      <c r="Q41" s="673"/>
      <c r="R41" s="595"/>
    </row>
    <row r="42" spans="2:18" s="630" customFormat="1" ht="13.5">
      <c r="B42" s="674" t="s">
        <v>11</v>
      </c>
      <c r="D42" s="127">
        <v>2022</v>
      </c>
      <c r="E42" s="673">
        <f>'[39]Pahang(2)'!E16</f>
        <v>1</v>
      </c>
      <c r="F42" s="673"/>
      <c r="G42" s="673">
        <f>'[39]Pahang(2)'!F16</f>
        <v>7</v>
      </c>
      <c r="H42" s="673"/>
      <c r="I42" s="673">
        <f>'[39]Pahang(2)'!G16</f>
        <v>1</v>
      </c>
      <c r="J42" s="673"/>
      <c r="K42" s="673" t="s">
        <v>432</v>
      </c>
      <c r="L42" s="673"/>
      <c r="M42" s="673" t="s">
        <v>432</v>
      </c>
      <c r="N42" s="673"/>
      <c r="O42" s="673">
        <f>'[39]Pahang(2)'!J16</f>
        <v>1222</v>
      </c>
      <c r="P42" s="673"/>
      <c r="Q42" s="673">
        <f>'[39]Pahang(2)'!K16</f>
        <v>3</v>
      </c>
    </row>
    <row r="43" spans="2:18" s="630" customFormat="1" ht="13.5">
      <c r="B43" s="674"/>
      <c r="D43" s="127">
        <v>2023</v>
      </c>
      <c r="E43" s="673">
        <f>'[39]Pahang(2)'!E17</f>
        <v>4</v>
      </c>
      <c r="F43" s="673"/>
      <c r="G43" s="673">
        <f>'[39]Pahang(2)'!F17</f>
        <v>17</v>
      </c>
      <c r="H43" s="673"/>
      <c r="I43" s="673" t="s">
        <v>432</v>
      </c>
      <c r="J43" s="673"/>
      <c r="K43" s="673" t="s">
        <v>432</v>
      </c>
      <c r="L43" s="673"/>
      <c r="M43" s="673">
        <f>'[39]Pahang(2)'!I17</f>
        <v>3</v>
      </c>
      <c r="N43" s="673"/>
      <c r="O43" s="673">
        <f>'[39]Pahang(2)'!J17</f>
        <v>1660</v>
      </c>
      <c r="P43" s="673"/>
      <c r="Q43" s="673">
        <f>'[39]Pahang(2)'!K17</f>
        <v>5</v>
      </c>
    </row>
    <row r="44" spans="2:18" s="630" customFormat="1" ht="13.5">
      <c r="B44" s="674"/>
      <c r="D44" s="127">
        <v>2024</v>
      </c>
      <c r="E44" s="673">
        <f>'[39]Pahang(2)'!E18</f>
        <v>2</v>
      </c>
      <c r="F44" s="673"/>
      <c r="G44" s="673">
        <f>'[39]Pahang(2)'!F18</f>
        <v>14</v>
      </c>
      <c r="H44" s="673"/>
      <c r="I44" s="673" t="s">
        <v>432</v>
      </c>
      <c r="J44" s="673"/>
      <c r="K44" s="673" t="s">
        <v>432</v>
      </c>
      <c r="L44" s="673"/>
      <c r="M44" s="673">
        <f>'[39]Pahang(2)'!I18</f>
        <v>1</v>
      </c>
      <c r="N44" s="673"/>
      <c r="O44" s="673">
        <f>'[39]Pahang(2)'!J18</f>
        <v>2030</v>
      </c>
      <c r="P44" s="673"/>
      <c r="Q44" s="673">
        <f>'[39]Pahang(2)'!K18</f>
        <v>2</v>
      </c>
    </row>
    <row r="45" spans="2:18" s="630" customFormat="1" ht="8.1" customHeight="1">
      <c r="B45" s="674"/>
      <c r="D45" s="127"/>
      <c r="E45" s="673"/>
      <c r="F45" s="673"/>
      <c r="G45" s="673"/>
      <c r="H45" s="673"/>
      <c r="I45" s="673"/>
      <c r="J45" s="673"/>
      <c r="K45" s="673"/>
      <c r="L45" s="673"/>
      <c r="M45" s="673"/>
      <c r="N45" s="673"/>
      <c r="O45" s="673"/>
      <c r="P45" s="673"/>
      <c r="Q45" s="673"/>
    </row>
    <row r="46" spans="2:18" s="630" customFormat="1" ht="13.5">
      <c r="B46" s="674" t="s">
        <v>12</v>
      </c>
      <c r="D46" s="127">
        <v>2022</v>
      </c>
      <c r="E46" s="673">
        <f>'[39]Perak(2)'!E14</f>
        <v>1</v>
      </c>
      <c r="F46" s="673"/>
      <c r="G46" s="673">
        <f>'[39]Perak(2)'!F14</f>
        <v>59</v>
      </c>
      <c r="H46" s="673"/>
      <c r="I46" s="673" t="s">
        <v>432</v>
      </c>
      <c r="J46" s="673"/>
      <c r="K46" s="673">
        <f>'[39]Perak(2)'!H14</f>
        <v>2</v>
      </c>
      <c r="L46" s="673"/>
      <c r="M46" s="673">
        <f>'[39]Perak(2)'!I14</f>
        <v>2</v>
      </c>
      <c r="N46" s="673"/>
      <c r="O46" s="673">
        <f>'[39]Perak(2)'!J14</f>
        <v>2956</v>
      </c>
      <c r="P46" s="673"/>
      <c r="Q46" s="673">
        <f>'[39]Perak(2)'!K14</f>
        <v>112</v>
      </c>
      <c r="R46" s="595"/>
    </row>
    <row r="47" spans="2:18" s="630" customFormat="1" ht="13.5">
      <c r="B47" s="674"/>
      <c r="D47" s="127">
        <v>2023</v>
      </c>
      <c r="E47" s="673" t="s">
        <v>432</v>
      </c>
      <c r="F47" s="673"/>
      <c r="G47" s="673">
        <f>'[39]Perak(2)'!F15</f>
        <v>29</v>
      </c>
      <c r="H47" s="673"/>
      <c r="I47" s="673">
        <f>'[39]Perak(2)'!G15</f>
        <v>1</v>
      </c>
      <c r="J47" s="673"/>
      <c r="K47" s="673" t="s">
        <v>432</v>
      </c>
      <c r="L47" s="673"/>
      <c r="M47" s="673" t="s">
        <v>432</v>
      </c>
      <c r="N47" s="673"/>
      <c r="O47" s="673">
        <f>'[39]Perak(2)'!J15</f>
        <v>3158</v>
      </c>
      <c r="P47" s="673"/>
      <c r="Q47" s="673">
        <f>'[39]Perak(2)'!K15</f>
        <v>69</v>
      </c>
      <c r="R47" s="595"/>
    </row>
    <row r="48" spans="2:18" s="630" customFormat="1" ht="13.5">
      <c r="B48" s="674"/>
      <c r="D48" s="127">
        <v>2024</v>
      </c>
      <c r="E48" s="673">
        <f>'[39]Perak(2)'!E16</f>
        <v>6</v>
      </c>
      <c r="F48" s="673"/>
      <c r="G48" s="673">
        <f>'[39]Perak(2)'!F16</f>
        <v>59</v>
      </c>
      <c r="H48" s="673"/>
      <c r="I48" s="673">
        <f>'[39]Perak(2)'!G16</f>
        <v>4</v>
      </c>
      <c r="J48" s="673"/>
      <c r="K48" s="673">
        <f>'[39]Perak(2)'!H16</f>
        <v>1</v>
      </c>
      <c r="L48" s="673"/>
      <c r="M48" s="673">
        <f>'[39]Perak(2)'!I16</f>
        <v>8</v>
      </c>
      <c r="N48" s="673"/>
      <c r="O48" s="673">
        <f>'[39]Perak(2)'!J16</f>
        <v>3768</v>
      </c>
      <c r="P48" s="673"/>
      <c r="Q48" s="673">
        <f>'[39]Perak(2)'!K16</f>
        <v>27</v>
      </c>
      <c r="R48" s="595"/>
    </row>
    <row r="49" spans="2:18" s="630" customFormat="1" ht="8.1" customHeight="1">
      <c r="B49" s="674"/>
      <c r="D49" s="127"/>
      <c r="E49" s="673"/>
      <c r="F49" s="673"/>
      <c r="G49" s="673"/>
      <c r="H49" s="673"/>
      <c r="I49" s="673"/>
      <c r="J49" s="673"/>
      <c r="K49" s="673"/>
      <c r="L49" s="673"/>
      <c r="M49" s="673"/>
      <c r="N49" s="673"/>
      <c r="O49" s="673"/>
      <c r="P49" s="673"/>
      <c r="Q49" s="673"/>
      <c r="R49" s="595"/>
    </row>
    <row r="50" spans="2:18" s="630" customFormat="1" ht="13.5">
      <c r="B50" s="674" t="s">
        <v>13</v>
      </c>
      <c r="D50" s="127">
        <v>2022</v>
      </c>
      <c r="E50" s="673" t="s">
        <v>432</v>
      </c>
      <c r="F50" s="673"/>
      <c r="G50" s="673">
        <v>6</v>
      </c>
      <c r="H50" s="673"/>
      <c r="I50" s="673">
        <v>1</v>
      </c>
      <c r="J50" s="673"/>
      <c r="K50" s="673" t="s">
        <v>432</v>
      </c>
      <c r="L50" s="673"/>
      <c r="M50" s="673" t="s">
        <v>432</v>
      </c>
      <c r="N50" s="673"/>
      <c r="O50" s="673">
        <v>298</v>
      </c>
      <c r="P50" s="673"/>
      <c r="Q50" s="673" t="s">
        <v>432</v>
      </c>
    </row>
    <row r="51" spans="2:18" s="630" customFormat="1" ht="13.5">
      <c r="B51" s="674"/>
      <c r="D51" s="127">
        <v>2023</v>
      </c>
      <c r="E51" s="673" t="s">
        <v>432</v>
      </c>
      <c r="F51" s="673"/>
      <c r="G51" s="673">
        <v>11</v>
      </c>
      <c r="H51" s="673"/>
      <c r="I51" s="673" t="s">
        <v>432</v>
      </c>
      <c r="J51" s="673"/>
      <c r="K51" s="673" t="s">
        <v>432</v>
      </c>
      <c r="L51" s="673"/>
      <c r="M51" s="673" t="s">
        <v>432</v>
      </c>
      <c r="N51" s="673"/>
      <c r="O51" s="673">
        <v>510</v>
      </c>
      <c r="P51" s="673"/>
      <c r="Q51" s="673" t="s">
        <v>432</v>
      </c>
    </row>
    <row r="52" spans="2:18" s="630" customFormat="1" ht="13.5">
      <c r="B52" s="674"/>
      <c r="D52" s="127">
        <v>2024</v>
      </c>
      <c r="E52" s="673">
        <v>1</v>
      </c>
      <c r="F52" s="673"/>
      <c r="G52" s="673">
        <v>30</v>
      </c>
      <c r="H52" s="673"/>
      <c r="I52" s="673" t="s">
        <v>432</v>
      </c>
      <c r="J52" s="673"/>
      <c r="K52" s="673" t="s">
        <v>432</v>
      </c>
      <c r="L52" s="673"/>
      <c r="M52" s="673" t="s">
        <v>432</v>
      </c>
      <c r="N52" s="673"/>
      <c r="O52" s="673">
        <v>716</v>
      </c>
      <c r="P52" s="673"/>
      <c r="Q52" s="673">
        <v>2</v>
      </c>
    </row>
    <row r="53" spans="2:18" s="630" customFormat="1" ht="8.1" customHeight="1">
      <c r="B53" s="674"/>
      <c r="D53" s="127"/>
      <c r="E53" s="673"/>
      <c r="F53" s="673"/>
      <c r="G53" s="673"/>
      <c r="H53" s="673"/>
      <c r="I53" s="673"/>
      <c r="J53" s="673"/>
      <c r="K53" s="673"/>
      <c r="L53" s="673"/>
      <c r="M53" s="673"/>
      <c r="N53" s="673"/>
      <c r="O53" s="673"/>
      <c r="P53" s="673"/>
      <c r="Q53" s="673"/>
    </row>
    <row r="54" spans="2:18" s="630" customFormat="1" ht="13.5">
      <c r="B54" s="674" t="s">
        <v>14</v>
      </c>
      <c r="D54" s="127">
        <v>2022</v>
      </c>
      <c r="E54" s="673">
        <f>[39]P.Pinang!E55</f>
        <v>9</v>
      </c>
      <c r="F54" s="673"/>
      <c r="G54" s="673">
        <f>[39]P.Pinang!F55</f>
        <v>65</v>
      </c>
      <c r="H54" s="673"/>
      <c r="I54" s="673">
        <f>[39]P.Pinang!G55</f>
        <v>13</v>
      </c>
      <c r="J54" s="673"/>
      <c r="K54" s="673" t="s">
        <v>432</v>
      </c>
      <c r="L54" s="673"/>
      <c r="M54" s="673">
        <f>[39]P.Pinang!I55</f>
        <v>5</v>
      </c>
      <c r="N54" s="673"/>
      <c r="O54" s="673">
        <f>[39]P.Pinang!J55</f>
        <v>1701</v>
      </c>
      <c r="P54" s="673"/>
      <c r="Q54" s="673">
        <f>[39]P.Pinang!K55</f>
        <v>6</v>
      </c>
      <c r="R54" s="595"/>
    </row>
    <row r="55" spans="2:18" s="630" customFormat="1" ht="13.5">
      <c r="B55" s="674"/>
      <c r="D55" s="127">
        <v>2023</v>
      </c>
      <c r="E55" s="673">
        <f>[39]P.Pinang!E56</f>
        <v>14</v>
      </c>
      <c r="F55" s="673"/>
      <c r="G55" s="673">
        <f>[39]P.Pinang!F56</f>
        <v>61</v>
      </c>
      <c r="H55" s="673"/>
      <c r="I55" s="673">
        <f>[39]P.Pinang!G56</f>
        <v>12</v>
      </c>
      <c r="J55" s="673"/>
      <c r="K55" s="673" t="s">
        <v>432</v>
      </c>
      <c r="L55" s="673"/>
      <c r="M55" s="673">
        <f>[39]P.Pinang!I56</f>
        <v>2</v>
      </c>
      <c r="N55" s="673"/>
      <c r="O55" s="673">
        <f>[39]P.Pinang!J56</f>
        <v>1499</v>
      </c>
      <c r="P55" s="673"/>
      <c r="Q55" s="673">
        <f>[39]P.Pinang!K56</f>
        <v>5</v>
      </c>
      <c r="R55" s="595"/>
    </row>
    <row r="56" spans="2:18" s="630" customFormat="1" ht="13.5">
      <c r="B56" s="674"/>
      <c r="D56" s="127">
        <v>2024</v>
      </c>
      <c r="E56" s="673">
        <f>[39]P.Pinang!E57</f>
        <v>4</v>
      </c>
      <c r="F56" s="673"/>
      <c r="G56" s="673">
        <f>[39]P.Pinang!F57</f>
        <v>70</v>
      </c>
      <c r="H56" s="673"/>
      <c r="I56" s="673">
        <f>[39]P.Pinang!G57</f>
        <v>10</v>
      </c>
      <c r="J56" s="673"/>
      <c r="K56" s="673">
        <f>[39]P.Pinang!H57</f>
        <v>1</v>
      </c>
      <c r="L56" s="673"/>
      <c r="M56" s="673">
        <f>[39]P.Pinang!I57</f>
        <v>11</v>
      </c>
      <c r="N56" s="673"/>
      <c r="O56" s="673">
        <f>[39]P.Pinang!J57</f>
        <v>1840</v>
      </c>
      <c r="P56" s="673"/>
      <c r="Q56" s="673">
        <f>[39]P.Pinang!K57</f>
        <v>6</v>
      </c>
      <c r="R56" s="595"/>
    </row>
    <row r="57" spans="2:18" s="630" customFormat="1" ht="8.1" customHeight="1">
      <c r="B57" s="674"/>
      <c r="D57" s="127"/>
      <c r="E57" s="673"/>
      <c r="F57" s="673"/>
      <c r="G57" s="673"/>
      <c r="H57" s="673"/>
      <c r="I57" s="673"/>
      <c r="J57" s="673"/>
      <c r="K57" s="673"/>
      <c r="L57" s="673"/>
      <c r="M57" s="673"/>
      <c r="N57" s="673"/>
      <c r="O57" s="673"/>
      <c r="P57" s="673"/>
      <c r="Q57" s="673"/>
      <c r="R57" s="595"/>
    </row>
    <row r="58" spans="2:18" s="630" customFormat="1" ht="13.5">
      <c r="B58" s="674" t="s">
        <v>15</v>
      </c>
      <c r="D58" s="127">
        <v>2022</v>
      </c>
      <c r="E58" s="673">
        <f>'[39]Sabah(2)'!E13</f>
        <v>2</v>
      </c>
      <c r="F58" s="673"/>
      <c r="G58" s="673">
        <f>'[39]Sabah(2)'!F13</f>
        <v>1</v>
      </c>
      <c r="H58" s="673"/>
      <c r="I58" s="673">
        <f>'[39]Sabah(2)'!G13</f>
        <v>2</v>
      </c>
      <c r="J58" s="673"/>
      <c r="K58" s="673" t="s">
        <v>432</v>
      </c>
      <c r="L58" s="673"/>
      <c r="M58" s="673">
        <f>'[39]Sabah(2)'!I13</f>
        <v>2</v>
      </c>
      <c r="N58" s="673"/>
      <c r="O58" s="673">
        <f>'[39]Sabah(2)'!J13</f>
        <v>1346</v>
      </c>
      <c r="P58" s="673"/>
      <c r="Q58" s="673">
        <f>'[39]Sabah(2)'!K13</f>
        <v>4</v>
      </c>
    </row>
    <row r="59" spans="2:18" s="630" customFormat="1" ht="13.5">
      <c r="B59" s="674"/>
      <c r="D59" s="127">
        <v>2023</v>
      </c>
      <c r="E59" s="673">
        <f>'[39]Sabah(2)'!E14</f>
        <v>2</v>
      </c>
      <c r="F59" s="673"/>
      <c r="G59" s="673">
        <f>'[39]Sabah(2)'!F14</f>
        <v>1</v>
      </c>
      <c r="H59" s="673"/>
      <c r="I59" s="673" t="s">
        <v>432</v>
      </c>
      <c r="J59" s="673"/>
      <c r="K59" s="673" t="s">
        <v>432</v>
      </c>
      <c r="L59" s="673"/>
      <c r="M59" s="673">
        <f>'[39]Sabah(2)'!I14</f>
        <v>10</v>
      </c>
      <c r="N59" s="673"/>
      <c r="O59" s="673">
        <f>'[39]Sabah(2)'!J14</f>
        <v>2312</v>
      </c>
      <c r="P59" s="673"/>
      <c r="Q59" s="673">
        <f>'[39]Sabah(2)'!K14</f>
        <v>2</v>
      </c>
    </row>
    <row r="60" spans="2:18" s="630" customFormat="1" ht="13.5">
      <c r="B60" s="674"/>
      <c r="D60" s="127">
        <v>2024</v>
      </c>
      <c r="E60" s="673">
        <f>'[39]Sabah(2)'!E15</f>
        <v>5</v>
      </c>
      <c r="F60" s="673"/>
      <c r="G60" s="673">
        <f>'[39]Sabah(2)'!F15</f>
        <v>2</v>
      </c>
      <c r="H60" s="673"/>
      <c r="I60" s="673">
        <f>'[39]Sabah(2)'!G15</f>
        <v>2</v>
      </c>
      <c r="J60" s="673"/>
      <c r="K60" s="673" t="s">
        <v>432</v>
      </c>
      <c r="L60" s="673"/>
      <c r="M60" s="673">
        <f>'[39]Sabah(2)'!I15</f>
        <v>6</v>
      </c>
      <c r="N60" s="673"/>
      <c r="O60" s="673">
        <f>'[39]Sabah(2)'!J15</f>
        <v>3422</v>
      </c>
      <c r="P60" s="673"/>
      <c r="Q60" s="673">
        <f>'[39]Sabah(2)'!K15</f>
        <v>2</v>
      </c>
    </row>
    <row r="61" spans="2:18" s="630" customFormat="1" ht="8.1" customHeight="1">
      <c r="B61" s="674"/>
      <c r="D61" s="127"/>
      <c r="E61" s="673"/>
      <c r="F61" s="673"/>
      <c r="G61" s="673"/>
      <c r="H61" s="673"/>
      <c r="I61" s="673"/>
      <c r="J61" s="673"/>
      <c r="K61" s="673"/>
      <c r="L61" s="673"/>
      <c r="M61" s="673"/>
      <c r="N61" s="673"/>
      <c r="O61" s="673"/>
      <c r="P61" s="673"/>
      <c r="Q61" s="673"/>
    </row>
    <row r="62" spans="2:18" s="630" customFormat="1" ht="13.5">
      <c r="B62" s="674" t="s">
        <v>16</v>
      </c>
      <c r="D62" s="127">
        <v>2022</v>
      </c>
      <c r="E62" s="673">
        <f>'[39]Sarawak(2)'!E14</f>
        <v>3</v>
      </c>
      <c r="F62" s="673"/>
      <c r="G62" s="673">
        <f>'[39]Sarawak(2)'!F14</f>
        <v>12</v>
      </c>
      <c r="H62" s="673"/>
      <c r="I62" s="673">
        <f>'[39]Sarawak(2)'!G14</f>
        <v>12</v>
      </c>
      <c r="J62" s="673"/>
      <c r="K62" s="673" t="s">
        <v>432</v>
      </c>
      <c r="L62" s="673"/>
      <c r="M62" s="673">
        <f>'[39]Sarawak(2)'!I14</f>
        <v>7</v>
      </c>
      <c r="N62" s="673"/>
      <c r="O62" s="673">
        <f>'[39]Sarawak(2)'!J14</f>
        <v>1456</v>
      </c>
      <c r="P62" s="673"/>
      <c r="Q62" s="673">
        <f>'[39]Sarawak(2)'!K14</f>
        <v>1</v>
      </c>
      <c r="R62" s="595"/>
    </row>
    <row r="63" spans="2:18" s="630" customFormat="1" ht="13.5">
      <c r="B63" s="674"/>
      <c r="D63" s="127">
        <v>2023</v>
      </c>
      <c r="E63" s="673">
        <f>'[39]Sarawak(2)'!E15</f>
        <v>7</v>
      </c>
      <c r="F63" s="673"/>
      <c r="G63" s="673">
        <f>'[39]Sarawak(2)'!F15</f>
        <v>16</v>
      </c>
      <c r="H63" s="673"/>
      <c r="I63" s="673">
        <f>'[39]Sarawak(2)'!G15</f>
        <v>5</v>
      </c>
      <c r="J63" s="673"/>
      <c r="K63" s="673">
        <f>'[39]Sarawak(2)'!H15</f>
        <v>1</v>
      </c>
      <c r="L63" s="673"/>
      <c r="M63" s="673">
        <f>'[39]Sarawak(2)'!I15</f>
        <v>14</v>
      </c>
      <c r="N63" s="673"/>
      <c r="O63" s="673">
        <f>'[39]Sarawak(2)'!J15</f>
        <v>1928</v>
      </c>
      <c r="P63" s="673"/>
      <c r="Q63" s="673">
        <f>'[39]Sarawak(2)'!K15</f>
        <v>4</v>
      </c>
      <c r="R63" s="595"/>
    </row>
    <row r="64" spans="2:18" s="630" customFormat="1" ht="13.5">
      <c r="B64" s="674"/>
      <c r="D64" s="127">
        <v>2024</v>
      </c>
      <c r="E64" s="673">
        <f>'[39]Sarawak(2)'!E16</f>
        <v>7</v>
      </c>
      <c r="F64" s="673"/>
      <c r="G64" s="673">
        <f>'[39]Sarawak(2)'!F16</f>
        <v>34</v>
      </c>
      <c r="H64" s="673"/>
      <c r="I64" s="673">
        <f>'[39]Sarawak(2)'!G16</f>
        <v>13</v>
      </c>
      <c r="J64" s="673"/>
      <c r="K64" s="673" t="s">
        <v>432</v>
      </c>
      <c r="L64" s="673"/>
      <c r="M64" s="673">
        <f>'[39]Sarawak(2)'!I16</f>
        <v>10</v>
      </c>
      <c r="N64" s="673"/>
      <c r="O64" s="673">
        <f>'[39]Sarawak(2)'!J16</f>
        <v>1996</v>
      </c>
      <c r="P64" s="673"/>
      <c r="Q64" s="673">
        <f>'[39]Sarawak(2)'!K16</f>
        <v>1</v>
      </c>
      <c r="R64" s="595"/>
    </row>
    <row r="65" spans="2:18" s="630" customFormat="1" ht="8.1" customHeight="1">
      <c r="B65" s="674"/>
      <c r="D65" s="127"/>
      <c r="E65" s="673"/>
      <c r="F65" s="673"/>
      <c r="G65" s="673"/>
      <c r="H65" s="673"/>
      <c r="I65" s="673"/>
      <c r="J65" s="673"/>
      <c r="K65" s="673"/>
      <c r="L65" s="673"/>
      <c r="M65" s="673"/>
      <c r="N65" s="673"/>
      <c r="O65" s="673"/>
      <c r="P65" s="673"/>
      <c r="Q65" s="673"/>
      <c r="R65" s="595"/>
    </row>
    <row r="66" spans="2:18" s="630" customFormat="1" ht="13.5">
      <c r="B66" s="681" t="s">
        <v>17</v>
      </c>
      <c r="D66" s="127">
        <v>2022</v>
      </c>
      <c r="E66" s="673">
        <f>'[39]Selangor(2)'!E16</f>
        <v>8</v>
      </c>
      <c r="F66" s="673"/>
      <c r="G66" s="673">
        <f>'[39]Selangor(2)'!F16</f>
        <v>11</v>
      </c>
      <c r="H66" s="673"/>
      <c r="I66" s="673">
        <f>'[39]Selangor(2)'!G16</f>
        <v>7</v>
      </c>
      <c r="J66" s="673"/>
      <c r="K66" s="673" t="s">
        <v>432</v>
      </c>
      <c r="L66" s="673"/>
      <c r="M66" s="673" t="s">
        <v>432</v>
      </c>
      <c r="N66" s="673"/>
      <c r="O66" s="673">
        <f>'[39]Selangor(2)'!J16</f>
        <v>6139</v>
      </c>
      <c r="P66" s="673"/>
      <c r="Q66" s="673">
        <f>'[39]Selangor(2)'!K16</f>
        <v>1</v>
      </c>
    </row>
    <row r="67" spans="2:18" s="630" customFormat="1" ht="13.5">
      <c r="B67" s="681"/>
      <c r="D67" s="127">
        <v>2023</v>
      </c>
      <c r="E67" s="673">
        <f>'[39]Selangor(2)'!E17</f>
        <v>2</v>
      </c>
      <c r="F67" s="673"/>
      <c r="G67" s="673">
        <f>'[39]Selangor(2)'!F17</f>
        <v>2</v>
      </c>
      <c r="H67" s="673"/>
      <c r="I67" s="673">
        <f>'[39]Selangor(2)'!G17</f>
        <v>2</v>
      </c>
      <c r="J67" s="673"/>
      <c r="K67" s="673" t="s">
        <v>432</v>
      </c>
      <c r="L67" s="673"/>
      <c r="M67" s="673" t="s">
        <v>432</v>
      </c>
      <c r="N67" s="673"/>
      <c r="O67" s="673">
        <f>'[39]Selangor(2)'!J17</f>
        <v>6914</v>
      </c>
      <c r="P67" s="673"/>
      <c r="Q67" s="673">
        <f>'[39]Selangor(2)'!K17</f>
        <v>2</v>
      </c>
    </row>
    <row r="68" spans="2:18" s="630" customFormat="1" ht="13.5">
      <c r="B68" s="681"/>
      <c r="D68" s="127">
        <v>2024</v>
      </c>
      <c r="E68" s="673">
        <f>'[39]Selangor(2)'!E18</f>
        <v>2</v>
      </c>
      <c r="F68" s="673"/>
      <c r="G68" s="673">
        <f>'[39]Selangor(2)'!F18</f>
        <v>0</v>
      </c>
      <c r="H68" s="673"/>
      <c r="I68" s="673">
        <f>'[39]Selangor(2)'!G18</f>
        <v>2</v>
      </c>
      <c r="J68" s="673"/>
      <c r="K68" s="673" t="s">
        <v>432</v>
      </c>
      <c r="L68" s="673"/>
      <c r="M68" s="673">
        <f>'[39]Selangor(2)'!I18</f>
        <v>3</v>
      </c>
      <c r="N68" s="673"/>
      <c r="O68" s="673">
        <f>'[39]Selangor(2)'!J18</f>
        <v>6569</v>
      </c>
      <c r="P68" s="673"/>
      <c r="Q68" s="673">
        <f>'[39]Selangor(2)'!K18</f>
        <v>1</v>
      </c>
    </row>
    <row r="69" spans="2:18" s="630" customFormat="1" ht="8.1" customHeight="1">
      <c r="B69" s="681"/>
      <c r="D69" s="127"/>
      <c r="E69" s="673"/>
      <c r="F69" s="673"/>
      <c r="G69" s="673"/>
      <c r="H69" s="673"/>
      <c r="I69" s="673"/>
      <c r="J69" s="673"/>
      <c r="K69" s="673"/>
      <c r="L69" s="673"/>
      <c r="M69" s="673"/>
      <c r="N69" s="673"/>
      <c r="O69" s="673"/>
      <c r="P69" s="673"/>
      <c r="Q69" s="673"/>
    </row>
    <row r="70" spans="2:18" s="630" customFormat="1" ht="13.5">
      <c r="B70" s="681" t="s">
        <v>18</v>
      </c>
      <c r="D70" s="127">
        <v>2022</v>
      </c>
      <c r="E70" s="673">
        <f>'[39]Terengganu(2)'!E16</f>
        <v>2</v>
      </c>
      <c r="F70" s="673"/>
      <c r="G70" s="673">
        <f>'[39]Terengganu(2)'!F16</f>
        <v>135</v>
      </c>
      <c r="H70" s="673"/>
      <c r="I70" s="673">
        <f>'[39]Terengganu(2)'!G16</f>
        <v>1</v>
      </c>
      <c r="J70" s="673"/>
      <c r="K70" s="673" t="s">
        <v>432</v>
      </c>
      <c r="L70" s="673"/>
      <c r="M70" s="673">
        <f>'[39]Terengganu(2)'!I16</f>
        <v>1</v>
      </c>
      <c r="N70" s="673"/>
      <c r="O70" s="673">
        <f>'[39]Terengganu(2)'!J16</f>
        <v>684</v>
      </c>
      <c r="P70" s="673"/>
      <c r="Q70" s="673">
        <f>'[39]Terengganu(2)'!K16</f>
        <v>38</v>
      </c>
      <c r="R70" s="595"/>
    </row>
    <row r="71" spans="2:18" s="630" customFormat="1" ht="13.5">
      <c r="B71" s="681"/>
      <c r="D71" s="127">
        <v>2023</v>
      </c>
      <c r="E71" s="673">
        <f>'[39]Terengganu(2)'!E17</f>
        <v>1</v>
      </c>
      <c r="F71" s="673"/>
      <c r="G71" s="673">
        <f>'[39]Terengganu(2)'!F17</f>
        <v>255</v>
      </c>
      <c r="H71" s="673"/>
      <c r="I71" s="673">
        <f>'[39]Terengganu(2)'!G17</f>
        <v>1</v>
      </c>
      <c r="J71" s="673"/>
      <c r="K71" s="673">
        <f>'[39]Terengganu(2)'!H17</f>
        <v>1</v>
      </c>
      <c r="L71" s="673"/>
      <c r="M71" s="673">
        <f>'[39]Terengganu(2)'!I17</f>
        <v>5</v>
      </c>
      <c r="N71" s="673"/>
      <c r="O71" s="673">
        <f>'[39]Terengganu(2)'!J17</f>
        <v>1241</v>
      </c>
      <c r="P71" s="673"/>
      <c r="Q71" s="673">
        <f>'[39]Terengganu(2)'!K17</f>
        <v>56</v>
      </c>
      <c r="R71" s="595"/>
    </row>
    <row r="72" spans="2:18" s="630" customFormat="1" ht="13.5">
      <c r="B72" s="681"/>
      <c r="D72" s="127">
        <v>2024</v>
      </c>
      <c r="E72" s="673">
        <f>'[39]Terengganu(2)'!E18</f>
        <v>1</v>
      </c>
      <c r="F72" s="673"/>
      <c r="G72" s="673">
        <f>'[39]Terengganu(2)'!F18</f>
        <v>405</v>
      </c>
      <c r="H72" s="673"/>
      <c r="I72" s="673" t="s">
        <v>432</v>
      </c>
      <c r="J72" s="673"/>
      <c r="K72" s="673" t="s">
        <v>432</v>
      </c>
      <c r="L72" s="673"/>
      <c r="M72" s="673" t="s">
        <v>432</v>
      </c>
      <c r="N72" s="673"/>
      <c r="O72" s="673">
        <f>'[39]Terengganu(2)'!J18</f>
        <v>1882</v>
      </c>
      <c r="P72" s="673"/>
      <c r="Q72" s="673">
        <f>'[39]Terengganu(2)'!K18</f>
        <v>60</v>
      </c>
      <c r="R72" s="595"/>
    </row>
    <row r="73" spans="2:18" s="630" customFormat="1" ht="8.1" customHeight="1">
      <c r="B73" s="681"/>
      <c r="D73" s="127"/>
      <c r="E73" s="673"/>
      <c r="F73" s="673"/>
      <c r="G73" s="673"/>
      <c r="H73" s="673"/>
      <c r="I73" s="673"/>
      <c r="J73" s="673"/>
      <c r="K73" s="673"/>
      <c r="L73" s="673"/>
      <c r="M73" s="673"/>
      <c r="N73" s="673"/>
      <c r="O73" s="673"/>
      <c r="P73" s="673"/>
      <c r="Q73" s="673"/>
      <c r="R73" s="595"/>
    </row>
    <row r="74" spans="2:18" s="630" customFormat="1" ht="13.5">
      <c r="B74" s="682" t="s">
        <v>20</v>
      </c>
      <c r="D74" s="127">
        <v>2022</v>
      </c>
      <c r="E74" s="673">
        <v>1</v>
      </c>
      <c r="F74" s="673"/>
      <c r="G74" s="673">
        <v>12</v>
      </c>
      <c r="H74" s="673"/>
      <c r="I74" s="673">
        <v>6</v>
      </c>
      <c r="J74" s="673"/>
      <c r="K74" s="673" t="s">
        <v>432</v>
      </c>
      <c r="L74" s="673"/>
      <c r="M74" s="673">
        <v>4</v>
      </c>
      <c r="N74" s="673"/>
      <c r="O74" s="673">
        <v>1045</v>
      </c>
      <c r="P74" s="673"/>
      <c r="Q74" s="673">
        <v>6</v>
      </c>
    </row>
    <row r="75" spans="2:18" s="630" customFormat="1" ht="13.5">
      <c r="B75" s="682"/>
      <c r="D75" s="127">
        <v>2023</v>
      </c>
      <c r="E75" s="673">
        <v>3</v>
      </c>
      <c r="F75" s="673"/>
      <c r="G75" s="673">
        <v>21</v>
      </c>
      <c r="H75" s="673"/>
      <c r="I75" s="673">
        <v>5</v>
      </c>
      <c r="J75" s="673"/>
      <c r="K75" s="673" t="s">
        <v>432</v>
      </c>
      <c r="L75" s="673"/>
      <c r="M75" s="673">
        <v>4</v>
      </c>
      <c r="N75" s="673"/>
      <c r="O75" s="673">
        <v>1143</v>
      </c>
      <c r="P75" s="673"/>
      <c r="Q75" s="673">
        <v>4</v>
      </c>
    </row>
    <row r="76" spans="2:18" s="630" customFormat="1" ht="13.5">
      <c r="B76" s="682"/>
      <c r="D76" s="127">
        <v>2024</v>
      </c>
      <c r="E76" s="673">
        <v>1</v>
      </c>
      <c r="F76" s="673"/>
      <c r="G76" s="673">
        <v>11</v>
      </c>
      <c r="H76" s="673"/>
      <c r="I76" s="673">
        <v>4</v>
      </c>
      <c r="J76" s="673"/>
      <c r="K76" s="673" t="s">
        <v>432</v>
      </c>
      <c r="L76" s="673"/>
      <c r="M76" s="673">
        <v>4</v>
      </c>
      <c r="N76" s="673"/>
      <c r="O76" s="673">
        <v>1245</v>
      </c>
      <c r="P76" s="673"/>
      <c r="Q76" s="673">
        <v>4</v>
      </c>
    </row>
    <row r="77" spans="2:18" s="630" customFormat="1" ht="8.1" customHeight="1">
      <c r="B77" s="682"/>
      <c r="D77" s="127"/>
      <c r="E77" s="673"/>
      <c r="F77" s="673"/>
      <c r="G77" s="673"/>
      <c r="H77" s="673"/>
      <c r="I77" s="673"/>
      <c r="J77" s="673"/>
      <c r="K77" s="673"/>
      <c r="L77" s="673"/>
      <c r="M77" s="673"/>
      <c r="N77" s="673"/>
      <c r="O77" s="673"/>
      <c r="P77" s="673"/>
      <c r="Q77" s="673"/>
    </row>
    <row r="78" spans="2:18" s="630" customFormat="1" ht="13.5">
      <c r="B78" s="682" t="s">
        <v>78</v>
      </c>
      <c r="D78" s="127">
        <v>2022</v>
      </c>
      <c r="E78" s="673" t="s">
        <v>432</v>
      </c>
      <c r="F78" s="673"/>
      <c r="G78" s="673" t="s">
        <v>432</v>
      </c>
      <c r="H78" s="673"/>
      <c r="I78" s="673">
        <v>1</v>
      </c>
      <c r="J78" s="673"/>
      <c r="K78" s="673" t="s">
        <v>432</v>
      </c>
      <c r="L78" s="673"/>
      <c r="M78" s="673" t="s">
        <v>432</v>
      </c>
      <c r="N78" s="673"/>
      <c r="O78" s="673">
        <v>164</v>
      </c>
      <c r="P78" s="673"/>
      <c r="Q78" s="673" t="s">
        <v>432</v>
      </c>
      <c r="R78" s="595"/>
    </row>
    <row r="79" spans="2:18" s="630" customFormat="1" ht="13.5">
      <c r="B79" s="682"/>
      <c r="D79" s="127">
        <v>2023</v>
      </c>
      <c r="E79" s="673" t="s">
        <v>432</v>
      </c>
      <c r="F79" s="673"/>
      <c r="G79" s="673" t="s">
        <v>432</v>
      </c>
      <c r="H79" s="673"/>
      <c r="I79" s="673" t="s">
        <v>432</v>
      </c>
      <c r="J79" s="673"/>
      <c r="K79" s="673" t="s">
        <v>432</v>
      </c>
      <c r="L79" s="673"/>
      <c r="M79" s="673">
        <v>1</v>
      </c>
      <c r="N79" s="673"/>
      <c r="O79" s="673">
        <v>193</v>
      </c>
      <c r="P79" s="673"/>
      <c r="Q79" s="673" t="s">
        <v>432</v>
      </c>
      <c r="R79" s="595"/>
    </row>
    <row r="80" spans="2:18" s="630" customFormat="1" ht="13.5">
      <c r="B80" s="682"/>
      <c r="D80" s="127">
        <v>2024</v>
      </c>
      <c r="E80" s="673">
        <v>1</v>
      </c>
      <c r="F80" s="673"/>
      <c r="G80" s="673" t="s">
        <v>432</v>
      </c>
      <c r="H80" s="673"/>
      <c r="I80" s="673" t="s">
        <v>432</v>
      </c>
      <c r="J80" s="673"/>
      <c r="K80" s="673" t="s">
        <v>432</v>
      </c>
      <c r="L80" s="673"/>
      <c r="M80" s="673" t="s">
        <v>432</v>
      </c>
      <c r="N80" s="673"/>
      <c r="O80" s="673">
        <v>354</v>
      </c>
      <c r="P80" s="673"/>
      <c r="Q80" s="673" t="s">
        <v>432</v>
      </c>
      <c r="R80" s="595"/>
    </row>
    <row r="81" spans="1:18" s="630" customFormat="1" ht="8.1" customHeight="1">
      <c r="B81" s="682"/>
      <c r="D81" s="127"/>
      <c r="E81" s="673"/>
      <c r="F81" s="673"/>
      <c r="G81" s="673"/>
      <c r="H81" s="673"/>
      <c r="I81" s="673"/>
      <c r="J81" s="673"/>
      <c r="K81" s="673"/>
      <c r="L81" s="673"/>
      <c r="M81" s="673"/>
      <c r="N81" s="673"/>
      <c r="O81" s="673"/>
      <c r="P81" s="673"/>
      <c r="Q81" s="673"/>
      <c r="R81" s="595"/>
    </row>
    <row r="82" spans="1:18" s="630" customFormat="1" ht="13.5">
      <c r="B82" s="682" t="s">
        <v>77</v>
      </c>
      <c r="D82" s="127">
        <v>2022</v>
      </c>
      <c r="E82" s="673" t="s">
        <v>432</v>
      </c>
      <c r="F82" s="673"/>
      <c r="G82" s="673" t="s">
        <v>432</v>
      </c>
      <c r="H82" s="673"/>
      <c r="I82" s="673" t="s">
        <v>432</v>
      </c>
      <c r="J82" s="673"/>
      <c r="K82" s="673" t="s">
        <v>432</v>
      </c>
      <c r="L82" s="673"/>
      <c r="M82" s="673">
        <v>1</v>
      </c>
      <c r="N82" s="673"/>
      <c r="O82" s="673">
        <v>54</v>
      </c>
      <c r="P82" s="673"/>
      <c r="Q82" s="673" t="s">
        <v>432</v>
      </c>
    </row>
    <row r="83" spans="1:18" s="630" customFormat="1" ht="13.5">
      <c r="B83" s="682"/>
      <c r="D83" s="127">
        <v>2023</v>
      </c>
      <c r="E83" s="673" t="s">
        <v>432</v>
      </c>
      <c r="F83" s="673"/>
      <c r="G83" s="673" t="s">
        <v>432</v>
      </c>
      <c r="H83" s="673"/>
      <c r="I83" s="673" t="s">
        <v>432</v>
      </c>
      <c r="J83" s="673"/>
      <c r="K83" s="673" t="s">
        <v>432</v>
      </c>
      <c r="L83" s="673"/>
      <c r="M83" s="673" t="s">
        <v>432</v>
      </c>
      <c r="N83" s="673"/>
      <c r="O83" s="673">
        <v>63</v>
      </c>
      <c r="P83" s="673"/>
      <c r="Q83" s="673" t="s">
        <v>432</v>
      </c>
    </row>
    <row r="84" spans="1:18" s="630" customFormat="1" ht="13.5">
      <c r="B84" s="682"/>
      <c r="D84" s="127">
        <v>2024</v>
      </c>
      <c r="E84" s="673" t="s">
        <v>432</v>
      </c>
      <c r="F84" s="673"/>
      <c r="G84" s="673" t="s">
        <v>432</v>
      </c>
      <c r="H84" s="673"/>
      <c r="I84" s="673" t="s">
        <v>432</v>
      </c>
      <c r="J84" s="673"/>
      <c r="K84" s="673" t="s">
        <v>432</v>
      </c>
      <c r="L84" s="673"/>
      <c r="M84" s="673" t="s">
        <v>432</v>
      </c>
      <c r="N84" s="673"/>
      <c r="O84" s="673">
        <v>71</v>
      </c>
      <c r="P84" s="673"/>
      <c r="Q84" s="673" t="s">
        <v>432</v>
      </c>
    </row>
    <row r="85" spans="1:18" ht="8.1" customHeight="1" thickBot="1">
      <c r="A85" s="657"/>
      <c r="B85" s="658"/>
      <c r="C85" s="657"/>
      <c r="D85" s="657"/>
      <c r="E85" s="657"/>
      <c r="F85" s="657"/>
      <c r="G85" s="683"/>
      <c r="H85" s="657"/>
      <c r="I85" s="683"/>
      <c r="J85" s="657"/>
      <c r="K85" s="683"/>
      <c r="L85" s="657"/>
      <c r="M85" s="683"/>
      <c r="N85" s="657"/>
      <c r="O85" s="683"/>
      <c r="P85" s="683"/>
      <c r="Q85" s="684"/>
      <c r="R85" s="657"/>
    </row>
    <row r="86" spans="1:18" s="660" customFormat="1" ht="15" customHeight="1">
      <c r="B86" s="685"/>
      <c r="G86" s="686"/>
      <c r="I86" s="686"/>
      <c r="K86" s="686"/>
      <c r="N86" s="687"/>
      <c r="O86" s="687"/>
      <c r="P86" s="687"/>
      <c r="Q86" s="687"/>
      <c r="R86" s="688" t="s">
        <v>226</v>
      </c>
    </row>
    <row r="87" spans="1:18" s="660" customFormat="1" ht="13.5" customHeight="1">
      <c r="B87" s="685"/>
      <c r="G87" s="686"/>
      <c r="I87" s="686"/>
      <c r="K87" s="686"/>
      <c r="O87" s="686"/>
      <c r="P87" s="686"/>
      <c r="Q87" s="689"/>
      <c r="R87" s="613" t="s">
        <v>283</v>
      </c>
    </row>
    <row r="88" spans="1:18" ht="10.5" customHeight="1">
      <c r="B88" s="690"/>
      <c r="G88" s="691"/>
      <c r="I88" s="691"/>
      <c r="K88" s="691"/>
      <c r="O88" s="691"/>
      <c r="P88" s="691"/>
      <c r="Q88" s="692"/>
    </row>
    <row r="89" spans="1:18">
      <c r="B89" s="690"/>
    </row>
    <row r="90" spans="1:18">
      <c r="B90" s="690" t="s">
        <v>2</v>
      </c>
      <c r="C90" s="677"/>
      <c r="D90" s="677"/>
      <c r="E90" s="677"/>
      <c r="F90" s="677"/>
      <c r="G90" s="677"/>
      <c r="H90" s="677"/>
      <c r="I90" s="693"/>
      <c r="J90" s="677"/>
      <c r="K90" s="693"/>
      <c r="L90" s="677"/>
      <c r="M90" s="693"/>
      <c r="N90" s="677"/>
      <c r="O90" s="693"/>
      <c r="P90" s="693"/>
      <c r="Q90" s="693"/>
    </row>
    <row r="91" spans="1:18">
      <c r="B91" s="677"/>
      <c r="C91" s="677"/>
      <c r="D91" s="677"/>
      <c r="E91" s="677"/>
      <c r="F91" s="677"/>
      <c r="G91" s="677"/>
      <c r="H91" s="677"/>
      <c r="I91" s="693"/>
      <c r="J91" s="677"/>
      <c r="K91" s="693"/>
      <c r="L91" s="677"/>
      <c r="M91" s="693"/>
      <c r="N91" s="677"/>
      <c r="O91" s="693"/>
      <c r="P91" s="693"/>
      <c r="Q91" s="693"/>
    </row>
    <row r="93" spans="1:18">
      <c r="K93" s="617"/>
    </row>
    <row r="94" spans="1:18">
      <c r="K94" s="620"/>
    </row>
  </sheetData>
  <printOptions horizontalCentered="1"/>
  <pageMargins left="0.39370078740157483" right="0.39370078740157483" top="0.55118110236220474" bottom="0.39370078740157483" header="0.51181102362204722" footer="0.39370078740157483"/>
  <pageSetup paperSize="9" scale="73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E17960-AE20-4855-B473-3161F27B0AF5}">
  <sheetPr>
    <tabColor rgb="FF92D050"/>
  </sheetPr>
  <dimension ref="A1:O87"/>
  <sheetViews>
    <sheetView view="pageBreakPreview" zoomScale="80" zoomScaleNormal="100" zoomScaleSheetLayoutView="80" workbookViewId="0">
      <selection activeCell="B7" sqref="B7"/>
    </sheetView>
  </sheetViews>
  <sheetFormatPr defaultColWidth="10.6640625" defaultRowHeight="16.5"/>
  <cols>
    <col min="1" max="1" width="2" style="81" customWidth="1"/>
    <col min="2" max="2" width="14.1640625" style="81" customWidth="1"/>
    <col min="3" max="3" width="9.6640625" style="81" customWidth="1"/>
    <col min="4" max="4" width="16" style="82" customWidth="1"/>
    <col min="5" max="5" width="22.1640625" style="81" customWidth="1"/>
    <col min="6" max="6" width="2.33203125" style="81" customWidth="1"/>
    <col min="7" max="9" width="18.33203125" style="83" customWidth="1"/>
    <col min="10" max="10" width="2" style="81" customWidth="1"/>
    <col min="11" max="11" width="10.6640625" style="81"/>
    <col min="12" max="15" width="10.6640625" style="84"/>
    <col min="16" max="16384" width="10.6640625" style="81"/>
  </cols>
  <sheetData>
    <row r="1" spans="1:15">
      <c r="J1" s="69" t="s">
        <v>0</v>
      </c>
    </row>
    <row r="2" spans="1:15">
      <c r="J2" s="70" t="s">
        <v>1</v>
      </c>
    </row>
    <row r="5" spans="1:15" ht="16.5" customHeight="1">
      <c r="A5" s="85"/>
      <c r="B5" s="85" t="s">
        <v>240</v>
      </c>
      <c r="C5" s="86" t="s">
        <v>468</v>
      </c>
      <c r="D5" s="87"/>
      <c r="E5" s="86"/>
      <c r="F5" s="86"/>
      <c r="G5" s="85"/>
      <c r="H5" s="85"/>
      <c r="I5" s="85"/>
      <c r="J5" s="86"/>
      <c r="K5" s="86"/>
      <c r="L5" s="88"/>
    </row>
    <row r="6" spans="1:15" ht="14.1" customHeight="1">
      <c r="A6" s="85"/>
      <c r="B6" s="85"/>
      <c r="C6" s="89" t="s">
        <v>469</v>
      </c>
      <c r="D6" s="87"/>
      <c r="E6" s="86"/>
      <c r="F6" s="86"/>
      <c r="G6" s="85"/>
      <c r="H6" s="85"/>
      <c r="I6" s="85"/>
      <c r="J6" s="86"/>
      <c r="K6" s="86"/>
      <c r="L6" s="88"/>
    </row>
    <row r="7" spans="1:15" ht="16.5" customHeight="1">
      <c r="A7" s="90"/>
      <c r="B7" s="90" t="s">
        <v>241</v>
      </c>
      <c r="C7" s="91" t="s">
        <v>470</v>
      </c>
      <c r="D7" s="92"/>
      <c r="E7" s="91"/>
      <c r="F7" s="91"/>
      <c r="G7" s="90"/>
      <c r="H7" s="90"/>
      <c r="I7" s="90"/>
      <c r="J7" s="91"/>
      <c r="K7" s="91"/>
    </row>
    <row r="8" spans="1:15" s="98" customFormat="1" ht="8.1" customHeight="1" thickBot="1">
      <c r="A8" s="93"/>
      <c r="B8" s="93"/>
      <c r="C8" s="93"/>
      <c r="D8" s="94"/>
      <c r="E8" s="93"/>
      <c r="F8" s="93"/>
      <c r="G8" s="95"/>
      <c r="H8" s="95"/>
      <c r="I8" s="95"/>
      <c r="J8" s="93"/>
      <c r="K8" s="96"/>
      <c r="L8" s="97"/>
      <c r="M8" s="97"/>
      <c r="N8" s="97"/>
      <c r="O8" s="97"/>
    </row>
    <row r="9" spans="1:15" s="98" customFormat="1" ht="15" customHeight="1" thickTop="1">
      <c r="A9" s="99"/>
      <c r="B9" s="100"/>
      <c r="C9" s="101"/>
      <c r="D9" s="102"/>
      <c r="E9" s="103" t="s">
        <v>459</v>
      </c>
      <c r="F9" s="103"/>
      <c r="G9" s="845" t="s">
        <v>236</v>
      </c>
      <c r="H9" s="845"/>
      <c r="I9" s="845"/>
      <c r="J9" s="104"/>
      <c r="K9" s="105"/>
      <c r="L9" s="97"/>
      <c r="M9" s="97"/>
      <c r="N9" s="97"/>
      <c r="O9" s="97"/>
    </row>
    <row r="10" spans="1:15" s="98" customFormat="1" ht="18" customHeight="1">
      <c r="A10" s="100"/>
      <c r="B10" s="99" t="s">
        <v>3</v>
      </c>
      <c r="C10" s="100"/>
      <c r="D10" s="104" t="s">
        <v>460</v>
      </c>
      <c r="E10" s="106" t="s">
        <v>21</v>
      </c>
      <c r="F10" s="106"/>
      <c r="G10" s="107"/>
      <c r="H10" s="108" t="s">
        <v>237</v>
      </c>
      <c r="I10" s="107"/>
      <c r="J10" s="109"/>
      <c r="L10" s="97"/>
      <c r="M10" s="97"/>
      <c r="N10" s="97"/>
      <c r="O10" s="97"/>
    </row>
    <row r="11" spans="1:15" s="98" customFormat="1" ht="14.25" customHeight="1">
      <c r="A11" s="102"/>
      <c r="B11" s="110" t="s">
        <v>5</v>
      </c>
      <c r="C11" s="102"/>
      <c r="D11" s="111" t="s">
        <v>461</v>
      </c>
      <c r="E11" s="112" t="s">
        <v>462</v>
      </c>
      <c r="F11" s="112"/>
      <c r="G11" s="113" t="s">
        <v>4</v>
      </c>
      <c r="H11" s="113" t="s">
        <v>433</v>
      </c>
      <c r="I11" s="113" t="s">
        <v>235</v>
      </c>
      <c r="J11" s="111"/>
      <c r="L11" s="97"/>
      <c r="M11" s="97"/>
      <c r="N11" s="97"/>
      <c r="O11" s="97"/>
    </row>
    <row r="12" spans="1:15" s="118" customFormat="1" ht="14.25" customHeight="1">
      <c r="A12" s="114"/>
      <c r="B12" s="114"/>
      <c r="C12" s="115"/>
      <c r="D12" s="116"/>
      <c r="E12" s="116"/>
      <c r="F12" s="116"/>
      <c r="G12" s="117" t="s">
        <v>19</v>
      </c>
      <c r="H12" s="117" t="s">
        <v>296</v>
      </c>
      <c r="I12" s="117" t="s">
        <v>164</v>
      </c>
      <c r="J12" s="116"/>
      <c r="L12" s="119"/>
      <c r="M12" s="119"/>
      <c r="N12" s="119"/>
      <c r="O12" s="119"/>
    </row>
    <row r="13" spans="1:15" s="98" customFormat="1" ht="8.1" customHeight="1">
      <c r="A13" s="120"/>
      <c r="B13" s="120"/>
      <c r="C13" s="120"/>
      <c r="D13" s="121"/>
      <c r="E13" s="122"/>
      <c r="F13" s="122"/>
      <c r="G13" s="122"/>
      <c r="H13" s="122"/>
      <c r="I13" s="122"/>
      <c r="J13" s="122"/>
      <c r="L13" s="97"/>
      <c r="M13" s="97"/>
      <c r="N13" s="97"/>
      <c r="O13" s="97"/>
    </row>
    <row r="14" spans="1:15" s="98" customFormat="1" ht="13.5" customHeight="1">
      <c r="A14" s="123"/>
      <c r="B14" s="123" t="s">
        <v>463</v>
      </c>
      <c r="C14" s="124"/>
      <c r="D14" s="121">
        <v>2022</v>
      </c>
      <c r="E14" s="122">
        <v>545588</v>
      </c>
      <c r="F14" s="125"/>
      <c r="G14" s="122">
        <v>40116</v>
      </c>
      <c r="H14" s="122">
        <v>34036</v>
      </c>
      <c r="I14" s="122">
        <v>6080</v>
      </c>
      <c r="J14" s="122"/>
      <c r="L14" s="97"/>
      <c r="M14" s="97"/>
      <c r="N14" s="97"/>
      <c r="O14" s="97"/>
    </row>
    <row r="15" spans="1:15" s="98" customFormat="1" ht="13.5" customHeight="1">
      <c r="A15" s="126"/>
      <c r="B15" s="126"/>
      <c r="C15" s="124"/>
      <c r="D15" s="121">
        <v>2023</v>
      </c>
      <c r="E15" s="122">
        <v>599967</v>
      </c>
      <c r="F15" s="125"/>
      <c r="G15" s="122">
        <v>37620</v>
      </c>
      <c r="H15" s="122">
        <v>31597</v>
      </c>
      <c r="I15" s="122">
        <v>6023</v>
      </c>
      <c r="J15" s="125"/>
      <c r="L15" s="97"/>
      <c r="M15" s="97"/>
      <c r="N15" s="97"/>
      <c r="O15" s="97"/>
    </row>
    <row r="16" spans="1:15" s="98" customFormat="1" ht="13.5" customHeight="1">
      <c r="A16" s="126"/>
      <c r="B16" s="126"/>
      <c r="C16" s="124"/>
      <c r="D16" s="121">
        <v>2024</v>
      </c>
      <c r="E16" s="122">
        <v>638060</v>
      </c>
      <c r="F16" s="125"/>
      <c r="G16" s="122">
        <v>38967</v>
      </c>
      <c r="H16" s="122">
        <v>32498</v>
      </c>
      <c r="I16" s="122">
        <v>6469</v>
      </c>
      <c r="J16" s="125"/>
      <c r="L16" s="97"/>
      <c r="M16" s="97"/>
      <c r="N16" s="97"/>
      <c r="O16" s="97"/>
    </row>
    <row r="17" spans="1:15" s="98" customFormat="1" ht="6.6" customHeight="1">
      <c r="A17" s="126"/>
      <c r="B17" s="126"/>
      <c r="C17" s="124"/>
      <c r="D17" s="121"/>
      <c r="E17" s="125"/>
      <c r="F17" s="125"/>
      <c r="G17" s="125"/>
      <c r="H17" s="125"/>
      <c r="I17" s="125"/>
      <c r="J17" s="125"/>
      <c r="L17" s="97"/>
      <c r="M17" s="97"/>
      <c r="N17" s="97"/>
      <c r="O17" s="97"/>
    </row>
    <row r="18" spans="1:15" s="98" customFormat="1" ht="13.5" customHeight="1">
      <c r="A18" s="73"/>
      <c r="B18" s="74" t="s">
        <v>6</v>
      </c>
      <c r="C18" s="124"/>
      <c r="D18" s="127">
        <v>2022</v>
      </c>
      <c r="E18" s="125">
        <v>76028</v>
      </c>
      <c r="F18" s="125"/>
      <c r="G18" s="125">
        <v>2914</v>
      </c>
      <c r="H18" s="125">
        <v>2062</v>
      </c>
      <c r="I18" s="125">
        <v>852</v>
      </c>
      <c r="J18" s="125"/>
      <c r="L18" s="97"/>
      <c r="M18" s="97"/>
      <c r="N18" s="97"/>
      <c r="O18" s="97"/>
    </row>
    <row r="19" spans="1:15" s="98" customFormat="1" ht="13.5" customHeight="1">
      <c r="A19" s="75"/>
      <c r="B19" s="76"/>
      <c r="C19" s="124"/>
      <c r="D19" s="127">
        <v>2023</v>
      </c>
      <c r="E19" s="125">
        <v>87604</v>
      </c>
      <c r="F19" s="125"/>
      <c r="G19" s="125">
        <v>2421</v>
      </c>
      <c r="H19" s="125">
        <v>1449</v>
      </c>
      <c r="I19" s="125">
        <v>972</v>
      </c>
      <c r="J19" s="125"/>
      <c r="L19" s="97"/>
      <c r="M19" s="97"/>
      <c r="N19" s="97"/>
      <c r="O19" s="97"/>
    </row>
    <row r="20" spans="1:15" s="98" customFormat="1" ht="13.5" customHeight="1">
      <c r="A20" s="75"/>
      <c r="B20" s="76"/>
      <c r="C20" s="124"/>
      <c r="D20" s="127">
        <v>2024</v>
      </c>
      <c r="E20" s="125">
        <v>97466</v>
      </c>
      <c r="F20" s="125"/>
      <c r="G20" s="125">
        <v>2624</v>
      </c>
      <c r="H20" s="125">
        <v>1591</v>
      </c>
      <c r="I20" s="125">
        <v>1033</v>
      </c>
      <c r="J20" s="125"/>
      <c r="L20" s="97"/>
      <c r="M20" s="97"/>
      <c r="N20" s="97"/>
      <c r="O20" s="97"/>
    </row>
    <row r="21" spans="1:15" s="98" customFormat="1" ht="6.6" customHeight="1">
      <c r="A21" s="75"/>
      <c r="B21" s="76"/>
      <c r="C21" s="128"/>
      <c r="D21" s="127"/>
      <c r="E21" s="125"/>
      <c r="F21" s="125"/>
      <c r="G21" s="125"/>
      <c r="H21" s="125"/>
      <c r="I21" s="125"/>
      <c r="J21" s="125"/>
      <c r="L21" s="97"/>
      <c r="M21" s="97"/>
      <c r="N21" s="97"/>
      <c r="O21" s="97"/>
    </row>
    <row r="22" spans="1:15" s="98" customFormat="1" ht="13.5" customHeight="1">
      <c r="A22" s="77"/>
      <c r="B22" s="78" t="s">
        <v>7</v>
      </c>
      <c r="C22" s="124"/>
      <c r="D22" s="127">
        <v>2022</v>
      </c>
      <c r="E22" s="125">
        <v>25547</v>
      </c>
      <c r="F22" s="125"/>
      <c r="G22" s="125">
        <v>2980</v>
      </c>
      <c r="H22" s="125">
        <v>2462</v>
      </c>
      <c r="I22" s="125">
        <v>518</v>
      </c>
      <c r="J22" s="125"/>
      <c r="L22" s="97"/>
      <c r="M22" s="97"/>
      <c r="N22" s="97"/>
      <c r="O22" s="97"/>
    </row>
    <row r="23" spans="1:15" s="98" customFormat="1" ht="13.5" customHeight="1">
      <c r="A23" s="77"/>
      <c r="B23" s="78"/>
      <c r="C23" s="124"/>
      <c r="D23" s="127">
        <v>2023</v>
      </c>
      <c r="E23" s="125">
        <v>28130</v>
      </c>
      <c r="F23" s="125"/>
      <c r="G23" s="125">
        <v>2476</v>
      </c>
      <c r="H23" s="125">
        <v>1926</v>
      </c>
      <c r="I23" s="125">
        <v>550</v>
      </c>
      <c r="J23" s="125"/>
      <c r="L23" s="97"/>
      <c r="M23" s="97"/>
      <c r="N23" s="97"/>
      <c r="O23" s="97"/>
    </row>
    <row r="24" spans="1:15" s="98" customFormat="1" ht="13.5" customHeight="1">
      <c r="A24" s="77"/>
      <c r="B24" s="78"/>
      <c r="C24" s="124"/>
      <c r="D24" s="127">
        <v>2024</v>
      </c>
      <c r="E24" s="125">
        <v>27756</v>
      </c>
      <c r="F24" s="125"/>
      <c r="G24" s="125">
        <v>2601</v>
      </c>
      <c r="H24" s="125">
        <v>2073</v>
      </c>
      <c r="I24" s="125">
        <v>528</v>
      </c>
      <c r="J24" s="125"/>
      <c r="L24" s="97"/>
      <c r="M24" s="97"/>
      <c r="N24" s="97"/>
      <c r="O24" s="97"/>
    </row>
    <row r="25" spans="1:15" s="98" customFormat="1" ht="6" customHeight="1">
      <c r="A25" s="129"/>
      <c r="B25" s="130"/>
      <c r="C25" s="124"/>
      <c r="D25" s="127"/>
      <c r="E25" s="125"/>
      <c r="F25" s="125"/>
      <c r="G25" s="125"/>
      <c r="H25" s="125"/>
      <c r="I25" s="125"/>
      <c r="J25" s="125"/>
      <c r="L25" s="97"/>
      <c r="M25" s="97"/>
      <c r="N25" s="97"/>
      <c r="O25" s="97"/>
    </row>
    <row r="26" spans="1:15" s="98" customFormat="1" ht="13.5" customHeight="1">
      <c r="A26" s="77"/>
      <c r="B26" s="78" t="s">
        <v>8</v>
      </c>
      <c r="C26" s="124"/>
      <c r="D26" s="127">
        <v>2022</v>
      </c>
      <c r="E26" s="125">
        <v>12664</v>
      </c>
      <c r="F26" s="125"/>
      <c r="G26" s="125">
        <v>3285</v>
      </c>
      <c r="H26" s="125">
        <v>2949</v>
      </c>
      <c r="I26" s="125">
        <v>336</v>
      </c>
      <c r="J26" s="125"/>
      <c r="L26" s="97"/>
      <c r="M26" s="97"/>
      <c r="N26" s="97"/>
      <c r="O26" s="97"/>
    </row>
    <row r="27" spans="1:15" s="98" customFormat="1" ht="13.5" customHeight="1">
      <c r="A27" s="77"/>
      <c r="B27" s="78"/>
      <c r="C27" s="124"/>
      <c r="D27" s="127">
        <v>2023</v>
      </c>
      <c r="E27" s="125">
        <v>13062</v>
      </c>
      <c r="F27" s="125"/>
      <c r="G27" s="125">
        <v>2085</v>
      </c>
      <c r="H27" s="125">
        <v>1758</v>
      </c>
      <c r="I27" s="125">
        <v>327</v>
      </c>
      <c r="J27" s="125"/>
      <c r="L27" s="97"/>
      <c r="M27" s="97"/>
      <c r="N27" s="97"/>
      <c r="O27" s="97"/>
    </row>
    <row r="28" spans="1:15" s="98" customFormat="1" ht="13.5" customHeight="1">
      <c r="A28" s="77"/>
      <c r="B28" s="78"/>
      <c r="C28" s="124"/>
      <c r="D28" s="127">
        <v>2024</v>
      </c>
      <c r="E28" s="125">
        <v>13397</v>
      </c>
      <c r="F28" s="125"/>
      <c r="G28" s="125">
        <v>1902</v>
      </c>
      <c r="H28" s="125">
        <v>1562</v>
      </c>
      <c r="I28" s="125">
        <v>340</v>
      </c>
      <c r="J28" s="125"/>
      <c r="L28" s="97"/>
      <c r="M28" s="97"/>
      <c r="N28" s="97"/>
      <c r="O28" s="97"/>
    </row>
    <row r="29" spans="1:15" s="98" customFormat="1" ht="6.6" customHeight="1">
      <c r="A29" s="131"/>
      <c r="B29" s="132"/>
      <c r="C29" s="124"/>
      <c r="D29" s="127"/>
      <c r="E29" s="125"/>
      <c r="F29" s="125"/>
      <c r="G29" s="125"/>
      <c r="H29" s="125"/>
      <c r="I29" s="125"/>
      <c r="J29" s="125"/>
      <c r="L29" s="97"/>
      <c r="M29" s="97"/>
      <c r="N29" s="97"/>
      <c r="O29" s="97"/>
    </row>
    <row r="30" spans="1:15" s="98" customFormat="1" ht="13.5" customHeight="1">
      <c r="A30" s="77"/>
      <c r="B30" s="78" t="s">
        <v>9</v>
      </c>
      <c r="C30" s="124"/>
      <c r="D30" s="127">
        <v>2022</v>
      </c>
      <c r="E30" s="125">
        <v>19713</v>
      </c>
      <c r="F30" s="125"/>
      <c r="G30" s="125">
        <v>1608</v>
      </c>
      <c r="H30" s="125">
        <v>1382</v>
      </c>
      <c r="I30" s="125">
        <v>226</v>
      </c>
      <c r="J30" s="125"/>
      <c r="L30" s="97"/>
      <c r="M30" s="97"/>
      <c r="N30" s="97"/>
      <c r="O30" s="97"/>
    </row>
    <row r="31" spans="1:15" s="98" customFormat="1" ht="13.5" customHeight="1">
      <c r="A31" s="77"/>
      <c r="B31" s="78"/>
      <c r="C31" s="124"/>
      <c r="D31" s="127">
        <v>2023</v>
      </c>
      <c r="E31" s="125">
        <v>21592</v>
      </c>
      <c r="F31" s="125"/>
      <c r="G31" s="125">
        <v>1044</v>
      </c>
      <c r="H31" s="125">
        <v>860</v>
      </c>
      <c r="I31" s="125">
        <v>184</v>
      </c>
      <c r="J31" s="125"/>
      <c r="L31" s="97"/>
      <c r="M31" s="97"/>
      <c r="N31" s="97"/>
      <c r="O31" s="97"/>
    </row>
    <row r="32" spans="1:15" s="98" customFormat="1" ht="13.5" customHeight="1">
      <c r="A32" s="77"/>
      <c r="B32" s="78"/>
      <c r="C32" s="124"/>
      <c r="D32" s="127">
        <v>2024</v>
      </c>
      <c r="E32" s="125">
        <v>23055</v>
      </c>
      <c r="F32" s="125"/>
      <c r="G32" s="125">
        <v>674</v>
      </c>
      <c r="H32" s="125">
        <v>430</v>
      </c>
      <c r="I32" s="125">
        <v>244</v>
      </c>
      <c r="J32" s="125"/>
      <c r="L32" s="97"/>
      <c r="M32" s="97"/>
      <c r="N32" s="97"/>
      <c r="O32" s="97"/>
    </row>
    <row r="33" spans="1:15" s="98" customFormat="1" ht="6.6" customHeight="1">
      <c r="A33" s="77"/>
      <c r="B33" s="78"/>
      <c r="C33" s="124"/>
      <c r="D33" s="127"/>
      <c r="E33" s="125"/>
      <c r="F33" s="125"/>
      <c r="G33" s="125"/>
      <c r="H33" s="125"/>
      <c r="I33" s="125"/>
      <c r="J33" s="125"/>
      <c r="L33" s="97"/>
      <c r="M33" s="97"/>
      <c r="N33" s="97"/>
      <c r="O33" s="97"/>
    </row>
    <row r="34" spans="1:15" s="98" customFormat="1" ht="13.5" customHeight="1">
      <c r="A34" s="77"/>
      <c r="B34" s="78" t="s">
        <v>10</v>
      </c>
      <c r="C34" s="124"/>
      <c r="D34" s="127">
        <v>2022</v>
      </c>
      <c r="E34" s="125">
        <v>26934</v>
      </c>
      <c r="F34" s="125"/>
      <c r="G34" s="125">
        <v>2254</v>
      </c>
      <c r="H34" s="125">
        <v>1920</v>
      </c>
      <c r="I34" s="125">
        <v>334</v>
      </c>
      <c r="J34" s="125"/>
      <c r="L34" s="97"/>
      <c r="M34" s="97"/>
      <c r="N34" s="97"/>
      <c r="O34" s="97"/>
    </row>
    <row r="35" spans="1:15" s="98" customFormat="1" ht="13.5" customHeight="1">
      <c r="A35" s="77"/>
      <c r="B35" s="78"/>
      <c r="C35" s="124"/>
      <c r="D35" s="127">
        <v>2023</v>
      </c>
      <c r="E35" s="125">
        <v>28907</v>
      </c>
      <c r="F35" s="125"/>
      <c r="G35" s="125">
        <v>1639</v>
      </c>
      <c r="H35" s="125">
        <v>1275</v>
      </c>
      <c r="I35" s="125">
        <v>364</v>
      </c>
      <c r="J35" s="125"/>
      <c r="L35" s="97"/>
      <c r="M35" s="97"/>
      <c r="N35" s="97"/>
      <c r="O35" s="97"/>
    </row>
    <row r="36" spans="1:15" s="98" customFormat="1" ht="13.5" customHeight="1">
      <c r="A36" s="77"/>
      <c r="B36" s="78"/>
      <c r="C36" s="124"/>
      <c r="D36" s="127">
        <v>2024</v>
      </c>
      <c r="E36" s="125">
        <v>30368</v>
      </c>
      <c r="F36" s="125"/>
      <c r="G36" s="125">
        <v>1651</v>
      </c>
      <c r="H36" s="125">
        <v>1276</v>
      </c>
      <c r="I36" s="125">
        <v>375</v>
      </c>
      <c r="J36" s="125"/>
      <c r="L36" s="97"/>
      <c r="M36" s="97"/>
      <c r="N36" s="97"/>
      <c r="O36" s="97"/>
    </row>
    <row r="37" spans="1:15" s="98" customFormat="1" ht="6.6" customHeight="1">
      <c r="A37" s="77"/>
      <c r="B37" s="78"/>
      <c r="C37" s="124"/>
      <c r="D37" s="127"/>
      <c r="E37" s="125"/>
      <c r="F37" s="125"/>
      <c r="G37" s="125"/>
      <c r="H37" s="125"/>
      <c r="I37" s="125"/>
      <c r="J37" s="125"/>
      <c r="L37" s="97"/>
      <c r="M37" s="97"/>
      <c r="N37" s="97"/>
      <c r="O37" s="97"/>
    </row>
    <row r="38" spans="1:15" s="98" customFormat="1" ht="13.5" customHeight="1">
      <c r="A38" s="77"/>
      <c r="B38" s="78" t="s">
        <v>11</v>
      </c>
      <c r="C38" s="124"/>
      <c r="D38" s="127">
        <v>2022</v>
      </c>
      <c r="E38" s="125">
        <v>22517</v>
      </c>
      <c r="F38" s="125"/>
      <c r="G38" s="125">
        <v>1286</v>
      </c>
      <c r="H38" s="125">
        <v>838</v>
      </c>
      <c r="I38" s="125">
        <v>448</v>
      </c>
      <c r="J38" s="125"/>
      <c r="L38" s="97"/>
      <c r="M38" s="97"/>
      <c r="N38" s="97"/>
      <c r="O38" s="97"/>
    </row>
    <row r="39" spans="1:15" s="98" customFormat="1" ht="13.5" customHeight="1">
      <c r="A39" s="77"/>
      <c r="B39" s="78"/>
      <c r="C39" s="124"/>
      <c r="D39" s="127">
        <v>2023</v>
      </c>
      <c r="E39" s="125">
        <v>23591</v>
      </c>
      <c r="F39" s="125"/>
      <c r="G39" s="125">
        <v>1090</v>
      </c>
      <c r="H39" s="125">
        <v>647</v>
      </c>
      <c r="I39" s="125">
        <v>443</v>
      </c>
      <c r="J39" s="125"/>
      <c r="L39" s="97"/>
      <c r="M39" s="97"/>
      <c r="N39" s="97"/>
      <c r="O39" s="97"/>
    </row>
    <row r="40" spans="1:15" s="98" customFormat="1" ht="13.5" customHeight="1">
      <c r="A40" s="77"/>
      <c r="B40" s="78"/>
      <c r="C40" s="124"/>
      <c r="D40" s="127">
        <v>2024</v>
      </c>
      <c r="E40" s="125">
        <v>24322</v>
      </c>
      <c r="F40" s="125"/>
      <c r="G40" s="125">
        <v>1239</v>
      </c>
      <c r="H40" s="125">
        <v>775</v>
      </c>
      <c r="I40" s="125">
        <v>464</v>
      </c>
      <c r="J40" s="125"/>
      <c r="L40" s="97"/>
      <c r="M40" s="97"/>
      <c r="N40" s="97"/>
      <c r="O40" s="97"/>
    </row>
    <row r="41" spans="1:15" s="98" customFormat="1" ht="6.6" customHeight="1">
      <c r="A41" s="77"/>
      <c r="B41" s="78"/>
      <c r="C41" s="124"/>
      <c r="D41" s="127"/>
      <c r="E41" s="125"/>
      <c r="F41" s="125"/>
      <c r="G41" s="125"/>
      <c r="H41" s="125"/>
      <c r="I41" s="125"/>
      <c r="J41" s="125"/>
      <c r="L41" s="97"/>
      <c r="M41" s="97"/>
      <c r="N41" s="97"/>
      <c r="O41" s="97"/>
    </row>
    <row r="42" spans="1:15" s="98" customFormat="1" ht="13.5" customHeight="1">
      <c r="A42" s="77"/>
      <c r="B42" s="78" t="s">
        <v>14</v>
      </c>
      <c r="C42" s="124"/>
      <c r="D42" s="127">
        <v>2022</v>
      </c>
      <c r="E42" s="125">
        <v>48694</v>
      </c>
      <c r="F42" s="125"/>
      <c r="G42" s="125">
        <v>13990</v>
      </c>
      <c r="H42" s="125">
        <v>13561</v>
      </c>
      <c r="I42" s="125">
        <v>429</v>
      </c>
      <c r="J42" s="125"/>
      <c r="L42" s="97"/>
      <c r="M42" s="97"/>
      <c r="N42" s="97"/>
      <c r="O42" s="97"/>
    </row>
    <row r="43" spans="1:15" s="98" customFormat="1" ht="13.5" customHeight="1">
      <c r="A43" s="77"/>
      <c r="B43" s="78"/>
      <c r="C43" s="124"/>
      <c r="D43" s="127">
        <v>2023</v>
      </c>
      <c r="E43" s="125">
        <v>53389</v>
      </c>
      <c r="F43" s="125"/>
      <c r="G43" s="125">
        <v>17408</v>
      </c>
      <c r="H43" s="125">
        <v>17043</v>
      </c>
      <c r="I43" s="125">
        <v>365</v>
      </c>
      <c r="J43" s="125"/>
      <c r="L43" s="97"/>
      <c r="M43" s="97"/>
      <c r="N43" s="97"/>
      <c r="O43" s="97"/>
    </row>
    <row r="44" spans="1:15" s="98" customFormat="1" ht="13.5" customHeight="1">
      <c r="A44" s="77"/>
      <c r="B44" s="78"/>
      <c r="C44" s="124"/>
      <c r="D44" s="127">
        <v>2024</v>
      </c>
      <c r="E44" s="125">
        <v>56605</v>
      </c>
      <c r="F44" s="125"/>
      <c r="G44" s="125">
        <v>16852</v>
      </c>
      <c r="H44" s="125">
        <v>16428</v>
      </c>
      <c r="I44" s="125">
        <v>424</v>
      </c>
      <c r="J44" s="125"/>
      <c r="L44" s="97"/>
      <c r="M44" s="97"/>
      <c r="N44" s="97"/>
      <c r="O44" s="97"/>
    </row>
    <row r="45" spans="1:15" s="98" customFormat="1" ht="6.6" customHeight="1">
      <c r="A45" s="77"/>
      <c r="B45" s="78"/>
      <c r="C45" s="124"/>
      <c r="D45" s="127"/>
      <c r="E45" s="125"/>
      <c r="F45" s="125"/>
      <c r="G45" s="125"/>
      <c r="H45" s="125"/>
      <c r="I45" s="125"/>
      <c r="J45" s="125"/>
      <c r="L45" s="97"/>
      <c r="M45" s="97"/>
      <c r="N45" s="97"/>
      <c r="O45" s="97"/>
    </row>
    <row r="46" spans="1:15" s="98" customFormat="1" ht="13.5" customHeight="1">
      <c r="A46" s="77"/>
      <c r="B46" s="78" t="s">
        <v>12</v>
      </c>
      <c r="C46" s="124"/>
      <c r="D46" s="127">
        <v>2022</v>
      </c>
      <c r="E46" s="125">
        <v>40281</v>
      </c>
      <c r="F46" s="125"/>
      <c r="G46" s="125">
        <v>2886</v>
      </c>
      <c r="H46" s="125">
        <v>2183</v>
      </c>
      <c r="I46" s="125">
        <v>703</v>
      </c>
      <c r="J46" s="125"/>
      <c r="L46" s="97"/>
      <c r="M46" s="97"/>
      <c r="N46" s="97"/>
      <c r="O46" s="97"/>
    </row>
    <row r="47" spans="1:15" s="98" customFormat="1" ht="13.5" customHeight="1">
      <c r="A47" s="77"/>
      <c r="B47" s="78"/>
      <c r="C47" s="124"/>
      <c r="D47" s="127">
        <v>2023</v>
      </c>
      <c r="E47" s="125">
        <v>41659</v>
      </c>
      <c r="F47" s="125"/>
      <c r="G47" s="125">
        <v>2009</v>
      </c>
      <c r="H47" s="125">
        <v>1368</v>
      </c>
      <c r="I47" s="125">
        <v>641</v>
      </c>
      <c r="J47" s="125"/>
      <c r="L47" s="97"/>
      <c r="M47" s="97"/>
      <c r="N47" s="97"/>
      <c r="O47" s="97"/>
    </row>
    <row r="48" spans="1:15" s="98" customFormat="1" ht="13.5" customHeight="1">
      <c r="A48" s="77"/>
      <c r="B48" s="78"/>
      <c r="C48" s="124"/>
      <c r="D48" s="127">
        <v>2024</v>
      </c>
      <c r="E48" s="125">
        <v>43638</v>
      </c>
      <c r="F48" s="125"/>
      <c r="G48" s="125">
        <v>2653</v>
      </c>
      <c r="H48" s="125">
        <v>1984</v>
      </c>
      <c r="I48" s="125">
        <v>669</v>
      </c>
      <c r="J48" s="125"/>
      <c r="L48" s="97"/>
      <c r="M48" s="97"/>
      <c r="N48" s="97"/>
      <c r="O48" s="97"/>
    </row>
    <row r="49" spans="1:15" s="98" customFormat="1" ht="6.6" customHeight="1">
      <c r="A49" s="77"/>
      <c r="B49" s="78"/>
      <c r="C49" s="124"/>
      <c r="D49" s="127"/>
      <c r="E49" s="125"/>
      <c r="F49" s="125"/>
      <c r="G49" s="125"/>
      <c r="H49" s="125"/>
      <c r="I49" s="125"/>
      <c r="J49" s="125"/>
      <c r="L49" s="97"/>
      <c r="M49" s="97"/>
      <c r="N49" s="97"/>
      <c r="O49" s="97"/>
    </row>
    <row r="50" spans="1:15" s="98" customFormat="1" ht="13.5" customHeight="1">
      <c r="A50" s="77"/>
      <c r="B50" s="78" t="s">
        <v>13</v>
      </c>
      <c r="C50" s="124"/>
      <c r="D50" s="127">
        <v>2022</v>
      </c>
      <c r="E50" s="125">
        <v>2279</v>
      </c>
      <c r="F50" s="125"/>
      <c r="G50" s="125">
        <v>583</v>
      </c>
      <c r="H50" s="125">
        <v>520</v>
      </c>
      <c r="I50" s="125">
        <v>63</v>
      </c>
      <c r="J50" s="125"/>
      <c r="L50" s="97"/>
      <c r="M50" s="97"/>
      <c r="N50" s="97"/>
      <c r="O50" s="97"/>
    </row>
    <row r="51" spans="1:15" s="98" customFormat="1" ht="13.5" customHeight="1">
      <c r="A51" s="77"/>
      <c r="B51" s="78"/>
      <c r="C51" s="124"/>
      <c r="D51" s="127">
        <v>2023</v>
      </c>
      <c r="E51" s="125">
        <v>2318</v>
      </c>
      <c r="F51" s="125"/>
      <c r="G51" s="125">
        <v>569</v>
      </c>
      <c r="H51" s="125">
        <v>513</v>
      </c>
      <c r="I51" s="125">
        <v>56</v>
      </c>
      <c r="J51" s="125"/>
      <c r="L51" s="97"/>
      <c r="M51" s="97"/>
      <c r="N51" s="97"/>
      <c r="O51" s="97"/>
    </row>
    <row r="52" spans="1:15" s="98" customFormat="1" ht="13.5" customHeight="1">
      <c r="A52" s="77"/>
      <c r="B52" s="78"/>
      <c r="C52" s="124"/>
      <c r="D52" s="127">
        <v>2024</v>
      </c>
      <c r="E52" s="125">
        <v>2517</v>
      </c>
      <c r="F52" s="125"/>
      <c r="G52" s="125">
        <v>747</v>
      </c>
      <c r="H52" s="125">
        <v>677</v>
      </c>
      <c r="I52" s="125">
        <v>70</v>
      </c>
      <c r="J52" s="125"/>
      <c r="L52" s="97"/>
      <c r="M52" s="97"/>
      <c r="N52" s="97"/>
      <c r="O52" s="97"/>
    </row>
    <row r="53" spans="1:15" s="98" customFormat="1" ht="6.6" customHeight="1">
      <c r="A53" s="77"/>
      <c r="B53" s="78"/>
      <c r="C53" s="124"/>
      <c r="D53" s="127"/>
      <c r="E53" s="125"/>
      <c r="F53" s="125"/>
      <c r="G53" s="125"/>
      <c r="H53" s="125"/>
      <c r="I53" s="125"/>
      <c r="J53" s="125"/>
      <c r="L53" s="97"/>
      <c r="M53" s="97"/>
      <c r="N53" s="97"/>
      <c r="O53" s="97"/>
    </row>
    <row r="54" spans="1:15" s="98" customFormat="1" ht="13.5" customHeight="1">
      <c r="A54" s="133"/>
      <c r="B54" s="134" t="s">
        <v>17</v>
      </c>
      <c r="C54" s="124"/>
      <c r="D54" s="127">
        <v>2022</v>
      </c>
      <c r="E54" s="125">
        <v>156815</v>
      </c>
      <c r="F54" s="125"/>
      <c r="G54" s="125">
        <v>3208</v>
      </c>
      <c r="H54" s="125">
        <v>2205</v>
      </c>
      <c r="I54" s="125">
        <v>1003</v>
      </c>
      <c r="J54" s="125"/>
      <c r="L54" s="97"/>
      <c r="M54" s="97"/>
      <c r="N54" s="97"/>
      <c r="O54" s="97"/>
    </row>
    <row r="55" spans="1:15" s="98" customFormat="1" ht="13.5" customHeight="1">
      <c r="A55" s="133"/>
      <c r="B55" s="134"/>
      <c r="C55" s="124"/>
      <c r="D55" s="127">
        <v>2023</v>
      </c>
      <c r="E55" s="125">
        <v>173487</v>
      </c>
      <c r="F55" s="125"/>
      <c r="G55" s="125">
        <v>2586</v>
      </c>
      <c r="H55" s="125">
        <v>1549</v>
      </c>
      <c r="I55" s="125">
        <v>1037</v>
      </c>
      <c r="J55" s="125"/>
      <c r="L55" s="97"/>
      <c r="M55" s="97"/>
      <c r="N55" s="97"/>
      <c r="O55" s="97"/>
    </row>
    <row r="56" spans="1:15" s="98" customFormat="1" ht="13.5" customHeight="1">
      <c r="A56" s="133"/>
      <c r="B56" s="134"/>
      <c r="C56" s="124"/>
      <c r="D56" s="127">
        <v>2024</v>
      </c>
      <c r="E56" s="125">
        <v>187156</v>
      </c>
      <c r="F56" s="125"/>
      <c r="G56" s="125">
        <v>2726</v>
      </c>
      <c r="H56" s="125">
        <v>1609</v>
      </c>
      <c r="I56" s="125">
        <v>1117</v>
      </c>
      <c r="J56" s="125"/>
      <c r="L56" s="97"/>
      <c r="M56" s="97"/>
      <c r="N56" s="97"/>
      <c r="O56" s="97"/>
    </row>
    <row r="57" spans="1:15" s="98" customFormat="1" ht="6.6" customHeight="1">
      <c r="A57" s="129"/>
      <c r="B57" s="130"/>
      <c r="C57" s="124"/>
      <c r="D57" s="127"/>
      <c r="E57" s="125"/>
      <c r="F57" s="125"/>
      <c r="G57" s="125"/>
      <c r="H57" s="125"/>
      <c r="I57" s="125"/>
      <c r="J57" s="125"/>
      <c r="L57" s="97"/>
      <c r="M57" s="97"/>
      <c r="N57" s="97"/>
      <c r="O57" s="97"/>
    </row>
    <row r="58" spans="1:15" s="98" customFormat="1" ht="13.5" customHeight="1">
      <c r="A58" s="133"/>
      <c r="B58" s="134" t="s">
        <v>18</v>
      </c>
      <c r="C58" s="124"/>
      <c r="D58" s="127">
        <v>2022</v>
      </c>
      <c r="E58" s="125">
        <v>12084</v>
      </c>
      <c r="F58" s="125"/>
      <c r="G58" s="125">
        <v>1196</v>
      </c>
      <c r="H58" s="125">
        <v>914</v>
      </c>
      <c r="I58" s="125">
        <v>282</v>
      </c>
      <c r="J58" s="125"/>
      <c r="L58" s="97"/>
      <c r="M58" s="97"/>
      <c r="N58" s="97"/>
      <c r="O58" s="97"/>
    </row>
    <row r="59" spans="1:15" s="98" customFormat="1" ht="13.5" customHeight="1">
      <c r="A59" s="133"/>
      <c r="B59" s="134"/>
      <c r="C59" s="124"/>
      <c r="D59" s="127">
        <v>2023</v>
      </c>
      <c r="E59" s="125">
        <v>12356</v>
      </c>
      <c r="F59" s="125"/>
      <c r="G59" s="125">
        <v>874</v>
      </c>
      <c r="H59" s="125">
        <v>621</v>
      </c>
      <c r="I59" s="125">
        <v>253</v>
      </c>
      <c r="J59" s="125"/>
      <c r="L59" s="97"/>
      <c r="M59" s="97"/>
      <c r="N59" s="97"/>
      <c r="O59" s="97"/>
    </row>
    <row r="60" spans="1:15" s="98" customFormat="1" ht="13.5" customHeight="1">
      <c r="A60" s="133"/>
      <c r="B60" s="134"/>
      <c r="C60" s="124"/>
      <c r="D60" s="127">
        <v>2024</v>
      </c>
      <c r="E60" s="125">
        <v>12456</v>
      </c>
      <c r="F60" s="125"/>
      <c r="G60" s="125">
        <v>806</v>
      </c>
      <c r="H60" s="125">
        <v>535</v>
      </c>
      <c r="I60" s="125">
        <v>271</v>
      </c>
      <c r="J60" s="125"/>
      <c r="L60" s="97"/>
      <c r="M60" s="97"/>
      <c r="N60" s="97"/>
      <c r="O60" s="97"/>
    </row>
    <row r="61" spans="1:15" s="98" customFormat="1" ht="6.6" customHeight="1">
      <c r="A61" s="129"/>
      <c r="B61" s="130"/>
      <c r="C61" s="124"/>
      <c r="D61" s="127"/>
      <c r="E61" s="125"/>
      <c r="F61" s="125"/>
      <c r="G61" s="125"/>
      <c r="H61" s="125"/>
      <c r="I61" s="125"/>
      <c r="J61" s="125"/>
      <c r="L61" s="97"/>
      <c r="M61" s="97"/>
      <c r="N61" s="97"/>
      <c r="O61" s="97"/>
    </row>
    <row r="62" spans="1:15" s="98" customFormat="1" ht="13.5" customHeight="1">
      <c r="A62" s="133"/>
      <c r="B62" s="134" t="s">
        <v>15</v>
      </c>
      <c r="C62" s="124"/>
      <c r="D62" s="127">
        <v>2022</v>
      </c>
      <c r="E62" s="125">
        <v>17623</v>
      </c>
      <c r="F62" s="125"/>
      <c r="G62" s="125">
        <v>838</v>
      </c>
      <c r="H62" s="125">
        <v>569</v>
      </c>
      <c r="I62" s="125">
        <v>269</v>
      </c>
      <c r="J62" s="125"/>
      <c r="L62" s="97"/>
      <c r="M62" s="97"/>
      <c r="N62" s="97"/>
      <c r="O62" s="97"/>
    </row>
    <row r="63" spans="1:15" s="98" customFormat="1" ht="13.5" customHeight="1">
      <c r="A63" s="133"/>
      <c r="B63" s="134"/>
      <c r="C63" s="124"/>
      <c r="D63" s="127">
        <v>2023</v>
      </c>
      <c r="E63" s="125">
        <v>19053</v>
      </c>
      <c r="F63" s="125"/>
      <c r="G63" s="125">
        <v>625</v>
      </c>
      <c r="H63" s="125">
        <v>377</v>
      </c>
      <c r="I63" s="125">
        <v>248</v>
      </c>
      <c r="J63" s="125"/>
      <c r="L63" s="97"/>
      <c r="M63" s="97"/>
      <c r="N63" s="97"/>
      <c r="O63" s="97"/>
    </row>
    <row r="64" spans="1:15" s="98" customFormat="1" ht="13.5" customHeight="1">
      <c r="A64" s="133"/>
      <c r="B64" s="134"/>
      <c r="C64" s="124"/>
      <c r="D64" s="127">
        <v>2024</v>
      </c>
      <c r="E64" s="125">
        <v>20224</v>
      </c>
      <c r="F64" s="125"/>
      <c r="G64" s="125">
        <v>985</v>
      </c>
      <c r="H64" s="125">
        <v>666</v>
      </c>
      <c r="I64" s="125">
        <v>319</v>
      </c>
      <c r="J64" s="125"/>
      <c r="L64" s="97"/>
      <c r="M64" s="97"/>
      <c r="N64" s="97"/>
      <c r="O64" s="97"/>
    </row>
    <row r="65" spans="1:15" s="98" customFormat="1" ht="6.6" customHeight="1">
      <c r="A65" s="129"/>
      <c r="B65" s="130"/>
      <c r="C65" s="124"/>
      <c r="D65" s="127"/>
      <c r="E65" s="125"/>
      <c r="F65" s="125"/>
      <c r="G65" s="125"/>
      <c r="H65" s="125"/>
      <c r="I65" s="125"/>
      <c r="J65" s="125"/>
      <c r="L65" s="97"/>
      <c r="M65" s="97"/>
      <c r="N65" s="97"/>
      <c r="O65" s="97"/>
    </row>
    <row r="66" spans="1:15" s="98" customFormat="1" ht="13.5" customHeight="1">
      <c r="A66" s="77"/>
      <c r="B66" s="78" t="s">
        <v>16</v>
      </c>
      <c r="C66" s="124"/>
      <c r="D66" s="127">
        <v>2022</v>
      </c>
      <c r="E66" s="125">
        <v>19508</v>
      </c>
      <c r="F66" s="125"/>
      <c r="G66" s="125">
        <v>1049</v>
      </c>
      <c r="H66" s="125">
        <v>662</v>
      </c>
      <c r="I66" s="125">
        <v>387</v>
      </c>
      <c r="J66" s="125"/>
      <c r="L66" s="97"/>
      <c r="M66" s="97"/>
      <c r="N66" s="97"/>
      <c r="O66" s="97"/>
    </row>
    <row r="67" spans="1:15" s="98" customFormat="1" ht="13.5" customHeight="1">
      <c r="A67" s="77"/>
      <c r="B67" s="78"/>
      <c r="C67" s="124"/>
      <c r="D67" s="127">
        <v>2023</v>
      </c>
      <c r="E67" s="125">
        <v>21417</v>
      </c>
      <c r="F67" s="125"/>
      <c r="G67" s="125">
        <v>855</v>
      </c>
      <c r="H67" s="125">
        <v>477</v>
      </c>
      <c r="I67" s="125">
        <v>378</v>
      </c>
      <c r="J67" s="125"/>
      <c r="L67" s="97"/>
      <c r="M67" s="97"/>
      <c r="N67" s="97"/>
      <c r="O67" s="97"/>
    </row>
    <row r="68" spans="1:15" s="98" customFormat="1" ht="13.5" customHeight="1">
      <c r="A68" s="77"/>
      <c r="B68" s="78"/>
      <c r="C68" s="124"/>
      <c r="D68" s="127">
        <v>2024</v>
      </c>
      <c r="E68" s="125">
        <v>21733</v>
      </c>
      <c r="F68" s="125"/>
      <c r="G68" s="125">
        <v>915</v>
      </c>
      <c r="H68" s="125">
        <v>507</v>
      </c>
      <c r="I68" s="125">
        <v>408</v>
      </c>
      <c r="J68" s="125"/>
      <c r="L68" s="97"/>
      <c r="M68" s="97"/>
      <c r="N68" s="97"/>
      <c r="O68" s="97"/>
    </row>
    <row r="69" spans="1:15" s="98" customFormat="1" ht="6.6" customHeight="1">
      <c r="A69" s="129"/>
      <c r="B69" s="130"/>
      <c r="C69" s="124"/>
      <c r="D69" s="127"/>
      <c r="E69" s="125"/>
      <c r="F69" s="125"/>
      <c r="G69" s="125"/>
      <c r="H69" s="125"/>
      <c r="I69" s="125"/>
      <c r="J69" s="125"/>
      <c r="L69" s="97"/>
      <c r="M69" s="97"/>
      <c r="N69" s="97"/>
      <c r="O69" s="97"/>
    </row>
    <row r="70" spans="1:15" s="98" customFormat="1" ht="13.5" customHeight="1">
      <c r="A70" s="77"/>
      <c r="B70" s="78" t="s">
        <v>20</v>
      </c>
      <c r="C70" s="124"/>
      <c r="D70" s="127">
        <v>2022</v>
      </c>
      <c r="E70" s="125">
        <v>62428</v>
      </c>
      <c r="F70" s="125"/>
      <c r="G70" s="125">
        <v>1811</v>
      </c>
      <c r="H70" s="125">
        <v>1599</v>
      </c>
      <c r="I70" s="125">
        <v>212</v>
      </c>
      <c r="J70" s="125"/>
      <c r="L70" s="97"/>
      <c r="M70" s="97"/>
      <c r="N70" s="97"/>
      <c r="O70" s="97"/>
    </row>
    <row r="71" spans="1:15" s="98" customFormat="1" ht="13.5" customHeight="1">
      <c r="A71" s="129"/>
      <c r="B71" s="130"/>
      <c r="C71" s="124"/>
      <c r="D71" s="127">
        <v>2023</v>
      </c>
      <c r="E71" s="125">
        <v>70733</v>
      </c>
      <c r="F71" s="125"/>
      <c r="G71" s="125">
        <v>1771</v>
      </c>
      <c r="H71" s="125">
        <v>1585</v>
      </c>
      <c r="I71" s="125">
        <v>186</v>
      </c>
      <c r="J71" s="135"/>
      <c r="L71" s="97"/>
      <c r="M71" s="97"/>
      <c r="N71" s="97"/>
      <c r="O71" s="97"/>
    </row>
    <row r="72" spans="1:15" s="98" customFormat="1" ht="13.5" customHeight="1">
      <c r="A72" s="129"/>
      <c r="B72" s="130"/>
      <c r="C72" s="124"/>
      <c r="D72" s="127">
        <v>2024</v>
      </c>
      <c r="E72" s="125">
        <v>74443</v>
      </c>
      <c r="F72" s="125"/>
      <c r="G72" s="125">
        <v>2417</v>
      </c>
      <c r="H72" s="125">
        <v>2217</v>
      </c>
      <c r="I72" s="125">
        <v>200</v>
      </c>
      <c r="J72" s="135"/>
      <c r="L72" s="97"/>
      <c r="M72" s="97"/>
      <c r="N72" s="97"/>
      <c r="O72" s="97"/>
    </row>
    <row r="73" spans="1:15" s="98" customFormat="1" ht="6.6" customHeight="1">
      <c r="A73" s="129"/>
      <c r="B73" s="130"/>
      <c r="C73" s="124"/>
      <c r="D73" s="127"/>
      <c r="E73" s="125"/>
      <c r="F73" s="125"/>
      <c r="G73" s="125"/>
      <c r="H73" s="125"/>
      <c r="I73" s="125"/>
      <c r="J73" s="135"/>
      <c r="L73" s="97"/>
      <c r="M73" s="97"/>
      <c r="N73" s="97"/>
      <c r="O73" s="97"/>
    </row>
    <row r="74" spans="1:15" s="98" customFormat="1" ht="13.5" customHeight="1">
      <c r="A74" s="77"/>
      <c r="B74" s="78" t="s">
        <v>78</v>
      </c>
      <c r="C74" s="124"/>
      <c r="D74" s="127">
        <v>2022</v>
      </c>
      <c r="E74" s="125">
        <v>564</v>
      </c>
      <c r="F74" s="125"/>
      <c r="G74" s="125">
        <v>95</v>
      </c>
      <c r="H74" s="125">
        <v>84</v>
      </c>
      <c r="I74" s="125">
        <v>11</v>
      </c>
      <c r="J74" s="135"/>
      <c r="L74" s="97"/>
      <c r="M74" s="97"/>
      <c r="N74" s="97"/>
      <c r="O74" s="97"/>
    </row>
    <row r="75" spans="1:15" s="98" customFormat="1" ht="13.5" customHeight="1">
      <c r="A75" s="77"/>
      <c r="B75" s="78"/>
      <c r="C75" s="124"/>
      <c r="D75" s="127">
        <v>2023</v>
      </c>
      <c r="E75" s="125">
        <v>569</v>
      </c>
      <c r="F75" s="125"/>
      <c r="G75" s="125">
        <v>85</v>
      </c>
      <c r="H75" s="125">
        <v>73</v>
      </c>
      <c r="I75" s="125">
        <v>12</v>
      </c>
      <c r="J75" s="135"/>
      <c r="L75" s="97"/>
      <c r="M75" s="97"/>
      <c r="N75" s="97"/>
      <c r="O75" s="97"/>
    </row>
    <row r="76" spans="1:15" s="98" customFormat="1" ht="13.5" customHeight="1">
      <c r="A76" s="77"/>
      <c r="B76" s="78"/>
      <c r="C76" s="124"/>
      <c r="D76" s="127">
        <v>2024</v>
      </c>
      <c r="E76" s="125">
        <v>604</v>
      </c>
      <c r="F76" s="125"/>
      <c r="G76" s="125">
        <v>96</v>
      </c>
      <c r="H76" s="125">
        <v>91</v>
      </c>
      <c r="I76" s="125">
        <v>5</v>
      </c>
      <c r="J76" s="135"/>
      <c r="L76" s="97"/>
      <c r="M76" s="97"/>
      <c r="N76" s="97"/>
      <c r="O76" s="97"/>
    </row>
    <row r="77" spans="1:15" s="98" customFormat="1" ht="6.6" customHeight="1">
      <c r="A77" s="77"/>
      <c r="B77" s="78"/>
      <c r="C77" s="128"/>
      <c r="D77" s="127"/>
      <c r="E77" s="125"/>
      <c r="F77" s="125"/>
      <c r="G77" s="125"/>
      <c r="H77" s="125"/>
      <c r="I77" s="125"/>
      <c r="J77" s="135"/>
      <c r="L77" s="97"/>
      <c r="M77" s="97"/>
      <c r="N77" s="97"/>
      <c r="O77" s="97"/>
    </row>
    <row r="78" spans="1:15" s="98" customFormat="1" ht="13.5" customHeight="1">
      <c r="A78" s="77"/>
      <c r="B78" s="78" t="s">
        <v>77</v>
      </c>
      <c r="C78" s="128"/>
      <c r="D78" s="127">
        <v>2022</v>
      </c>
      <c r="E78" s="125">
        <v>1909</v>
      </c>
      <c r="F78" s="125"/>
      <c r="G78" s="125">
        <v>133</v>
      </c>
      <c r="H78" s="125">
        <v>126</v>
      </c>
      <c r="I78" s="125">
        <v>7</v>
      </c>
      <c r="J78" s="135"/>
      <c r="L78" s="97"/>
      <c r="M78" s="97"/>
      <c r="N78" s="97"/>
      <c r="O78" s="97"/>
    </row>
    <row r="79" spans="1:15" s="98" customFormat="1" ht="13.5" customHeight="1">
      <c r="A79" s="136"/>
      <c r="B79" s="130"/>
      <c r="C79" s="128"/>
      <c r="D79" s="127">
        <v>2023</v>
      </c>
      <c r="E79" s="125">
        <v>2100</v>
      </c>
      <c r="F79" s="125"/>
      <c r="G79" s="125">
        <v>83</v>
      </c>
      <c r="H79" s="125">
        <v>76</v>
      </c>
      <c r="I79" s="125">
        <v>7</v>
      </c>
      <c r="L79" s="97"/>
      <c r="M79" s="97"/>
      <c r="N79" s="97"/>
      <c r="O79" s="97"/>
    </row>
    <row r="80" spans="1:15" s="98" customFormat="1" ht="13.5" customHeight="1">
      <c r="A80" s="130"/>
      <c r="B80" s="130"/>
      <c r="C80" s="128"/>
      <c r="D80" s="127">
        <v>2024</v>
      </c>
      <c r="E80" s="125">
        <v>2320</v>
      </c>
      <c r="F80" s="125"/>
      <c r="G80" s="125">
        <v>79</v>
      </c>
      <c r="H80" s="125">
        <v>77</v>
      </c>
      <c r="I80" s="125">
        <v>2</v>
      </c>
      <c r="L80" s="97"/>
      <c r="M80" s="97"/>
      <c r="N80" s="97"/>
      <c r="O80" s="97"/>
    </row>
    <row r="81" spans="1:15" s="98" customFormat="1" ht="6.6" customHeight="1" thickBot="1">
      <c r="A81" s="137"/>
      <c r="B81" s="137"/>
      <c r="C81" s="138"/>
      <c r="D81" s="139"/>
      <c r="E81" s="140"/>
      <c r="F81" s="140"/>
      <c r="G81" s="140"/>
      <c r="H81" s="140"/>
      <c r="I81" s="140"/>
      <c r="J81" s="140"/>
      <c r="L81" s="97"/>
      <c r="M81" s="97"/>
      <c r="N81" s="97"/>
      <c r="O81" s="97"/>
    </row>
    <row r="82" spans="1:15" s="145" customFormat="1" ht="16.5" customHeight="1">
      <c r="A82" s="141"/>
      <c r="B82" s="141"/>
      <c r="C82" s="142"/>
      <c r="D82" s="143"/>
      <c r="E82" s="144"/>
      <c r="F82" s="144"/>
      <c r="G82" s="144"/>
      <c r="H82" s="144"/>
      <c r="I82" s="144"/>
      <c r="J82" s="79" t="s">
        <v>464</v>
      </c>
      <c r="L82" s="146"/>
      <c r="M82" s="146"/>
      <c r="N82" s="146"/>
      <c r="O82" s="146"/>
    </row>
    <row r="83" spans="1:15" s="145" customFormat="1" ht="14.25">
      <c r="D83" s="147"/>
      <c r="G83" s="148"/>
      <c r="H83" s="148"/>
      <c r="I83" s="148"/>
      <c r="J83" s="79" t="s">
        <v>465</v>
      </c>
      <c r="L83" s="146"/>
      <c r="M83" s="146"/>
      <c r="N83" s="146"/>
      <c r="O83" s="146"/>
    </row>
    <row r="84" spans="1:15" s="145" customFormat="1" ht="14.25">
      <c r="D84" s="147"/>
      <c r="G84" s="148"/>
      <c r="H84" s="148"/>
      <c r="I84" s="149"/>
      <c r="J84" s="80" t="s">
        <v>466</v>
      </c>
      <c r="L84" s="146"/>
      <c r="M84" s="146"/>
      <c r="N84" s="146"/>
      <c r="O84" s="146"/>
    </row>
    <row r="85" spans="1:15" s="145" customFormat="1" ht="14.25">
      <c r="D85" s="147"/>
      <c r="G85" s="148"/>
      <c r="H85" s="148"/>
      <c r="I85" s="149"/>
      <c r="J85" s="80" t="s">
        <v>467</v>
      </c>
      <c r="L85" s="146"/>
      <c r="M85" s="146"/>
      <c r="N85" s="146"/>
      <c r="O85" s="146"/>
    </row>
    <row r="86" spans="1:15" s="98" customFormat="1" ht="13.5">
      <c r="D86" s="150"/>
      <c r="G86" s="151"/>
      <c r="H86" s="151"/>
      <c r="I86" s="151"/>
      <c r="L86" s="97"/>
      <c r="M86" s="97"/>
      <c r="N86" s="97"/>
      <c r="O86" s="97"/>
    </row>
    <row r="87" spans="1:15" s="98" customFormat="1" ht="13.5">
      <c r="D87" s="150"/>
      <c r="G87" s="151"/>
      <c r="H87" s="151"/>
      <c r="I87" s="151"/>
      <c r="L87" s="97"/>
      <c r="M87" s="97"/>
      <c r="N87" s="97"/>
      <c r="O87" s="97"/>
    </row>
  </sheetData>
  <mergeCells count="1">
    <mergeCell ref="G9:I9"/>
  </mergeCells>
  <printOptions horizontalCentered="1"/>
  <pageMargins left="0.55118110236220497" right="0.55118110236220497" top="0.59055118110236204" bottom="0.39370078740157499" header="0.39370078740157499" footer="0.39370078740157499"/>
  <pageSetup paperSize="9" scale="75" orientation="portrait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4F5A74E-3318-4289-ABDB-86FC0BF1F8B2}">
  <sheetPr>
    <tabColor rgb="FF92D050"/>
    <pageSetUpPr fitToPage="1"/>
  </sheetPr>
  <dimension ref="A1:N86"/>
  <sheetViews>
    <sheetView showGridLines="0" view="pageBreakPreview" zoomScale="70" zoomScaleNormal="100" zoomScaleSheetLayoutView="70" workbookViewId="0">
      <selection activeCell="Y50" sqref="Y50"/>
    </sheetView>
  </sheetViews>
  <sheetFormatPr defaultColWidth="9.83203125" defaultRowHeight="16.5"/>
  <cols>
    <col min="1" max="1" width="1.5" style="222" customWidth="1"/>
    <col min="2" max="2" width="15" style="222" customWidth="1"/>
    <col min="3" max="3" width="8.1640625" style="222" customWidth="1"/>
    <col min="4" max="4" width="14.83203125" style="222" customWidth="1"/>
    <col min="5" max="5" width="13" style="222" customWidth="1"/>
    <col min="6" max="8" width="12.83203125" style="222" customWidth="1"/>
    <col min="9" max="9" width="14.5" style="222" customWidth="1"/>
    <col min="10" max="10" width="12.83203125" style="222" customWidth="1"/>
    <col min="11" max="11" width="14.1640625" style="222" customWidth="1"/>
    <col min="12" max="12" width="1.83203125" style="222" customWidth="1"/>
    <col min="13" max="16384" width="9.83203125" style="222"/>
  </cols>
  <sheetData>
    <row r="1" spans="1:14">
      <c r="L1" s="69" t="s">
        <v>0</v>
      </c>
    </row>
    <row r="2" spans="1:14">
      <c r="L2" s="70" t="s">
        <v>1</v>
      </c>
    </row>
    <row r="5" spans="1:14">
      <c r="B5" s="219" t="s">
        <v>270</v>
      </c>
      <c r="C5" s="665" t="s">
        <v>619</v>
      </c>
      <c r="D5" s="665"/>
    </row>
    <row r="6" spans="1:14">
      <c r="B6" s="619" t="s">
        <v>271</v>
      </c>
      <c r="C6" s="620" t="s">
        <v>620</v>
      </c>
      <c r="D6" s="620"/>
    </row>
    <row r="7" spans="1:14" ht="15" customHeight="1" thickBot="1"/>
    <row r="8" spans="1:14" ht="8.1" customHeight="1" thickTop="1">
      <c r="A8" s="668"/>
      <c r="B8" s="625"/>
      <c r="C8" s="625"/>
      <c r="D8" s="625"/>
      <c r="E8" s="623"/>
      <c r="F8" s="623"/>
      <c r="G8" s="623"/>
      <c r="H8" s="623"/>
      <c r="I8" s="623"/>
      <c r="J8" s="623"/>
      <c r="K8" s="623"/>
      <c r="L8" s="623"/>
    </row>
    <row r="9" spans="1:14" s="630" customFormat="1" ht="15" customHeight="1">
      <c r="A9" s="626"/>
      <c r="B9" s="648" t="s">
        <v>3</v>
      </c>
      <c r="C9" s="648"/>
      <c r="D9" s="627" t="s">
        <v>460</v>
      </c>
      <c r="E9" s="628" t="s">
        <v>4</v>
      </c>
      <c r="F9" s="629" t="s">
        <v>124</v>
      </c>
      <c r="G9" s="629" t="s">
        <v>123</v>
      </c>
      <c r="H9" s="629" t="s">
        <v>122</v>
      </c>
      <c r="I9" s="629" t="s">
        <v>218</v>
      </c>
      <c r="J9" s="629" t="s">
        <v>121</v>
      </c>
      <c r="K9" s="629" t="s">
        <v>120</v>
      </c>
      <c r="L9" s="629"/>
    </row>
    <row r="10" spans="1:14" s="630" customFormat="1" ht="15" customHeight="1">
      <c r="A10" s="626"/>
      <c r="B10" s="631" t="s">
        <v>5</v>
      </c>
      <c r="C10" s="631"/>
      <c r="D10" s="632" t="s">
        <v>461</v>
      </c>
      <c r="E10" s="633" t="s">
        <v>19</v>
      </c>
      <c r="F10" s="634" t="s">
        <v>170</v>
      </c>
      <c r="G10" s="634" t="s">
        <v>171</v>
      </c>
      <c r="H10" s="634" t="s">
        <v>200</v>
      </c>
      <c r="I10" s="634" t="s">
        <v>176</v>
      </c>
      <c r="J10" s="634"/>
      <c r="K10" s="629" t="s">
        <v>113</v>
      </c>
      <c r="L10" s="629"/>
    </row>
    <row r="11" spans="1:14" s="630" customFormat="1" ht="15" customHeight="1">
      <c r="A11" s="626"/>
      <c r="E11" s="679"/>
      <c r="F11" s="634"/>
      <c r="G11" s="634"/>
      <c r="H11" s="634" t="s">
        <v>2</v>
      </c>
      <c r="I11" s="634"/>
      <c r="J11" s="629"/>
      <c r="K11" s="629" t="s">
        <v>112</v>
      </c>
      <c r="L11" s="629"/>
    </row>
    <row r="12" spans="1:14" s="630" customFormat="1" ht="14.25" customHeight="1">
      <c r="A12" s="626"/>
      <c r="E12" s="626"/>
      <c r="F12" s="637"/>
      <c r="G12" s="629" t="s">
        <v>2</v>
      </c>
      <c r="H12" s="629" t="s">
        <v>2</v>
      </c>
      <c r="I12" s="629" t="s">
        <v>2</v>
      </c>
      <c r="J12" s="634"/>
      <c r="K12" s="634" t="s">
        <v>166</v>
      </c>
      <c r="L12" s="634"/>
    </row>
    <row r="13" spans="1:14" s="630" customFormat="1" ht="14.25" customHeight="1">
      <c r="A13" s="626"/>
      <c r="B13" s="626"/>
      <c r="C13" s="626"/>
      <c r="D13" s="626"/>
      <c r="E13" s="626"/>
      <c r="F13" s="637"/>
      <c r="G13" s="629"/>
      <c r="H13" s="629" t="s">
        <v>2</v>
      </c>
      <c r="I13" s="629" t="s">
        <v>2</v>
      </c>
      <c r="J13" s="637" t="s">
        <v>2</v>
      </c>
      <c r="K13" s="634" t="s">
        <v>169</v>
      </c>
      <c r="L13" s="634"/>
    </row>
    <row r="14" spans="1:14" s="630" customFormat="1" ht="8.1" customHeight="1">
      <c r="A14" s="640"/>
      <c r="B14" s="670"/>
      <c r="C14" s="670"/>
      <c r="D14" s="670"/>
      <c r="E14" s="670"/>
      <c r="F14" s="670"/>
      <c r="G14" s="670"/>
      <c r="H14" s="670"/>
      <c r="I14" s="670"/>
      <c r="J14" s="641" t="s">
        <v>2</v>
      </c>
      <c r="K14" s="670"/>
      <c r="L14" s="670"/>
    </row>
    <row r="15" spans="1:14" s="630" customFormat="1" ht="8.1" customHeight="1">
      <c r="B15" s="680"/>
      <c r="C15" s="680"/>
      <c r="D15" s="680"/>
      <c r="E15" s="680"/>
      <c r="F15" s="680"/>
      <c r="G15" s="680"/>
      <c r="H15" s="680"/>
      <c r="I15" s="680"/>
      <c r="J15" s="646"/>
      <c r="K15" s="680"/>
      <c r="L15" s="680"/>
    </row>
    <row r="16" spans="1:14" s="630" customFormat="1" ht="13.5">
      <c r="A16" s="626"/>
      <c r="B16" s="587" t="s">
        <v>533</v>
      </c>
      <c r="C16" s="648"/>
      <c r="D16" s="121">
        <v>2022</v>
      </c>
      <c r="E16" s="694">
        <f>SUM(F16,G16,H16,I16,J16,K16,'7.16 (2)'!E15,'7.16 (2)'!G15,'7.16 (2)'!I15,'7.16 (2)'!K15,'7.16 (2)'!M15,'7.16 (2)'!O15,'7.16 (2)'!Q15,'7.16 (3)'!E17,'7.16 (3)'!G17,'7.16 (3)'!I17,'7.16 (3)'!K17,'7.16 (3)'!M17,'7.16 (3)'!O17,'7.16 (3)'!Q17,'7.16 (4)'!E17,'7.16 (4)'!G17,'7.16 (4)'!I17,'7.16 (4)'!K17,'7.16 (4)'!M17,'7.16 (4)'!O17,'7.16 (4)'!Q17,'7.16 (5)'!E17,'7.16 (5)'!G17,'7.16 (5)'!I17,'7.16 (5)'!K17,'7.16 (5)'!M17,'7.16 (5)'!O17,'7.16 (5)'!Q17,'7.16 (6)'!F17,'7.16 (6)'!H17,'7.16 (6)'!J17,'7.16 (6)'!L17,'7.16 (6)'!N17,'7.16 (6)'!P17,'7.16 (6)'!T17,'7.16 (6)'!R17)</f>
        <v>4690</v>
      </c>
      <c r="F16" s="649">
        <f t="shared" ref="F16:K18" si="0">SUM(F20,F24,F28,F32,F36,F40,F44,F48,F52,F56,F60,F64,F68,F72,F76,F80)</f>
        <v>475</v>
      </c>
      <c r="G16" s="649">
        <f t="shared" si="0"/>
        <v>266</v>
      </c>
      <c r="H16" s="649">
        <f t="shared" si="0"/>
        <v>281</v>
      </c>
      <c r="I16" s="649">
        <f t="shared" si="0"/>
        <v>76</v>
      </c>
      <c r="J16" s="649">
        <f t="shared" si="0"/>
        <v>23</v>
      </c>
      <c r="K16" s="649">
        <f t="shared" si="0"/>
        <v>7</v>
      </c>
      <c r="L16" s="649"/>
      <c r="N16" s="649"/>
    </row>
    <row r="17" spans="1:14" s="630" customFormat="1" ht="13.5">
      <c r="A17" s="626"/>
      <c r="B17" s="648"/>
      <c r="C17" s="648"/>
      <c r="D17" s="121">
        <v>2023</v>
      </c>
      <c r="E17" s="694">
        <f>SUM(F17,G17,H17,I17,J17,K17,'7.16 (2)'!E16,'7.16 (2)'!G16,'7.16 (2)'!I16,'7.16 (2)'!K16,'7.16 (2)'!M16,'7.16 (2)'!O16,'7.16 (2)'!Q16,'7.16 (3)'!E18,'7.16 (3)'!G18,'7.16 (3)'!I18,'7.16 (3)'!K18,'7.16 (3)'!M18,'7.16 (3)'!O18,'7.16 (3)'!Q18,'7.16 (4)'!E18,'7.16 (4)'!G18,'7.16 (4)'!I18,'7.16 (4)'!K18,'7.16 (4)'!M18,'7.16 (4)'!O18,'7.16 (4)'!Q18,'7.16 (5)'!E18,'7.16 (5)'!G18,'7.16 (5)'!I18,'7.16 (5)'!K18,'7.16 (5)'!M18,'7.16 (5)'!O18,'7.16 (5)'!Q18,'7.16 (6)'!F18,'7.16 (6)'!H18,'7.16 (6)'!J18,'7.16 (6)'!L18,'7.16 (6)'!N18,'7.16 (6)'!P18,'7.16 (6)'!T18,'7.16 (6)'!R18)</f>
        <v>4933</v>
      </c>
      <c r="F17" s="649">
        <f t="shared" si="0"/>
        <v>428</v>
      </c>
      <c r="G17" s="649">
        <f t="shared" si="0"/>
        <v>246</v>
      </c>
      <c r="H17" s="649">
        <f t="shared" si="0"/>
        <v>295</v>
      </c>
      <c r="I17" s="649">
        <f t="shared" si="0"/>
        <v>84</v>
      </c>
      <c r="J17" s="649">
        <f t="shared" si="0"/>
        <v>25</v>
      </c>
      <c r="K17" s="649">
        <f t="shared" si="0"/>
        <v>13</v>
      </c>
      <c r="L17" s="649"/>
      <c r="N17" s="649"/>
    </row>
    <row r="18" spans="1:14" s="630" customFormat="1" ht="13.5">
      <c r="A18" s="626"/>
      <c r="B18" s="648"/>
      <c r="C18" s="648"/>
      <c r="D18" s="121">
        <v>2024</v>
      </c>
      <c r="E18" s="694">
        <f>SUM(F18,G18,H18,I18,J18,K18,'7.16 (2)'!E17,'7.16 (2)'!G17,'7.16 (2)'!I17,'7.16 (2)'!K17,'7.16 (2)'!M17,'7.16 (2)'!O17,'7.16 (2)'!Q17,'7.16 (3)'!E19,'7.16 (3)'!G19,'7.16 (3)'!I19,'7.16 (3)'!K19,'7.16 (3)'!M19,'7.16 (3)'!O19,'7.16 (3)'!Q19,'7.16 (4)'!E19,'7.16 (4)'!G19,'7.16 (4)'!I19,'7.16 (4)'!K19,'7.16 (4)'!M19,'7.16 (4)'!O19,'7.16 (4)'!Q19,'7.16 (5)'!E19,'7.16 (5)'!G19,'7.16 (5)'!I19,'7.16 (5)'!K19,'7.16 (5)'!M19,'7.16 (5)'!O19,'7.16 (5)'!Q19,'7.16 (6)'!F19,'7.16 (6)'!H19,'7.16 (6)'!J19,'7.16 (6)'!L19,'7.16 (6)'!N19,'7.16 (6)'!P19,'7.16 (6)'!T19,'7.16 (6)'!R19)</f>
        <v>5557</v>
      </c>
      <c r="F18" s="649">
        <f t="shared" si="0"/>
        <v>447</v>
      </c>
      <c r="G18" s="649">
        <f t="shared" si="0"/>
        <v>246</v>
      </c>
      <c r="H18" s="649">
        <f t="shared" si="0"/>
        <v>325</v>
      </c>
      <c r="I18" s="649">
        <f t="shared" si="0"/>
        <v>84</v>
      </c>
      <c r="J18" s="649">
        <f t="shared" si="0"/>
        <v>32</v>
      </c>
      <c r="K18" s="649">
        <f t="shared" si="0"/>
        <v>13</v>
      </c>
      <c r="L18" s="649"/>
      <c r="N18" s="649"/>
    </row>
    <row r="19" spans="1:14" s="630" customFormat="1" ht="8.1" customHeight="1">
      <c r="A19" s="626"/>
      <c r="B19" s="648"/>
      <c r="C19" s="648"/>
      <c r="D19" s="127"/>
      <c r="E19" s="695"/>
      <c r="F19" s="595"/>
      <c r="G19" s="595"/>
      <c r="H19" s="595"/>
      <c r="I19" s="595"/>
      <c r="J19" s="651"/>
      <c r="K19" s="651"/>
      <c r="L19" s="649"/>
    </row>
    <row r="20" spans="1:14" s="630" customFormat="1" ht="13.5">
      <c r="A20" s="626"/>
      <c r="B20" s="626" t="s">
        <v>6</v>
      </c>
      <c r="C20" s="626"/>
      <c r="D20" s="127">
        <v>2022</v>
      </c>
      <c r="E20" s="695">
        <f>SUM(F20,G20,H20,I20,J20,K20,'7.16 (2)'!E19,'7.16 (2)'!G19,'7.16 (2)'!I19,'7.16 (2)'!K19,'7.16 (2)'!M19,'7.16 (2)'!O19,'7.16 (2)'!Q19,'7.16 (3)'!E21,'7.16 (3)'!G21,'7.16 (3)'!I21,'7.16 (3)'!K21,'7.16 (3)'!M21,'7.16 (3)'!O21,'7.16 (3)'!Q21,'7.16 (4)'!E21,'7.16 (4)'!G21,'7.16 (4)'!I21,'7.16 (4)'!K21,'7.16 (4)'!M21,'7.16 (4)'!O21,'7.16 (4)'!Q21,'7.16 (5)'!E21,'7.16 (5)'!G21,'7.16 (5)'!I21,'7.16 (5)'!K21,'7.16 (5)'!M21,'7.16 (5)'!O21,'7.16 (5)'!Q21,'7.16 (6)'!F21,'7.16 (6)'!H21,'7.16 (6)'!J21,'7.16 (6)'!L21,'7.16 (6)'!N21,'7.16 (6)'!P21,'7.16 (6)'!R21,'7.16 (6)'!T21)</f>
        <v>489</v>
      </c>
      <c r="F20" s="595">
        <v>51</v>
      </c>
      <c r="G20" s="595">
        <v>52</v>
      </c>
      <c r="H20" s="595">
        <v>29</v>
      </c>
      <c r="I20" s="595">
        <v>13</v>
      </c>
      <c r="J20" s="595">
        <v>2</v>
      </c>
      <c r="K20" s="651" t="s">
        <v>432</v>
      </c>
      <c r="L20" s="595"/>
    </row>
    <row r="21" spans="1:14" s="630" customFormat="1" ht="13.5">
      <c r="A21" s="626"/>
      <c r="B21" s="626"/>
      <c r="C21" s="626"/>
      <c r="D21" s="127">
        <v>2023</v>
      </c>
      <c r="E21" s="695">
        <f>SUM(F21,G21,H21,I21,J21,K21,'7.16 (2)'!E20,'7.16 (2)'!G20,'7.16 (2)'!I20,'7.16 (2)'!K20,'7.16 (2)'!M20,'7.16 (2)'!O20,'7.16 (2)'!Q20,'7.16 (3)'!E22,'7.16 (3)'!G22,'7.16 (3)'!I22,'7.16 (3)'!K22,'7.16 (3)'!M22,'7.16 (3)'!O22,'7.16 (3)'!Q22,'7.16 (4)'!E22,'7.16 (4)'!G22,'7.16 (4)'!I22,'7.16 (4)'!K22,'7.16 (4)'!M22,'7.16 (4)'!O22,'7.16 (4)'!Q22,'7.16 (5)'!E22,'7.16 (5)'!G22,'7.16 (5)'!I22,'7.16 (5)'!K22,'7.16 (5)'!M22,'7.16 (5)'!O22,'7.16 (5)'!Q22,'7.16 (6)'!F22,'7.16 (6)'!H22,'7.16 (6)'!J22,'7.16 (6)'!L22,'7.16 (6)'!N22,'7.16 (6)'!P22,'7.16 (6)'!R22,'7.16 (6)'!T22)</f>
        <v>533</v>
      </c>
      <c r="F21" s="595">
        <v>48</v>
      </c>
      <c r="G21" s="595">
        <v>43</v>
      </c>
      <c r="H21" s="595">
        <v>38</v>
      </c>
      <c r="I21" s="595">
        <v>8</v>
      </c>
      <c r="J21" s="595">
        <v>4</v>
      </c>
      <c r="K21" s="651">
        <v>1</v>
      </c>
      <c r="L21" s="595"/>
    </row>
    <row r="22" spans="1:14" s="630" customFormat="1" ht="13.5">
      <c r="A22" s="626"/>
      <c r="B22" s="626"/>
      <c r="C22" s="626"/>
      <c r="D22" s="127">
        <v>2024</v>
      </c>
      <c r="E22" s="695">
        <f>SUM(F22,G22,H22,I22,J22,K22,'7.16 (2)'!E21,'7.16 (2)'!G21,'7.16 (2)'!I21,'7.16 (2)'!K21,'7.16 (2)'!M21,'7.16 (2)'!O21,'7.16 (2)'!Q21,'7.16 (3)'!E23,'7.16 (3)'!G23,'7.16 (3)'!I23,'7.16 (3)'!K23,'7.16 (3)'!M23,'7.16 (3)'!O23,'7.16 (3)'!Q23,'7.16 (4)'!E23,'7.16 (4)'!G23,'7.16 (4)'!I23,'7.16 (4)'!K23,'7.16 (4)'!M23,'7.16 (4)'!O23,'7.16 (4)'!Q23,'7.16 (5)'!E23,'7.16 (5)'!G23,'7.16 (5)'!I23,'7.16 (5)'!K23,'7.16 (5)'!M23,'7.16 (5)'!O23,'7.16 (5)'!Q23,'7.16 (6)'!F23,'7.16 (6)'!H23,'7.16 (6)'!J23,'7.16 (6)'!L23,'7.16 (6)'!N23,'7.16 (6)'!P23,'7.16 (6)'!R23,'7.16 (6)'!T23)</f>
        <v>499</v>
      </c>
      <c r="F22" s="595">
        <v>50</v>
      </c>
      <c r="G22" s="595">
        <v>41</v>
      </c>
      <c r="H22" s="595">
        <v>32</v>
      </c>
      <c r="I22" s="595">
        <v>10</v>
      </c>
      <c r="J22" s="595">
        <v>2</v>
      </c>
      <c r="K22" s="651">
        <v>2</v>
      </c>
      <c r="L22" s="595"/>
    </row>
    <row r="23" spans="1:14" s="630" customFormat="1" ht="8.1" customHeight="1">
      <c r="A23" s="626"/>
      <c r="B23" s="626"/>
      <c r="C23" s="626"/>
      <c r="D23" s="127"/>
      <c r="E23" s="695"/>
      <c r="F23" s="595"/>
      <c r="G23" s="595"/>
      <c r="H23" s="595"/>
      <c r="I23" s="595"/>
      <c r="J23" s="595"/>
      <c r="K23" s="651"/>
      <c r="L23" s="595"/>
    </row>
    <row r="24" spans="1:14" s="630" customFormat="1" ht="13.5">
      <c r="A24" s="626"/>
      <c r="B24" s="674" t="s">
        <v>7</v>
      </c>
      <c r="C24" s="674"/>
      <c r="D24" s="127">
        <v>2022</v>
      </c>
      <c r="E24" s="695">
        <f>SUM(F24,G24,H24,I24,J24,K24,'7.16 (2)'!E23,'7.16 (2)'!G23,'7.16 (2)'!I23,'7.16 (2)'!K23,'7.16 (2)'!M23,'7.16 (2)'!O23,'7.16 (2)'!Q23,'7.16 (3)'!E25,'7.16 (3)'!G25,'7.16 (3)'!I25,'7.16 (3)'!K25,'7.16 (3)'!M25,'7.16 (3)'!O25,'7.16 (3)'!Q25,'7.16 (4)'!E25,'7.16 (4)'!G25,'7.16 (4)'!I25,'7.16 (4)'!K25,'7.16 (4)'!M25,'7.16 (4)'!O25,'7.16 (4)'!Q25,'7.16 (5)'!E25,'7.16 (5)'!G25,'7.16 (5)'!I25,'7.16 (5)'!K25,'7.16 (5)'!M25,'7.16 (5)'!O25,'7.16 (5)'!Q25,'7.16 (6)'!F25,'7.16 (6)'!H25,'7.16 (6)'!J25,'7.16 (6)'!L25,'7.16 (6)'!N25,'7.16 (6)'!P25,'7.16 (6)'!R25,'7.16 (6)'!T25)</f>
        <v>411</v>
      </c>
      <c r="F24" s="595">
        <v>54</v>
      </c>
      <c r="G24" s="595">
        <v>23</v>
      </c>
      <c r="H24" s="595">
        <v>23</v>
      </c>
      <c r="I24" s="595">
        <v>9</v>
      </c>
      <c r="J24" s="595">
        <v>7</v>
      </c>
      <c r="K24" s="651" t="s">
        <v>432</v>
      </c>
      <c r="L24" s="595"/>
    </row>
    <row r="25" spans="1:14" s="630" customFormat="1" ht="13.5">
      <c r="A25" s="626"/>
      <c r="B25" s="674"/>
      <c r="C25" s="674"/>
      <c r="D25" s="127">
        <v>2023</v>
      </c>
      <c r="E25" s="695">
        <f>SUM(F25,G25,H25,I25,J25,K25,'7.16 (2)'!E24,'7.16 (2)'!G24,'7.16 (2)'!I24,'7.16 (2)'!K24,'7.16 (2)'!M24,'7.16 (2)'!O24,'7.16 (2)'!Q24,'7.16 (3)'!E26,'7.16 (3)'!G26,'7.16 (3)'!I26,'7.16 (3)'!K26,'7.16 (3)'!M26,'7.16 (3)'!O26,'7.16 (3)'!Q26,'7.16 (4)'!E26,'7.16 (4)'!G26,'7.16 (4)'!I26,'7.16 (4)'!K26,'7.16 (4)'!M26,'7.16 (4)'!O26,'7.16 (4)'!Q26,'7.16 (5)'!E26,'7.16 (5)'!G26,'7.16 (5)'!I26,'7.16 (5)'!K26,'7.16 (5)'!M26,'7.16 (5)'!O26,'7.16 (5)'!Q26,'7.16 (6)'!F26,'7.16 (6)'!H26,'7.16 (6)'!J26,'7.16 (6)'!L26,'7.16 (6)'!N26,'7.16 (6)'!P26,'7.16 (6)'!R26,'7.16 (6)'!T26)</f>
        <v>382</v>
      </c>
      <c r="F25" s="595">
        <v>37</v>
      </c>
      <c r="G25" s="595">
        <v>22</v>
      </c>
      <c r="H25" s="595">
        <v>17</v>
      </c>
      <c r="I25" s="595">
        <v>4</v>
      </c>
      <c r="J25" s="595">
        <v>3</v>
      </c>
      <c r="K25" s="651" t="s">
        <v>432</v>
      </c>
      <c r="L25" s="595"/>
    </row>
    <row r="26" spans="1:14" s="630" customFormat="1" ht="13.5">
      <c r="A26" s="626"/>
      <c r="B26" s="674"/>
      <c r="C26" s="674"/>
      <c r="D26" s="127">
        <v>2024</v>
      </c>
      <c r="E26" s="695">
        <f>SUM(F26,G26,H26,I26,J26,K26,'7.16 (2)'!E25,'7.16 (2)'!G25,'7.16 (2)'!I25,'7.16 (2)'!K25,'7.16 (2)'!M25,'7.16 (2)'!O25,'7.16 (2)'!Q25,'7.16 (3)'!E27,'7.16 (3)'!G27,'7.16 (3)'!I27,'7.16 (3)'!K27,'7.16 (3)'!M27,'7.16 (3)'!O27,'7.16 (3)'!Q27,'7.16 (4)'!E27,'7.16 (4)'!G27,'7.16 (4)'!I27,'7.16 (4)'!K27,'7.16 (4)'!M27,'7.16 (4)'!O27,'7.16 (4)'!Q27,'7.16 (5)'!E27,'7.16 (5)'!G27,'7.16 (5)'!I27,'7.16 (5)'!K27,'7.16 (5)'!M27,'7.16 (5)'!O27,'7.16 (5)'!Q27,'7.16 (6)'!F27,'7.16 (6)'!H27,'7.16 (6)'!J27,'7.16 (6)'!L27,'7.16 (6)'!N27,'7.16 (6)'!P27,'7.16 (6)'!R27,'7.16 (6)'!T27)</f>
        <v>407</v>
      </c>
      <c r="F26" s="595">
        <v>38</v>
      </c>
      <c r="G26" s="595">
        <v>13</v>
      </c>
      <c r="H26" s="595">
        <v>29</v>
      </c>
      <c r="I26" s="595">
        <v>11</v>
      </c>
      <c r="J26" s="595">
        <v>4</v>
      </c>
      <c r="K26" s="651">
        <v>1</v>
      </c>
      <c r="L26" s="595"/>
    </row>
    <row r="27" spans="1:14" s="630" customFormat="1" ht="8.1" customHeight="1">
      <c r="A27" s="626"/>
      <c r="B27" s="674"/>
      <c r="C27" s="674"/>
      <c r="D27" s="127"/>
      <c r="E27" s="695"/>
      <c r="F27" s="595"/>
      <c r="G27" s="595"/>
      <c r="H27" s="595"/>
      <c r="I27" s="595"/>
      <c r="J27" s="595"/>
      <c r="K27" s="651"/>
      <c r="L27" s="595"/>
    </row>
    <row r="28" spans="1:14" s="630" customFormat="1" ht="13.5">
      <c r="A28" s="626"/>
      <c r="B28" s="674" t="s">
        <v>8</v>
      </c>
      <c r="C28" s="674"/>
      <c r="D28" s="127">
        <v>2022</v>
      </c>
      <c r="E28" s="695">
        <f>SUM(F28,G28,H28,I28,J28,K28,'7.16 (2)'!E27,'7.16 (2)'!G27,'7.16 (2)'!I27,'7.16 (2)'!K27,'7.16 (2)'!M27,'7.16 (2)'!O27,'7.16 (2)'!Q27,'7.16 (3)'!E29,'7.16 (3)'!G29,'7.16 (3)'!I29,'7.16 (3)'!K29,'7.16 (3)'!M29,'7.16 (3)'!O29,'7.16 (3)'!Q29,'7.16 (4)'!E29,'7.16 (4)'!G29,'7.16 (4)'!I29,'7.16 (4)'!K29,'7.16 (4)'!M29,'7.16 (4)'!O29,'7.16 (4)'!Q29,'7.16 (5)'!E29,'7.16 (5)'!G29,'7.16 (5)'!I29,'7.16 (5)'!K29,'7.16 (5)'!M29,'7.16 (5)'!O29,'7.16 (5)'!Q29,'7.16 (6)'!F29,'7.16 (6)'!H29,'7.16 (6)'!J29,'7.16 (6)'!L29,'7.16 (6)'!N29,'7.16 (6)'!P29,'7.16 (6)'!R29,'7.16 (6)'!T29)</f>
        <v>186</v>
      </c>
      <c r="F28" s="595">
        <v>7</v>
      </c>
      <c r="G28" s="595">
        <v>2</v>
      </c>
      <c r="H28" s="595">
        <v>15</v>
      </c>
      <c r="I28" s="595">
        <v>1</v>
      </c>
      <c r="J28" s="595">
        <v>0</v>
      </c>
      <c r="K28" s="651" t="s">
        <v>432</v>
      </c>
      <c r="L28" s="595"/>
    </row>
    <row r="29" spans="1:14" s="630" customFormat="1" ht="13.5">
      <c r="A29" s="626"/>
      <c r="B29" s="674"/>
      <c r="C29" s="674"/>
      <c r="D29" s="127">
        <v>2023</v>
      </c>
      <c r="E29" s="695">
        <f>SUM(F29,G29,H29,I29,J29,K29,'7.16 (2)'!E28,'7.16 (2)'!G28,'7.16 (2)'!I28,'7.16 (2)'!K28,'7.16 (2)'!M28,'7.16 (2)'!O28,'7.16 (2)'!Q28,'7.16 (3)'!E30,'7.16 (3)'!G30,'7.16 (3)'!I30,'7.16 (3)'!K30,'7.16 (3)'!M30,'7.16 (3)'!O30,'7.16 (3)'!Q30,'7.16 (4)'!E30,'7.16 (4)'!G30,'7.16 (4)'!I30,'7.16 (4)'!K30,'7.16 (4)'!M30,'7.16 (4)'!O30,'7.16 (4)'!Q30,'7.16 (5)'!E30,'7.16 (5)'!G30,'7.16 (5)'!I30,'7.16 (5)'!K30,'7.16 (5)'!M30,'7.16 (5)'!O30,'7.16 (5)'!Q30,'7.16 (6)'!F30,'7.16 (6)'!H30,'7.16 (6)'!J30,'7.16 (6)'!L30,'7.16 (6)'!N30,'7.16 (6)'!P30,'7.16 (6)'!R30,'7.16 (6)'!T30)</f>
        <v>184</v>
      </c>
      <c r="F29" s="595">
        <v>25</v>
      </c>
      <c r="G29" s="595">
        <v>3</v>
      </c>
      <c r="H29" s="595">
        <v>14</v>
      </c>
      <c r="I29" s="595">
        <v>3</v>
      </c>
      <c r="J29" s="595">
        <v>0</v>
      </c>
      <c r="K29" s="651">
        <v>1</v>
      </c>
      <c r="L29" s="595"/>
    </row>
    <row r="30" spans="1:14" s="630" customFormat="1" ht="13.5">
      <c r="A30" s="626"/>
      <c r="B30" s="674"/>
      <c r="C30" s="674"/>
      <c r="D30" s="127">
        <v>2024</v>
      </c>
      <c r="E30" s="695">
        <f>SUM(F30,G30,H30,I30,J30,K30,'7.16 (2)'!E29,'7.16 (2)'!G29,'7.16 (2)'!I29,'7.16 (2)'!K29,'7.16 (2)'!M29,'7.16 (2)'!O29,'7.16 (2)'!Q29,'7.16 (3)'!E31,'7.16 (3)'!G31,'7.16 (3)'!I31,'7.16 (3)'!K31,'7.16 (3)'!M31,'7.16 (3)'!O31,'7.16 (3)'!Q31,'7.16 (4)'!E31,'7.16 (4)'!G31,'7.16 (4)'!I31,'7.16 (4)'!K31,'7.16 (4)'!M31,'7.16 (4)'!O31,'7.16 (4)'!Q31,'7.16 (5)'!E31,'7.16 (5)'!G31,'7.16 (5)'!I31,'7.16 (5)'!K31,'7.16 (5)'!M31,'7.16 (5)'!O31,'7.16 (5)'!Q31,'7.16 (6)'!F31,'7.16 (6)'!H31,'7.16 (6)'!J31,'7.16 (6)'!L31,'7.16 (6)'!N31,'7.16 (6)'!P31,'7.16 (6)'!R31,'7.16 (6)'!T31)</f>
        <v>235</v>
      </c>
      <c r="F30" s="595">
        <v>14</v>
      </c>
      <c r="G30" s="595">
        <v>2</v>
      </c>
      <c r="H30" s="595">
        <v>15</v>
      </c>
      <c r="I30" s="595">
        <v>5</v>
      </c>
      <c r="J30" s="595">
        <v>2</v>
      </c>
      <c r="K30" s="651">
        <v>1</v>
      </c>
      <c r="L30" s="595"/>
    </row>
    <row r="31" spans="1:14" s="630" customFormat="1" ht="8.1" customHeight="1">
      <c r="A31" s="626"/>
      <c r="B31" s="674"/>
      <c r="C31" s="674"/>
      <c r="D31" s="127"/>
      <c r="E31" s="695"/>
      <c r="F31" s="595"/>
      <c r="G31" s="595"/>
      <c r="H31" s="595"/>
      <c r="I31" s="595"/>
      <c r="J31" s="595"/>
      <c r="K31" s="651"/>
      <c r="L31" s="595"/>
    </row>
    <row r="32" spans="1:14" s="630" customFormat="1" ht="13.5">
      <c r="A32" s="626"/>
      <c r="B32" s="674" t="s">
        <v>9</v>
      </c>
      <c r="C32" s="674"/>
      <c r="D32" s="127">
        <v>2022</v>
      </c>
      <c r="E32" s="695">
        <f>SUM(F32,G32,H32,I32,J32,K32,'7.16 (2)'!E31,'7.16 (2)'!G31,'7.16 (2)'!I31,'7.16 (2)'!K31,'7.16 (2)'!M31,'7.16 (2)'!O31,'7.16 (2)'!Q31,'7.16 (3)'!E33,'7.16 (3)'!G33,'7.16 (3)'!I33,'7.16 (3)'!K33,'7.16 (3)'!M33,'7.16 (3)'!O33,'7.16 (3)'!Q33,'7.16 (4)'!E33,'7.16 (4)'!G33,'7.16 (4)'!I33,'7.16 (4)'!K33,'7.16 (4)'!M33,'7.16 (4)'!O33,'7.16 (4)'!Q33,'7.16 (5)'!E33,'7.16 (5)'!G33,'7.16 (5)'!I33,'7.16 (5)'!K33,'7.16 (5)'!M33,'7.16 (5)'!O33,'7.16 (5)'!Q33,'7.16 (6)'!F33,'7.16 (6)'!H33,'7.16 (6)'!J33,'7.16 (6)'!L33,'7.16 (6)'!N33,'7.16 (6)'!P33,'7.16 (6)'!R33,'7.16 (6)'!T33)</f>
        <v>181</v>
      </c>
      <c r="F32" s="595">
        <v>14</v>
      </c>
      <c r="G32" s="595">
        <v>9</v>
      </c>
      <c r="H32" s="595">
        <v>9</v>
      </c>
      <c r="I32" s="595">
        <v>2</v>
      </c>
      <c r="J32" s="595">
        <v>2</v>
      </c>
      <c r="K32" s="651" t="s">
        <v>432</v>
      </c>
      <c r="L32" s="595"/>
    </row>
    <row r="33" spans="1:12" s="630" customFormat="1" ht="13.5">
      <c r="A33" s="626"/>
      <c r="B33" s="674"/>
      <c r="C33" s="674"/>
      <c r="D33" s="127">
        <v>2023</v>
      </c>
      <c r="E33" s="695">
        <f>SUM(F33,G33,H33,I33,J33,K33,'7.16 (2)'!E32,'7.16 (2)'!G32,'7.16 (2)'!I32,'7.16 (2)'!K32,'7.16 (2)'!M32,'7.16 (2)'!O32,'7.16 (2)'!Q32,'7.16 (3)'!E34,'7.16 (3)'!G34,'7.16 (3)'!I34,'7.16 (3)'!K34,'7.16 (3)'!M34,'7.16 (3)'!O34,'7.16 (3)'!Q34,'7.16 (4)'!E34,'7.16 (4)'!G34,'7.16 (4)'!I34,'7.16 (4)'!K34,'7.16 (4)'!M34,'7.16 (4)'!O34,'7.16 (4)'!Q34,'7.16 (5)'!E34,'7.16 (5)'!G34,'7.16 (5)'!I34,'7.16 (5)'!K34,'7.16 (5)'!M34,'7.16 (5)'!O34,'7.16 (5)'!Q34,'7.16 (6)'!F34,'7.16 (6)'!H34,'7.16 (6)'!J34,'7.16 (6)'!L34,'7.16 (6)'!N34,'7.16 (6)'!P34,'7.16 (6)'!R34,'7.16 (6)'!T34)</f>
        <v>168</v>
      </c>
      <c r="F33" s="595">
        <v>12</v>
      </c>
      <c r="G33" s="595">
        <v>14</v>
      </c>
      <c r="H33" s="595">
        <v>9</v>
      </c>
      <c r="I33" s="595">
        <v>3</v>
      </c>
      <c r="J33" s="595">
        <v>2</v>
      </c>
      <c r="K33" s="651">
        <v>1</v>
      </c>
      <c r="L33" s="595"/>
    </row>
    <row r="34" spans="1:12" s="630" customFormat="1" ht="13.5">
      <c r="A34" s="626"/>
      <c r="B34" s="674"/>
      <c r="C34" s="674"/>
      <c r="D34" s="127">
        <v>2024</v>
      </c>
      <c r="E34" s="695">
        <f>SUM(F34,G34,H34,I34,J34,K34,'7.16 (2)'!E33,'7.16 (2)'!G33,'7.16 (2)'!I33,'7.16 (2)'!K33,'7.16 (2)'!M33,'7.16 (2)'!O33,'7.16 (2)'!Q33,'7.16 (3)'!E35,'7.16 (3)'!G35,'7.16 (3)'!I35,'7.16 (3)'!K35,'7.16 (3)'!M35,'7.16 (3)'!O35,'7.16 (3)'!Q35,'7.16 (4)'!E35,'7.16 (4)'!G35,'7.16 (4)'!I35,'7.16 (4)'!K35,'7.16 (4)'!M35,'7.16 (4)'!O35,'7.16 (4)'!Q35,'7.16 (5)'!E35,'7.16 (5)'!G35,'7.16 (5)'!I35,'7.16 (5)'!K35,'7.16 (5)'!M35,'7.16 (5)'!O35,'7.16 (5)'!Q35,'7.16 (6)'!F35,'7.16 (6)'!H35,'7.16 (6)'!J35,'7.16 (6)'!L35,'7.16 (6)'!N35,'7.16 (6)'!P35,'7.16 (6)'!R35,'7.16 (6)'!T35)</f>
        <v>162</v>
      </c>
      <c r="F34" s="595">
        <v>16</v>
      </c>
      <c r="G34" s="595">
        <v>4</v>
      </c>
      <c r="H34" s="595">
        <v>13</v>
      </c>
      <c r="I34" s="595">
        <v>2</v>
      </c>
      <c r="J34" s="595">
        <v>1</v>
      </c>
      <c r="K34" s="651" t="s">
        <v>432</v>
      </c>
      <c r="L34" s="595"/>
    </row>
    <row r="35" spans="1:12" s="630" customFormat="1" ht="8.1" customHeight="1">
      <c r="A35" s="626"/>
      <c r="B35" s="674"/>
      <c r="C35" s="674"/>
      <c r="D35" s="127"/>
      <c r="E35" s="695"/>
      <c r="F35" s="595"/>
      <c r="G35" s="595"/>
      <c r="H35" s="595"/>
      <c r="I35" s="595"/>
      <c r="J35" s="595"/>
      <c r="K35" s="651"/>
      <c r="L35" s="595"/>
    </row>
    <row r="36" spans="1:12" s="630" customFormat="1" ht="13.5">
      <c r="A36" s="626"/>
      <c r="B36" s="674" t="s">
        <v>10</v>
      </c>
      <c r="C36" s="674"/>
      <c r="D36" s="127">
        <v>2022</v>
      </c>
      <c r="E36" s="695">
        <f>SUM(F36,G36,H36,I36,J36,K36,'7.16 (2)'!E35,'7.16 (2)'!G35,'7.16 (2)'!I35,'7.16 (2)'!K35,'7.16 (2)'!M35,'7.16 (2)'!O35,'7.16 (2)'!Q35,'7.16 (3)'!E37,'7.16 (3)'!G37,'7.16 (3)'!I37,'7.16 (3)'!K37,'7.16 (3)'!M37,'7.16 (3)'!O37,'7.16 (3)'!Q37,'7.16 (4)'!E37,'7.16 (4)'!G37,'7.16 (4)'!I37,'7.16 (4)'!K37,'7.16 (4)'!M37,'7.16 (4)'!O37,'7.16 (4)'!Q37,'7.16 (5)'!E37,'7.16 (5)'!G37,'7.16 (5)'!I37,'7.16 (5)'!K37,'7.16 (5)'!M37,'7.16 (5)'!O37,'7.16 (5)'!Q37,'7.16 (6)'!F37,'7.16 (6)'!H37,'7.16 (6)'!J37,'7.16 (6)'!L37,'7.16 (6)'!N37,'7.16 (6)'!P37,'7.16 (6)'!R37,'7.16 (6)'!T37)</f>
        <v>419</v>
      </c>
      <c r="F36" s="595">
        <v>57</v>
      </c>
      <c r="G36" s="595">
        <v>31</v>
      </c>
      <c r="H36" s="595">
        <v>14</v>
      </c>
      <c r="I36" s="595">
        <v>7</v>
      </c>
      <c r="J36" s="595">
        <v>1</v>
      </c>
      <c r="K36" s="651" t="s">
        <v>432</v>
      </c>
      <c r="L36" s="595"/>
    </row>
    <row r="37" spans="1:12" s="630" customFormat="1" ht="13.5">
      <c r="A37" s="626"/>
      <c r="B37" s="674"/>
      <c r="C37" s="674"/>
      <c r="D37" s="127">
        <v>2023</v>
      </c>
      <c r="E37" s="695">
        <f>SUM(F37,G37,H37,I37,J37,K37,'7.16 (2)'!E36,'7.16 (2)'!G36,'7.16 (2)'!I36,'7.16 (2)'!K36,'7.16 (2)'!M36,'7.16 (2)'!O36,'7.16 (2)'!Q36,'7.16 (3)'!E38,'7.16 (3)'!G38,'7.16 (3)'!I38,'7.16 (3)'!K38,'7.16 (3)'!M38,'7.16 (3)'!O38,'7.16 (3)'!Q38,'7.16 (4)'!E38,'7.16 (4)'!G38,'7.16 (4)'!I38,'7.16 (4)'!K38,'7.16 (4)'!M38,'7.16 (4)'!O38,'7.16 (4)'!Q38,'7.16 (5)'!E38,'7.16 (5)'!G38,'7.16 (5)'!I38,'7.16 (5)'!K38,'7.16 (5)'!M38,'7.16 (5)'!O38,'7.16 (5)'!Q38,'7.16 (6)'!F38,'7.16 (6)'!H38,'7.16 (6)'!J38,'7.16 (6)'!L38,'7.16 (6)'!N38,'7.16 (6)'!P38,'7.16 (6)'!R38,'7.16 (6)'!T38)</f>
        <v>395</v>
      </c>
      <c r="F37" s="595">
        <v>56</v>
      </c>
      <c r="G37" s="595">
        <v>15</v>
      </c>
      <c r="H37" s="595">
        <v>20</v>
      </c>
      <c r="I37" s="595">
        <v>6</v>
      </c>
      <c r="J37" s="595">
        <v>2</v>
      </c>
      <c r="K37" s="651">
        <v>2</v>
      </c>
      <c r="L37" s="595"/>
    </row>
    <row r="38" spans="1:12" s="630" customFormat="1" ht="13.5">
      <c r="A38" s="626"/>
      <c r="B38" s="674"/>
      <c r="C38" s="674"/>
      <c r="D38" s="127">
        <v>2024</v>
      </c>
      <c r="E38" s="695">
        <f>SUM(F38,G38,H38,I38,J38,K38,'7.16 (2)'!E37,'7.16 (2)'!G37,'7.16 (2)'!I37,'7.16 (2)'!K37,'7.16 (2)'!M37,'7.16 (2)'!O37,'7.16 (2)'!Q37,'7.16 (3)'!E39,'7.16 (3)'!G39,'7.16 (3)'!I39,'7.16 (3)'!K39,'7.16 (3)'!M39,'7.16 (3)'!O39,'7.16 (3)'!Q39,'7.16 (4)'!E39,'7.16 (4)'!G39,'7.16 (4)'!I39,'7.16 (4)'!K39,'7.16 (4)'!M39,'7.16 (4)'!O39,'7.16 (4)'!Q39,'7.16 (5)'!E39,'7.16 (5)'!G39,'7.16 (5)'!I39,'7.16 (5)'!K39,'7.16 (5)'!M39,'7.16 (5)'!O39,'7.16 (5)'!Q39,'7.16 (6)'!F39,'7.16 (6)'!H39,'7.16 (6)'!J39,'7.16 (6)'!L39,'7.16 (6)'!N39,'7.16 (6)'!P39,'7.16 (6)'!R39,'7.16 (6)'!T39)</f>
        <v>356</v>
      </c>
      <c r="F38" s="595">
        <v>35</v>
      </c>
      <c r="G38" s="595">
        <v>24</v>
      </c>
      <c r="H38" s="595">
        <v>10</v>
      </c>
      <c r="I38" s="595">
        <v>2</v>
      </c>
      <c r="J38" s="595">
        <v>2</v>
      </c>
      <c r="K38" s="651" t="s">
        <v>432</v>
      </c>
      <c r="L38" s="595"/>
    </row>
    <row r="39" spans="1:12" s="630" customFormat="1" ht="8.1" customHeight="1">
      <c r="A39" s="626"/>
      <c r="B39" s="674"/>
      <c r="C39" s="674"/>
      <c r="D39" s="127"/>
      <c r="E39" s="695"/>
      <c r="F39" s="595"/>
      <c r="G39" s="595"/>
      <c r="H39" s="595"/>
      <c r="I39" s="595"/>
      <c r="J39" s="595"/>
      <c r="K39" s="651"/>
      <c r="L39" s="595"/>
    </row>
    <row r="40" spans="1:12" s="630" customFormat="1" ht="13.5">
      <c r="A40" s="626"/>
      <c r="B40" s="674" t="s">
        <v>11</v>
      </c>
      <c r="C40" s="674"/>
      <c r="D40" s="127">
        <v>2022</v>
      </c>
      <c r="E40" s="695">
        <f>SUM(F40,G40,H40,I40,J40,K40,'7.16 (2)'!E39,'7.16 (2)'!G39,'7.16 (2)'!I39,'7.16 (2)'!K39,'7.16 (2)'!M39,'7.16 (2)'!O39,'7.16 (2)'!Q39,'7.16 (3)'!E41,'7.16 (3)'!G41,'7.16 (3)'!I41,'7.16 (3)'!K41,'7.16 (3)'!M41,'7.16 (3)'!O41,'7.16 (3)'!Q41,'7.16 (4)'!E41,'7.16 (4)'!G41,'7.16 (4)'!I41,'7.16 (4)'!K41,'7.16 (4)'!M41,'7.16 (4)'!O41,'7.16 (4)'!Q41,'7.16 (5)'!E41,'7.16 (5)'!G41,'7.16 (5)'!I41,'7.16 (5)'!K41,'7.16 (5)'!M41,'7.16 (5)'!O41,'7.16 (5)'!Q41,'7.16 (6)'!F41,'7.16 (6)'!H41,'7.16 (6)'!J41,'7.16 (6)'!L41,'7.16 (6)'!N41,'7.16 (6)'!P41,'7.16 (6)'!R41,'7.16 (6)'!T41)</f>
        <v>171</v>
      </c>
      <c r="F40" s="595">
        <v>15</v>
      </c>
      <c r="G40" s="595">
        <v>5</v>
      </c>
      <c r="H40" s="595">
        <v>8</v>
      </c>
      <c r="I40" s="595">
        <v>5</v>
      </c>
      <c r="J40" s="595">
        <v>3</v>
      </c>
      <c r="K40" s="651" t="s">
        <v>432</v>
      </c>
      <c r="L40" s="595"/>
    </row>
    <row r="41" spans="1:12" s="630" customFormat="1" ht="13.5">
      <c r="A41" s="626"/>
      <c r="B41" s="674"/>
      <c r="C41" s="674"/>
      <c r="D41" s="127">
        <v>2023</v>
      </c>
      <c r="E41" s="695">
        <f>SUM(F41,G41,H41,I41,J41,K41,'7.16 (2)'!E40,'7.16 (2)'!G40,'7.16 (2)'!I40,'7.16 (2)'!K40,'7.16 (2)'!M40,'7.16 (2)'!O40,'7.16 (2)'!Q40,'7.16 (3)'!E42,'7.16 (3)'!G42,'7.16 (3)'!I42,'7.16 (3)'!K42,'7.16 (3)'!M42,'7.16 (3)'!O42,'7.16 (3)'!Q42,'7.16 (4)'!E42,'7.16 (4)'!G42,'7.16 (4)'!I42,'7.16 (4)'!K42,'7.16 (4)'!M42,'7.16 (4)'!O42,'7.16 (4)'!Q42,'7.16 (5)'!E42,'7.16 (5)'!G42,'7.16 (5)'!I42,'7.16 (5)'!K42,'7.16 (5)'!M42,'7.16 (5)'!O42,'7.16 (5)'!Q42,'7.16 (6)'!F42,'7.16 (6)'!H42,'7.16 (6)'!J42,'7.16 (6)'!L42,'7.16 (6)'!N42,'7.16 (6)'!P42,'7.16 (6)'!R42,'7.16 (6)'!T42)</f>
        <v>185</v>
      </c>
      <c r="F41" s="595">
        <v>16</v>
      </c>
      <c r="G41" s="595">
        <v>11</v>
      </c>
      <c r="H41" s="595">
        <v>10</v>
      </c>
      <c r="I41" s="595">
        <v>2</v>
      </c>
      <c r="J41" s="595">
        <v>3</v>
      </c>
      <c r="K41" s="651" t="s">
        <v>432</v>
      </c>
      <c r="L41" s="595"/>
    </row>
    <row r="42" spans="1:12" s="630" customFormat="1" ht="13.5">
      <c r="A42" s="626"/>
      <c r="B42" s="674"/>
      <c r="C42" s="674"/>
      <c r="D42" s="127">
        <v>2024</v>
      </c>
      <c r="E42" s="695">
        <f>SUM(F42,G42,H42,I42,J42,K42,'7.16 (2)'!E41,'7.16 (2)'!G41,'7.16 (2)'!I41,'7.16 (2)'!K41,'7.16 (2)'!M41,'7.16 (2)'!O41,'7.16 (2)'!Q41,'7.16 (3)'!E43,'7.16 (3)'!G43,'7.16 (3)'!I43,'7.16 (3)'!K43,'7.16 (3)'!M43,'7.16 (3)'!O43,'7.16 (3)'!Q43,'7.16 (4)'!E43,'7.16 (4)'!G43,'7.16 (4)'!I43,'7.16 (4)'!K43,'7.16 (4)'!M43,'7.16 (4)'!O43,'7.16 (4)'!Q43,'7.16 (5)'!E43,'7.16 (5)'!G43,'7.16 (5)'!I43,'7.16 (5)'!K43,'7.16 (5)'!M43,'7.16 (5)'!O43,'7.16 (5)'!Q43,'7.16 (6)'!F43,'7.16 (6)'!H43,'7.16 (6)'!J43,'7.16 (6)'!L43,'7.16 (6)'!N43,'7.16 (6)'!P43,'7.16 (6)'!R43,'7.16 (6)'!T43)</f>
        <v>226</v>
      </c>
      <c r="F42" s="595">
        <v>22</v>
      </c>
      <c r="G42" s="595">
        <v>10</v>
      </c>
      <c r="H42" s="595">
        <v>21</v>
      </c>
      <c r="I42" s="595">
        <v>5</v>
      </c>
      <c r="J42" s="651" t="s">
        <v>432</v>
      </c>
      <c r="K42" s="651">
        <v>1</v>
      </c>
      <c r="L42" s="595"/>
    </row>
    <row r="43" spans="1:12" s="630" customFormat="1" ht="8.1" customHeight="1">
      <c r="A43" s="626"/>
      <c r="B43" s="674"/>
      <c r="C43" s="674"/>
      <c r="D43" s="127"/>
      <c r="E43" s="695"/>
      <c r="F43" s="595"/>
      <c r="G43" s="595"/>
      <c r="H43" s="595"/>
      <c r="I43" s="595"/>
      <c r="J43" s="595"/>
      <c r="K43" s="651"/>
      <c r="L43" s="595"/>
    </row>
    <row r="44" spans="1:12" s="630" customFormat="1" ht="13.5">
      <c r="A44" s="626"/>
      <c r="B44" s="674" t="s">
        <v>12</v>
      </c>
      <c r="C44" s="674"/>
      <c r="D44" s="127">
        <v>2022</v>
      </c>
      <c r="E44" s="695">
        <f>SUM(F44,G44,H44,I44,J44,K44,'7.16 (2)'!E43,'7.16 (2)'!G43,'7.16 (2)'!I43,'7.16 (2)'!K43,'7.16 (2)'!M43,'7.16 (2)'!O43,'7.16 (2)'!Q43,'7.16 (3)'!E45,'7.16 (3)'!G45,'7.16 (3)'!I45,'7.16 (3)'!K45,'7.16 (3)'!M45,'7.16 (3)'!O45,'7.16 (3)'!Q45,'7.16 (4)'!E45,'7.16 (4)'!G45,'7.16 (4)'!I45,'7.16 (4)'!K45,'7.16 (4)'!M45,'7.16 (4)'!O45,'7.16 (4)'!Q45,'7.16 (5)'!E45,'7.16 (5)'!G45,'7.16 (5)'!I45,'7.16 (5)'!K45,'7.16 (5)'!M45,'7.16 (5)'!O45,'7.16 (5)'!Q45,'7.16 (6)'!F45,'7.16 (6)'!H45,'7.16 (6)'!J45,'7.16 (6)'!L45,'7.16 (6)'!N45,'7.16 (6)'!P45,'7.16 (6)'!R45,'7.16 (6)'!T45)</f>
        <v>373</v>
      </c>
      <c r="F44" s="595">
        <v>54</v>
      </c>
      <c r="G44" s="595">
        <v>25</v>
      </c>
      <c r="H44" s="595">
        <v>31</v>
      </c>
      <c r="I44" s="595">
        <v>6</v>
      </c>
      <c r="J44" s="595">
        <v>2</v>
      </c>
      <c r="K44" s="651" t="s">
        <v>432</v>
      </c>
      <c r="L44" s="595"/>
    </row>
    <row r="45" spans="1:12" s="630" customFormat="1" ht="13.5">
      <c r="A45" s="626"/>
      <c r="B45" s="674"/>
      <c r="C45" s="674"/>
      <c r="D45" s="127">
        <v>2023</v>
      </c>
      <c r="E45" s="695">
        <f>SUM(F45,G45,H45,I45,J45,K45,'7.16 (2)'!E44,'7.16 (2)'!G44,'7.16 (2)'!I44,'7.16 (2)'!K44,'7.16 (2)'!M44,'7.16 (2)'!O44,'7.16 (2)'!Q44,'7.16 (3)'!E46,'7.16 (3)'!G46,'7.16 (3)'!I46,'7.16 (3)'!K46,'7.16 (3)'!M46,'7.16 (3)'!O46,'7.16 (3)'!Q46,'7.16 (4)'!E46,'7.16 (4)'!G46,'7.16 (4)'!I46,'7.16 (4)'!K46,'7.16 (4)'!M46,'7.16 (4)'!O46,'7.16 (4)'!Q46,'7.16 (5)'!E46,'7.16 (5)'!G46,'7.16 (5)'!I46,'7.16 (5)'!K46,'7.16 (5)'!M46,'7.16 (5)'!O46,'7.16 (5)'!Q46,'7.16 (6)'!F46,'7.16 (6)'!H46,'7.16 (6)'!J46,'7.16 (6)'!L46,'7.16 (6)'!N46,'7.16 (6)'!P46,'7.16 (6)'!R46,'7.16 (6)'!T46)</f>
        <v>445</v>
      </c>
      <c r="F45" s="595">
        <v>41</v>
      </c>
      <c r="G45" s="595">
        <v>26</v>
      </c>
      <c r="H45" s="595">
        <v>31</v>
      </c>
      <c r="I45" s="595">
        <v>4</v>
      </c>
      <c r="J45" s="595">
        <v>1</v>
      </c>
      <c r="K45" s="651" t="s">
        <v>432</v>
      </c>
      <c r="L45" s="595"/>
    </row>
    <row r="46" spans="1:12" s="630" customFormat="1" ht="13.5">
      <c r="A46" s="626"/>
      <c r="B46" s="674"/>
      <c r="C46" s="674"/>
      <c r="D46" s="127">
        <v>2024</v>
      </c>
      <c r="E46" s="695">
        <f>SUM(F46,G46,H46,I46,J46,K46,'7.16 (2)'!E45,'7.16 (2)'!G45,'7.16 (2)'!I45,'7.16 (2)'!K45,'7.16 (2)'!M45,'7.16 (2)'!O45,'7.16 (2)'!Q45,'7.16 (3)'!E47,'7.16 (3)'!G47,'7.16 (3)'!I47,'7.16 (3)'!K47,'7.16 (3)'!M47,'7.16 (3)'!O47,'7.16 (3)'!Q47,'7.16 (4)'!E47,'7.16 (4)'!G47,'7.16 (4)'!I47,'7.16 (4)'!K47,'7.16 (4)'!M47,'7.16 (4)'!O47,'7.16 (4)'!Q47,'7.16 (5)'!E47,'7.16 (5)'!G47,'7.16 (5)'!I47,'7.16 (5)'!K47,'7.16 (5)'!M47,'7.16 (5)'!O47,'7.16 (5)'!Q47,'7.16 (6)'!F47,'7.16 (6)'!H47,'7.16 (6)'!J47,'7.16 (6)'!L47,'7.16 (6)'!N47,'7.16 (6)'!P47,'7.16 (6)'!R47,'7.16 (6)'!T47)</f>
        <v>414</v>
      </c>
      <c r="F46" s="595">
        <v>37</v>
      </c>
      <c r="G46" s="595">
        <v>25</v>
      </c>
      <c r="H46" s="595">
        <v>21</v>
      </c>
      <c r="I46" s="595">
        <v>2</v>
      </c>
      <c r="J46" s="595">
        <v>2</v>
      </c>
      <c r="K46" s="651" t="s">
        <v>432</v>
      </c>
      <c r="L46" s="595"/>
    </row>
    <row r="47" spans="1:12" s="630" customFormat="1" ht="8.1" customHeight="1">
      <c r="A47" s="626"/>
      <c r="B47" s="674"/>
      <c r="C47" s="674"/>
      <c r="D47" s="127"/>
      <c r="E47" s="695"/>
      <c r="F47" s="595"/>
      <c r="G47" s="595"/>
      <c r="H47" s="595"/>
      <c r="I47" s="595"/>
      <c r="J47" s="595"/>
      <c r="K47" s="651"/>
      <c r="L47" s="595"/>
    </row>
    <row r="48" spans="1:12" s="630" customFormat="1" ht="13.5">
      <c r="A48" s="626"/>
      <c r="B48" s="674" t="s">
        <v>13</v>
      </c>
      <c r="C48" s="674"/>
      <c r="D48" s="127">
        <v>2022</v>
      </c>
      <c r="E48" s="695">
        <f>SUM(F48,G48,H48,I48,J48,K48,'7.16 (2)'!E47,'7.16 (2)'!G47,'7.16 (2)'!I47,'7.16 (2)'!K47,'7.16 (2)'!M47,'7.16 (2)'!O47,'7.16 (2)'!Q47,'7.16 (3)'!E49,'7.16 (3)'!G49,'7.16 (3)'!I49,'7.16 (3)'!K49,'7.16 (3)'!M49,'7.16 (3)'!O49,'7.16 (3)'!Q49,'7.16 (4)'!E49,'7.16 (4)'!G49,'7.16 (4)'!I49,'7.16 (4)'!K49,'7.16 (4)'!M49,'7.16 (4)'!O49,'7.16 (4)'!Q49,'7.16 (5)'!E49,'7.16 (5)'!G49,'7.16 (5)'!I49,'7.16 (5)'!K49,'7.16 (5)'!M49,'7.16 (5)'!O49,'7.16 (5)'!Q49,'7.16 (6)'!F49,'7.16 (6)'!H49,'7.16 (6)'!J49,'7.16 (6)'!L49,'7.16 (6)'!N49,'7.16 (6)'!P49,'7.16 (6)'!R49,'7.16 (6)'!T49)</f>
        <v>25</v>
      </c>
      <c r="F48" s="595">
        <v>1</v>
      </c>
      <c r="G48" s="595">
        <v>1</v>
      </c>
      <c r="H48" s="595">
        <v>1</v>
      </c>
      <c r="I48" s="651" t="s">
        <v>432</v>
      </c>
      <c r="J48" s="651" t="s">
        <v>432</v>
      </c>
      <c r="K48" s="651" t="s">
        <v>432</v>
      </c>
      <c r="L48" s="595"/>
    </row>
    <row r="49" spans="1:12" s="630" customFormat="1" ht="13.5">
      <c r="A49" s="626"/>
      <c r="B49" s="674"/>
      <c r="C49" s="674"/>
      <c r="D49" s="127">
        <v>2023</v>
      </c>
      <c r="E49" s="695">
        <f>SUM(F49,G49,H49,I49,J49,K49,'7.16 (2)'!E48,'7.16 (2)'!G48,'7.16 (2)'!I48,'7.16 (2)'!K48,'7.16 (2)'!M48,'7.16 (2)'!O48,'7.16 (2)'!Q48,'7.16 (3)'!E50,'7.16 (3)'!G50,'7.16 (3)'!I50,'7.16 (3)'!K50,'7.16 (3)'!M50,'7.16 (3)'!O50,'7.16 (3)'!Q50,'7.16 (4)'!E50,'7.16 (4)'!G50,'7.16 (4)'!I50,'7.16 (4)'!K50,'7.16 (4)'!M50,'7.16 (4)'!O50,'7.16 (4)'!Q50,'7.16 (5)'!E50,'7.16 (5)'!G50,'7.16 (5)'!I50,'7.16 (5)'!K50,'7.16 (5)'!M50,'7.16 (5)'!O50,'7.16 (5)'!Q50,'7.16 (6)'!F50,'7.16 (6)'!H50,'7.16 (6)'!J50,'7.16 (6)'!L50,'7.16 (6)'!N50,'7.16 (6)'!P50,'7.16 (6)'!R50,'7.16 (6)'!T50)</f>
        <v>30</v>
      </c>
      <c r="F49" s="595">
        <v>2</v>
      </c>
      <c r="G49" s="651" t="s">
        <v>432</v>
      </c>
      <c r="H49" s="595">
        <v>2</v>
      </c>
      <c r="I49" s="595">
        <v>2</v>
      </c>
      <c r="J49" s="651" t="s">
        <v>432</v>
      </c>
      <c r="K49" s="651" t="s">
        <v>432</v>
      </c>
      <c r="L49" s="595"/>
    </row>
    <row r="50" spans="1:12" s="630" customFormat="1" ht="13.5">
      <c r="A50" s="626"/>
      <c r="B50" s="674"/>
      <c r="C50" s="674"/>
      <c r="D50" s="127">
        <v>2024</v>
      </c>
      <c r="E50" s="695">
        <f>SUM(F50,G50,H50,I50,J50,K50,'7.16 (2)'!E49,'7.16 (2)'!G49,'7.16 (2)'!I49,'7.16 (2)'!K49,'7.16 (2)'!M49,'7.16 (2)'!O49,'7.16 (2)'!Q49,'7.16 (3)'!E51,'7.16 (3)'!G51,'7.16 (3)'!I51,'7.16 (3)'!K51,'7.16 (3)'!M51,'7.16 (3)'!O51,'7.16 (3)'!Q51,'7.16 (4)'!E51,'7.16 (4)'!G51,'7.16 (4)'!I51,'7.16 (4)'!K51,'7.16 (4)'!M51,'7.16 (4)'!O51,'7.16 (4)'!Q51,'7.16 (5)'!E51,'7.16 (5)'!G51,'7.16 (5)'!I51,'7.16 (5)'!K51,'7.16 (5)'!M51,'7.16 (5)'!O51,'7.16 (5)'!Q51,'7.16 (6)'!F51,'7.16 (6)'!H51,'7.16 (6)'!J51,'7.16 (6)'!L51,'7.16 (6)'!N51,'7.16 (6)'!P51,'7.16 (6)'!R51,'7.16 (6)'!T51)</f>
        <v>24</v>
      </c>
      <c r="F50" s="595">
        <v>1</v>
      </c>
      <c r="G50" s="651" t="s">
        <v>432</v>
      </c>
      <c r="H50" s="595">
        <v>2</v>
      </c>
      <c r="I50" s="595">
        <v>2</v>
      </c>
      <c r="J50" s="651" t="s">
        <v>432</v>
      </c>
      <c r="K50" s="651" t="s">
        <v>432</v>
      </c>
      <c r="L50" s="595"/>
    </row>
    <row r="51" spans="1:12" s="630" customFormat="1" ht="8.1" customHeight="1">
      <c r="A51" s="626"/>
      <c r="B51" s="674"/>
      <c r="C51" s="674"/>
      <c r="D51" s="127"/>
      <c r="E51" s="695"/>
      <c r="F51" s="595"/>
      <c r="G51" s="595"/>
      <c r="H51" s="595"/>
      <c r="I51" s="595"/>
      <c r="J51" s="595"/>
      <c r="K51" s="651"/>
      <c r="L51" s="595"/>
    </row>
    <row r="52" spans="1:12" s="630" customFormat="1" ht="13.5">
      <c r="A52" s="626"/>
      <c r="B52" s="674" t="s">
        <v>14</v>
      </c>
      <c r="C52" s="674"/>
      <c r="D52" s="127">
        <v>2022</v>
      </c>
      <c r="E52" s="695">
        <f>SUM(F52,G52,H52,I52,J52,K52,'7.16 (2)'!E51,'7.16 (2)'!G51,'7.16 (2)'!I51,'7.16 (2)'!K51,'7.16 (2)'!M51,'7.16 (2)'!O51,'7.16 (2)'!Q51,'7.16 (3)'!E53,'7.16 (3)'!G53,'7.16 (3)'!I53,'7.16 (3)'!K53,'7.16 (3)'!M53,'7.16 (3)'!O53,'7.16 (3)'!Q53,'7.16 (4)'!E53,'7.16 (4)'!G53,'7.16 (4)'!I53,'7.16 (4)'!K53,'7.16 (4)'!M53,'7.16 (4)'!O53,'7.16 (4)'!Q53,'7.16 (5)'!E53,'7.16 (5)'!G53,'7.16 (5)'!I53,'7.16 (5)'!K53,'7.16 (5)'!M53,'7.16 (5)'!O53,'7.16 (5)'!Q53,'7.16 (6)'!F53,'7.16 (6)'!H53,'7.16 (6)'!J53,'7.16 (6)'!L53,'7.16 (6)'!N53,'7.16 (6)'!P53,'7.16 (6)'!R53,'7.16 (6)'!T53)</f>
        <v>289</v>
      </c>
      <c r="F52" s="595">
        <v>25</v>
      </c>
      <c r="G52" s="595">
        <v>37</v>
      </c>
      <c r="H52" s="595">
        <v>17</v>
      </c>
      <c r="I52" s="595">
        <v>6</v>
      </c>
      <c r="J52" s="595">
        <v>1</v>
      </c>
      <c r="K52" s="651">
        <v>2</v>
      </c>
      <c r="L52" s="595"/>
    </row>
    <row r="53" spans="1:12" s="630" customFormat="1" ht="13.5">
      <c r="A53" s="626"/>
      <c r="B53" s="674"/>
      <c r="C53" s="674"/>
      <c r="D53" s="127">
        <v>2023</v>
      </c>
      <c r="E53" s="695">
        <f>SUM(F53,G53,H53,I53,J53,K53,'7.16 (2)'!E52,'7.16 (2)'!G52,'7.16 (2)'!I52,'7.16 (2)'!K52,'7.16 (2)'!M52,'7.16 (2)'!O52,'7.16 (2)'!Q52,'7.16 (3)'!E54,'7.16 (3)'!G54,'7.16 (3)'!I54,'7.16 (3)'!K54,'7.16 (3)'!M54,'7.16 (3)'!O54,'7.16 (3)'!Q54,'7.16 (4)'!E54,'7.16 (4)'!G54,'7.16 (4)'!I54,'7.16 (4)'!K54,'7.16 (4)'!M54,'7.16 (4)'!O54,'7.16 (4)'!Q54,'7.16 (5)'!E54,'7.16 (5)'!G54,'7.16 (5)'!I54,'7.16 (5)'!K54,'7.16 (5)'!M54,'7.16 (5)'!O54,'7.16 (5)'!Q54,'7.16 (6)'!F54,'7.16 (6)'!H54,'7.16 (6)'!J54,'7.16 (6)'!L54,'7.16 (6)'!N54,'7.16 (6)'!P54,'7.16 (6)'!R54,'7.16 (6)'!T54)</f>
        <v>288</v>
      </c>
      <c r="F53" s="595">
        <v>22</v>
      </c>
      <c r="G53" s="595">
        <v>21</v>
      </c>
      <c r="H53" s="595">
        <v>15</v>
      </c>
      <c r="I53" s="595">
        <v>3</v>
      </c>
      <c r="J53" s="595">
        <v>1</v>
      </c>
      <c r="K53" s="651">
        <v>2</v>
      </c>
      <c r="L53" s="595"/>
    </row>
    <row r="54" spans="1:12" s="630" customFormat="1" ht="13.5">
      <c r="A54" s="626"/>
      <c r="B54" s="674"/>
      <c r="C54" s="674"/>
      <c r="D54" s="127">
        <v>2024</v>
      </c>
      <c r="E54" s="695">
        <f>SUM(F54,G54,H54,I54,J54,K54,'7.16 (2)'!E53,'7.16 (2)'!G53,'7.16 (2)'!I53,'7.16 (2)'!K53,'7.16 (2)'!M53,'7.16 (2)'!O53,'7.16 (2)'!Q53,'7.16 (3)'!E55,'7.16 (3)'!G55,'7.16 (3)'!I55,'7.16 (3)'!K55,'7.16 (3)'!M55,'7.16 (3)'!O55,'7.16 (3)'!Q55,'7.16 (4)'!E55,'7.16 (4)'!G55,'7.16 (4)'!I55,'7.16 (4)'!K55,'7.16 (4)'!M55,'7.16 (4)'!O55,'7.16 (4)'!Q55,'7.16 (5)'!E55,'7.16 (5)'!G55,'7.16 (5)'!I55,'7.16 (5)'!K55,'7.16 (5)'!M55,'7.16 (5)'!O55,'7.16 (5)'!Q55,'7.16 (6)'!F55,'7.16 (6)'!H55,'7.16 (6)'!J55,'7.16 (6)'!L55,'7.16 (6)'!N55,'7.16 (6)'!P55,'7.16 (6)'!R55,'7.16 (6)'!T55)</f>
        <v>308</v>
      </c>
      <c r="F54" s="595">
        <v>28</v>
      </c>
      <c r="G54" s="595">
        <v>21</v>
      </c>
      <c r="H54" s="595">
        <v>22</v>
      </c>
      <c r="I54" s="595">
        <v>5</v>
      </c>
      <c r="J54" s="651" t="s">
        <v>432</v>
      </c>
      <c r="K54" s="651" t="s">
        <v>432</v>
      </c>
      <c r="L54" s="595"/>
    </row>
    <row r="55" spans="1:12" s="630" customFormat="1" ht="8.1" customHeight="1">
      <c r="A55" s="626"/>
      <c r="B55" s="674"/>
      <c r="C55" s="674"/>
      <c r="D55" s="127"/>
      <c r="E55" s="695"/>
      <c r="F55" s="595"/>
      <c r="G55" s="595"/>
      <c r="H55" s="595"/>
      <c r="I55" s="595"/>
      <c r="J55" s="595"/>
      <c r="K55" s="651"/>
      <c r="L55" s="595"/>
    </row>
    <row r="56" spans="1:12" s="630" customFormat="1" ht="13.5">
      <c r="A56" s="626"/>
      <c r="B56" s="674" t="s">
        <v>15</v>
      </c>
      <c r="C56" s="674"/>
      <c r="D56" s="127">
        <v>2022</v>
      </c>
      <c r="E56" s="695">
        <f>SUM(F56,G56,H56,I56,J56,K56,'7.16 (2)'!E55,'7.16 (2)'!G55,'7.16 (2)'!I55,'7.16 (2)'!K55,'7.16 (2)'!M55,'7.16 (2)'!O55,'7.16 (2)'!Q55,'7.16 (3)'!E57,'7.16 (3)'!G57,'7.16 (3)'!I57,'7.16 (3)'!K57,'7.16 (3)'!M57,'7.16 (3)'!O57,'7.16 (3)'!Q57,'7.16 (4)'!E57,'7.16 (4)'!G57,'7.16 (4)'!I57,'7.16 (4)'!K57,'7.16 (4)'!M57,'7.16 (4)'!O57,'7.16 (4)'!Q57,'7.16 (5)'!E57,'7.16 (5)'!G57,'7.16 (5)'!I57,'7.16 (5)'!K57,'7.16 (5)'!M57,'7.16 (5)'!O57,'7.16 (5)'!Q57,'7.16 (6)'!F57,'7.16 (6)'!H57,'7.16 (6)'!J57,'7.16 (6)'!L57,'7.16 (6)'!N57,'7.16 (6)'!P57,'7.16 (6)'!R57,'7.16 (6)'!T57)</f>
        <v>389</v>
      </c>
      <c r="F56" s="595">
        <v>18</v>
      </c>
      <c r="G56" s="595">
        <v>9</v>
      </c>
      <c r="H56" s="595">
        <v>27</v>
      </c>
      <c r="I56" s="595">
        <v>3</v>
      </c>
      <c r="J56" s="651" t="s">
        <v>432</v>
      </c>
      <c r="K56" s="651" t="s">
        <v>432</v>
      </c>
      <c r="L56" s="595"/>
    </row>
    <row r="57" spans="1:12" s="630" customFormat="1" ht="13.5">
      <c r="A57" s="626"/>
      <c r="B57" s="674"/>
      <c r="C57" s="674"/>
      <c r="D57" s="127">
        <v>2023</v>
      </c>
      <c r="E57" s="695">
        <f>SUM(F57,G57,H57,I57,J57,K57,'7.16 (2)'!E56,'7.16 (2)'!G56,'7.16 (2)'!I56,'7.16 (2)'!K56,'7.16 (2)'!M56,'7.16 (2)'!O56,'7.16 (2)'!Q56,'7.16 (3)'!E58,'7.16 (3)'!G58,'7.16 (3)'!I58,'7.16 (3)'!K58,'7.16 (3)'!M58,'7.16 (3)'!O58,'7.16 (3)'!Q58,'7.16 (4)'!E58,'7.16 (4)'!G58,'7.16 (4)'!I58,'7.16 (4)'!K58,'7.16 (4)'!M58,'7.16 (4)'!O58,'7.16 (4)'!Q58,'7.16 (5)'!E58,'7.16 (5)'!G58,'7.16 (5)'!I58,'7.16 (5)'!K58,'7.16 (5)'!M58,'7.16 (5)'!O58,'7.16 (5)'!Q58,'7.16 (6)'!F58,'7.16 (6)'!H58,'7.16 (6)'!J58,'7.16 (6)'!L58,'7.16 (6)'!N58,'7.16 (6)'!P58,'7.16 (6)'!R58,'7.16 (6)'!T58)</f>
        <v>443</v>
      </c>
      <c r="F57" s="595">
        <v>25</v>
      </c>
      <c r="G57" s="595">
        <v>10</v>
      </c>
      <c r="H57" s="595">
        <v>27</v>
      </c>
      <c r="I57" s="595">
        <v>6</v>
      </c>
      <c r="J57" s="595">
        <v>1</v>
      </c>
      <c r="K57" s="651">
        <v>1</v>
      </c>
      <c r="L57" s="595"/>
    </row>
    <row r="58" spans="1:12" s="630" customFormat="1" ht="13.5">
      <c r="A58" s="626"/>
      <c r="B58" s="674"/>
      <c r="C58" s="674"/>
      <c r="D58" s="127">
        <v>2024</v>
      </c>
      <c r="E58" s="695">
        <f>SUM(F58,G58,H58,I58,J58,K58,'7.16 (2)'!E57,'7.16 (2)'!G57,'7.16 (2)'!I57,'7.16 (2)'!K57,'7.16 (2)'!M57,'7.16 (2)'!O57,'7.16 (2)'!Q57,'7.16 (3)'!E59,'7.16 (3)'!G59,'7.16 (3)'!I59,'7.16 (3)'!K59,'7.16 (3)'!M59,'7.16 (3)'!O59,'7.16 (3)'!Q59,'7.16 (4)'!E59,'7.16 (4)'!G59,'7.16 (4)'!I59,'7.16 (4)'!K59,'7.16 (4)'!M59,'7.16 (4)'!O59,'7.16 (4)'!Q59,'7.16 (5)'!E59,'7.16 (5)'!G59,'7.16 (5)'!I59,'7.16 (5)'!K59,'7.16 (5)'!M59,'7.16 (5)'!O59,'7.16 (5)'!Q59,'7.16 (6)'!F59,'7.16 (6)'!H59,'7.16 (6)'!J59,'7.16 (6)'!L59,'7.16 (6)'!N59,'7.16 (6)'!P59,'7.16 (6)'!R59,'7.16 (6)'!T59)</f>
        <v>470</v>
      </c>
      <c r="F58" s="595">
        <v>27</v>
      </c>
      <c r="G58" s="595">
        <v>6</v>
      </c>
      <c r="H58" s="595">
        <v>26</v>
      </c>
      <c r="I58" s="595">
        <v>7</v>
      </c>
      <c r="J58" s="595">
        <v>4</v>
      </c>
      <c r="K58" s="651" t="s">
        <v>432</v>
      </c>
      <c r="L58" s="595"/>
    </row>
    <row r="59" spans="1:12" s="630" customFormat="1" ht="8.1" customHeight="1">
      <c r="A59" s="626"/>
      <c r="B59" s="674"/>
      <c r="C59" s="674"/>
      <c r="D59" s="127"/>
      <c r="E59" s="695"/>
      <c r="F59" s="595"/>
      <c r="G59" s="595"/>
      <c r="H59" s="595"/>
      <c r="I59" s="595"/>
      <c r="J59" s="595"/>
      <c r="K59" s="651"/>
      <c r="L59" s="595"/>
    </row>
    <row r="60" spans="1:12" s="630" customFormat="1" ht="13.5">
      <c r="A60" s="626"/>
      <c r="B60" s="674" t="s">
        <v>16</v>
      </c>
      <c r="C60" s="674"/>
      <c r="D60" s="127">
        <v>2022</v>
      </c>
      <c r="E60" s="695">
        <f>SUM(F60,G60,H60,I60,J60,K60,'7.16 (2)'!E59,'7.16 (2)'!G59,'7.16 (2)'!I59,'7.16 (2)'!K59,'7.16 (2)'!M59,'7.16 (2)'!O59,'7.16 (2)'!Q59,'7.16 (3)'!E61,'7.16 (3)'!G61,'7.16 (3)'!I61,'7.16 (3)'!K61,'7.16 (3)'!M61,'7.16 (3)'!O61,'7.16 (3)'!Q61,'7.16 (4)'!E61,'7.16 (4)'!G61,'7.16 (4)'!I61,'7.16 (4)'!K61,'7.16 (4)'!M61,'7.16 (4)'!O61,'7.16 (4)'!Q61,'7.16 (5)'!E61,'7.16 (5)'!G61,'7.16 (5)'!I61,'7.16 (5)'!K61,'7.16 (5)'!M61,'7.16 (5)'!O61,'7.16 (5)'!Q61,'7.16 (6)'!F61,'7.16 (6)'!H61,'7.16 (6)'!J61,'7.16 (6)'!L61,'7.16 (6)'!N61,'7.16 (6)'!P61,'7.16 (6)'!R61,'7.16 (6)'!T61)</f>
        <v>370</v>
      </c>
      <c r="F60" s="595">
        <v>24</v>
      </c>
      <c r="G60" s="595">
        <v>4</v>
      </c>
      <c r="H60" s="595">
        <v>20</v>
      </c>
      <c r="I60" s="651" t="s">
        <v>432</v>
      </c>
      <c r="J60" s="651" t="s">
        <v>432</v>
      </c>
      <c r="K60" s="651" t="s">
        <v>432</v>
      </c>
      <c r="L60" s="595"/>
    </row>
    <row r="61" spans="1:12" s="630" customFormat="1" ht="13.5">
      <c r="A61" s="626"/>
      <c r="B61" s="674"/>
      <c r="C61" s="674"/>
      <c r="D61" s="127">
        <v>2023</v>
      </c>
      <c r="E61" s="695">
        <f>SUM(F61,G61,H61,I61,J61,K61,'7.16 (2)'!E60,'7.16 (2)'!G60,'7.16 (2)'!I60,'7.16 (2)'!K60,'7.16 (2)'!M60,'7.16 (2)'!O60,'7.16 (2)'!Q60,'7.16 (3)'!E62,'7.16 (3)'!G62,'7.16 (3)'!I62,'7.16 (3)'!K62,'7.16 (3)'!M62,'7.16 (3)'!O62,'7.16 (3)'!Q62,'7.16 (4)'!E62,'7.16 (4)'!G62,'7.16 (4)'!I62,'7.16 (4)'!K62,'7.16 (4)'!M62,'7.16 (4)'!O62,'7.16 (4)'!Q62,'7.16 (5)'!E62,'7.16 (5)'!G62,'7.16 (5)'!I62,'7.16 (5)'!K62,'7.16 (5)'!M62,'7.16 (5)'!O62,'7.16 (5)'!Q62,'7.16 (6)'!F62,'7.16 (6)'!H62,'7.16 (6)'!J62,'7.16 (6)'!L62,'7.16 (6)'!N62,'7.16 (6)'!P62,'7.16 (6)'!R62,'7.16 (6)'!T62)</f>
        <v>369</v>
      </c>
      <c r="F61" s="595">
        <v>20</v>
      </c>
      <c r="G61" s="595">
        <v>5</v>
      </c>
      <c r="H61" s="595">
        <v>30</v>
      </c>
      <c r="I61" s="595">
        <v>5</v>
      </c>
      <c r="J61" s="595">
        <v>1</v>
      </c>
      <c r="K61" s="651" t="s">
        <v>432</v>
      </c>
      <c r="L61" s="595"/>
    </row>
    <row r="62" spans="1:12" s="630" customFormat="1" ht="13.5">
      <c r="A62" s="626"/>
      <c r="B62" s="674"/>
      <c r="C62" s="674"/>
      <c r="D62" s="127">
        <v>2024</v>
      </c>
      <c r="E62" s="695">
        <f>SUM(F62,G62,H62,I62,J62,K62,'7.16 (2)'!E61,'7.16 (2)'!G61,'7.16 (2)'!I61,'7.16 (2)'!K61,'7.16 (2)'!M61,'7.16 (2)'!O61,'7.16 (2)'!Q61,'7.16 (3)'!E63,'7.16 (3)'!G63,'7.16 (3)'!I63,'7.16 (3)'!K63,'7.16 (3)'!M63,'7.16 (3)'!O63,'7.16 (3)'!Q63,'7.16 (4)'!E63,'7.16 (4)'!G63,'7.16 (4)'!I63,'7.16 (4)'!K63,'7.16 (4)'!M63,'7.16 (4)'!O63,'7.16 (4)'!Q63,'7.16 (5)'!E63,'7.16 (5)'!G63,'7.16 (5)'!I63,'7.16 (5)'!K63,'7.16 (5)'!M63,'7.16 (5)'!O63,'7.16 (5)'!Q63,'7.16 (6)'!F63,'7.16 (6)'!H63,'7.16 (6)'!J63,'7.16 (6)'!L63,'7.16 (6)'!N63,'7.16 (6)'!P63,'7.16 (6)'!R63,'7.16 (6)'!T63)</f>
        <v>420</v>
      </c>
      <c r="F62" s="595">
        <v>26</v>
      </c>
      <c r="G62" s="595">
        <v>14</v>
      </c>
      <c r="H62" s="595">
        <v>28</v>
      </c>
      <c r="I62" s="595">
        <v>2</v>
      </c>
      <c r="J62" s="651" t="s">
        <v>432</v>
      </c>
      <c r="K62" s="651" t="s">
        <v>432</v>
      </c>
      <c r="L62" s="595"/>
    </row>
    <row r="63" spans="1:12" s="630" customFormat="1" ht="8.1" customHeight="1">
      <c r="A63" s="626"/>
      <c r="B63" s="674"/>
      <c r="C63" s="674"/>
      <c r="D63" s="127"/>
      <c r="E63" s="695"/>
      <c r="F63" s="595"/>
      <c r="G63" s="595"/>
      <c r="H63" s="595"/>
      <c r="I63" s="595"/>
      <c r="J63" s="595"/>
      <c r="K63" s="651"/>
      <c r="L63" s="595"/>
    </row>
    <row r="64" spans="1:12" s="630" customFormat="1" ht="13.5">
      <c r="A64" s="626"/>
      <c r="B64" s="674" t="s">
        <v>17</v>
      </c>
      <c r="C64" s="674"/>
      <c r="D64" s="127">
        <v>2022</v>
      </c>
      <c r="E64" s="695">
        <f>SUM(F64,G64,H64,I64,J64,K64,'7.16 (2)'!E63,'7.16 (2)'!G63,'7.16 (2)'!I63,'7.16 (2)'!K63,'7.16 (2)'!M63,'7.16 (2)'!O63,'7.16 (2)'!Q63,'7.16 (3)'!E65,'7.16 (3)'!G65,'7.16 (3)'!I65,'7.16 (3)'!K65,'7.16 (3)'!M65,'7.16 (3)'!O65,'7.16 (3)'!Q65,'7.16 (4)'!E65,'7.16 (4)'!G65,'7.16 (4)'!I65,'7.16 (4)'!K65,'7.16 (4)'!M65,'7.16 (4)'!O65,'7.16 (4)'!Q65,'7.16 (5)'!E65,'7.16 (5)'!G65,'7.16 (5)'!I65,'7.16 (5)'!K65,'7.16 (5)'!M65,'7.16 (5)'!O65,'7.16 (5)'!Q65,'7.16 (6)'!F65,'7.16 (6)'!H65,'7.16 (6)'!J65,'7.16 (6)'!L65,'7.16 (6)'!N65,'7.16 (6)'!P65,'7.16 (6)'!R65,'7.16 (6)'!T65)</f>
        <v>979</v>
      </c>
      <c r="F64" s="595">
        <v>118</v>
      </c>
      <c r="G64" s="595">
        <v>57</v>
      </c>
      <c r="H64" s="595">
        <v>49</v>
      </c>
      <c r="I64" s="595">
        <v>17</v>
      </c>
      <c r="J64" s="595">
        <v>1</v>
      </c>
      <c r="K64" s="651">
        <v>2</v>
      </c>
      <c r="L64" s="595"/>
    </row>
    <row r="65" spans="1:12" s="630" customFormat="1" ht="13.5">
      <c r="A65" s="626"/>
      <c r="B65" s="674"/>
      <c r="C65" s="674"/>
      <c r="D65" s="127">
        <v>2023</v>
      </c>
      <c r="E65" s="695">
        <f>SUM(F65,G65,H65,I65,J65,K65,'7.16 (2)'!E64,'7.16 (2)'!G64,'7.16 (2)'!I64,'7.16 (2)'!K64,'7.16 (2)'!M64,'7.16 (2)'!O64,'7.16 (2)'!Q64,'7.16 (3)'!E66,'7.16 (3)'!G66,'7.16 (3)'!I66,'7.16 (3)'!K66,'7.16 (3)'!M66,'7.16 (3)'!O66,'7.16 (3)'!Q66,'7.16 (4)'!E66,'7.16 (4)'!G66,'7.16 (4)'!I66,'7.16 (4)'!K66,'7.16 (4)'!M66,'7.16 (4)'!O66,'7.16 (4)'!Q66,'7.16 (5)'!E66,'7.16 (5)'!G66,'7.16 (5)'!I66,'7.16 (5)'!K66,'7.16 (5)'!M66,'7.16 (5)'!O66,'7.16 (5)'!Q66,'7.16 (6)'!F66,'7.16 (6)'!H66,'7.16 (6)'!J66,'7.16 (6)'!L66,'7.16 (6)'!N66,'7.16 (6)'!P66,'7.16 (6)'!R66,'7.16 (6)'!T66)</f>
        <v>1036</v>
      </c>
      <c r="F65" s="595">
        <v>98</v>
      </c>
      <c r="G65" s="595">
        <v>72</v>
      </c>
      <c r="H65" s="595">
        <v>48</v>
      </c>
      <c r="I65" s="595">
        <v>20</v>
      </c>
      <c r="J65" s="595">
        <v>2</v>
      </c>
      <c r="K65" s="651">
        <v>2</v>
      </c>
      <c r="L65" s="595"/>
    </row>
    <row r="66" spans="1:12" s="630" customFormat="1" ht="13.5">
      <c r="A66" s="626"/>
      <c r="B66" s="674"/>
      <c r="C66" s="674"/>
      <c r="D66" s="127">
        <v>2024</v>
      </c>
      <c r="E66" s="695">
        <f>SUM(F66,G66,H66,I66,J66,K66,'7.16 (2)'!E65,'7.16 (2)'!G65,'7.16 (2)'!I65,'7.16 (2)'!K65,'7.16 (2)'!M65,'7.16 (2)'!O65,'7.16 (2)'!Q65,'7.16 (3)'!E67,'7.16 (3)'!G67,'7.16 (3)'!I67,'7.16 (3)'!K67,'7.16 (3)'!M67,'7.16 (3)'!O67,'7.16 (3)'!Q67,'7.16 (4)'!E67,'7.16 (4)'!G67,'7.16 (4)'!I67,'7.16 (4)'!K67,'7.16 (4)'!M67,'7.16 (4)'!O67,'7.16 (4)'!Q67,'7.16 (5)'!E67,'7.16 (5)'!G67,'7.16 (5)'!I67,'7.16 (5)'!K67,'7.16 (5)'!M67,'7.16 (5)'!O67,'7.16 (5)'!Q67,'7.16 (6)'!F67,'7.16 (6)'!H67,'7.16 (6)'!J67,'7.16 (6)'!L67,'7.16 (6)'!N67,'7.16 (6)'!P67,'7.16 (6)'!R67,'7.16 (6)'!T67)</f>
        <v>1469</v>
      </c>
      <c r="F66" s="595">
        <v>114</v>
      </c>
      <c r="G66" s="595">
        <v>78</v>
      </c>
      <c r="H66" s="595">
        <v>69</v>
      </c>
      <c r="I66" s="595">
        <v>15</v>
      </c>
      <c r="J66" s="595">
        <v>7</v>
      </c>
      <c r="K66" s="651">
        <v>1</v>
      </c>
      <c r="L66" s="595"/>
    </row>
    <row r="67" spans="1:12" s="630" customFormat="1" ht="8.1" customHeight="1">
      <c r="A67" s="626"/>
      <c r="B67" s="674"/>
      <c r="C67" s="674"/>
      <c r="D67" s="127"/>
      <c r="E67" s="695"/>
      <c r="F67" s="595"/>
      <c r="G67" s="595"/>
      <c r="H67" s="595"/>
      <c r="I67" s="595"/>
      <c r="J67" s="595"/>
      <c r="K67" s="651"/>
      <c r="L67" s="595"/>
    </row>
    <row r="68" spans="1:12" s="630" customFormat="1" ht="13.5">
      <c r="A68" s="626"/>
      <c r="B68" s="674" t="s">
        <v>18</v>
      </c>
      <c r="C68" s="674"/>
      <c r="D68" s="127">
        <v>2022</v>
      </c>
      <c r="E68" s="695">
        <f>SUM(F68,G68,H68,I68,J68,K68,'7.16 (2)'!E67,'7.16 (2)'!G67,'7.16 (2)'!I67,'7.16 (2)'!K67,'7.16 (2)'!M67,'7.16 (2)'!O67,'7.16 (2)'!Q67,'7.16 (3)'!E69,'7.16 (3)'!G69,'7.16 (3)'!I69,'7.16 (3)'!K69,'7.16 (3)'!M69,'7.16 (3)'!O69,'7.16 (3)'!Q69,'7.16 (4)'!E69,'7.16 (4)'!G69,'7.16 (4)'!I69,'7.16 (4)'!K69,'7.16 (4)'!M69,'7.16 (4)'!O69,'7.16 (4)'!Q69,'7.16 (5)'!E69,'7.16 (5)'!G69,'7.16 (5)'!I69,'7.16 (5)'!K69,'7.16 (5)'!M69,'7.16 (5)'!O69,'7.16 (5)'!Q69,'7.16 (6)'!F69,'7.16 (6)'!H69,'7.16 (6)'!J69,'7.16 (6)'!L69,'7.16 (6)'!N69,'7.16 (6)'!P69,'7.16 (6)'!R69,'7.16 (6)'!T69)</f>
        <v>135</v>
      </c>
      <c r="F68" s="595">
        <v>12</v>
      </c>
      <c r="G68" s="595">
        <v>8</v>
      </c>
      <c r="H68" s="595">
        <v>6</v>
      </c>
      <c r="I68" s="595">
        <v>3</v>
      </c>
      <c r="J68" s="651" t="s">
        <v>432</v>
      </c>
      <c r="K68" s="651" t="s">
        <v>432</v>
      </c>
      <c r="L68" s="595"/>
    </row>
    <row r="69" spans="1:12" s="630" customFormat="1" ht="13.5">
      <c r="A69" s="626"/>
      <c r="B69" s="674"/>
      <c r="C69" s="674"/>
      <c r="D69" s="127">
        <v>2023</v>
      </c>
      <c r="E69" s="695">
        <f>SUM(F69,G69,H69,I69,J69,K69,'7.16 (2)'!E68,'7.16 (2)'!G68,'7.16 (2)'!I68,'7.16 (2)'!K68,'7.16 (2)'!M68,'7.16 (2)'!O68,'7.16 (2)'!Q68,'7.16 (3)'!E70,'7.16 (3)'!G70,'7.16 (3)'!I70,'7.16 (3)'!K70,'7.16 (3)'!M70,'7.16 (3)'!O70,'7.16 (3)'!Q70,'7.16 (4)'!E70,'7.16 (4)'!G70,'7.16 (4)'!I70,'7.16 (4)'!K70,'7.16 (4)'!M70,'7.16 (4)'!O70,'7.16 (4)'!Q70,'7.16 (5)'!E70,'7.16 (5)'!G70,'7.16 (5)'!I70,'7.16 (5)'!K70,'7.16 (5)'!M70,'7.16 (5)'!O70,'7.16 (5)'!Q70,'7.16 (6)'!F70,'7.16 (6)'!H70,'7.16 (6)'!J70,'7.16 (6)'!L70,'7.16 (6)'!N70,'7.16 (6)'!P70,'7.16 (6)'!R70,'7.16 (6)'!T70)</f>
        <v>150</v>
      </c>
      <c r="F69" s="595">
        <v>3</v>
      </c>
      <c r="G69" s="595">
        <v>2</v>
      </c>
      <c r="H69" s="595">
        <v>10</v>
      </c>
      <c r="I69" s="595">
        <v>8</v>
      </c>
      <c r="J69" s="651" t="s">
        <v>432</v>
      </c>
      <c r="K69" s="651" t="s">
        <v>432</v>
      </c>
      <c r="L69" s="595"/>
    </row>
    <row r="70" spans="1:12" s="630" customFormat="1" ht="13.5">
      <c r="A70" s="626"/>
      <c r="B70" s="674"/>
      <c r="C70" s="674"/>
      <c r="D70" s="127">
        <v>2024</v>
      </c>
      <c r="E70" s="695">
        <f>SUM(F70,G70,H70,I70,J70,K70,'7.16 (2)'!E69,'7.16 (2)'!G69,'7.16 (2)'!I69,'7.16 (2)'!K69,'7.16 (2)'!M69,'7.16 (2)'!O69,'7.16 (2)'!Q69,'7.16 (3)'!E71,'7.16 (3)'!G71,'7.16 (3)'!I71,'7.16 (3)'!K71,'7.16 (3)'!M71,'7.16 (3)'!O71,'7.16 (3)'!Q71,'7.16 (4)'!E71,'7.16 (4)'!G71,'7.16 (4)'!I71,'7.16 (4)'!K71,'7.16 (4)'!M71,'7.16 (4)'!O71,'7.16 (4)'!Q71,'7.16 (5)'!E71,'7.16 (5)'!G71,'7.16 (5)'!I71,'7.16 (5)'!K71,'7.16 (5)'!M71,'7.16 (5)'!O71,'7.16 (5)'!Q71,'7.16 (6)'!F71,'7.16 (6)'!H71,'7.16 (6)'!J71,'7.16 (6)'!L71,'7.16 (6)'!N71,'7.16 (6)'!P71,'7.16 (6)'!R71,'7.16 (6)'!T71)</f>
        <v>184</v>
      </c>
      <c r="F70" s="595">
        <v>11</v>
      </c>
      <c r="G70" s="595">
        <v>3</v>
      </c>
      <c r="H70" s="595">
        <v>13</v>
      </c>
      <c r="I70" s="595">
        <v>5</v>
      </c>
      <c r="J70" s="651" t="s">
        <v>432</v>
      </c>
      <c r="K70" s="651" t="s">
        <v>432</v>
      </c>
      <c r="L70" s="595"/>
    </row>
    <row r="71" spans="1:12" s="630" customFormat="1" ht="8.1" customHeight="1">
      <c r="A71" s="626"/>
      <c r="B71" s="674"/>
      <c r="C71" s="674"/>
      <c r="D71" s="127"/>
      <c r="E71" s="695"/>
      <c r="F71" s="595"/>
      <c r="G71" s="595"/>
      <c r="H71" s="595"/>
      <c r="I71" s="595"/>
      <c r="J71" s="595"/>
      <c r="K71" s="651"/>
      <c r="L71" s="595"/>
    </row>
    <row r="72" spans="1:12" s="630" customFormat="1" ht="13.5">
      <c r="A72" s="626"/>
      <c r="B72" s="652" t="s">
        <v>20</v>
      </c>
      <c r="C72" s="652"/>
      <c r="D72" s="127">
        <v>2022</v>
      </c>
      <c r="E72" s="695">
        <f>SUM(F72,G72,H72,I72,J72,K72,'7.16 (2)'!E71,'7.16 (2)'!G71,'7.16 (2)'!I71,'7.16 (2)'!K71,'7.16 (2)'!M71,'7.16 (2)'!O71,'7.16 (2)'!Q71,'7.16 (3)'!E73,'7.16 (3)'!G73,'7.16 (3)'!I73,'7.16 (3)'!K73,'7.16 (3)'!M73,'7.16 (3)'!O73,'7.16 (3)'!Q73,'7.16 (4)'!E73,'7.16 (4)'!G73,'7.16 (4)'!I73,'7.16 (4)'!K73,'7.16 (4)'!M73,'7.16 (4)'!O73,'7.16 (4)'!Q73,'7.16 (5)'!E73,'7.16 (5)'!G73,'7.16 (5)'!I73,'7.16 (5)'!K73,'7.16 (5)'!M73,'7.16 (5)'!O73,'7.16 (5)'!Q73,'7.16 (6)'!F73,'7.16 (6)'!H73,'7.16 (6)'!J73,'7.16 (6)'!L73,'7.16 (6)'!N73,'7.16 (6)'!P73,'7.16 (6)'!R73,'7.16 (6)'!T73)</f>
        <v>249</v>
      </c>
      <c r="F72" s="595">
        <v>25</v>
      </c>
      <c r="G72" s="595">
        <v>3</v>
      </c>
      <c r="H72" s="595">
        <v>28</v>
      </c>
      <c r="I72" s="595">
        <v>4</v>
      </c>
      <c r="J72" s="595">
        <v>2</v>
      </c>
      <c r="K72" s="651">
        <v>3</v>
      </c>
      <c r="L72" s="595"/>
    </row>
    <row r="73" spans="1:12" s="630" customFormat="1" ht="13.5">
      <c r="A73" s="626"/>
      <c r="B73" s="652"/>
      <c r="C73" s="652"/>
      <c r="D73" s="127">
        <v>2023</v>
      </c>
      <c r="E73" s="695">
        <f>SUM(F73,G73,H73,I73,J73,K73,'7.16 (2)'!E72,'7.16 (2)'!G72,'7.16 (2)'!I72,'7.16 (2)'!K72,'7.16 (2)'!M72,'7.16 (2)'!O72,'7.16 (2)'!Q72,'7.16 (3)'!E74,'7.16 (3)'!G74,'7.16 (3)'!I74,'7.16 (3)'!K74,'7.16 (3)'!M74,'7.16 (3)'!O74,'7.16 (3)'!Q74,'7.16 (4)'!E74,'7.16 (4)'!G74,'7.16 (4)'!I74,'7.16 (4)'!K74,'7.16 (4)'!M74,'7.16 (4)'!O74,'7.16 (4)'!Q74,'7.16 (5)'!E74,'7.16 (5)'!G74,'7.16 (5)'!I74,'7.16 (5)'!K74,'7.16 (5)'!M74,'7.16 (5)'!O74,'7.16 (5)'!Q74,'7.16 (6)'!F74,'7.16 (6)'!H74,'7.16 (6)'!J74,'7.16 (6)'!L74,'7.16 (6)'!N74,'7.16 (6)'!P74,'7.16 (6)'!R74,'7.16 (6)'!T74)</f>
        <v>299</v>
      </c>
      <c r="F73" s="595">
        <v>23</v>
      </c>
      <c r="G73" s="595">
        <v>2</v>
      </c>
      <c r="H73" s="595">
        <v>24</v>
      </c>
      <c r="I73" s="595">
        <v>10</v>
      </c>
      <c r="J73" s="595">
        <v>4</v>
      </c>
      <c r="K73" s="651">
        <v>3</v>
      </c>
      <c r="L73" s="595"/>
    </row>
    <row r="74" spans="1:12" s="630" customFormat="1" ht="13.5">
      <c r="A74" s="626"/>
      <c r="B74" s="652"/>
      <c r="C74" s="652"/>
      <c r="D74" s="127">
        <v>2024</v>
      </c>
      <c r="E74" s="695">
        <f>SUM(F74,G74,H74,I74,J74,K74,'7.16 (2)'!E73,'7.16 (2)'!G73,'7.16 (2)'!I73,'7.16 (2)'!K73,'7.16 (2)'!M73,'7.16 (2)'!O73,'7.16 (2)'!Q73,'7.16 (3)'!E75,'7.16 (3)'!G75,'7.16 (3)'!I75,'7.16 (3)'!K75,'7.16 (3)'!M75,'7.16 (3)'!O75,'7.16 (3)'!Q75,'7.16 (4)'!E75,'7.16 (4)'!G75,'7.16 (4)'!I75,'7.16 (4)'!K75,'7.16 (4)'!M75,'7.16 (4)'!O75,'7.16 (4)'!Q75,'7.16 (5)'!E75,'7.16 (5)'!G75,'7.16 (5)'!I75,'7.16 (5)'!K75,'7.16 (5)'!M75,'7.16 (5)'!O75,'7.16 (5)'!Q75,'7.16 (6)'!F75,'7.16 (6)'!H75,'7.16 (6)'!J75,'7.16 (6)'!L75,'7.16 (6)'!N75,'7.16 (6)'!P75,'7.16 (6)'!R75,'7.16 (6)'!T75)</f>
        <v>358</v>
      </c>
      <c r="F74" s="595">
        <v>27</v>
      </c>
      <c r="G74" s="595">
        <v>4</v>
      </c>
      <c r="H74" s="595">
        <v>21</v>
      </c>
      <c r="I74" s="595">
        <v>11</v>
      </c>
      <c r="J74" s="595">
        <v>8</v>
      </c>
      <c r="K74" s="651">
        <v>7</v>
      </c>
      <c r="L74" s="595"/>
    </row>
    <row r="75" spans="1:12" s="630" customFormat="1" ht="8.1" customHeight="1">
      <c r="A75" s="626"/>
      <c r="B75" s="652"/>
      <c r="C75" s="652"/>
      <c r="D75" s="127"/>
      <c r="E75" s="695"/>
      <c r="F75" s="595"/>
      <c r="G75" s="595"/>
      <c r="H75" s="595"/>
      <c r="I75" s="595"/>
      <c r="J75" s="595"/>
      <c r="K75" s="651"/>
      <c r="L75" s="595"/>
    </row>
    <row r="76" spans="1:12" s="630" customFormat="1" ht="13.5">
      <c r="A76" s="626"/>
      <c r="B76" s="652" t="s">
        <v>78</v>
      </c>
      <c r="C76" s="652"/>
      <c r="D76" s="127">
        <v>2022</v>
      </c>
      <c r="E76" s="695">
        <f>SUM(F76,G76,H76,I76,J76,K76,'7.16 (2)'!E75,'7.16 (2)'!G75,'7.16 (2)'!I75,'7.16 (2)'!K75,'7.16 (2)'!M75,'7.16 (2)'!O75,'7.16 (2)'!Q75,'7.16 (3)'!E77,'7.16 (3)'!G77,'7.16 (3)'!I77,'7.16 (3)'!K77,'7.16 (3)'!M77,'7.16 (3)'!O77,'7.16 (3)'!Q77,'7.16 (4)'!E77,'7.16 (4)'!G77,'7.16 (4)'!I77,'7.16 (4)'!K77,'7.16 (4)'!M77,'7.16 (4)'!O77,'7.16 (4)'!Q77,'7.16 (5)'!E77,'7.16 (5)'!G77,'7.16 (5)'!I77,'7.16 (5)'!K77,'7.16 (5)'!M77,'7.16 (5)'!O77,'7.16 (5)'!Q77,'7.16 (6)'!F77,'7.16 (6)'!H77,'7.16 (6)'!J77,'7.16 (6)'!L77,'7.16 (6)'!N77,'7.16 (6)'!P77,'7.16 (6)'!R77,'7.16 (6)'!T77)</f>
        <v>19</v>
      </c>
      <c r="F76" s="651" t="s">
        <v>432</v>
      </c>
      <c r="G76" s="651" t="s">
        <v>432</v>
      </c>
      <c r="H76" s="595">
        <v>2</v>
      </c>
      <c r="I76" s="651" t="s">
        <v>432</v>
      </c>
      <c r="J76" s="595">
        <v>2</v>
      </c>
      <c r="K76" s="651" t="s">
        <v>432</v>
      </c>
      <c r="L76" s="595"/>
    </row>
    <row r="77" spans="1:12" s="630" customFormat="1" ht="13.5">
      <c r="A77" s="626"/>
      <c r="B77" s="652"/>
      <c r="C77" s="652"/>
      <c r="D77" s="127">
        <v>2023</v>
      </c>
      <c r="E77" s="695">
        <f>SUM(F77,G77,H77,I77,J77,K77,'7.16 (2)'!E76,'7.16 (2)'!G76,'7.16 (2)'!I76,'7.16 (2)'!K76,'7.16 (2)'!M76,'7.16 (2)'!O76,'7.16 (2)'!Q76,'7.16 (3)'!E78,'7.16 (3)'!G78,'7.16 (3)'!I78,'7.16 (3)'!K78,'7.16 (3)'!M78,'7.16 (3)'!O78,'7.16 (3)'!Q78,'7.16 (4)'!E78,'7.16 (4)'!G78,'7.16 (4)'!I78,'7.16 (4)'!K78,'7.16 (4)'!M78,'7.16 (4)'!O78,'7.16 (4)'!Q78,'7.16 (5)'!E78,'7.16 (5)'!G78,'7.16 (5)'!I78,'7.16 (5)'!K78,'7.16 (5)'!M78,'7.16 (5)'!O78,'7.16 (5)'!Q78,'7.16 (6)'!F78,'7.16 (6)'!H78,'7.16 (6)'!J78,'7.16 (6)'!L78,'7.16 (6)'!N78,'7.16 (6)'!P78,'7.16 (6)'!R78,'7.16 (6)'!T78)</f>
        <v>11</v>
      </c>
      <c r="F77" s="651" t="s">
        <v>432</v>
      </c>
      <c r="G77" s="651" t="s">
        <v>432</v>
      </c>
      <c r="H77" s="651" t="s">
        <v>432</v>
      </c>
      <c r="I77" s="651" t="s">
        <v>432</v>
      </c>
      <c r="J77" s="651" t="s">
        <v>432</v>
      </c>
      <c r="K77" s="651" t="s">
        <v>432</v>
      </c>
      <c r="L77" s="595"/>
    </row>
    <row r="78" spans="1:12" s="630" customFormat="1" ht="13.5">
      <c r="A78" s="626"/>
      <c r="B78" s="652"/>
      <c r="C78" s="652"/>
      <c r="D78" s="127">
        <v>2024</v>
      </c>
      <c r="E78" s="695">
        <f>SUM(F78,G78,H78,I78,J78,K78,'7.16 (2)'!E77,'7.16 (2)'!G77,'7.16 (2)'!I77,'7.16 (2)'!K77,'7.16 (2)'!M77,'7.16 (2)'!O77,'7.16 (2)'!Q77,'7.16 (3)'!E79,'7.16 (3)'!G79,'7.16 (3)'!I79,'7.16 (3)'!K79,'7.16 (3)'!M79,'7.16 (3)'!O79,'7.16 (3)'!Q79,'7.16 (4)'!E79,'7.16 (4)'!G79,'7.16 (4)'!I79,'7.16 (4)'!K79,'7.16 (4)'!M79,'7.16 (4)'!O79,'7.16 (4)'!Q79,'7.16 (5)'!E79,'7.16 (5)'!G79,'7.16 (5)'!I79,'7.16 (5)'!K79,'7.16 (5)'!M79,'7.16 (5)'!O79,'7.16 (5)'!Q79,'7.16 (6)'!F79,'7.16 (6)'!H79,'7.16 (6)'!J79,'7.16 (6)'!L79,'7.16 (6)'!N79,'7.16 (6)'!P79,'7.16 (6)'!R79,'7.16 (6)'!T79)</f>
        <v>20</v>
      </c>
      <c r="F78" s="595">
        <v>1</v>
      </c>
      <c r="G78" s="595">
        <v>1</v>
      </c>
      <c r="H78" s="595">
        <v>2</v>
      </c>
      <c r="I78" s="651" t="s">
        <v>432</v>
      </c>
      <c r="J78" s="651" t="s">
        <v>432</v>
      </c>
      <c r="K78" s="651" t="s">
        <v>432</v>
      </c>
      <c r="L78" s="595"/>
    </row>
    <row r="79" spans="1:12" s="630" customFormat="1" ht="8.1" customHeight="1">
      <c r="A79" s="626"/>
      <c r="B79" s="652"/>
      <c r="C79" s="652"/>
      <c r="D79" s="127"/>
      <c r="E79" s="695"/>
      <c r="F79" s="595"/>
      <c r="G79" s="595"/>
      <c r="H79" s="595"/>
      <c r="I79" s="595"/>
      <c r="J79" s="595"/>
      <c r="K79" s="651"/>
      <c r="L79" s="595"/>
    </row>
    <row r="80" spans="1:12" s="630" customFormat="1" ht="13.5">
      <c r="A80" s="626"/>
      <c r="B80" s="652" t="s">
        <v>77</v>
      </c>
      <c r="C80" s="652"/>
      <c r="D80" s="127">
        <v>2022</v>
      </c>
      <c r="E80" s="695">
        <f>SUM(F80,G80,H80,I80,J80,K80,'7.16 (2)'!E79,'7.16 (2)'!G79,'7.16 (2)'!I79,'7.16 (2)'!K79,'7.16 (2)'!M79,'7.16 (2)'!O79,'7.16 (2)'!Q79,'7.16 (3)'!E81,'7.16 (3)'!G81,'7.16 (3)'!I81,'7.16 (3)'!K81,'7.16 (3)'!M81,'7.16 (3)'!O81,'7.16 (3)'!Q81,'7.16 (4)'!E81,'7.16 (4)'!G81,'7.16 (4)'!I81,'7.16 (4)'!K81,'7.16 (4)'!M81,'7.16 (4)'!O81,'7.16 (4)'!Q81,'7.16 (5)'!E81,'7.16 (5)'!G81,'7.16 (5)'!I81,'7.16 (5)'!K81,'7.16 (5)'!M81,'7.16 (5)'!O81,'7.16 (5)'!Q81,'7.16 (6)'!F81,'7.16 (6)'!H81,'7.16 (6)'!J81,'7.16 (6)'!L81,'7.16 (6)'!N81,'7.16 (6)'!P81,'7.16 (6)'!R81,'7.16 (6)'!T81)</f>
        <v>10</v>
      </c>
      <c r="F80" s="651" t="s">
        <v>432</v>
      </c>
      <c r="G80" s="651" t="s">
        <v>432</v>
      </c>
      <c r="H80" s="595">
        <v>2</v>
      </c>
      <c r="I80" s="651" t="s">
        <v>432</v>
      </c>
      <c r="J80" s="651" t="s">
        <v>432</v>
      </c>
      <c r="K80" s="651" t="s">
        <v>432</v>
      </c>
      <c r="L80" s="595"/>
    </row>
    <row r="81" spans="1:12" s="630" customFormat="1" ht="13.5">
      <c r="A81" s="626"/>
      <c r="B81" s="652"/>
      <c r="C81" s="652"/>
      <c r="D81" s="127">
        <v>2023</v>
      </c>
      <c r="E81" s="695">
        <f>SUM(F81,G81,H81,I81,J81,K81,'7.16 (2)'!E80,'7.16 (2)'!G80,'7.16 (2)'!I80,'7.16 (2)'!K80,'7.16 (2)'!M80,'7.16 (2)'!O80,'7.16 (2)'!Q80,'7.16 (3)'!E82,'7.16 (3)'!G82,'7.16 (3)'!I82,'7.16 (3)'!K82,'7.16 (3)'!M82,'7.16 (3)'!O82,'7.16 (3)'!Q82,'7.16 (4)'!E82,'7.16 (4)'!G82,'7.16 (4)'!I82,'7.16 (4)'!K82,'7.16 (4)'!M82,'7.16 (4)'!O82,'7.16 (4)'!Q82,'7.16 (5)'!E82,'7.16 (5)'!G82,'7.16 (5)'!I82,'7.16 (5)'!K82,'7.16 (5)'!M82,'7.16 (5)'!O82,'7.16 (5)'!Q82,'7.16 (6)'!F82,'7.16 (6)'!H82,'7.16 (6)'!J82,'7.16 (6)'!L82,'7.16 (6)'!N82,'7.16 (6)'!P82,'7.16 (6)'!R82,'7.16 (6)'!T82)</f>
        <v>14</v>
      </c>
      <c r="F81" s="651" t="s">
        <v>432</v>
      </c>
      <c r="G81" s="651" t="s">
        <v>432</v>
      </c>
      <c r="H81" s="651" t="s">
        <v>432</v>
      </c>
      <c r="I81" s="651" t="s">
        <v>432</v>
      </c>
      <c r="J81" s="595">
        <v>1</v>
      </c>
      <c r="K81" s="651" t="s">
        <v>432</v>
      </c>
      <c r="L81" s="595"/>
    </row>
    <row r="82" spans="1:12" s="630" customFormat="1" ht="13.5">
      <c r="A82" s="626"/>
      <c r="B82" s="652"/>
      <c r="C82" s="652"/>
      <c r="D82" s="127">
        <v>2024</v>
      </c>
      <c r="E82" s="695">
        <f>SUM(F82,G82,H82,I82,J82,K82,'7.16 (2)'!E81,'7.16 (2)'!G81,'7.16 (2)'!I81,'7.16 (2)'!K81,'7.16 (2)'!M81,'7.16 (2)'!O81,'7.16 (2)'!Q81,'7.16 (3)'!E83,'7.16 (3)'!G83,'7.16 (3)'!I83,'7.16 (3)'!K83,'7.16 (3)'!M83,'7.16 (3)'!O83,'7.16 (3)'!Q83,'7.16 (4)'!E83,'7.16 (4)'!G83,'7.16 (4)'!I83,'7.16 (4)'!K83,'7.16 (4)'!M83,'7.16 (4)'!O83,'7.16 (4)'!Q83,'7.16 (5)'!E83,'7.16 (5)'!G83,'7.16 (5)'!I83,'7.16 (5)'!K83,'7.16 (5)'!M83,'7.16 (5)'!O83,'7.16 (5)'!Q83,'7.16 (6)'!F83,'7.16 (6)'!H83,'7.16 (6)'!J83,'7.16 (6)'!L83,'7.16 (6)'!N83,'7.16 (6)'!P83,'7.16 (6)'!R83,'7.16 (6)'!T83)</f>
        <v>11</v>
      </c>
      <c r="F82" s="651" t="s">
        <v>432</v>
      </c>
      <c r="G82" s="651" t="s">
        <v>432</v>
      </c>
      <c r="H82" s="595">
        <v>1</v>
      </c>
      <c r="I82" s="651" t="s">
        <v>432</v>
      </c>
      <c r="J82" s="651" t="s">
        <v>432</v>
      </c>
      <c r="K82" s="651" t="s">
        <v>432</v>
      </c>
      <c r="L82" s="595"/>
    </row>
    <row r="83" spans="1:12" ht="8.1" customHeight="1" thickBot="1">
      <c r="A83" s="657"/>
      <c r="B83" s="696" t="s">
        <v>2</v>
      </c>
      <c r="C83" s="696"/>
      <c r="D83" s="696"/>
      <c r="E83" s="658"/>
      <c r="F83" s="683"/>
      <c r="G83" s="683"/>
      <c r="H83" s="683"/>
      <c r="I83" s="683"/>
      <c r="J83" s="683"/>
      <c r="K83" s="683"/>
      <c r="L83" s="683"/>
    </row>
    <row r="84" spans="1:12" ht="3.95" customHeight="1"/>
    <row r="85" spans="1:12" ht="11.1" customHeight="1">
      <c r="B85" s="617"/>
      <c r="C85" s="617"/>
      <c r="D85" s="617"/>
      <c r="J85" s="617"/>
      <c r="L85" s="609" t="s">
        <v>163</v>
      </c>
    </row>
    <row r="86" spans="1:12" ht="11.1" customHeight="1">
      <c r="B86" s="697"/>
      <c r="C86" s="697"/>
      <c r="D86" s="697"/>
      <c r="J86" s="620"/>
      <c r="L86" s="613" t="s">
        <v>283</v>
      </c>
    </row>
  </sheetData>
  <printOptions horizontalCentered="1"/>
  <pageMargins left="0.5" right="0.5" top="0.74803149606299202" bottom="0.74" header="0.511811023622047" footer="0.39370078740157499"/>
  <pageSetup paperSize="9" scale="71" orientation="portrait" r:id="rId1"/>
  <headerFooter alignWithMargins="0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67F1C1-2F1F-494F-B584-93ECA76B56B8}">
  <sheetPr>
    <tabColor rgb="FF92D050"/>
    <pageSetUpPr fitToPage="1"/>
  </sheetPr>
  <dimension ref="A1:AD91"/>
  <sheetViews>
    <sheetView showGridLines="0" view="pageBreakPreview" zoomScale="90" zoomScaleNormal="100" zoomScaleSheetLayoutView="90" workbookViewId="0">
      <selection activeCell="B5" sqref="B5:B6"/>
    </sheetView>
  </sheetViews>
  <sheetFormatPr defaultColWidth="9.83203125" defaultRowHeight="16.5"/>
  <cols>
    <col min="1" max="1" width="1.5" style="222" customWidth="1"/>
    <col min="2" max="2" width="16.1640625" style="222" customWidth="1"/>
    <col min="3" max="3" width="9.6640625" style="222" customWidth="1"/>
    <col min="4" max="4" width="13.83203125" style="222" customWidth="1"/>
    <col min="5" max="5" width="10.6640625" style="222" customWidth="1"/>
    <col min="6" max="6" width="1" style="222" customWidth="1"/>
    <col min="7" max="7" width="15.33203125" style="222" customWidth="1"/>
    <col min="8" max="8" width="0.83203125" style="222" customWidth="1"/>
    <col min="9" max="9" width="12.1640625" style="222" customWidth="1"/>
    <col min="10" max="10" width="1" style="222" customWidth="1"/>
    <col min="11" max="11" width="12.83203125" style="222" customWidth="1"/>
    <col min="12" max="12" width="1" style="222" customWidth="1"/>
    <col min="13" max="13" width="13.1640625" style="222" customWidth="1"/>
    <col min="14" max="14" width="1" style="222" customWidth="1"/>
    <col min="15" max="15" width="11.1640625" style="222" customWidth="1"/>
    <col min="16" max="16" width="1" style="222" customWidth="1"/>
    <col min="17" max="17" width="14" style="222" customWidth="1"/>
    <col min="18" max="18" width="1.1640625" style="222" customWidth="1"/>
    <col min="19" max="16384" width="9.83203125" style="222"/>
  </cols>
  <sheetData>
    <row r="1" spans="1:18">
      <c r="E1" s="620"/>
      <c r="R1" s="69" t="s">
        <v>0</v>
      </c>
    </row>
    <row r="2" spans="1:18">
      <c r="E2" s="620"/>
      <c r="R2" s="70" t="s">
        <v>1</v>
      </c>
    </row>
    <row r="3" spans="1:18">
      <c r="E3" s="620"/>
    </row>
    <row r="5" spans="1:18">
      <c r="A5" s="222" t="s">
        <v>621</v>
      </c>
      <c r="B5" s="219" t="s">
        <v>270</v>
      </c>
      <c r="C5" s="665" t="s">
        <v>622</v>
      </c>
      <c r="D5" s="665"/>
    </row>
    <row r="6" spans="1:18">
      <c r="B6" s="619" t="s">
        <v>271</v>
      </c>
      <c r="C6" s="620" t="s">
        <v>623</v>
      </c>
      <c r="D6" s="620"/>
    </row>
    <row r="7" spans="1:18" ht="15" customHeight="1" thickBot="1"/>
    <row r="8" spans="1:18" ht="8.1" customHeight="1" thickTop="1">
      <c r="A8" s="668"/>
      <c r="B8" s="625"/>
      <c r="C8" s="623"/>
      <c r="D8" s="623"/>
      <c r="E8" s="623"/>
      <c r="F8" s="623"/>
      <c r="G8" s="623"/>
      <c r="H8" s="623"/>
      <c r="I8" s="623"/>
      <c r="J8" s="623"/>
      <c r="K8" s="623"/>
      <c r="L8" s="622"/>
      <c r="M8" s="622"/>
      <c r="N8" s="622"/>
      <c r="O8" s="622"/>
      <c r="P8" s="622"/>
      <c r="Q8" s="622"/>
      <c r="R8" s="668"/>
    </row>
    <row r="9" spans="1:18" s="630" customFormat="1" ht="15" customHeight="1">
      <c r="A9" s="626"/>
      <c r="B9" s="648" t="s">
        <v>3</v>
      </c>
      <c r="C9" s="648"/>
      <c r="D9" s="627" t="s">
        <v>460</v>
      </c>
      <c r="E9" s="629" t="s">
        <v>119</v>
      </c>
      <c r="F9" s="629"/>
      <c r="G9" s="629" t="s">
        <v>118</v>
      </c>
      <c r="H9" s="629"/>
      <c r="I9" s="629" t="s">
        <v>117</v>
      </c>
      <c r="J9" s="629"/>
      <c r="K9" s="629" t="s">
        <v>116</v>
      </c>
      <c r="L9" s="629"/>
      <c r="M9" s="629" t="s">
        <v>297</v>
      </c>
      <c r="N9" s="629"/>
      <c r="O9" s="629" t="s">
        <v>105</v>
      </c>
      <c r="P9" s="629"/>
      <c r="Q9" s="629" t="s">
        <v>115</v>
      </c>
      <c r="R9" s="680"/>
    </row>
    <row r="10" spans="1:18" s="630" customFormat="1" ht="15" customHeight="1">
      <c r="A10" s="587"/>
      <c r="B10" s="635" t="s">
        <v>5</v>
      </c>
      <c r="C10" s="648"/>
      <c r="D10" s="632" t="s">
        <v>461</v>
      </c>
      <c r="E10" s="634" t="s">
        <v>168</v>
      </c>
      <c r="F10" s="637"/>
      <c r="G10" s="634" t="s">
        <v>167</v>
      </c>
      <c r="H10" s="634"/>
      <c r="I10" s="629" t="s">
        <v>211</v>
      </c>
      <c r="J10" s="629"/>
      <c r="K10" s="634" t="s">
        <v>174</v>
      </c>
      <c r="L10" s="637"/>
      <c r="M10" s="629" t="s">
        <v>298</v>
      </c>
      <c r="N10" s="637"/>
      <c r="O10" s="634" t="s">
        <v>175</v>
      </c>
      <c r="P10" s="634"/>
      <c r="Q10" s="634" t="s">
        <v>172</v>
      </c>
      <c r="R10" s="680"/>
    </row>
    <row r="11" spans="1:18" s="630" customFormat="1" ht="15" customHeight="1">
      <c r="A11" s="631"/>
      <c r="C11" s="626"/>
      <c r="D11" s="626"/>
      <c r="E11" s="629" t="s">
        <v>2</v>
      </c>
      <c r="F11" s="637"/>
      <c r="G11" s="634"/>
      <c r="H11" s="634"/>
      <c r="I11" s="634" t="s">
        <v>111</v>
      </c>
      <c r="J11" s="634"/>
      <c r="K11" s="629"/>
      <c r="L11" s="629"/>
      <c r="M11" s="629" t="s">
        <v>299</v>
      </c>
      <c r="N11" s="629"/>
      <c r="O11" s="629" t="s">
        <v>2</v>
      </c>
      <c r="P11" s="629"/>
      <c r="Q11" s="634"/>
      <c r="R11" s="680"/>
    </row>
    <row r="12" spans="1:18" s="630" customFormat="1" ht="14.25" customHeight="1">
      <c r="A12" s="626"/>
      <c r="C12" s="626"/>
      <c r="D12" s="626"/>
      <c r="E12" s="637" t="s">
        <v>2</v>
      </c>
      <c r="F12" s="637"/>
      <c r="G12" s="634"/>
      <c r="H12" s="634"/>
      <c r="I12" s="634" t="s">
        <v>210</v>
      </c>
      <c r="J12" s="634"/>
      <c r="K12" s="629"/>
      <c r="L12" s="629"/>
      <c r="M12" s="634" t="s">
        <v>300</v>
      </c>
      <c r="N12" s="629"/>
      <c r="O12" s="629" t="s">
        <v>2</v>
      </c>
      <c r="P12" s="629"/>
      <c r="Q12" s="629"/>
      <c r="R12" s="680"/>
    </row>
    <row r="13" spans="1:18" s="630" customFormat="1" ht="8.1" customHeight="1">
      <c r="A13" s="641"/>
      <c r="B13" s="670"/>
      <c r="C13" s="670"/>
      <c r="D13" s="670"/>
      <c r="E13" s="670"/>
      <c r="F13" s="670"/>
      <c r="G13" s="670"/>
      <c r="H13" s="670"/>
      <c r="I13" s="670"/>
      <c r="J13" s="670"/>
      <c r="K13" s="670"/>
      <c r="L13" s="670"/>
      <c r="M13" s="670"/>
      <c r="N13" s="670"/>
      <c r="O13" s="670"/>
      <c r="P13" s="670"/>
      <c r="Q13" s="670"/>
      <c r="R13" s="698"/>
    </row>
    <row r="14" spans="1:18" s="630" customFormat="1" ht="8.1" customHeight="1">
      <c r="B14" s="680"/>
      <c r="C14" s="680"/>
      <c r="D14" s="680"/>
      <c r="E14" s="680"/>
      <c r="F14" s="680"/>
      <c r="G14" s="680"/>
      <c r="H14" s="680"/>
      <c r="I14" s="680"/>
      <c r="J14" s="680"/>
      <c r="K14" s="680"/>
      <c r="L14" s="680"/>
      <c r="M14" s="680"/>
      <c r="N14" s="680"/>
      <c r="O14" s="646"/>
      <c r="P14" s="680"/>
      <c r="Q14" s="680"/>
      <c r="R14" s="680"/>
    </row>
    <row r="15" spans="1:18" s="630" customFormat="1" ht="13.5">
      <c r="A15" s="648"/>
      <c r="B15" s="587" t="s">
        <v>533</v>
      </c>
      <c r="C15" s="650"/>
      <c r="D15" s="121">
        <v>2022</v>
      </c>
      <c r="E15" s="649">
        <f t="shared" ref="E15:G17" si="0">SUM(E19,E23,E27,E31,E35,E39,E43,E47,E51,E55,E59,E63,E67,E71,E75,E79)</f>
        <v>55</v>
      </c>
      <c r="F15" s="649">
        <f t="shared" si="0"/>
        <v>0</v>
      </c>
      <c r="G15" s="649">
        <f t="shared" si="0"/>
        <v>56</v>
      </c>
      <c r="H15" s="649"/>
      <c r="I15" s="649">
        <f>SUM(I19,I23,I27,I31,I35,I39,I43,I47,I51,I55,I59,I63,I67,I71,I75,I79)</f>
        <v>1422</v>
      </c>
      <c r="J15" s="649"/>
      <c r="K15" s="649">
        <f>SUM(K19,K23,K27,K31,K35,K39,K43,K47,K51,K55,K59,K63,K67,K71,K75,K79)</f>
        <v>63</v>
      </c>
      <c r="L15" s="649"/>
      <c r="M15" s="649">
        <f>SUM(M19,M23,M27,M31,M35,M39,M43,M47,M51,M55,M59,M63,M67,M71,M75,M79)</f>
        <v>8</v>
      </c>
      <c r="N15" s="649"/>
      <c r="O15" s="649">
        <f>SUM(O19,O23,O27,O31,O35,O39,O43,O47,O51,O55,O59,O63,O67,O71,O75,O79)</f>
        <v>377</v>
      </c>
      <c r="P15" s="649"/>
      <c r="Q15" s="649">
        <f>SUM(Q19,Q23,Q27,Q31,Q35,Q39,Q43,Q47,Q51,Q55,Q59,Q63,Q67,Q71,Q75,Q79)</f>
        <v>23</v>
      </c>
    </row>
    <row r="16" spans="1:18" s="630" customFormat="1" ht="13.5">
      <c r="A16" s="648"/>
      <c r="B16" s="648"/>
      <c r="C16" s="650"/>
      <c r="D16" s="121">
        <v>2023</v>
      </c>
      <c r="E16" s="649">
        <f t="shared" si="0"/>
        <v>77</v>
      </c>
      <c r="F16" s="649">
        <f t="shared" si="0"/>
        <v>0</v>
      </c>
      <c r="G16" s="649">
        <f t="shared" si="0"/>
        <v>76</v>
      </c>
      <c r="H16" s="649"/>
      <c r="I16" s="649">
        <f>SUM(I20,I24,I28,I32,I36,I40,I44,I48,I52,I56,I60,I64,I68,I72,I76,I80)</f>
        <v>1498</v>
      </c>
      <c r="J16" s="649"/>
      <c r="K16" s="649">
        <f>SUM(K20,K24,K28,K32,K36,K40,K44,K48,K52,K56,K60,K64,K68,K72,K76,K80)</f>
        <v>55</v>
      </c>
      <c r="L16" s="649"/>
      <c r="M16" s="649">
        <f>SUM(M20,M24,M28,M32,M36,M40,M44,M48,M52,M56,M60,M64,M68,M72,M76,M80)</f>
        <v>7</v>
      </c>
      <c r="N16" s="649"/>
      <c r="O16" s="649">
        <f>SUM(O20,O24,O28,O32,O36,O40,O44,O48,O52,O56,O60,O64,O68,O72,O76,O80)</f>
        <v>374</v>
      </c>
      <c r="P16" s="649"/>
      <c r="Q16" s="649">
        <f>SUM(Q20,Q24,Q28,Q32,Q36,Q40,Q44,Q48,Q52,Q56,Q60,Q64,Q68,Q72,Q76,Q80)</f>
        <v>30</v>
      </c>
    </row>
    <row r="17" spans="1:30" s="630" customFormat="1" ht="13.5">
      <c r="A17" s="648"/>
      <c r="B17" s="648"/>
      <c r="C17" s="650"/>
      <c r="D17" s="121">
        <v>2024</v>
      </c>
      <c r="E17" s="649">
        <f t="shared" si="0"/>
        <v>71</v>
      </c>
      <c r="F17" s="649">
        <f t="shared" si="0"/>
        <v>0</v>
      </c>
      <c r="G17" s="649">
        <f t="shared" si="0"/>
        <v>80</v>
      </c>
      <c r="H17" s="649"/>
      <c r="I17" s="649">
        <f t="shared" ref="I17" si="1">SUM(I21,I25,I29,I33,I37,I41,I45,I49,I53,I57,I61,I65,I69,I73,I77,I81)</f>
        <v>1517</v>
      </c>
      <c r="J17" s="649"/>
      <c r="K17" s="649">
        <f t="shared" ref="K17" si="2">SUM(K21,K25,K29,K33,K37,K41,K45,K49,K53,K57,K61,K65,K69,K73,K77,K81)</f>
        <v>56</v>
      </c>
      <c r="L17" s="649"/>
      <c r="M17" s="649">
        <f t="shared" ref="M17" si="3">SUM(M21,M25,M29,M33,M37,M41,M45,M49,M53,M57,M61,M65,M69,M73,M77,M81)</f>
        <v>22</v>
      </c>
      <c r="N17" s="649"/>
      <c r="O17" s="649">
        <f t="shared" ref="O17" si="4">SUM(O21,O25,O29,O33,O37,O41,O45,O49,O53,O57,O61,O65,O69,O73,O77,O81)</f>
        <v>516</v>
      </c>
      <c r="P17" s="649"/>
      <c r="Q17" s="649">
        <f t="shared" ref="Q17" si="5">SUM(Q21,Q25,Q29,Q33,Q37,Q41,Q45,Q49,Q53,Q57,Q61,Q65,Q69,Q73,Q77,Q81)</f>
        <v>26</v>
      </c>
    </row>
    <row r="18" spans="1:30" s="630" customFormat="1" ht="8.1" customHeight="1">
      <c r="A18" s="648"/>
      <c r="B18" s="648"/>
      <c r="C18" s="650"/>
      <c r="D18" s="127"/>
      <c r="E18" s="649"/>
      <c r="F18" s="649"/>
      <c r="G18" s="649"/>
      <c r="H18" s="649"/>
      <c r="I18" s="649"/>
      <c r="J18" s="649"/>
      <c r="K18" s="649"/>
      <c r="L18" s="649"/>
      <c r="M18" s="649"/>
      <c r="N18" s="649"/>
      <c r="O18" s="649"/>
      <c r="P18" s="649"/>
      <c r="Q18" s="649"/>
    </row>
    <row r="19" spans="1:30" s="630" customFormat="1" ht="13.5">
      <c r="A19" s="626"/>
      <c r="B19" s="674" t="s">
        <v>6</v>
      </c>
      <c r="C19" s="653"/>
      <c r="D19" s="127">
        <v>2022</v>
      </c>
      <c r="E19" s="600">
        <v>6</v>
      </c>
      <c r="F19" s="600"/>
      <c r="G19" s="699">
        <v>3</v>
      </c>
      <c r="H19" s="600"/>
      <c r="I19" s="600">
        <v>150</v>
      </c>
      <c r="J19" s="600"/>
      <c r="K19" s="600">
        <v>2</v>
      </c>
      <c r="L19" s="600"/>
      <c r="M19" s="651" t="s">
        <v>432</v>
      </c>
      <c r="N19" s="602"/>
      <c r="O19" s="600">
        <v>11</v>
      </c>
      <c r="P19" s="602"/>
      <c r="Q19" s="600">
        <v>2</v>
      </c>
      <c r="R19" s="653"/>
      <c r="T19" s="594"/>
      <c r="U19" s="575"/>
      <c r="V19" s="594"/>
      <c r="W19" s="575"/>
      <c r="X19" s="594"/>
      <c r="Y19" s="575"/>
      <c r="Z19" s="594"/>
      <c r="AA19" s="575"/>
      <c r="AB19" s="594"/>
      <c r="AC19" s="575"/>
      <c r="AD19" s="594"/>
    </row>
    <row r="20" spans="1:30" s="630" customFormat="1" ht="13.5">
      <c r="A20" s="626"/>
      <c r="B20" s="674"/>
      <c r="C20" s="653"/>
      <c r="D20" s="127">
        <v>2023</v>
      </c>
      <c r="E20" s="600">
        <v>6</v>
      </c>
      <c r="F20" s="600"/>
      <c r="G20" s="699">
        <v>4</v>
      </c>
      <c r="H20" s="600"/>
      <c r="I20" s="600">
        <v>161</v>
      </c>
      <c r="J20" s="600"/>
      <c r="K20" s="600">
        <v>4</v>
      </c>
      <c r="L20" s="600"/>
      <c r="M20" s="651" t="s">
        <v>432</v>
      </c>
      <c r="N20" s="602"/>
      <c r="O20" s="600">
        <v>5</v>
      </c>
      <c r="P20" s="602"/>
      <c r="Q20" s="600">
        <v>3</v>
      </c>
      <c r="R20" s="653"/>
      <c r="T20" s="594"/>
      <c r="U20" s="575"/>
      <c r="V20" s="594"/>
      <c r="W20" s="575"/>
      <c r="X20" s="594"/>
      <c r="Y20" s="575"/>
      <c r="Z20" s="594"/>
      <c r="AA20" s="575"/>
      <c r="AB20" s="594"/>
      <c r="AC20" s="575"/>
      <c r="AD20" s="594"/>
    </row>
    <row r="21" spans="1:30" s="630" customFormat="1" ht="13.5">
      <c r="A21" s="626"/>
      <c r="B21" s="674"/>
      <c r="C21" s="653"/>
      <c r="D21" s="127">
        <v>2024</v>
      </c>
      <c r="E21" s="600">
        <v>11</v>
      </c>
      <c r="F21" s="600"/>
      <c r="G21" s="699">
        <v>9</v>
      </c>
      <c r="H21" s="600"/>
      <c r="I21" s="600">
        <v>159</v>
      </c>
      <c r="J21" s="600"/>
      <c r="K21" s="600">
        <v>2</v>
      </c>
      <c r="L21" s="600"/>
      <c r="M21" s="599">
        <v>1</v>
      </c>
      <c r="N21" s="602"/>
      <c r="O21" s="600">
        <v>3</v>
      </c>
      <c r="P21" s="602"/>
      <c r="Q21" s="600">
        <v>2</v>
      </c>
      <c r="R21" s="653"/>
      <c r="T21" s="594"/>
      <c r="U21" s="575"/>
      <c r="V21" s="594"/>
      <c r="W21" s="575"/>
      <c r="X21" s="594"/>
      <c r="Y21" s="575"/>
      <c r="Z21" s="594"/>
      <c r="AA21" s="575"/>
      <c r="AB21" s="594"/>
      <c r="AC21" s="575"/>
      <c r="AD21" s="594"/>
    </row>
    <row r="22" spans="1:30" s="630" customFormat="1" ht="8.1" customHeight="1">
      <c r="A22" s="626"/>
      <c r="B22" s="674"/>
      <c r="C22" s="653"/>
      <c r="D22" s="127"/>
      <c r="E22" s="600"/>
      <c r="F22" s="600"/>
      <c r="G22" s="699"/>
      <c r="H22" s="600"/>
      <c r="I22" s="600"/>
      <c r="J22" s="600"/>
      <c r="K22" s="600"/>
      <c r="L22" s="600"/>
      <c r="M22" s="599"/>
      <c r="N22" s="602"/>
      <c r="O22" s="600"/>
      <c r="P22" s="602"/>
      <c r="Q22" s="600"/>
      <c r="R22" s="653"/>
      <c r="T22" s="594"/>
      <c r="U22" s="575"/>
      <c r="V22" s="594"/>
      <c r="W22" s="575"/>
      <c r="X22" s="594"/>
      <c r="Y22" s="575"/>
      <c r="Z22" s="594"/>
      <c r="AA22" s="575"/>
      <c r="AB22" s="594"/>
      <c r="AC22" s="575"/>
      <c r="AD22" s="594"/>
    </row>
    <row r="23" spans="1:30" s="630" customFormat="1" ht="13.5">
      <c r="A23" s="626"/>
      <c r="B23" s="674" t="s">
        <v>7</v>
      </c>
      <c r="C23" s="653"/>
      <c r="D23" s="127">
        <v>2022</v>
      </c>
      <c r="E23" s="600">
        <v>2</v>
      </c>
      <c r="F23" s="600"/>
      <c r="G23" s="699">
        <v>7</v>
      </c>
      <c r="H23" s="600"/>
      <c r="I23" s="600">
        <v>121</v>
      </c>
      <c r="J23" s="600"/>
      <c r="K23" s="600">
        <v>7</v>
      </c>
      <c r="L23" s="600"/>
      <c r="M23" s="599">
        <v>1</v>
      </c>
      <c r="N23" s="602"/>
      <c r="O23" s="600">
        <v>24</v>
      </c>
      <c r="P23" s="602"/>
      <c r="Q23" s="600">
        <v>1</v>
      </c>
      <c r="R23" s="653"/>
    </row>
    <row r="24" spans="1:30" s="630" customFormat="1" ht="13.5">
      <c r="A24" s="626"/>
      <c r="B24" s="674"/>
      <c r="C24" s="653"/>
      <c r="D24" s="127">
        <v>2023</v>
      </c>
      <c r="E24" s="600">
        <v>2</v>
      </c>
      <c r="F24" s="600"/>
      <c r="G24" s="699">
        <v>11</v>
      </c>
      <c r="H24" s="600"/>
      <c r="I24" s="600">
        <v>118</v>
      </c>
      <c r="J24" s="600"/>
      <c r="K24" s="600">
        <v>3</v>
      </c>
      <c r="L24" s="600"/>
      <c r="M24" s="599">
        <v>1</v>
      </c>
      <c r="N24" s="602"/>
      <c r="O24" s="600">
        <v>18</v>
      </c>
      <c r="P24" s="602"/>
      <c r="Q24" s="600">
        <v>2</v>
      </c>
      <c r="R24" s="653"/>
    </row>
    <row r="25" spans="1:30" s="630" customFormat="1" ht="13.5">
      <c r="A25" s="626"/>
      <c r="B25" s="674"/>
      <c r="C25" s="653"/>
      <c r="D25" s="127">
        <v>2024</v>
      </c>
      <c r="E25" s="600">
        <v>3</v>
      </c>
      <c r="F25" s="600"/>
      <c r="G25" s="699">
        <v>9</v>
      </c>
      <c r="H25" s="600"/>
      <c r="I25" s="600">
        <v>106</v>
      </c>
      <c r="J25" s="600"/>
      <c r="K25" s="600">
        <v>6</v>
      </c>
      <c r="L25" s="600"/>
      <c r="M25" s="599">
        <v>1</v>
      </c>
      <c r="N25" s="602"/>
      <c r="O25" s="600">
        <v>17</v>
      </c>
      <c r="P25" s="602"/>
      <c r="Q25" s="651" t="s">
        <v>432</v>
      </c>
      <c r="R25" s="653"/>
    </row>
    <row r="26" spans="1:30" s="630" customFormat="1" ht="8.1" customHeight="1">
      <c r="A26" s="626"/>
      <c r="B26" s="674"/>
      <c r="C26" s="653"/>
      <c r="D26" s="127"/>
      <c r="E26" s="600"/>
      <c r="F26" s="600"/>
      <c r="G26" s="699"/>
      <c r="H26" s="600"/>
      <c r="I26" s="600"/>
      <c r="J26" s="600"/>
      <c r="K26" s="600"/>
      <c r="L26" s="600"/>
      <c r="M26" s="599"/>
      <c r="N26" s="602"/>
      <c r="O26" s="600"/>
      <c r="P26" s="602"/>
      <c r="Q26" s="600"/>
      <c r="R26" s="653"/>
    </row>
    <row r="27" spans="1:30" s="630" customFormat="1" ht="13.5">
      <c r="A27" s="626"/>
      <c r="B27" s="674" t="s">
        <v>8</v>
      </c>
      <c r="C27" s="653"/>
      <c r="D27" s="127">
        <v>2022</v>
      </c>
      <c r="E27" s="600">
        <v>1</v>
      </c>
      <c r="F27" s="600"/>
      <c r="G27" s="699">
        <v>4</v>
      </c>
      <c r="H27" s="600"/>
      <c r="I27" s="600">
        <v>125</v>
      </c>
      <c r="J27" s="600"/>
      <c r="K27" s="651" t="s">
        <v>432</v>
      </c>
      <c r="L27" s="600"/>
      <c r="M27" s="651" t="s">
        <v>432</v>
      </c>
      <c r="N27" s="602"/>
      <c r="O27" s="600">
        <v>9</v>
      </c>
      <c r="P27" s="602"/>
      <c r="Q27" s="651" t="s">
        <v>432</v>
      </c>
      <c r="R27" s="654"/>
    </row>
    <row r="28" spans="1:30" s="630" customFormat="1" ht="13.5">
      <c r="A28" s="626"/>
      <c r="B28" s="674"/>
      <c r="C28" s="653"/>
      <c r="D28" s="127">
        <v>2023</v>
      </c>
      <c r="E28" s="600">
        <v>2</v>
      </c>
      <c r="F28" s="600"/>
      <c r="G28" s="699">
        <v>5</v>
      </c>
      <c r="H28" s="600"/>
      <c r="I28" s="600">
        <v>92</v>
      </c>
      <c r="J28" s="600"/>
      <c r="K28" s="651" t="s">
        <v>432</v>
      </c>
      <c r="L28" s="600"/>
      <c r="M28" s="651" t="s">
        <v>432</v>
      </c>
      <c r="N28" s="602"/>
      <c r="O28" s="600">
        <v>5</v>
      </c>
      <c r="P28" s="602"/>
      <c r="Q28" s="651" t="s">
        <v>432</v>
      </c>
      <c r="R28" s="654"/>
    </row>
    <row r="29" spans="1:30" s="630" customFormat="1" ht="13.5">
      <c r="A29" s="626"/>
      <c r="B29" s="674"/>
      <c r="C29" s="653"/>
      <c r="D29" s="127">
        <v>2024</v>
      </c>
      <c r="E29" s="600">
        <v>1</v>
      </c>
      <c r="F29" s="600"/>
      <c r="G29" s="699">
        <v>2</v>
      </c>
      <c r="H29" s="600"/>
      <c r="I29" s="600">
        <v>129</v>
      </c>
      <c r="J29" s="600"/>
      <c r="K29" s="651" t="s">
        <v>432</v>
      </c>
      <c r="L29" s="600"/>
      <c r="M29" s="651" t="s">
        <v>432</v>
      </c>
      <c r="N29" s="602"/>
      <c r="O29" s="600">
        <v>16</v>
      </c>
      <c r="P29" s="602"/>
      <c r="Q29" s="651" t="s">
        <v>432</v>
      </c>
      <c r="R29" s="654"/>
    </row>
    <row r="30" spans="1:30" s="630" customFormat="1" ht="8.1" customHeight="1">
      <c r="A30" s="626"/>
      <c r="B30" s="674"/>
      <c r="C30" s="653"/>
      <c r="D30" s="127"/>
      <c r="E30" s="600"/>
      <c r="F30" s="600"/>
      <c r="G30" s="699"/>
      <c r="H30" s="600"/>
      <c r="I30" s="600"/>
      <c r="J30" s="600"/>
      <c r="K30" s="600"/>
      <c r="L30" s="600"/>
      <c r="M30" s="599"/>
      <c r="N30" s="602"/>
      <c r="O30" s="600"/>
      <c r="P30" s="602"/>
      <c r="Q30" s="600"/>
      <c r="R30" s="654"/>
    </row>
    <row r="31" spans="1:30" s="630" customFormat="1" ht="13.5">
      <c r="A31" s="626"/>
      <c r="B31" s="674" t="s">
        <v>9</v>
      </c>
      <c r="C31" s="653"/>
      <c r="D31" s="127">
        <v>2022</v>
      </c>
      <c r="E31" s="600">
        <v>1</v>
      </c>
      <c r="F31" s="600"/>
      <c r="G31" s="699">
        <v>3</v>
      </c>
      <c r="H31" s="600"/>
      <c r="I31" s="600">
        <v>70</v>
      </c>
      <c r="J31" s="600"/>
      <c r="K31" s="651" t="s">
        <v>432</v>
      </c>
      <c r="L31" s="600"/>
      <c r="M31" s="651" t="s">
        <v>432</v>
      </c>
      <c r="N31" s="602"/>
      <c r="O31" s="600">
        <v>8</v>
      </c>
      <c r="P31" s="602"/>
      <c r="Q31" s="651" t="s">
        <v>432</v>
      </c>
      <c r="R31" s="653"/>
    </row>
    <row r="32" spans="1:30" s="630" customFormat="1" ht="13.5">
      <c r="A32" s="626"/>
      <c r="B32" s="674"/>
      <c r="C32" s="653"/>
      <c r="D32" s="127">
        <v>2023</v>
      </c>
      <c r="E32" s="600">
        <v>2</v>
      </c>
      <c r="F32" s="600"/>
      <c r="G32" s="699">
        <v>3</v>
      </c>
      <c r="H32" s="600"/>
      <c r="I32" s="600">
        <v>45</v>
      </c>
      <c r="J32" s="600"/>
      <c r="K32" s="600">
        <v>1</v>
      </c>
      <c r="L32" s="600"/>
      <c r="M32" s="651" t="s">
        <v>432</v>
      </c>
      <c r="N32" s="602"/>
      <c r="O32" s="600">
        <v>12</v>
      </c>
      <c r="P32" s="602"/>
      <c r="Q32" s="600">
        <v>5</v>
      </c>
      <c r="R32" s="653"/>
    </row>
    <row r="33" spans="1:18" s="630" customFormat="1" ht="13.5">
      <c r="A33" s="626"/>
      <c r="B33" s="674"/>
      <c r="C33" s="653"/>
      <c r="D33" s="127">
        <v>2024</v>
      </c>
      <c r="E33" s="600">
        <v>1</v>
      </c>
      <c r="F33" s="600"/>
      <c r="G33" s="699">
        <v>5</v>
      </c>
      <c r="H33" s="600"/>
      <c r="I33" s="600">
        <v>53</v>
      </c>
      <c r="J33" s="600"/>
      <c r="K33" s="600">
        <v>2</v>
      </c>
      <c r="L33" s="600"/>
      <c r="M33" s="599">
        <v>1</v>
      </c>
      <c r="N33" s="602"/>
      <c r="O33" s="600">
        <v>15</v>
      </c>
      <c r="P33" s="602"/>
      <c r="Q33" s="651" t="s">
        <v>432</v>
      </c>
      <c r="R33" s="653"/>
    </row>
    <row r="34" spans="1:18" s="630" customFormat="1" ht="8.1" customHeight="1">
      <c r="A34" s="626"/>
      <c r="B34" s="674"/>
      <c r="C34" s="653"/>
      <c r="D34" s="127"/>
      <c r="E34" s="600"/>
      <c r="F34" s="600"/>
      <c r="G34" s="699"/>
      <c r="H34" s="600"/>
      <c r="I34" s="600"/>
      <c r="J34" s="600"/>
      <c r="K34" s="600"/>
      <c r="L34" s="600"/>
      <c r="M34" s="599"/>
      <c r="N34" s="602"/>
      <c r="O34" s="600"/>
      <c r="P34" s="602"/>
      <c r="Q34" s="600"/>
      <c r="R34" s="653"/>
    </row>
    <row r="35" spans="1:18" s="630" customFormat="1" ht="13.5">
      <c r="A35" s="626"/>
      <c r="B35" s="674" t="s">
        <v>10</v>
      </c>
      <c r="C35" s="653"/>
      <c r="D35" s="127">
        <v>2022</v>
      </c>
      <c r="E35" s="600">
        <v>4</v>
      </c>
      <c r="F35" s="600"/>
      <c r="G35" s="699">
        <v>8</v>
      </c>
      <c r="H35" s="600"/>
      <c r="I35" s="600">
        <v>135</v>
      </c>
      <c r="J35" s="600"/>
      <c r="K35" s="651" t="s">
        <v>432</v>
      </c>
      <c r="L35" s="600"/>
      <c r="M35" s="599">
        <v>1</v>
      </c>
      <c r="N35" s="602"/>
      <c r="O35" s="600">
        <v>2</v>
      </c>
      <c r="P35" s="602"/>
      <c r="Q35" s="651" t="s">
        <v>432</v>
      </c>
      <c r="R35" s="653"/>
    </row>
    <row r="36" spans="1:18" s="630" customFormat="1" ht="13.5">
      <c r="A36" s="626"/>
      <c r="B36" s="674"/>
      <c r="C36" s="653"/>
      <c r="D36" s="127">
        <v>2023</v>
      </c>
      <c r="E36" s="600">
        <v>7</v>
      </c>
      <c r="F36" s="600"/>
      <c r="G36" s="699">
        <v>6</v>
      </c>
      <c r="H36" s="600"/>
      <c r="I36" s="600">
        <v>116</v>
      </c>
      <c r="J36" s="600"/>
      <c r="K36" s="651" t="s">
        <v>432</v>
      </c>
      <c r="L36" s="600"/>
      <c r="M36" s="599">
        <v>1</v>
      </c>
      <c r="N36" s="602"/>
      <c r="O36" s="600">
        <v>13</v>
      </c>
      <c r="P36" s="602"/>
      <c r="Q36" s="651" t="s">
        <v>432</v>
      </c>
      <c r="R36" s="653"/>
    </row>
    <row r="37" spans="1:18" s="630" customFormat="1" ht="13.5">
      <c r="A37" s="626"/>
      <c r="B37" s="674"/>
      <c r="C37" s="653"/>
      <c r="D37" s="127">
        <v>2024</v>
      </c>
      <c r="E37" s="600">
        <v>5</v>
      </c>
      <c r="F37" s="600"/>
      <c r="G37" s="699">
        <v>1</v>
      </c>
      <c r="H37" s="600"/>
      <c r="I37" s="600">
        <v>110</v>
      </c>
      <c r="J37" s="600"/>
      <c r="K37" s="600">
        <v>1</v>
      </c>
      <c r="L37" s="600"/>
      <c r="M37" s="599">
        <v>1</v>
      </c>
      <c r="N37" s="602"/>
      <c r="O37" s="600">
        <v>16</v>
      </c>
      <c r="P37" s="602"/>
      <c r="Q37" s="600">
        <v>1</v>
      </c>
      <c r="R37" s="653"/>
    </row>
    <row r="38" spans="1:18" s="630" customFormat="1" ht="8.1" customHeight="1">
      <c r="A38" s="626"/>
      <c r="B38" s="674"/>
      <c r="C38" s="653"/>
      <c r="D38" s="127"/>
      <c r="E38" s="600"/>
      <c r="F38" s="600"/>
      <c r="G38" s="699"/>
      <c r="H38" s="600"/>
      <c r="I38" s="600"/>
      <c r="J38" s="600"/>
      <c r="K38" s="600"/>
      <c r="L38" s="600"/>
      <c r="M38" s="599"/>
      <c r="N38" s="602"/>
      <c r="O38" s="600"/>
      <c r="P38" s="602"/>
      <c r="Q38" s="600"/>
      <c r="R38" s="653"/>
    </row>
    <row r="39" spans="1:18" s="630" customFormat="1" ht="13.5">
      <c r="A39" s="626"/>
      <c r="B39" s="674" t="s">
        <v>11</v>
      </c>
      <c r="C39" s="653"/>
      <c r="D39" s="127">
        <v>2022</v>
      </c>
      <c r="E39" s="600">
        <v>3</v>
      </c>
      <c r="F39" s="600"/>
      <c r="G39" s="699">
        <v>2</v>
      </c>
      <c r="H39" s="600"/>
      <c r="I39" s="600">
        <v>61</v>
      </c>
      <c r="J39" s="600"/>
      <c r="K39" s="600">
        <v>9</v>
      </c>
      <c r="L39" s="600"/>
      <c r="M39" s="651" t="s">
        <v>432</v>
      </c>
      <c r="N39" s="602"/>
      <c r="O39" s="600">
        <v>19</v>
      </c>
      <c r="P39" s="602"/>
      <c r="Q39" s="651" t="s">
        <v>432</v>
      </c>
      <c r="R39" s="675"/>
    </row>
    <row r="40" spans="1:18" s="630" customFormat="1" ht="13.5">
      <c r="A40" s="626"/>
      <c r="B40" s="674"/>
      <c r="C40" s="653"/>
      <c r="D40" s="127">
        <v>2023</v>
      </c>
      <c r="E40" s="600">
        <v>2</v>
      </c>
      <c r="F40" s="600"/>
      <c r="G40" s="699">
        <v>4</v>
      </c>
      <c r="H40" s="600"/>
      <c r="I40" s="600">
        <v>75</v>
      </c>
      <c r="J40" s="600"/>
      <c r="K40" s="600">
        <v>4</v>
      </c>
      <c r="L40" s="600"/>
      <c r="M40" s="651" t="s">
        <v>432</v>
      </c>
      <c r="N40" s="602"/>
      <c r="O40" s="600">
        <v>8</v>
      </c>
      <c r="P40" s="602"/>
      <c r="Q40" s="651" t="s">
        <v>432</v>
      </c>
      <c r="R40" s="675"/>
    </row>
    <row r="41" spans="1:18" s="630" customFormat="1" ht="13.5">
      <c r="A41" s="626"/>
      <c r="B41" s="674"/>
      <c r="C41" s="653"/>
      <c r="D41" s="127">
        <v>2024</v>
      </c>
      <c r="E41" s="600">
        <v>1</v>
      </c>
      <c r="F41" s="600"/>
      <c r="G41" s="699">
        <v>2</v>
      </c>
      <c r="H41" s="600"/>
      <c r="I41" s="600">
        <v>72</v>
      </c>
      <c r="J41" s="600"/>
      <c r="K41" s="600">
        <v>1</v>
      </c>
      <c r="L41" s="600"/>
      <c r="M41" s="651" t="s">
        <v>432</v>
      </c>
      <c r="N41" s="602"/>
      <c r="O41" s="600">
        <v>11</v>
      </c>
      <c r="P41" s="602"/>
      <c r="Q41" s="600">
        <v>2</v>
      </c>
    </row>
    <row r="42" spans="1:18" s="630" customFormat="1" ht="8.1" customHeight="1">
      <c r="A42" s="626"/>
      <c r="B42" s="674"/>
      <c r="C42" s="653"/>
      <c r="D42" s="127"/>
      <c r="E42" s="600"/>
      <c r="F42" s="600"/>
      <c r="G42" s="699"/>
      <c r="H42" s="600"/>
      <c r="I42" s="600"/>
      <c r="J42" s="600"/>
      <c r="K42" s="600"/>
      <c r="L42" s="600"/>
      <c r="M42" s="599"/>
      <c r="N42" s="602"/>
      <c r="O42" s="600"/>
      <c r="P42" s="602"/>
      <c r="Q42" s="600"/>
      <c r="R42" s="675"/>
    </row>
    <row r="43" spans="1:18" s="630" customFormat="1" ht="13.5">
      <c r="A43" s="626"/>
      <c r="B43" s="674" t="s">
        <v>12</v>
      </c>
      <c r="C43" s="653"/>
      <c r="D43" s="127">
        <v>2022</v>
      </c>
      <c r="E43" s="600">
        <v>7</v>
      </c>
      <c r="F43" s="600"/>
      <c r="G43" s="699">
        <v>4</v>
      </c>
      <c r="H43" s="600"/>
      <c r="I43" s="600">
        <v>66</v>
      </c>
      <c r="J43" s="600"/>
      <c r="K43" s="600">
        <v>10</v>
      </c>
      <c r="L43" s="600"/>
      <c r="M43" s="651" t="s">
        <v>432</v>
      </c>
      <c r="N43" s="602"/>
      <c r="O43" s="600">
        <v>15</v>
      </c>
      <c r="P43" s="602"/>
      <c r="Q43" s="651" t="s">
        <v>432</v>
      </c>
      <c r="R43" s="653"/>
    </row>
    <row r="44" spans="1:18" s="630" customFormat="1" ht="13.5">
      <c r="A44" s="626"/>
      <c r="B44" s="674"/>
      <c r="C44" s="653"/>
      <c r="D44" s="127">
        <v>2023</v>
      </c>
      <c r="E44" s="600">
        <v>5</v>
      </c>
      <c r="F44" s="600"/>
      <c r="G44" s="699">
        <v>7</v>
      </c>
      <c r="H44" s="600"/>
      <c r="I44" s="600">
        <v>82</v>
      </c>
      <c r="J44" s="600"/>
      <c r="K44" s="600">
        <v>15</v>
      </c>
      <c r="L44" s="600"/>
      <c r="M44" s="599">
        <v>1</v>
      </c>
      <c r="N44" s="602"/>
      <c r="O44" s="600">
        <v>26</v>
      </c>
      <c r="P44" s="602"/>
      <c r="Q44" s="600">
        <v>1</v>
      </c>
      <c r="R44" s="653"/>
    </row>
    <row r="45" spans="1:18" s="630" customFormat="1" ht="13.5">
      <c r="A45" s="626"/>
      <c r="B45" s="674"/>
      <c r="C45" s="653"/>
      <c r="D45" s="127">
        <v>2024</v>
      </c>
      <c r="E45" s="600">
        <v>3</v>
      </c>
      <c r="F45" s="600"/>
      <c r="G45" s="699">
        <v>4</v>
      </c>
      <c r="H45" s="600"/>
      <c r="I45" s="600">
        <v>79</v>
      </c>
      <c r="J45" s="600"/>
      <c r="K45" s="600">
        <v>17</v>
      </c>
      <c r="L45" s="600"/>
      <c r="M45" s="599">
        <v>12</v>
      </c>
      <c r="N45" s="602"/>
      <c r="O45" s="600">
        <v>27</v>
      </c>
      <c r="P45" s="602"/>
      <c r="Q45" s="651" t="s">
        <v>432</v>
      </c>
      <c r="R45" s="653"/>
    </row>
    <row r="46" spans="1:18" s="630" customFormat="1" ht="8.1" customHeight="1">
      <c r="A46" s="626"/>
      <c r="B46" s="674"/>
      <c r="C46" s="653"/>
      <c r="D46" s="127"/>
      <c r="E46" s="600"/>
      <c r="F46" s="600"/>
      <c r="G46" s="699"/>
      <c r="H46" s="600"/>
      <c r="I46" s="600"/>
      <c r="J46" s="600"/>
      <c r="K46" s="600"/>
      <c r="L46" s="600"/>
      <c r="M46" s="599"/>
      <c r="N46" s="602"/>
      <c r="O46" s="600"/>
      <c r="P46" s="602"/>
      <c r="Q46" s="600"/>
      <c r="R46" s="653"/>
    </row>
    <row r="47" spans="1:18" s="630" customFormat="1" ht="13.5">
      <c r="A47" s="626"/>
      <c r="B47" s="674" t="s">
        <v>13</v>
      </c>
      <c r="C47" s="653"/>
      <c r="D47" s="127">
        <v>2022</v>
      </c>
      <c r="E47" s="651" t="s">
        <v>432</v>
      </c>
      <c r="F47" s="600"/>
      <c r="G47" s="651" t="s">
        <v>432</v>
      </c>
      <c r="H47" s="600"/>
      <c r="I47" s="600">
        <v>10</v>
      </c>
      <c r="J47" s="600"/>
      <c r="K47" s="651" t="s">
        <v>432</v>
      </c>
      <c r="L47" s="600"/>
      <c r="M47" s="651" t="s">
        <v>432</v>
      </c>
      <c r="N47" s="602"/>
      <c r="O47" s="600">
        <v>3</v>
      </c>
      <c r="P47" s="602"/>
      <c r="Q47" s="600">
        <v>1</v>
      </c>
      <c r="R47" s="675"/>
    </row>
    <row r="48" spans="1:18" s="630" customFormat="1" ht="13.5">
      <c r="A48" s="626"/>
      <c r="B48" s="674"/>
      <c r="C48" s="653"/>
      <c r="D48" s="127">
        <v>2023</v>
      </c>
      <c r="E48" s="600">
        <v>1</v>
      </c>
      <c r="F48" s="600"/>
      <c r="G48" s="699">
        <v>1</v>
      </c>
      <c r="H48" s="600"/>
      <c r="I48" s="600">
        <v>12</v>
      </c>
      <c r="J48" s="600"/>
      <c r="K48" s="651" t="s">
        <v>432</v>
      </c>
      <c r="L48" s="600"/>
      <c r="M48" s="651" t="s">
        <v>432</v>
      </c>
      <c r="N48" s="602"/>
      <c r="O48" s="600">
        <v>4</v>
      </c>
      <c r="P48" s="602"/>
      <c r="Q48" s="651" t="s">
        <v>432</v>
      </c>
      <c r="R48" s="675"/>
    </row>
    <row r="49" spans="1:18" s="630" customFormat="1" ht="13.5">
      <c r="A49" s="626"/>
      <c r="B49" s="674"/>
      <c r="C49" s="653"/>
      <c r="D49" s="127">
        <v>2024</v>
      </c>
      <c r="E49" s="651" t="s">
        <v>432</v>
      </c>
      <c r="F49" s="600"/>
      <c r="G49" s="651" t="s">
        <v>432</v>
      </c>
      <c r="H49" s="600"/>
      <c r="I49" s="600">
        <v>9</v>
      </c>
      <c r="J49" s="600"/>
      <c r="K49" s="651" t="s">
        <v>432</v>
      </c>
      <c r="L49" s="600"/>
      <c r="M49" s="651" t="s">
        <v>432</v>
      </c>
      <c r="N49" s="602"/>
      <c r="O49" s="600">
        <v>2</v>
      </c>
      <c r="P49" s="602"/>
      <c r="Q49" s="651" t="s">
        <v>432</v>
      </c>
      <c r="R49" s="675"/>
    </row>
    <row r="50" spans="1:18" s="630" customFormat="1" ht="8.1" customHeight="1">
      <c r="A50" s="626"/>
      <c r="B50" s="674"/>
      <c r="C50" s="653"/>
      <c r="D50" s="127"/>
      <c r="E50" s="600"/>
      <c r="F50" s="600"/>
      <c r="G50" s="699"/>
      <c r="H50" s="600"/>
      <c r="I50" s="600"/>
      <c r="J50" s="600"/>
      <c r="K50" s="600"/>
      <c r="L50" s="600"/>
      <c r="M50" s="599"/>
      <c r="N50" s="602"/>
      <c r="O50" s="600"/>
      <c r="P50" s="602"/>
      <c r="Q50" s="600"/>
      <c r="R50" s="675"/>
    </row>
    <row r="51" spans="1:18" s="630" customFormat="1" ht="13.5">
      <c r="A51" s="626"/>
      <c r="B51" s="674" t="s">
        <v>14</v>
      </c>
      <c r="C51" s="653"/>
      <c r="D51" s="127">
        <v>2022</v>
      </c>
      <c r="E51" s="651" t="s">
        <v>432</v>
      </c>
      <c r="F51" s="600"/>
      <c r="G51" s="699">
        <v>3</v>
      </c>
      <c r="H51" s="600"/>
      <c r="I51" s="600">
        <v>67</v>
      </c>
      <c r="J51" s="600"/>
      <c r="K51" s="600">
        <v>2</v>
      </c>
      <c r="L51" s="600"/>
      <c r="M51" s="599">
        <v>1</v>
      </c>
      <c r="N51" s="602"/>
      <c r="O51" s="600">
        <v>49</v>
      </c>
      <c r="P51" s="602"/>
      <c r="Q51" s="600">
        <v>2</v>
      </c>
      <c r="R51" s="653"/>
    </row>
    <row r="52" spans="1:18" s="630" customFormat="1" ht="13.5">
      <c r="A52" s="626"/>
      <c r="B52" s="674"/>
      <c r="C52" s="653"/>
      <c r="D52" s="127">
        <v>2023</v>
      </c>
      <c r="E52" s="600">
        <v>2</v>
      </c>
      <c r="F52" s="600"/>
      <c r="G52" s="699">
        <v>1</v>
      </c>
      <c r="H52" s="600"/>
      <c r="I52" s="600">
        <v>60</v>
      </c>
      <c r="J52" s="600"/>
      <c r="K52" s="600">
        <v>3</v>
      </c>
      <c r="L52" s="600"/>
      <c r="M52" s="599">
        <v>2</v>
      </c>
      <c r="N52" s="602"/>
      <c r="O52" s="600">
        <v>25</v>
      </c>
      <c r="P52" s="602"/>
      <c r="Q52" s="600">
        <v>4</v>
      </c>
      <c r="R52" s="653"/>
    </row>
    <row r="53" spans="1:18" s="630" customFormat="1" ht="13.5">
      <c r="A53" s="626"/>
      <c r="B53" s="674"/>
      <c r="C53" s="653"/>
      <c r="D53" s="127">
        <v>2024</v>
      </c>
      <c r="E53" s="600">
        <v>4</v>
      </c>
      <c r="F53" s="600"/>
      <c r="G53" s="699">
        <v>1</v>
      </c>
      <c r="H53" s="600"/>
      <c r="I53" s="600">
        <v>93</v>
      </c>
      <c r="J53" s="600"/>
      <c r="K53" s="600">
        <v>5</v>
      </c>
      <c r="L53" s="600"/>
      <c r="M53" s="651" t="s">
        <v>432</v>
      </c>
      <c r="N53" s="602"/>
      <c r="O53" s="600">
        <v>39</v>
      </c>
      <c r="P53" s="602"/>
      <c r="Q53" s="600">
        <v>4</v>
      </c>
      <c r="R53" s="653"/>
    </row>
    <row r="54" spans="1:18" s="630" customFormat="1" ht="8.1" customHeight="1">
      <c r="A54" s="626"/>
      <c r="B54" s="674"/>
      <c r="C54" s="653"/>
      <c r="D54" s="127"/>
      <c r="E54" s="600"/>
      <c r="F54" s="600"/>
      <c r="G54" s="699"/>
      <c r="H54" s="600"/>
      <c r="I54" s="600"/>
      <c r="J54" s="600"/>
      <c r="K54" s="600"/>
      <c r="L54" s="600"/>
      <c r="M54" s="599"/>
      <c r="N54" s="602"/>
      <c r="O54" s="600"/>
      <c r="P54" s="602"/>
      <c r="Q54" s="600"/>
      <c r="R54" s="653"/>
    </row>
    <row r="55" spans="1:18" s="630" customFormat="1" ht="13.5">
      <c r="A55" s="626"/>
      <c r="B55" s="674" t="s">
        <v>15</v>
      </c>
      <c r="C55" s="654"/>
      <c r="D55" s="127">
        <v>2022</v>
      </c>
      <c r="E55" s="600">
        <v>3</v>
      </c>
      <c r="F55" s="600"/>
      <c r="G55" s="699">
        <v>2</v>
      </c>
      <c r="H55" s="600"/>
      <c r="I55" s="600">
        <v>229</v>
      </c>
      <c r="J55" s="600"/>
      <c r="K55" s="600">
        <v>13</v>
      </c>
      <c r="L55" s="600"/>
      <c r="M55" s="599">
        <v>1</v>
      </c>
      <c r="N55" s="602"/>
      <c r="O55" s="600">
        <v>24</v>
      </c>
      <c r="P55" s="602"/>
      <c r="Q55" s="600">
        <v>3</v>
      </c>
      <c r="R55" s="653"/>
    </row>
    <row r="56" spans="1:18" s="630" customFormat="1" ht="13.5">
      <c r="A56" s="626"/>
      <c r="B56" s="674"/>
      <c r="C56" s="654"/>
      <c r="D56" s="127">
        <v>2023</v>
      </c>
      <c r="E56" s="600">
        <v>5</v>
      </c>
      <c r="F56" s="600"/>
      <c r="G56" s="699">
        <v>1</v>
      </c>
      <c r="H56" s="600"/>
      <c r="I56" s="600">
        <v>287</v>
      </c>
      <c r="J56" s="600"/>
      <c r="K56" s="600">
        <v>6</v>
      </c>
      <c r="L56" s="600"/>
      <c r="M56" s="651" t="s">
        <v>432</v>
      </c>
      <c r="N56" s="602"/>
      <c r="O56" s="600">
        <v>27</v>
      </c>
      <c r="P56" s="602"/>
      <c r="Q56" s="600">
        <v>2</v>
      </c>
      <c r="R56" s="653"/>
    </row>
    <row r="57" spans="1:18" s="630" customFormat="1" ht="13.5">
      <c r="A57" s="626"/>
      <c r="B57" s="674"/>
      <c r="C57" s="654"/>
      <c r="D57" s="127">
        <v>2024</v>
      </c>
      <c r="E57" s="600">
        <v>7</v>
      </c>
      <c r="F57" s="600"/>
      <c r="G57" s="699">
        <v>5</v>
      </c>
      <c r="H57" s="600"/>
      <c r="I57" s="600">
        <v>256</v>
      </c>
      <c r="J57" s="600"/>
      <c r="K57" s="600">
        <v>8</v>
      </c>
      <c r="L57" s="600"/>
      <c r="M57" s="599">
        <v>3</v>
      </c>
      <c r="N57" s="602"/>
      <c r="O57" s="600">
        <v>38</v>
      </c>
      <c r="P57" s="602"/>
      <c r="Q57" s="600">
        <v>2</v>
      </c>
      <c r="R57" s="653"/>
    </row>
    <row r="58" spans="1:18" s="630" customFormat="1" ht="8.1" customHeight="1">
      <c r="A58" s="626"/>
      <c r="B58" s="674"/>
      <c r="C58" s="654"/>
      <c r="D58" s="127"/>
      <c r="E58" s="600"/>
      <c r="F58" s="600"/>
      <c r="G58" s="699"/>
      <c r="H58" s="600"/>
      <c r="I58" s="600"/>
      <c r="J58" s="600"/>
      <c r="K58" s="600"/>
      <c r="L58" s="600"/>
      <c r="M58" s="599"/>
      <c r="N58" s="602"/>
      <c r="O58" s="600"/>
      <c r="P58" s="602"/>
      <c r="Q58" s="600"/>
      <c r="R58" s="653"/>
    </row>
    <row r="59" spans="1:18" s="630" customFormat="1" ht="13.5">
      <c r="A59" s="626"/>
      <c r="B59" s="674" t="s">
        <v>16</v>
      </c>
      <c r="C59" s="654"/>
      <c r="D59" s="127">
        <v>2022</v>
      </c>
      <c r="E59" s="600">
        <v>1</v>
      </c>
      <c r="F59" s="600"/>
      <c r="G59" s="699">
        <v>3</v>
      </c>
      <c r="H59" s="600"/>
      <c r="I59" s="600">
        <v>140</v>
      </c>
      <c r="J59" s="600"/>
      <c r="K59" s="600">
        <v>2</v>
      </c>
      <c r="L59" s="600"/>
      <c r="M59" s="599">
        <v>1</v>
      </c>
      <c r="N59" s="602"/>
      <c r="O59" s="600">
        <v>44</v>
      </c>
      <c r="P59" s="602"/>
      <c r="Q59" s="600">
        <v>3</v>
      </c>
      <c r="R59" s="653"/>
    </row>
    <row r="60" spans="1:18" s="630" customFormat="1" ht="13.5">
      <c r="A60" s="626"/>
      <c r="B60" s="674"/>
      <c r="C60" s="654"/>
      <c r="D60" s="127">
        <v>2023</v>
      </c>
      <c r="E60" s="600">
        <v>4</v>
      </c>
      <c r="F60" s="600"/>
      <c r="G60" s="699">
        <v>2</v>
      </c>
      <c r="H60" s="600"/>
      <c r="I60" s="600">
        <v>124</v>
      </c>
      <c r="J60" s="600"/>
      <c r="K60" s="600">
        <v>7</v>
      </c>
      <c r="L60" s="600"/>
      <c r="M60" s="651" t="s">
        <v>432</v>
      </c>
      <c r="N60" s="602"/>
      <c r="O60" s="600">
        <v>43</v>
      </c>
      <c r="P60" s="602"/>
      <c r="Q60" s="600">
        <v>6</v>
      </c>
      <c r="R60" s="653"/>
    </row>
    <row r="61" spans="1:18" s="630" customFormat="1" ht="13.5">
      <c r="A61" s="626"/>
      <c r="B61" s="674"/>
      <c r="C61" s="654"/>
      <c r="D61" s="127">
        <v>2024</v>
      </c>
      <c r="E61" s="600">
        <v>2</v>
      </c>
      <c r="F61" s="600"/>
      <c r="G61" s="699">
        <v>4</v>
      </c>
      <c r="H61" s="600"/>
      <c r="I61" s="600">
        <v>147</v>
      </c>
      <c r="J61" s="600"/>
      <c r="K61" s="600">
        <v>2</v>
      </c>
      <c r="L61" s="600"/>
      <c r="M61" s="651" t="s">
        <v>432</v>
      </c>
      <c r="N61" s="602"/>
      <c r="O61" s="600">
        <v>38</v>
      </c>
      <c r="P61" s="602"/>
      <c r="Q61" s="600">
        <v>1</v>
      </c>
      <c r="R61" s="653"/>
    </row>
    <row r="62" spans="1:18" s="630" customFormat="1" ht="8.1" customHeight="1">
      <c r="A62" s="626"/>
      <c r="B62" s="674"/>
      <c r="C62" s="654"/>
      <c r="D62" s="127"/>
      <c r="E62" s="600"/>
      <c r="F62" s="600"/>
      <c r="G62" s="699"/>
      <c r="H62" s="600"/>
      <c r="I62" s="600"/>
      <c r="J62" s="600"/>
      <c r="K62" s="600"/>
      <c r="L62" s="600"/>
      <c r="M62" s="599"/>
      <c r="N62" s="602"/>
      <c r="O62" s="600"/>
      <c r="P62" s="602"/>
      <c r="Q62" s="600"/>
      <c r="R62" s="653"/>
    </row>
    <row r="63" spans="1:18" s="630" customFormat="1" ht="13.5">
      <c r="A63" s="626"/>
      <c r="B63" s="674" t="s">
        <v>17</v>
      </c>
      <c r="C63" s="654"/>
      <c r="D63" s="127">
        <v>2022</v>
      </c>
      <c r="E63" s="600">
        <v>21</v>
      </c>
      <c r="F63" s="600"/>
      <c r="G63" s="699">
        <v>9</v>
      </c>
      <c r="H63" s="600"/>
      <c r="I63" s="600">
        <v>131</v>
      </c>
      <c r="J63" s="600"/>
      <c r="K63" s="600">
        <v>10</v>
      </c>
      <c r="L63" s="600"/>
      <c r="M63" s="599">
        <v>1</v>
      </c>
      <c r="N63" s="602"/>
      <c r="O63" s="600">
        <v>124</v>
      </c>
      <c r="P63" s="602"/>
      <c r="Q63" s="600">
        <v>9</v>
      </c>
      <c r="R63" s="653"/>
    </row>
    <row r="64" spans="1:18" s="630" customFormat="1" ht="13.5">
      <c r="A64" s="626"/>
      <c r="B64" s="674"/>
      <c r="C64" s="654"/>
      <c r="D64" s="127">
        <v>2023</v>
      </c>
      <c r="E64" s="600">
        <v>26</v>
      </c>
      <c r="F64" s="600"/>
      <c r="G64" s="699">
        <v>7</v>
      </c>
      <c r="H64" s="600"/>
      <c r="I64" s="600">
        <v>186</v>
      </c>
      <c r="J64" s="600"/>
      <c r="K64" s="600">
        <v>7</v>
      </c>
      <c r="L64" s="600"/>
      <c r="M64" s="599">
        <v>1</v>
      </c>
      <c r="N64" s="602"/>
      <c r="O64" s="600">
        <v>126</v>
      </c>
      <c r="P64" s="602"/>
      <c r="Q64" s="600">
        <v>4</v>
      </c>
      <c r="R64" s="653"/>
    </row>
    <row r="65" spans="1:18" s="630" customFormat="1" ht="13.5">
      <c r="A65" s="626"/>
      <c r="B65" s="674"/>
      <c r="C65" s="654"/>
      <c r="D65" s="127">
        <v>2024</v>
      </c>
      <c r="E65" s="600">
        <v>13</v>
      </c>
      <c r="F65" s="600"/>
      <c r="G65" s="699">
        <v>13</v>
      </c>
      <c r="H65" s="600"/>
      <c r="I65" s="600">
        <v>150</v>
      </c>
      <c r="J65" s="600"/>
      <c r="K65" s="600">
        <v>4</v>
      </c>
      <c r="L65" s="600"/>
      <c r="M65" s="599">
        <v>3</v>
      </c>
      <c r="N65" s="602"/>
      <c r="O65" s="600">
        <v>197</v>
      </c>
      <c r="P65" s="602"/>
      <c r="Q65" s="600">
        <v>13</v>
      </c>
      <c r="R65" s="653"/>
    </row>
    <row r="66" spans="1:18" s="630" customFormat="1" ht="8.1" customHeight="1">
      <c r="A66" s="626"/>
      <c r="B66" s="674"/>
      <c r="C66" s="654"/>
      <c r="D66" s="127"/>
      <c r="E66" s="600"/>
      <c r="F66" s="600"/>
      <c r="G66" s="699"/>
      <c r="H66" s="600"/>
      <c r="I66" s="600"/>
      <c r="J66" s="600"/>
      <c r="K66" s="600"/>
      <c r="L66" s="600"/>
      <c r="M66" s="599"/>
      <c r="N66" s="602"/>
      <c r="O66" s="600"/>
      <c r="P66" s="602"/>
      <c r="Q66" s="600"/>
      <c r="R66" s="653"/>
    </row>
    <row r="67" spans="1:18" s="630" customFormat="1" ht="13.5">
      <c r="A67" s="626"/>
      <c r="B67" s="674" t="s">
        <v>18</v>
      </c>
      <c r="C67" s="653"/>
      <c r="D67" s="127">
        <v>2022</v>
      </c>
      <c r="E67" s="600">
        <v>2</v>
      </c>
      <c r="F67" s="600"/>
      <c r="G67" s="699">
        <v>2</v>
      </c>
      <c r="H67" s="600"/>
      <c r="I67" s="600">
        <v>79</v>
      </c>
      <c r="J67" s="600"/>
      <c r="K67" s="651" t="s">
        <v>432</v>
      </c>
      <c r="L67" s="600"/>
      <c r="M67" s="651" t="s">
        <v>432</v>
      </c>
      <c r="N67" s="602"/>
      <c r="O67" s="600">
        <v>3</v>
      </c>
      <c r="P67" s="602"/>
      <c r="Q67" s="600">
        <v>1</v>
      </c>
      <c r="R67" s="653"/>
    </row>
    <row r="68" spans="1:18" s="630" customFormat="1" ht="13.5">
      <c r="A68" s="626"/>
      <c r="B68" s="674"/>
      <c r="C68" s="653"/>
      <c r="D68" s="127">
        <v>2023</v>
      </c>
      <c r="E68" s="651" t="s">
        <v>432</v>
      </c>
      <c r="F68" s="600"/>
      <c r="G68" s="699">
        <v>6</v>
      </c>
      <c r="H68" s="600"/>
      <c r="I68" s="600">
        <v>91</v>
      </c>
      <c r="J68" s="600"/>
      <c r="K68" s="651" t="s">
        <v>432</v>
      </c>
      <c r="L68" s="600"/>
      <c r="M68" s="651" t="s">
        <v>432</v>
      </c>
      <c r="N68" s="602"/>
      <c r="O68" s="600">
        <v>6</v>
      </c>
      <c r="P68" s="602"/>
      <c r="Q68" s="600">
        <v>1</v>
      </c>
      <c r="R68" s="653"/>
    </row>
    <row r="69" spans="1:18" s="630" customFormat="1" ht="13.5">
      <c r="A69" s="626"/>
      <c r="B69" s="674"/>
      <c r="C69" s="653"/>
      <c r="D69" s="127">
        <v>2024</v>
      </c>
      <c r="E69" s="600">
        <v>3</v>
      </c>
      <c r="F69" s="600"/>
      <c r="G69" s="699">
        <v>2</v>
      </c>
      <c r="H69" s="600"/>
      <c r="I69" s="600">
        <v>112</v>
      </c>
      <c r="J69" s="600"/>
      <c r="K69" s="651" t="s">
        <v>432</v>
      </c>
      <c r="L69" s="600"/>
      <c r="M69" s="651" t="s">
        <v>432</v>
      </c>
      <c r="N69" s="602"/>
      <c r="O69" s="600">
        <v>7</v>
      </c>
      <c r="P69" s="602"/>
      <c r="Q69" s="651" t="s">
        <v>432</v>
      </c>
      <c r="R69" s="653"/>
    </row>
    <row r="70" spans="1:18" s="630" customFormat="1" ht="8.1" customHeight="1">
      <c r="A70" s="626"/>
      <c r="B70" s="674"/>
      <c r="C70" s="653"/>
      <c r="D70" s="127"/>
      <c r="E70" s="600"/>
      <c r="F70" s="600"/>
      <c r="G70" s="699"/>
      <c r="H70" s="600"/>
      <c r="I70" s="600"/>
      <c r="J70" s="600"/>
      <c r="K70" s="600"/>
      <c r="L70" s="600"/>
      <c r="M70" s="599"/>
      <c r="N70" s="602"/>
      <c r="O70" s="600"/>
      <c r="P70" s="602"/>
      <c r="Q70" s="600"/>
      <c r="R70" s="653"/>
    </row>
    <row r="71" spans="1:18" s="630" customFormat="1" ht="13.5">
      <c r="A71" s="626"/>
      <c r="B71" s="652" t="s">
        <v>56</v>
      </c>
      <c r="C71" s="653"/>
      <c r="D71" s="127">
        <v>2022</v>
      </c>
      <c r="E71" s="600">
        <v>3</v>
      </c>
      <c r="F71" s="600"/>
      <c r="G71" s="699">
        <v>5</v>
      </c>
      <c r="H71" s="600"/>
      <c r="I71" s="600">
        <v>31</v>
      </c>
      <c r="J71" s="600"/>
      <c r="K71" s="600">
        <v>7</v>
      </c>
      <c r="L71" s="600"/>
      <c r="M71" s="599">
        <v>2</v>
      </c>
      <c r="N71" s="602"/>
      <c r="O71" s="600">
        <v>40</v>
      </c>
      <c r="P71" s="602"/>
      <c r="Q71" s="600">
        <v>1</v>
      </c>
      <c r="R71" s="653"/>
    </row>
    <row r="72" spans="1:18" s="630" customFormat="1" ht="13.5">
      <c r="A72" s="626"/>
      <c r="B72" s="652"/>
      <c r="C72" s="653"/>
      <c r="D72" s="127">
        <v>2023</v>
      </c>
      <c r="E72" s="600">
        <v>12</v>
      </c>
      <c r="F72" s="600"/>
      <c r="G72" s="699">
        <v>18</v>
      </c>
      <c r="H72" s="600"/>
      <c r="I72" s="600">
        <v>42</v>
      </c>
      <c r="J72" s="600"/>
      <c r="K72" s="600">
        <v>4</v>
      </c>
      <c r="L72" s="600"/>
      <c r="M72" s="599">
        <v>1</v>
      </c>
      <c r="N72" s="602"/>
      <c r="O72" s="600">
        <v>50</v>
      </c>
      <c r="P72" s="602"/>
      <c r="Q72" s="600">
        <v>2</v>
      </c>
      <c r="R72" s="653"/>
    </row>
    <row r="73" spans="1:18" s="630" customFormat="1" ht="13.5">
      <c r="A73" s="626"/>
      <c r="B73" s="652"/>
      <c r="C73" s="653"/>
      <c r="D73" s="127">
        <v>2024</v>
      </c>
      <c r="E73" s="600">
        <v>16</v>
      </c>
      <c r="F73" s="600"/>
      <c r="G73" s="699">
        <v>22</v>
      </c>
      <c r="H73" s="600"/>
      <c r="I73" s="600">
        <v>33</v>
      </c>
      <c r="J73" s="600"/>
      <c r="K73" s="600">
        <v>8</v>
      </c>
      <c r="L73" s="600"/>
      <c r="M73" s="599">
        <v>0</v>
      </c>
      <c r="N73" s="602"/>
      <c r="O73" s="600">
        <v>86</v>
      </c>
      <c r="P73" s="602"/>
      <c r="Q73" s="600">
        <v>1</v>
      </c>
      <c r="R73" s="653"/>
    </row>
    <row r="74" spans="1:18" s="630" customFormat="1" ht="8.1" customHeight="1">
      <c r="A74" s="626"/>
      <c r="B74" s="652"/>
      <c r="C74" s="653"/>
      <c r="D74" s="127"/>
      <c r="E74" s="600"/>
      <c r="F74" s="600"/>
      <c r="G74" s="699"/>
      <c r="H74" s="600"/>
      <c r="I74" s="600"/>
      <c r="J74" s="600"/>
      <c r="K74" s="600"/>
      <c r="L74" s="600"/>
      <c r="M74" s="599"/>
      <c r="N74" s="602"/>
      <c r="O74" s="600"/>
      <c r="P74" s="602"/>
      <c r="Q74" s="600"/>
      <c r="R74" s="653"/>
    </row>
    <row r="75" spans="1:18" s="630" customFormat="1" ht="13.5">
      <c r="A75" s="626"/>
      <c r="B75" s="652" t="s">
        <v>55</v>
      </c>
      <c r="C75" s="653"/>
      <c r="D75" s="127">
        <v>2022</v>
      </c>
      <c r="E75" s="651" t="s">
        <v>432</v>
      </c>
      <c r="F75" s="600"/>
      <c r="G75" s="699">
        <v>1</v>
      </c>
      <c r="H75" s="600"/>
      <c r="I75" s="600">
        <v>7</v>
      </c>
      <c r="J75" s="600"/>
      <c r="K75" s="600">
        <v>1</v>
      </c>
      <c r="L75" s="600"/>
      <c r="M75" s="651" t="s">
        <v>432</v>
      </c>
      <c r="N75" s="602"/>
      <c r="O75" s="600">
        <v>1</v>
      </c>
      <c r="P75" s="602"/>
      <c r="Q75" s="651" t="s">
        <v>432</v>
      </c>
      <c r="R75" s="653"/>
    </row>
    <row r="76" spans="1:18" s="630" customFormat="1" ht="13.5">
      <c r="A76" s="626"/>
      <c r="B76" s="652"/>
      <c r="C76" s="653"/>
      <c r="D76" s="127">
        <v>2023</v>
      </c>
      <c r="E76" s="651" t="s">
        <v>432</v>
      </c>
      <c r="F76" s="600"/>
      <c r="G76" s="651" t="s">
        <v>432</v>
      </c>
      <c r="H76" s="600"/>
      <c r="I76" s="600">
        <v>7</v>
      </c>
      <c r="J76" s="600"/>
      <c r="K76" s="600">
        <v>1</v>
      </c>
      <c r="L76" s="600"/>
      <c r="M76" s="651" t="s">
        <v>432</v>
      </c>
      <c r="N76" s="602"/>
      <c r="O76" s="600">
        <v>2</v>
      </c>
      <c r="P76" s="602"/>
      <c r="Q76" s="651" t="s">
        <v>432</v>
      </c>
      <c r="R76" s="653"/>
    </row>
    <row r="77" spans="1:18" s="630" customFormat="1" ht="13.5">
      <c r="A77" s="626"/>
      <c r="B77" s="652"/>
      <c r="C77" s="653"/>
      <c r="D77" s="127">
        <v>2024</v>
      </c>
      <c r="E77" s="600">
        <v>1</v>
      </c>
      <c r="F77" s="600"/>
      <c r="G77" s="699">
        <v>1</v>
      </c>
      <c r="H77" s="600"/>
      <c r="I77" s="600">
        <v>9</v>
      </c>
      <c r="J77" s="600"/>
      <c r="K77" s="651" t="s">
        <v>432</v>
      </c>
      <c r="L77" s="600"/>
      <c r="M77" s="651" t="s">
        <v>432</v>
      </c>
      <c r="N77" s="602"/>
      <c r="O77" s="651" t="s">
        <v>432</v>
      </c>
      <c r="P77" s="602"/>
      <c r="Q77" s="651" t="s">
        <v>432</v>
      </c>
      <c r="R77" s="653"/>
    </row>
    <row r="78" spans="1:18" s="630" customFormat="1" ht="8.1" customHeight="1">
      <c r="A78" s="626"/>
      <c r="B78" s="652"/>
      <c r="C78" s="653"/>
      <c r="D78" s="127"/>
      <c r="E78" s="600"/>
      <c r="F78" s="600"/>
      <c r="G78" s="699"/>
      <c r="H78" s="600"/>
      <c r="I78" s="600"/>
      <c r="J78" s="600"/>
      <c r="K78" s="600"/>
      <c r="L78" s="600"/>
      <c r="M78" s="599"/>
      <c r="N78" s="602"/>
      <c r="O78" s="600"/>
      <c r="P78" s="602"/>
      <c r="Q78" s="600"/>
      <c r="R78" s="653"/>
    </row>
    <row r="79" spans="1:18" s="630" customFormat="1" ht="13.5">
      <c r="A79" s="626"/>
      <c r="B79" s="652" t="s">
        <v>54</v>
      </c>
      <c r="D79" s="127">
        <v>2022</v>
      </c>
      <c r="E79" s="600">
        <v>1</v>
      </c>
      <c r="F79" s="600"/>
      <c r="G79" s="651" t="s">
        <v>432</v>
      </c>
      <c r="H79" s="600"/>
      <c r="I79" s="651" t="s">
        <v>432</v>
      </c>
      <c r="J79" s="600"/>
      <c r="K79" s="651" t="s">
        <v>432</v>
      </c>
      <c r="L79" s="600"/>
      <c r="M79" s="651" t="s">
        <v>432</v>
      </c>
      <c r="N79" s="602"/>
      <c r="O79" s="600">
        <v>1</v>
      </c>
      <c r="P79" s="602"/>
      <c r="Q79" s="651" t="s">
        <v>432</v>
      </c>
    </row>
    <row r="80" spans="1:18" s="630" customFormat="1" ht="13.5">
      <c r="A80" s="626"/>
      <c r="B80" s="652"/>
      <c r="D80" s="127">
        <v>2023</v>
      </c>
      <c r="E80" s="600">
        <v>1</v>
      </c>
      <c r="F80" s="600"/>
      <c r="G80" s="651" t="s">
        <v>432</v>
      </c>
      <c r="H80" s="600"/>
      <c r="I80" s="651" t="s">
        <v>432</v>
      </c>
      <c r="J80" s="600"/>
      <c r="K80" s="651" t="s">
        <v>432</v>
      </c>
      <c r="L80" s="600"/>
      <c r="M80" s="651" t="s">
        <v>432</v>
      </c>
      <c r="N80" s="602"/>
      <c r="O80" s="600">
        <v>4</v>
      </c>
      <c r="P80" s="602"/>
      <c r="Q80" s="651" t="s">
        <v>432</v>
      </c>
    </row>
    <row r="81" spans="1:18" s="630" customFormat="1" ht="13.5">
      <c r="A81" s="626"/>
      <c r="B81" s="652"/>
      <c r="D81" s="127">
        <v>2024</v>
      </c>
      <c r="E81" s="651" t="s">
        <v>432</v>
      </c>
      <c r="F81" s="600"/>
      <c r="G81" s="651" t="s">
        <v>432</v>
      </c>
      <c r="H81" s="600"/>
      <c r="I81" s="651" t="s">
        <v>432</v>
      </c>
      <c r="J81" s="600"/>
      <c r="K81" s="651" t="s">
        <v>432</v>
      </c>
      <c r="L81" s="600"/>
      <c r="M81" s="651" t="s">
        <v>432</v>
      </c>
      <c r="N81" s="602"/>
      <c r="O81" s="600">
        <v>4</v>
      </c>
      <c r="P81" s="602"/>
      <c r="Q81" s="651" t="s">
        <v>432</v>
      </c>
    </row>
    <row r="82" spans="1:18" ht="8.1" customHeight="1">
      <c r="A82" s="700"/>
      <c r="B82" s="701"/>
      <c r="D82" s="702"/>
      <c r="E82" s="135"/>
      <c r="F82" s="135"/>
      <c r="G82" s="135"/>
      <c r="H82" s="135"/>
      <c r="I82" s="135"/>
      <c r="J82" s="135"/>
      <c r="K82" s="135"/>
      <c r="L82" s="135"/>
      <c r="M82" s="135"/>
      <c r="N82" s="135"/>
      <c r="O82" s="135"/>
      <c r="P82" s="135"/>
      <c r="Q82" s="135"/>
    </row>
    <row r="83" spans="1:18" ht="8.1" customHeight="1" thickBot="1">
      <c r="A83" s="657"/>
      <c r="B83" s="696" t="s">
        <v>2</v>
      </c>
      <c r="C83" s="657"/>
      <c r="D83" s="657"/>
      <c r="E83" s="683"/>
      <c r="F83" s="657"/>
      <c r="G83" s="683"/>
      <c r="H83" s="683"/>
      <c r="I83" s="683"/>
      <c r="J83" s="683"/>
      <c r="K83" s="683"/>
      <c r="L83" s="657"/>
      <c r="M83" s="683"/>
      <c r="N83" s="657"/>
      <c r="O83" s="683"/>
      <c r="P83" s="657"/>
      <c r="Q83" s="657"/>
      <c r="R83" s="683"/>
    </row>
    <row r="84" spans="1:18">
      <c r="R84" s="609" t="s">
        <v>163</v>
      </c>
    </row>
    <row r="85" spans="1:18">
      <c r="R85" s="613" t="s">
        <v>283</v>
      </c>
    </row>
    <row r="90" spans="1:18">
      <c r="B90" s="703"/>
    </row>
    <row r="91" spans="1:18">
      <c r="B91" s="703"/>
    </row>
  </sheetData>
  <printOptions horizontalCentered="1"/>
  <pageMargins left="0.5" right="0.5" top="0.74803149606299202" bottom="0.74" header="0.511811023622047" footer="0.39370078740157499"/>
  <pageSetup paperSize="9" scale="71" orientation="portrait" r:id="rId1"/>
  <headerFooter alignWithMargins="0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4F1A895-5DC9-414F-BAA4-C03DC7B155BD}">
  <sheetPr>
    <tabColor rgb="FF92D050"/>
    <pageSetUpPr fitToPage="1"/>
  </sheetPr>
  <dimension ref="A1:S94"/>
  <sheetViews>
    <sheetView showGridLines="0" view="pageBreakPreview" zoomScale="90" zoomScaleNormal="100" zoomScaleSheetLayoutView="90" workbookViewId="0">
      <selection activeCell="B5" sqref="B5:B6"/>
    </sheetView>
  </sheetViews>
  <sheetFormatPr defaultColWidth="9.83203125" defaultRowHeight="16.5"/>
  <cols>
    <col min="1" max="1" width="1.5" style="222" customWidth="1"/>
    <col min="2" max="2" width="16.33203125" style="222" customWidth="1"/>
    <col min="3" max="3" width="9.1640625" style="222" customWidth="1"/>
    <col min="4" max="4" width="14.6640625" style="222" customWidth="1"/>
    <col min="5" max="5" width="14.5" style="222" customWidth="1"/>
    <col min="6" max="6" width="1.1640625" style="222" customWidth="1"/>
    <col min="7" max="7" width="16.83203125" style="222" customWidth="1"/>
    <col min="8" max="8" width="1" style="222" customWidth="1"/>
    <col min="9" max="9" width="13.6640625" style="222" customWidth="1"/>
    <col min="10" max="10" width="1" style="222" customWidth="1"/>
    <col min="11" max="11" width="17.6640625" style="222" customWidth="1"/>
    <col min="12" max="12" width="1" style="222" customWidth="1"/>
    <col min="13" max="13" width="13.33203125" style="222" customWidth="1"/>
    <col min="14" max="14" width="1" style="222" customWidth="1"/>
    <col min="15" max="15" width="11.6640625" style="222" customWidth="1"/>
    <col min="16" max="16" width="1.6640625" style="222" customWidth="1"/>
    <col min="17" max="17" width="19.1640625" style="222" customWidth="1"/>
    <col min="18" max="19" width="1.1640625" style="222" customWidth="1"/>
    <col min="20" max="16384" width="9.83203125" style="222"/>
  </cols>
  <sheetData>
    <row r="1" spans="1:19">
      <c r="M1" s="620"/>
      <c r="R1" s="69" t="s">
        <v>0</v>
      </c>
    </row>
    <row r="2" spans="1:19">
      <c r="M2" s="620"/>
      <c r="R2" s="70" t="s">
        <v>1</v>
      </c>
    </row>
    <row r="3" spans="1:19">
      <c r="M3" s="620"/>
    </row>
    <row r="4" spans="1:19">
      <c r="M4" s="620"/>
    </row>
    <row r="5" spans="1:19">
      <c r="B5" s="219" t="s">
        <v>270</v>
      </c>
      <c r="C5" s="665" t="s">
        <v>622</v>
      </c>
      <c r="D5" s="665"/>
    </row>
    <row r="6" spans="1:19">
      <c r="B6" s="619" t="s">
        <v>271</v>
      </c>
      <c r="C6" s="620" t="s">
        <v>623</v>
      </c>
      <c r="D6" s="620"/>
    </row>
    <row r="7" spans="1:19" ht="12.75" customHeight="1" thickBot="1"/>
    <row r="8" spans="1:19" ht="6" customHeight="1" thickTop="1">
      <c r="A8" s="668"/>
      <c r="B8" s="625"/>
      <c r="C8" s="623"/>
      <c r="D8" s="623"/>
      <c r="E8" s="622"/>
      <c r="F8" s="622"/>
      <c r="G8" s="622"/>
      <c r="H8" s="622"/>
      <c r="I8" s="622"/>
      <c r="J8" s="622"/>
      <c r="K8" s="622"/>
      <c r="L8" s="622"/>
      <c r="M8" s="622"/>
      <c r="N8" s="622"/>
      <c r="O8" s="622"/>
      <c r="P8" s="622"/>
      <c r="Q8" s="622"/>
      <c r="R8" s="668"/>
    </row>
    <row r="9" spans="1:19" s="630" customFormat="1" ht="15" customHeight="1">
      <c r="A9" s="626"/>
      <c r="B9" s="648" t="s">
        <v>3</v>
      </c>
      <c r="C9" s="648"/>
      <c r="D9" s="627" t="s">
        <v>460</v>
      </c>
      <c r="E9" s="629" t="s">
        <v>114</v>
      </c>
      <c r="F9" s="629"/>
      <c r="G9" s="629" t="s">
        <v>222</v>
      </c>
      <c r="H9" s="629"/>
      <c r="I9" s="629" t="s">
        <v>301</v>
      </c>
      <c r="J9" s="629"/>
      <c r="K9" s="629" t="s">
        <v>624</v>
      </c>
      <c r="L9" s="629"/>
      <c r="M9" s="629" t="s">
        <v>302</v>
      </c>
      <c r="N9" s="629"/>
      <c r="O9" s="629" t="s">
        <v>117</v>
      </c>
      <c r="P9" s="629"/>
      <c r="Q9" s="629" t="s">
        <v>311</v>
      </c>
      <c r="R9" s="680"/>
    </row>
    <row r="10" spans="1:19" s="630" customFormat="1" ht="15" customHeight="1">
      <c r="A10" s="587"/>
      <c r="B10" s="635" t="s">
        <v>5</v>
      </c>
      <c r="C10" s="648"/>
      <c r="D10" s="632" t="s">
        <v>461</v>
      </c>
      <c r="E10" s="634" t="s">
        <v>173</v>
      </c>
      <c r="F10" s="634"/>
      <c r="G10" s="629" t="s">
        <v>221</v>
      </c>
      <c r="H10" s="637"/>
      <c r="I10" s="629" t="s">
        <v>625</v>
      </c>
      <c r="J10" s="629"/>
      <c r="K10" s="629" t="s">
        <v>303</v>
      </c>
      <c r="L10" s="629"/>
      <c r="M10" s="629" t="s">
        <v>304</v>
      </c>
      <c r="N10" s="629"/>
      <c r="O10" s="629" t="s">
        <v>305</v>
      </c>
      <c r="P10" s="629"/>
      <c r="Q10" s="629" t="s">
        <v>308</v>
      </c>
      <c r="R10" s="680"/>
    </row>
    <row r="11" spans="1:19" s="630" customFormat="1" ht="15" customHeight="1">
      <c r="A11" s="631"/>
      <c r="C11" s="626"/>
      <c r="D11" s="626"/>
      <c r="E11" s="629" t="s">
        <v>2</v>
      </c>
      <c r="F11" s="629"/>
      <c r="G11" s="629" t="s">
        <v>220</v>
      </c>
      <c r="H11" s="637"/>
      <c r="I11" s="634" t="s">
        <v>306</v>
      </c>
      <c r="J11" s="634"/>
      <c r="K11" s="634" t="s">
        <v>626</v>
      </c>
      <c r="L11" s="629"/>
      <c r="M11" s="634" t="s">
        <v>627</v>
      </c>
      <c r="N11" s="634"/>
      <c r="O11" s="634" t="s">
        <v>307</v>
      </c>
      <c r="P11" s="634"/>
      <c r="Q11" s="634" t="s">
        <v>311</v>
      </c>
      <c r="R11" s="680"/>
    </row>
    <row r="12" spans="1:19" s="630" customFormat="1" ht="14.25" customHeight="1">
      <c r="A12" s="626"/>
      <c r="C12" s="626"/>
      <c r="D12" s="626"/>
      <c r="E12" s="629" t="s">
        <v>2</v>
      </c>
      <c r="F12" s="629"/>
      <c r="G12" s="634" t="s">
        <v>219</v>
      </c>
      <c r="H12" s="637"/>
      <c r="I12" s="634"/>
      <c r="J12" s="634"/>
      <c r="K12" s="634" t="s">
        <v>309</v>
      </c>
      <c r="L12" s="634"/>
      <c r="M12" s="634" t="s">
        <v>310</v>
      </c>
      <c r="N12" s="634"/>
      <c r="O12" s="637"/>
      <c r="P12" s="637"/>
      <c r="Q12" s="634" t="s">
        <v>313</v>
      </c>
      <c r="R12" s="680"/>
    </row>
    <row r="13" spans="1:19" s="630" customFormat="1" ht="14.25" customHeight="1">
      <c r="A13" s="626"/>
      <c r="B13" s="626"/>
      <c r="C13" s="626"/>
      <c r="D13" s="626"/>
      <c r="E13" s="629" t="s">
        <v>2</v>
      </c>
      <c r="F13" s="629"/>
      <c r="G13" s="634" t="s">
        <v>272</v>
      </c>
      <c r="H13" s="629"/>
      <c r="I13" s="634"/>
      <c r="J13" s="629"/>
      <c r="K13" s="634" t="s">
        <v>312</v>
      </c>
      <c r="L13" s="634"/>
      <c r="M13" s="638"/>
      <c r="N13" s="638"/>
      <c r="O13" s="629"/>
      <c r="P13" s="629"/>
      <c r="R13" s="680"/>
    </row>
    <row r="14" spans="1:19" s="630" customFormat="1" ht="14.25" customHeight="1">
      <c r="A14" s="626"/>
      <c r="B14" s="626"/>
      <c r="C14" s="626"/>
      <c r="D14" s="626"/>
      <c r="E14" s="629"/>
      <c r="F14" s="629"/>
      <c r="G14" s="634"/>
      <c r="H14" s="629"/>
      <c r="I14" s="634"/>
      <c r="J14" s="629"/>
      <c r="K14" s="634"/>
      <c r="L14" s="634"/>
      <c r="M14" s="638"/>
      <c r="N14" s="638"/>
      <c r="O14" s="629"/>
      <c r="P14" s="629"/>
      <c r="Q14" s="634"/>
      <c r="R14" s="680"/>
    </row>
    <row r="15" spans="1:19" s="630" customFormat="1" ht="5.25" customHeight="1">
      <c r="A15" s="641"/>
      <c r="B15" s="670"/>
      <c r="C15" s="670"/>
      <c r="D15" s="670"/>
      <c r="E15" s="670"/>
      <c r="F15" s="670"/>
      <c r="G15" s="670"/>
      <c r="H15" s="670"/>
      <c r="I15" s="670"/>
      <c r="J15" s="670"/>
      <c r="K15" s="670"/>
      <c r="L15" s="670"/>
      <c r="M15" s="670"/>
      <c r="N15" s="670"/>
      <c r="O15" s="670"/>
      <c r="P15" s="670"/>
      <c r="Q15" s="670"/>
      <c r="R15" s="698"/>
    </row>
    <row r="16" spans="1:19" s="630" customFormat="1" ht="8.1" customHeight="1">
      <c r="B16" s="680"/>
      <c r="C16" s="680"/>
      <c r="D16" s="680"/>
      <c r="E16" s="680"/>
      <c r="F16" s="680"/>
      <c r="G16" s="680"/>
      <c r="H16" s="680"/>
      <c r="I16" s="680"/>
      <c r="J16" s="680"/>
      <c r="K16" s="680"/>
      <c r="L16" s="680"/>
      <c r="M16" s="680"/>
      <c r="N16" s="680"/>
      <c r="O16" s="646"/>
      <c r="P16" s="646"/>
      <c r="Q16" s="680"/>
      <c r="R16" s="680"/>
      <c r="S16" s="680"/>
    </row>
    <row r="17" spans="1:18" s="630" customFormat="1" ht="13.5">
      <c r="A17" s="648"/>
      <c r="B17" s="587" t="s">
        <v>533</v>
      </c>
      <c r="C17" s="650"/>
      <c r="D17" s="121">
        <v>2022</v>
      </c>
      <c r="E17" s="649">
        <f t="shared" ref="E17:Q19" si="0">SUM(E21,E25,E29,E33,E37,E41,E45,E49,E53,E57,E61,E65,E69,E73,E77,E81)</f>
        <v>4</v>
      </c>
      <c r="F17" s="649">
        <f t="shared" si="0"/>
        <v>0</v>
      </c>
      <c r="G17" s="649">
        <f t="shared" si="0"/>
        <v>12</v>
      </c>
      <c r="H17" s="649">
        <f t="shared" si="0"/>
        <v>0</v>
      </c>
      <c r="I17" s="649">
        <f t="shared" si="0"/>
        <v>1</v>
      </c>
      <c r="J17" s="649">
        <f t="shared" si="0"/>
        <v>0</v>
      </c>
      <c r="K17" s="649">
        <f t="shared" si="0"/>
        <v>4</v>
      </c>
      <c r="L17" s="649">
        <f t="shared" si="0"/>
        <v>0</v>
      </c>
      <c r="M17" s="649">
        <f t="shared" si="0"/>
        <v>689</v>
      </c>
      <c r="N17" s="649">
        <f t="shared" si="0"/>
        <v>0</v>
      </c>
      <c r="O17" s="649">
        <f t="shared" si="0"/>
        <v>152</v>
      </c>
      <c r="P17" s="649"/>
      <c r="Q17" s="649">
        <f t="shared" si="0"/>
        <v>94</v>
      </c>
      <c r="R17" s="649"/>
    </row>
    <row r="18" spans="1:18" s="630" customFormat="1" ht="13.5">
      <c r="A18" s="648"/>
      <c r="B18" s="648"/>
      <c r="C18" s="650"/>
      <c r="D18" s="121">
        <v>2023</v>
      </c>
      <c r="E18" s="649">
        <f t="shared" si="0"/>
        <v>6</v>
      </c>
      <c r="F18" s="649">
        <f t="shared" si="0"/>
        <v>0</v>
      </c>
      <c r="G18" s="649">
        <f t="shared" si="0"/>
        <v>12</v>
      </c>
      <c r="H18" s="649">
        <f t="shared" si="0"/>
        <v>0</v>
      </c>
      <c r="I18" s="664" t="s">
        <v>432</v>
      </c>
      <c r="J18" s="649">
        <f t="shared" si="0"/>
        <v>0</v>
      </c>
      <c r="K18" s="649">
        <f t="shared" si="0"/>
        <v>5</v>
      </c>
      <c r="L18" s="649">
        <f t="shared" si="0"/>
        <v>0</v>
      </c>
      <c r="M18" s="649">
        <f t="shared" si="0"/>
        <v>805</v>
      </c>
      <c r="N18" s="649">
        <f t="shared" si="0"/>
        <v>0</v>
      </c>
      <c r="O18" s="649">
        <f t="shared" si="0"/>
        <v>151</v>
      </c>
      <c r="P18" s="649"/>
      <c r="Q18" s="649">
        <f t="shared" si="0"/>
        <v>108</v>
      </c>
      <c r="R18" s="649"/>
    </row>
    <row r="19" spans="1:18" s="630" customFormat="1" ht="13.5">
      <c r="A19" s="648"/>
      <c r="B19" s="648"/>
      <c r="C19" s="650"/>
      <c r="D19" s="121">
        <v>2024</v>
      </c>
      <c r="E19" s="649">
        <f t="shared" si="0"/>
        <v>3</v>
      </c>
      <c r="F19" s="649">
        <f t="shared" si="0"/>
        <v>0</v>
      </c>
      <c r="G19" s="649">
        <f t="shared" si="0"/>
        <v>20</v>
      </c>
      <c r="H19" s="649">
        <f t="shared" si="0"/>
        <v>0</v>
      </c>
      <c r="I19" s="664" t="s">
        <v>432</v>
      </c>
      <c r="J19" s="649">
        <f t="shared" si="0"/>
        <v>0</v>
      </c>
      <c r="K19" s="649">
        <f t="shared" si="0"/>
        <v>13</v>
      </c>
      <c r="L19" s="649">
        <f t="shared" si="0"/>
        <v>0</v>
      </c>
      <c r="M19" s="649">
        <f t="shared" si="0"/>
        <v>769</v>
      </c>
      <c r="N19" s="649">
        <f t="shared" si="0"/>
        <v>0</v>
      </c>
      <c r="O19" s="649">
        <f t="shared" si="0"/>
        <v>165</v>
      </c>
      <c r="P19" s="649"/>
      <c r="Q19" s="649">
        <f t="shared" si="0"/>
        <v>105</v>
      </c>
      <c r="R19" s="649"/>
    </row>
    <row r="20" spans="1:18" s="630" customFormat="1" ht="13.5">
      <c r="A20" s="648"/>
      <c r="B20" s="648"/>
      <c r="C20" s="650"/>
      <c r="D20" s="127"/>
      <c r="E20" s="651"/>
      <c r="F20" s="595"/>
      <c r="G20" s="595"/>
      <c r="H20" s="595"/>
      <c r="I20" s="651"/>
      <c r="J20" s="595"/>
      <c r="K20" s="595"/>
      <c r="L20" s="595"/>
      <c r="M20" s="595"/>
      <c r="N20" s="595"/>
      <c r="O20" s="595"/>
      <c r="P20" s="595"/>
      <c r="Q20" s="600"/>
      <c r="R20" s="653"/>
    </row>
    <row r="21" spans="1:18" s="630" customFormat="1" ht="13.5">
      <c r="A21" s="626"/>
      <c r="B21" s="674" t="s">
        <v>6</v>
      </c>
      <c r="C21" s="653"/>
      <c r="D21" s="127">
        <v>2022</v>
      </c>
      <c r="E21" s="651" t="s">
        <v>432</v>
      </c>
      <c r="F21" s="135"/>
      <c r="G21" s="396">
        <v>4</v>
      </c>
      <c r="H21" s="135"/>
      <c r="I21" s="651" t="s">
        <v>432</v>
      </c>
      <c r="J21" s="396"/>
      <c r="K21" s="398">
        <v>1</v>
      </c>
      <c r="L21" s="396"/>
      <c r="M21" s="396">
        <v>91</v>
      </c>
      <c r="N21" s="396"/>
      <c r="O21" s="396">
        <v>7</v>
      </c>
      <c r="P21" s="396"/>
      <c r="Q21" s="600">
        <v>9</v>
      </c>
      <c r="R21" s="653"/>
    </row>
    <row r="22" spans="1:18" s="630" customFormat="1" ht="13.5">
      <c r="A22" s="626"/>
      <c r="B22" s="674"/>
      <c r="C22" s="653"/>
      <c r="D22" s="127">
        <v>2023</v>
      </c>
      <c r="E22" s="398">
        <v>1</v>
      </c>
      <c r="F22" s="135"/>
      <c r="G22" s="396">
        <v>3</v>
      </c>
      <c r="H22" s="135"/>
      <c r="I22" s="651" t="s">
        <v>432</v>
      </c>
      <c r="J22" s="396"/>
      <c r="K22" s="398">
        <v>1</v>
      </c>
      <c r="L22" s="396"/>
      <c r="M22" s="396">
        <v>123</v>
      </c>
      <c r="N22" s="396"/>
      <c r="O22" s="396">
        <v>5</v>
      </c>
      <c r="P22" s="396"/>
      <c r="Q22" s="600">
        <v>10</v>
      </c>
      <c r="R22" s="653"/>
    </row>
    <row r="23" spans="1:18" s="630" customFormat="1" ht="13.5">
      <c r="A23" s="626"/>
      <c r="B23" s="674"/>
      <c r="C23" s="653"/>
      <c r="D23" s="127">
        <v>2024</v>
      </c>
      <c r="E23" s="651" t="s">
        <v>432</v>
      </c>
      <c r="F23" s="135"/>
      <c r="G23" s="651" t="s">
        <v>432</v>
      </c>
      <c r="H23" s="135"/>
      <c r="I23" s="651" t="s">
        <v>432</v>
      </c>
      <c r="J23" s="396"/>
      <c r="K23" s="651" t="s">
        <v>432</v>
      </c>
      <c r="L23" s="396"/>
      <c r="M23" s="396">
        <v>90</v>
      </c>
      <c r="N23" s="396"/>
      <c r="O23" s="396">
        <v>5</v>
      </c>
      <c r="P23" s="396"/>
      <c r="Q23" s="600">
        <v>14</v>
      </c>
      <c r="R23" s="653"/>
    </row>
    <row r="24" spans="1:18" s="630" customFormat="1" ht="13.5">
      <c r="A24" s="626"/>
      <c r="B24" s="674"/>
      <c r="C24" s="653"/>
      <c r="D24" s="127"/>
      <c r="E24" s="398"/>
      <c r="F24" s="135"/>
      <c r="G24" s="396"/>
      <c r="H24" s="135"/>
      <c r="I24" s="398"/>
      <c r="J24" s="396"/>
      <c r="K24" s="398"/>
      <c r="L24" s="396"/>
      <c r="M24" s="396"/>
      <c r="N24" s="396"/>
      <c r="O24" s="396"/>
      <c r="P24" s="396"/>
      <c r="Q24" s="600"/>
      <c r="R24" s="653"/>
    </row>
    <row r="25" spans="1:18" s="630" customFormat="1" ht="13.5">
      <c r="A25" s="626"/>
      <c r="B25" s="674" t="s">
        <v>7</v>
      </c>
      <c r="C25" s="653"/>
      <c r="D25" s="127">
        <v>2022</v>
      </c>
      <c r="E25" s="651" t="s">
        <v>432</v>
      </c>
      <c r="F25" s="135"/>
      <c r="G25" s="651" t="s">
        <v>432</v>
      </c>
      <c r="H25" s="135"/>
      <c r="I25" s="651" t="s">
        <v>432</v>
      </c>
      <c r="J25" s="396"/>
      <c r="K25" s="398">
        <v>2</v>
      </c>
      <c r="L25" s="396"/>
      <c r="M25" s="396">
        <v>82</v>
      </c>
      <c r="N25" s="396"/>
      <c r="O25" s="396">
        <v>6</v>
      </c>
      <c r="P25" s="396"/>
      <c r="Q25" s="600">
        <v>1</v>
      </c>
      <c r="R25" s="653"/>
    </row>
    <row r="26" spans="1:18" s="630" customFormat="1" ht="13.5">
      <c r="A26" s="626"/>
      <c r="B26" s="674"/>
      <c r="C26" s="653"/>
      <c r="D26" s="127">
        <v>2023</v>
      </c>
      <c r="E26" s="398">
        <v>2</v>
      </c>
      <c r="F26" s="135"/>
      <c r="G26" s="651" t="s">
        <v>432</v>
      </c>
      <c r="H26" s="135"/>
      <c r="I26" s="651" t="s">
        <v>432</v>
      </c>
      <c r="J26" s="396"/>
      <c r="K26" s="651" t="s">
        <v>432</v>
      </c>
      <c r="L26" s="396"/>
      <c r="M26" s="396">
        <v>106</v>
      </c>
      <c r="N26" s="396"/>
      <c r="O26" s="396">
        <v>5</v>
      </c>
      <c r="P26" s="396"/>
      <c r="Q26" s="651" t="s">
        <v>432</v>
      </c>
      <c r="R26" s="653"/>
    </row>
    <row r="27" spans="1:18" s="630" customFormat="1" ht="13.5">
      <c r="A27" s="626"/>
      <c r="B27" s="674"/>
      <c r="C27" s="653"/>
      <c r="D27" s="127">
        <v>2024</v>
      </c>
      <c r="E27" s="651" t="s">
        <v>432</v>
      </c>
      <c r="F27" s="135"/>
      <c r="G27" s="651" t="s">
        <v>432</v>
      </c>
      <c r="H27" s="135"/>
      <c r="I27" s="651" t="s">
        <v>432</v>
      </c>
      <c r="J27" s="396"/>
      <c r="K27" s="651" t="s">
        <v>432</v>
      </c>
      <c r="L27" s="396"/>
      <c r="M27" s="396">
        <v>113</v>
      </c>
      <c r="N27" s="396"/>
      <c r="O27" s="396">
        <v>7</v>
      </c>
      <c r="P27" s="396"/>
      <c r="Q27" s="651" t="s">
        <v>432</v>
      </c>
      <c r="R27" s="653"/>
    </row>
    <row r="28" spans="1:18" s="630" customFormat="1" ht="13.5">
      <c r="A28" s="626"/>
      <c r="B28" s="674"/>
      <c r="C28" s="653"/>
      <c r="D28" s="127"/>
      <c r="E28" s="398"/>
      <c r="F28" s="135"/>
      <c r="G28" s="396"/>
      <c r="H28" s="135"/>
      <c r="I28" s="398"/>
      <c r="J28" s="396"/>
      <c r="K28" s="398"/>
      <c r="L28" s="396"/>
      <c r="M28" s="396"/>
      <c r="N28" s="396"/>
      <c r="O28" s="396"/>
      <c r="P28" s="396"/>
      <c r="Q28" s="600"/>
      <c r="R28" s="653"/>
    </row>
    <row r="29" spans="1:18" s="630" customFormat="1" ht="13.5">
      <c r="A29" s="626"/>
      <c r="B29" s="674" t="s">
        <v>8</v>
      </c>
      <c r="C29" s="653"/>
      <c r="D29" s="127">
        <v>2022</v>
      </c>
      <c r="E29" s="651" t="s">
        <v>432</v>
      </c>
      <c r="F29" s="135"/>
      <c r="G29" s="651" t="s">
        <v>432</v>
      </c>
      <c r="H29" s="135"/>
      <c r="I29" s="651" t="s">
        <v>432</v>
      </c>
      <c r="J29" s="396"/>
      <c r="K29" s="651" t="s">
        <v>432</v>
      </c>
      <c r="L29" s="396"/>
      <c r="M29" s="396">
        <v>2</v>
      </c>
      <c r="N29" s="396"/>
      <c r="O29" s="396">
        <v>1</v>
      </c>
      <c r="P29" s="396"/>
      <c r="Q29" s="651" t="s">
        <v>432</v>
      </c>
      <c r="R29" s="653"/>
    </row>
    <row r="30" spans="1:18" s="630" customFormat="1" ht="13.5">
      <c r="A30" s="626"/>
      <c r="B30" s="674"/>
      <c r="C30" s="653"/>
      <c r="D30" s="127">
        <v>2023</v>
      </c>
      <c r="E30" s="398">
        <v>1</v>
      </c>
      <c r="F30" s="135"/>
      <c r="G30" s="651" t="s">
        <v>432</v>
      </c>
      <c r="H30" s="135"/>
      <c r="I30" s="651" t="s">
        <v>432</v>
      </c>
      <c r="J30" s="396"/>
      <c r="K30" s="651" t="s">
        <v>432</v>
      </c>
      <c r="L30" s="396"/>
      <c r="M30" s="396">
        <v>5</v>
      </c>
      <c r="N30" s="396"/>
      <c r="O30" s="396">
        <v>1</v>
      </c>
      <c r="P30" s="396"/>
      <c r="Q30" s="651" t="s">
        <v>432</v>
      </c>
      <c r="R30" s="653"/>
    </row>
    <row r="31" spans="1:18" s="630" customFormat="1" ht="13.5">
      <c r="A31" s="626"/>
      <c r="B31" s="674"/>
      <c r="C31" s="653"/>
      <c r="D31" s="127">
        <v>2024</v>
      </c>
      <c r="E31" s="651" t="s">
        <v>432</v>
      </c>
      <c r="F31" s="135"/>
      <c r="G31" s="396">
        <v>2</v>
      </c>
      <c r="H31" s="135"/>
      <c r="I31" s="651" t="s">
        <v>432</v>
      </c>
      <c r="J31" s="396"/>
      <c r="K31" s="651" t="s">
        <v>432</v>
      </c>
      <c r="L31" s="396"/>
      <c r="M31" s="396">
        <v>9</v>
      </c>
      <c r="N31" s="396"/>
      <c r="O31" s="651" t="s">
        <v>432</v>
      </c>
      <c r="P31" s="396"/>
      <c r="Q31" s="600">
        <v>1</v>
      </c>
      <c r="R31" s="653"/>
    </row>
    <row r="32" spans="1:18" s="630" customFormat="1" ht="13.5">
      <c r="A32" s="626"/>
      <c r="B32" s="674"/>
      <c r="C32" s="653"/>
      <c r="D32" s="127"/>
      <c r="E32" s="398"/>
      <c r="F32" s="135"/>
      <c r="G32" s="396"/>
      <c r="H32" s="135"/>
      <c r="I32" s="398"/>
      <c r="J32" s="396"/>
      <c r="K32" s="398"/>
      <c r="L32" s="396"/>
      <c r="M32" s="396"/>
      <c r="N32" s="396"/>
      <c r="O32" s="396"/>
      <c r="P32" s="396"/>
      <c r="Q32" s="600"/>
      <c r="R32" s="653"/>
    </row>
    <row r="33" spans="1:18" s="630" customFormat="1" ht="13.5">
      <c r="A33" s="626"/>
      <c r="B33" s="674" t="s">
        <v>9</v>
      </c>
      <c r="C33" s="653"/>
      <c r="D33" s="127">
        <v>2022</v>
      </c>
      <c r="E33" s="398">
        <v>1</v>
      </c>
      <c r="F33" s="135"/>
      <c r="G33" s="651" t="s">
        <v>432</v>
      </c>
      <c r="H33" s="135"/>
      <c r="I33" s="651" t="s">
        <v>432</v>
      </c>
      <c r="J33" s="396"/>
      <c r="K33" s="651" t="s">
        <v>432</v>
      </c>
      <c r="L33" s="396"/>
      <c r="M33" s="396">
        <v>32</v>
      </c>
      <c r="N33" s="396"/>
      <c r="O33" s="396">
        <v>4</v>
      </c>
      <c r="P33" s="396"/>
      <c r="Q33" s="600">
        <v>4</v>
      </c>
      <c r="R33" s="653"/>
    </row>
    <row r="34" spans="1:18" s="630" customFormat="1" ht="13.5">
      <c r="A34" s="626"/>
      <c r="B34" s="674"/>
      <c r="C34" s="653"/>
      <c r="D34" s="127">
        <v>2023</v>
      </c>
      <c r="E34" s="651" t="s">
        <v>432</v>
      </c>
      <c r="F34" s="135"/>
      <c r="G34" s="396">
        <v>1</v>
      </c>
      <c r="H34" s="135"/>
      <c r="I34" s="651" t="s">
        <v>432</v>
      </c>
      <c r="J34" s="396"/>
      <c r="K34" s="651" t="s">
        <v>432</v>
      </c>
      <c r="L34" s="396"/>
      <c r="M34" s="396">
        <v>25</v>
      </c>
      <c r="N34" s="396"/>
      <c r="O34" s="396">
        <v>3</v>
      </c>
      <c r="P34" s="396"/>
      <c r="Q34" s="600">
        <v>5</v>
      </c>
      <c r="R34" s="653"/>
    </row>
    <row r="35" spans="1:18" s="630" customFormat="1" ht="13.5">
      <c r="A35" s="626"/>
      <c r="B35" s="674"/>
      <c r="C35" s="653"/>
      <c r="D35" s="127">
        <v>2024</v>
      </c>
      <c r="E35" s="651" t="s">
        <v>432</v>
      </c>
      <c r="F35" s="135"/>
      <c r="G35" s="651" t="s">
        <v>432</v>
      </c>
      <c r="H35" s="135"/>
      <c r="I35" s="651" t="s">
        <v>432</v>
      </c>
      <c r="J35" s="396"/>
      <c r="K35" s="651" t="s">
        <v>432</v>
      </c>
      <c r="L35" s="396"/>
      <c r="M35" s="396">
        <v>28</v>
      </c>
      <c r="N35" s="396"/>
      <c r="O35" s="396">
        <v>1</v>
      </c>
      <c r="P35" s="396"/>
      <c r="Q35" s="600">
        <v>1</v>
      </c>
      <c r="R35" s="653"/>
    </row>
    <row r="36" spans="1:18" s="630" customFormat="1" ht="13.5">
      <c r="A36" s="626"/>
      <c r="B36" s="674"/>
      <c r="C36" s="653"/>
      <c r="D36" s="127"/>
      <c r="E36" s="398"/>
      <c r="F36" s="135"/>
      <c r="G36" s="396"/>
      <c r="H36" s="135"/>
      <c r="I36" s="398"/>
      <c r="J36" s="396"/>
      <c r="K36" s="398"/>
      <c r="L36" s="396"/>
      <c r="M36" s="396"/>
      <c r="N36" s="396"/>
      <c r="O36" s="396"/>
      <c r="P36" s="396"/>
      <c r="Q36" s="600"/>
      <c r="R36" s="653"/>
    </row>
    <row r="37" spans="1:18" s="630" customFormat="1" ht="13.5">
      <c r="A37" s="626"/>
      <c r="B37" s="674" t="s">
        <v>10</v>
      </c>
      <c r="C37" s="653"/>
      <c r="D37" s="127">
        <v>2022</v>
      </c>
      <c r="E37" s="651" t="s">
        <v>432</v>
      </c>
      <c r="F37" s="135"/>
      <c r="G37" s="396">
        <v>2</v>
      </c>
      <c r="H37" s="135"/>
      <c r="I37" s="651" t="s">
        <v>432</v>
      </c>
      <c r="J37" s="396"/>
      <c r="K37" s="651" t="s">
        <v>432</v>
      </c>
      <c r="L37" s="396"/>
      <c r="M37" s="396">
        <v>86</v>
      </c>
      <c r="N37" s="396"/>
      <c r="O37" s="396">
        <v>14</v>
      </c>
      <c r="P37" s="396"/>
      <c r="Q37" s="600">
        <v>5</v>
      </c>
      <c r="R37" s="653"/>
    </row>
    <row r="38" spans="1:18" s="630" customFormat="1" ht="13.5">
      <c r="A38" s="626"/>
      <c r="B38" s="674"/>
      <c r="C38" s="653"/>
      <c r="D38" s="127">
        <v>2023</v>
      </c>
      <c r="E38" s="651" t="s">
        <v>432</v>
      </c>
      <c r="F38" s="135"/>
      <c r="G38" s="396">
        <v>1</v>
      </c>
      <c r="H38" s="135"/>
      <c r="I38" s="651" t="s">
        <v>432</v>
      </c>
      <c r="J38" s="396"/>
      <c r="K38" s="651" t="s">
        <v>432</v>
      </c>
      <c r="L38" s="396"/>
      <c r="M38" s="396">
        <v>87</v>
      </c>
      <c r="N38" s="396"/>
      <c r="O38" s="396">
        <v>13</v>
      </c>
      <c r="P38" s="396"/>
      <c r="Q38" s="600">
        <v>3</v>
      </c>
      <c r="R38" s="653"/>
    </row>
    <row r="39" spans="1:18" s="630" customFormat="1" ht="13.5">
      <c r="A39" s="626"/>
      <c r="B39" s="674"/>
      <c r="C39" s="653"/>
      <c r="D39" s="127">
        <v>2024</v>
      </c>
      <c r="E39" s="651" t="s">
        <v>432</v>
      </c>
      <c r="F39" s="135"/>
      <c r="G39" s="651" t="s">
        <v>432</v>
      </c>
      <c r="H39" s="135"/>
      <c r="I39" s="651" t="s">
        <v>432</v>
      </c>
      <c r="J39" s="396"/>
      <c r="K39" s="651" t="s">
        <v>432</v>
      </c>
      <c r="L39" s="396"/>
      <c r="M39" s="396">
        <v>75</v>
      </c>
      <c r="N39" s="396"/>
      <c r="O39" s="396">
        <v>9</v>
      </c>
      <c r="P39" s="396"/>
      <c r="Q39" s="600">
        <v>3</v>
      </c>
      <c r="R39" s="653"/>
    </row>
    <row r="40" spans="1:18" s="630" customFormat="1" ht="13.5">
      <c r="A40" s="626"/>
      <c r="B40" s="674"/>
      <c r="C40" s="653"/>
      <c r="D40" s="127"/>
      <c r="E40" s="398"/>
      <c r="F40" s="135"/>
      <c r="G40" s="396"/>
      <c r="H40" s="135"/>
      <c r="I40" s="398"/>
      <c r="J40" s="396"/>
      <c r="K40" s="398"/>
      <c r="L40" s="396"/>
      <c r="M40" s="396"/>
      <c r="N40" s="396"/>
      <c r="O40" s="396"/>
      <c r="P40" s="396"/>
      <c r="Q40" s="600"/>
      <c r="R40" s="653"/>
    </row>
    <row r="41" spans="1:18" s="630" customFormat="1" ht="13.5">
      <c r="A41" s="626"/>
      <c r="B41" s="674" t="s">
        <v>11</v>
      </c>
      <c r="C41" s="653"/>
      <c r="D41" s="127">
        <v>2022</v>
      </c>
      <c r="E41" s="651" t="s">
        <v>432</v>
      </c>
      <c r="F41" s="135"/>
      <c r="G41" s="396">
        <v>1</v>
      </c>
      <c r="H41" s="135"/>
      <c r="I41" s="651" t="s">
        <v>432</v>
      </c>
      <c r="J41" s="396"/>
      <c r="K41" s="651" t="s">
        <v>432</v>
      </c>
      <c r="L41" s="396"/>
      <c r="M41" s="396">
        <v>14</v>
      </c>
      <c r="N41" s="396"/>
      <c r="O41" s="396">
        <v>5</v>
      </c>
      <c r="P41" s="396"/>
      <c r="Q41" s="651" t="s">
        <v>432</v>
      </c>
      <c r="R41" s="653"/>
    </row>
    <row r="42" spans="1:18" s="630" customFormat="1" ht="13.5">
      <c r="A42" s="626"/>
      <c r="B42" s="674"/>
      <c r="C42" s="653"/>
      <c r="D42" s="127">
        <v>2023</v>
      </c>
      <c r="E42" s="651" t="s">
        <v>432</v>
      </c>
      <c r="F42" s="135"/>
      <c r="G42" s="651" t="s">
        <v>432</v>
      </c>
      <c r="H42" s="135"/>
      <c r="I42" s="651" t="s">
        <v>432</v>
      </c>
      <c r="J42" s="396"/>
      <c r="K42" s="398">
        <v>1</v>
      </c>
      <c r="L42" s="396"/>
      <c r="M42" s="396">
        <v>17</v>
      </c>
      <c r="N42" s="396"/>
      <c r="O42" s="396">
        <v>4</v>
      </c>
      <c r="P42" s="396"/>
      <c r="Q42" s="600">
        <v>1</v>
      </c>
      <c r="R42" s="653"/>
    </row>
    <row r="43" spans="1:18" s="630" customFormat="1" ht="13.5">
      <c r="A43" s="626"/>
      <c r="B43" s="674"/>
      <c r="C43" s="653"/>
      <c r="D43" s="127">
        <v>2024</v>
      </c>
      <c r="E43" s="651" t="s">
        <v>432</v>
      </c>
      <c r="F43" s="135"/>
      <c r="G43" s="396">
        <v>2</v>
      </c>
      <c r="H43" s="135"/>
      <c r="I43" s="651" t="s">
        <v>432</v>
      </c>
      <c r="J43" s="396"/>
      <c r="K43" s="651" t="s">
        <v>432</v>
      </c>
      <c r="L43" s="396"/>
      <c r="M43" s="396">
        <v>31</v>
      </c>
      <c r="N43" s="396"/>
      <c r="O43" s="396">
        <v>3</v>
      </c>
      <c r="P43" s="396"/>
      <c r="Q43" s="651" t="s">
        <v>432</v>
      </c>
      <c r="R43" s="653"/>
    </row>
    <row r="44" spans="1:18" s="630" customFormat="1" ht="13.5">
      <c r="A44" s="626"/>
      <c r="B44" s="674"/>
      <c r="C44" s="653"/>
      <c r="D44" s="127"/>
      <c r="E44" s="398"/>
      <c r="F44" s="135"/>
      <c r="G44" s="396"/>
      <c r="H44" s="135"/>
      <c r="I44" s="398"/>
      <c r="J44" s="396"/>
      <c r="K44" s="398"/>
      <c r="L44" s="396"/>
      <c r="M44" s="396"/>
      <c r="N44" s="396"/>
      <c r="O44" s="396"/>
      <c r="P44" s="396"/>
      <c r="Q44" s="600"/>
      <c r="R44" s="653"/>
    </row>
    <row r="45" spans="1:18" s="630" customFormat="1" ht="13.5">
      <c r="A45" s="626"/>
      <c r="B45" s="674" t="s">
        <v>12</v>
      </c>
      <c r="C45" s="653"/>
      <c r="D45" s="127">
        <v>2022</v>
      </c>
      <c r="E45" s="398">
        <v>1</v>
      </c>
      <c r="F45" s="135"/>
      <c r="G45" s="396">
        <v>3</v>
      </c>
      <c r="H45" s="135"/>
      <c r="I45" s="651" t="s">
        <v>432</v>
      </c>
      <c r="J45" s="396"/>
      <c r="K45" s="651" t="s">
        <v>432</v>
      </c>
      <c r="L45" s="396"/>
      <c r="M45" s="396">
        <v>111</v>
      </c>
      <c r="N45" s="396"/>
      <c r="O45" s="396">
        <v>9</v>
      </c>
      <c r="P45" s="396"/>
      <c r="Q45" s="651" t="s">
        <v>432</v>
      </c>
      <c r="R45" s="653"/>
    </row>
    <row r="46" spans="1:18" s="630" customFormat="1" ht="13.5">
      <c r="A46" s="626"/>
      <c r="B46" s="674"/>
      <c r="C46" s="653"/>
      <c r="D46" s="127">
        <v>2023</v>
      </c>
      <c r="E46" s="651" t="s">
        <v>432</v>
      </c>
      <c r="F46" s="135"/>
      <c r="G46" s="396">
        <v>4</v>
      </c>
      <c r="H46" s="135"/>
      <c r="I46" s="651" t="s">
        <v>432</v>
      </c>
      <c r="J46" s="396"/>
      <c r="K46" s="651" t="s">
        <v>432</v>
      </c>
      <c r="L46" s="396"/>
      <c r="M46" s="396">
        <v>125</v>
      </c>
      <c r="N46" s="396"/>
      <c r="O46" s="396">
        <v>10</v>
      </c>
      <c r="P46" s="396"/>
      <c r="Q46" s="600">
        <v>2</v>
      </c>
      <c r="R46" s="653"/>
    </row>
    <row r="47" spans="1:18" s="630" customFormat="1" ht="13.5">
      <c r="A47" s="626"/>
      <c r="B47" s="674"/>
      <c r="C47" s="653"/>
      <c r="D47" s="127">
        <v>2024</v>
      </c>
      <c r="E47" s="651" t="s">
        <v>432</v>
      </c>
      <c r="F47" s="135"/>
      <c r="G47" s="396">
        <v>2</v>
      </c>
      <c r="H47" s="135"/>
      <c r="I47" s="651" t="s">
        <v>432</v>
      </c>
      <c r="J47" s="396"/>
      <c r="K47" s="398">
        <v>12</v>
      </c>
      <c r="L47" s="396"/>
      <c r="M47" s="396">
        <v>116</v>
      </c>
      <c r="N47" s="396"/>
      <c r="O47" s="396">
        <v>10</v>
      </c>
      <c r="P47" s="396"/>
      <c r="Q47" s="600">
        <v>5</v>
      </c>
      <c r="R47" s="653"/>
    </row>
    <row r="48" spans="1:18" s="630" customFormat="1" ht="13.5">
      <c r="A48" s="626"/>
      <c r="B48" s="674"/>
      <c r="C48" s="653"/>
      <c r="D48" s="127"/>
      <c r="E48" s="398"/>
      <c r="F48" s="135"/>
      <c r="G48" s="396"/>
      <c r="H48" s="135"/>
      <c r="I48" s="398"/>
      <c r="J48" s="396"/>
      <c r="K48" s="398"/>
      <c r="L48" s="396"/>
      <c r="M48" s="396"/>
      <c r="N48" s="396"/>
      <c r="O48" s="396"/>
      <c r="P48" s="396"/>
      <c r="Q48" s="600"/>
      <c r="R48" s="653"/>
    </row>
    <row r="49" spans="1:18" s="630" customFormat="1" ht="13.5">
      <c r="A49" s="626"/>
      <c r="B49" s="674" t="s">
        <v>13</v>
      </c>
      <c r="C49" s="653"/>
      <c r="D49" s="127">
        <v>2022</v>
      </c>
      <c r="E49" s="651" t="s">
        <v>432</v>
      </c>
      <c r="F49" s="135"/>
      <c r="G49" s="396">
        <v>1</v>
      </c>
      <c r="H49" s="135"/>
      <c r="I49" s="651" t="s">
        <v>432</v>
      </c>
      <c r="J49" s="396"/>
      <c r="K49" s="651" t="s">
        <v>432</v>
      </c>
      <c r="L49" s="396"/>
      <c r="M49" s="396">
        <v>3</v>
      </c>
      <c r="N49" s="396"/>
      <c r="O49" s="396">
        <v>1</v>
      </c>
      <c r="P49" s="396"/>
      <c r="Q49" s="651" t="s">
        <v>432</v>
      </c>
      <c r="R49" s="653"/>
    </row>
    <row r="50" spans="1:18" s="630" customFormat="1" ht="13.5">
      <c r="A50" s="626"/>
      <c r="B50" s="674"/>
      <c r="C50" s="653"/>
      <c r="D50" s="127">
        <v>2023</v>
      </c>
      <c r="E50" s="651" t="s">
        <v>432</v>
      </c>
      <c r="F50" s="135"/>
      <c r="G50" s="651" t="s">
        <v>432</v>
      </c>
      <c r="H50" s="135"/>
      <c r="I50" s="651" t="s">
        <v>432</v>
      </c>
      <c r="J50" s="396"/>
      <c r="K50" s="651" t="s">
        <v>432</v>
      </c>
      <c r="L50" s="396"/>
      <c r="M50" s="396">
        <v>5</v>
      </c>
      <c r="N50" s="396"/>
      <c r="O50" s="651" t="s">
        <v>432</v>
      </c>
      <c r="P50" s="396"/>
      <c r="Q50" s="651" t="s">
        <v>432</v>
      </c>
      <c r="R50" s="653"/>
    </row>
    <row r="51" spans="1:18" s="630" customFormat="1" ht="13.5">
      <c r="A51" s="626"/>
      <c r="B51" s="674"/>
      <c r="C51" s="653"/>
      <c r="D51" s="127">
        <v>2024</v>
      </c>
      <c r="E51" s="651" t="s">
        <v>432</v>
      </c>
      <c r="F51" s="135"/>
      <c r="G51" s="651" t="s">
        <v>432</v>
      </c>
      <c r="H51" s="135"/>
      <c r="I51" s="651" t="s">
        <v>432</v>
      </c>
      <c r="J51" s="396"/>
      <c r="K51" s="651" t="s">
        <v>432</v>
      </c>
      <c r="L51" s="396"/>
      <c r="M51" s="396">
        <v>6</v>
      </c>
      <c r="N51" s="396"/>
      <c r="O51" s="651" t="s">
        <v>432</v>
      </c>
      <c r="P51" s="396"/>
      <c r="Q51" s="651" t="s">
        <v>432</v>
      </c>
      <c r="R51" s="653"/>
    </row>
    <row r="52" spans="1:18" s="630" customFormat="1" ht="13.5">
      <c r="A52" s="626"/>
      <c r="B52" s="674"/>
      <c r="C52" s="653"/>
      <c r="D52" s="127"/>
      <c r="E52" s="398"/>
      <c r="F52" s="135"/>
      <c r="G52" s="396"/>
      <c r="H52" s="135"/>
      <c r="I52" s="398"/>
      <c r="J52" s="396"/>
      <c r="K52" s="398"/>
      <c r="L52" s="396"/>
      <c r="M52" s="396"/>
      <c r="N52" s="396"/>
      <c r="O52" s="396"/>
      <c r="P52" s="396"/>
      <c r="Q52" s="600"/>
      <c r="R52" s="653"/>
    </row>
    <row r="53" spans="1:18" s="630" customFormat="1" ht="13.5">
      <c r="A53" s="626"/>
      <c r="B53" s="674" t="s">
        <v>14</v>
      </c>
      <c r="C53" s="653"/>
      <c r="D53" s="127">
        <v>2022</v>
      </c>
      <c r="E53" s="651" t="s">
        <v>432</v>
      </c>
      <c r="F53" s="135"/>
      <c r="G53" s="396">
        <v>1</v>
      </c>
      <c r="H53" s="135"/>
      <c r="I53" s="398">
        <v>1</v>
      </c>
      <c r="J53" s="396"/>
      <c r="K53" s="651" t="s">
        <v>432</v>
      </c>
      <c r="L53" s="396"/>
      <c r="M53" s="396">
        <v>23</v>
      </c>
      <c r="N53" s="396"/>
      <c r="O53" s="396">
        <v>22</v>
      </c>
      <c r="P53" s="396"/>
      <c r="Q53" s="600">
        <v>11</v>
      </c>
      <c r="R53" s="653"/>
    </row>
    <row r="54" spans="1:18" s="630" customFormat="1" ht="13.5">
      <c r="A54" s="626"/>
      <c r="B54" s="674"/>
      <c r="C54" s="653"/>
      <c r="D54" s="127">
        <v>2023</v>
      </c>
      <c r="E54" s="651" t="s">
        <v>432</v>
      </c>
      <c r="F54" s="135"/>
      <c r="G54" s="396">
        <v>2</v>
      </c>
      <c r="H54" s="135"/>
      <c r="I54" s="651" t="s">
        <v>432</v>
      </c>
      <c r="J54" s="396"/>
      <c r="K54" s="651" t="s">
        <v>432</v>
      </c>
      <c r="L54" s="396"/>
      <c r="M54" s="396">
        <v>41</v>
      </c>
      <c r="N54" s="396"/>
      <c r="O54" s="396">
        <v>28</v>
      </c>
      <c r="P54" s="396"/>
      <c r="Q54" s="600">
        <v>22</v>
      </c>
      <c r="R54" s="653"/>
    </row>
    <row r="55" spans="1:18" s="630" customFormat="1" ht="13.5">
      <c r="A55" s="626"/>
      <c r="B55" s="674"/>
      <c r="C55" s="653"/>
      <c r="D55" s="127">
        <v>2024</v>
      </c>
      <c r="E55" s="398">
        <v>1</v>
      </c>
      <c r="F55" s="135"/>
      <c r="G55" s="396">
        <v>1</v>
      </c>
      <c r="H55" s="135"/>
      <c r="I55" s="651" t="s">
        <v>432</v>
      </c>
      <c r="J55" s="396"/>
      <c r="K55" s="651" t="s">
        <v>432</v>
      </c>
      <c r="L55" s="396"/>
      <c r="M55" s="396">
        <v>24</v>
      </c>
      <c r="N55" s="396"/>
      <c r="O55" s="396">
        <v>26</v>
      </c>
      <c r="P55" s="396"/>
      <c r="Q55" s="600">
        <v>9</v>
      </c>
      <c r="R55" s="653"/>
    </row>
    <row r="56" spans="1:18" s="630" customFormat="1" ht="13.5">
      <c r="A56" s="626"/>
      <c r="B56" s="674"/>
      <c r="C56" s="653"/>
      <c r="D56" s="127"/>
      <c r="E56" s="398"/>
      <c r="F56" s="135"/>
      <c r="G56" s="396"/>
      <c r="H56" s="135"/>
      <c r="I56" s="398"/>
      <c r="J56" s="396"/>
      <c r="K56" s="398"/>
      <c r="L56" s="396"/>
      <c r="M56" s="396"/>
      <c r="N56" s="396"/>
      <c r="O56" s="396"/>
      <c r="P56" s="396"/>
      <c r="Q56" s="600"/>
      <c r="R56" s="653"/>
    </row>
    <row r="57" spans="1:18" s="630" customFormat="1" ht="13.5">
      <c r="A57" s="626"/>
      <c r="B57" s="674" t="s">
        <v>15</v>
      </c>
      <c r="C57" s="654"/>
      <c r="D57" s="127">
        <v>2022</v>
      </c>
      <c r="E57" s="651" t="s">
        <v>432</v>
      </c>
      <c r="F57" s="135"/>
      <c r="G57" s="651" t="s">
        <v>432</v>
      </c>
      <c r="H57" s="135"/>
      <c r="I57" s="651" t="s">
        <v>432</v>
      </c>
      <c r="J57" s="396"/>
      <c r="K57" s="651" t="s">
        <v>432</v>
      </c>
      <c r="L57" s="396"/>
      <c r="M57" s="396">
        <v>3</v>
      </c>
      <c r="N57" s="396"/>
      <c r="O57" s="651" t="s">
        <v>432</v>
      </c>
      <c r="P57" s="396"/>
      <c r="Q57" s="651" t="s">
        <v>432</v>
      </c>
      <c r="R57" s="653"/>
    </row>
    <row r="58" spans="1:18" s="630" customFormat="1" ht="13.5">
      <c r="A58" s="626"/>
      <c r="B58" s="674"/>
      <c r="C58" s="654"/>
      <c r="D58" s="127">
        <v>2023</v>
      </c>
      <c r="E58" s="651" t="s">
        <v>432</v>
      </c>
      <c r="F58" s="135"/>
      <c r="G58" s="651" t="s">
        <v>432</v>
      </c>
      <c r="H58" s="135"/>
      <c r="I58" s="651" t="s">
        <v>432</v>
      </c>
      <c r="J58" s="396"/>
      <c r="K58" s="651" t="s">
        <v>432</v>
      </c>
      <c r="L58" s="396"/>
      <c r="M58" s="396">
        <v>7</v>
      </c>
      <c r="N58" s="396"/>
      <c r="O58" s="396">
        <v>2</v>
      </c>
      <c r="P58" s="396"/>
      <c r="Q58" s="600">
        <v>1</v>
      </c>
      <c r="R58" s="653"/>
    </row>
    <row r="59" spans="1:18" s="630" customFormat="1" ht="13.5">
      <c r="A59" s="626"/>
      <c r="B59" s="674"/>
      <c r="C59" s="654"/>
      <c r="D59" s="127">
        <v>2024</v>
      </c>
      <c r="E59" s="398">
        <v>1</v>
      </c>
      <c r="F59" s="135"/>
      <c r="G59" s="396">
        <v>5</v>
      </c>
      <c r="H59" s="135"/>
      <c r="I59" s="651" t="s">
        <v>432</v>
      </c>
      <c r="J59" s="396"/>
      <c r="K59" s="651" t="s">
        <v>432</v>
      </c>
      <c r="L59" s="396"/>
      <c r="M59" s="396">
        <v>16</v>
      </c>
      <c r="N59" s="396"/>
      <c r="O59" s="396">
        <v>5</v>
      </c>
      <c r="P59" s="396"/>
      <c r="Q59" s="600">
        <v>4</v>
      </c>
      <c r="R59" s="653"/>
    </row>
    <row r="60" spans="1:18" s="630" customFormat="1" ht="13.5">
      <c r="A60" s="626"/>
      <c r="B60" s="674"/>
      <c r="C60" s="654"/>
      <c r="D60" s="127"/>
      <c r="E60" s="398"/>
      <c r="F60" s="135"/>
      <c r="G60" s="396"/>
      <c r="H60" s="135"/>
      <c r="I60" s="398"/>
      <c r="J60" s="396"/>
      <c r="K60" s="398"/>
      <c r="L60" s="396"/>
      <c r="M60" s="396"/>
      <c r="N60" s="396"/>
      <c r="O60" s="396"/>
      <c r="P60" s="396"/>
      <c r="Q60" s="600"/>
      <c r="R60" s="653"/>
    </row>
    <row r="61" spans="1:18" s="630" customFormat="1" ht="13.5">
      <c r="A61" s="626"/>
      <c r="B61" s="674" t="s">
        <v>16</v>
      </c>
      <c r="C61" s="654"/>
      <c r="D61" s="127">
        <v>2022</v>
      </c>
      <c r="E61" s="651" t="s">
        <v>432</v>
      </c>
      <c r="F61" s="135"/>
      <c r="G61" s="651" t="s">
        <v>432</v>
      </c>
      <c r="H61" s="135"/>
      <c r="I61" s="651" t="s">
        <v>432</v>
      </c>
      <c r="J61" s="396"/>
      <c r="K61" s="651" t="s">
        <v>432</v>
      </c>
      <c r="L61" s="396"/>
      <c r="M61" s="396">
        <v>22</v>
      </c>
      <c r="N61" s="396"/>
      <c r="O61" s="396">
        <v>3</v>
      </c>
      <c r="P61" s="396"/>
      <c r="Q61" s="600">
        <v>1</v>
      </c>
      <c r="R61" s="653"/>
    </row>
    <row r="62" spans="1:18" s="630" customFormat="1" ht="13.5">
      <c r="A62" s="626"/>
      <c r="B62" s="674"/>
      <c r="C62" s="654"/>
      <c r="D62" s="127">
        <v>2023</v>
      </c>
      <c r="E62" s="651" t="s">
        <v>432</v>
      </c>
      <c r="F62" s="135"/>
      <c r="G62" s="651" t="s">
        <v>432</v>
      </c>
      <c r="H62" s="135"/>
      <c r="I62" s="651" t="s">
        <v>432</v>
      </c>
      <c r="J62" s="396"/>
      <c r="K62" s="651" t="s">
        <v>432</v>
      </c>
      <c r="L62" s="396"/>
      <c r="M62" s="396">
        <v>14</v>
      </c>
      <c r="N62" s="396"/>
      <c r="O62" s="396">
        <v>6</v>
      </c>
      <c r="P62" s="396"/>
      <c r="Q62" s="651" t="s">
        <v>432</v>
      </c>
      <c r="R62" s="653"/>
    </row>
    <row r="63" spans="1:18" s="630" customFormat="1" ht="13.5">
      <c r="A63" s="626"/>
      <c r="B63" s="674"/>
      <c r="C63" s="654"/>
      <c r="D63" s="127">
        <v>2024</v>
      </c>
      <c r="E63" s="651" t="s">
        <v>432</v>
      </c>
      <c r="F63" s="135"/>
      <c r="G63" s="396">
        <v>2</v>
      </c>
      <c r="H63" s="135"/>
      <c r="I63" s="651" t="s">
        <v>432</v>
      </c>
      <c r="J63" s="396"/>
      <c r="K63" s="651" t="s">
        <v>432</v>
      </c>
      <c r="L63" s="396"/>
      <c r="M63" s="396">
        <v>17</v>
      </c>
      <c r="N63" s="396"/>
      <c r="O63" s="396">
        <v>3</v>
      </c>
      <c r="P63" s="396"/>
      <c r="Q63" s="651" t="s">
        <v>432</v>
      </c>
      <c r="R63" s="653"/>
    </row>
    <row r="64" spans="1:18" s="630" customFormat="1" ht="13.5">
      <c r="A64" s="626"/>
      <c r="B64" s="674"/>
      <c r="C64" s="654"/>
      <c r="D64" s="127"/>
      <c r="E64" s="398"/>
      <c r="F64" s="135"/>
      <c r="G64" s="396"/>
      <c r="H64" s="135"/>
      <c r="I64" s="398"/>
      <c r="J64" s="396"/>
      <c r="K64" s="398"/>
      <c r="L64" s="396"/>
      <c r="M64" s="396"/>
      <c r="N64" s="396"/>
      <c r="O64" s="396"/>
      <c r="P64" s="396"/>
      <c r="Q64" s="600"/>
      <c r="R64" s="653"/>
    </row>
    <row r="65" spans="1:18" s="630" customFormat="1" ht="13.5">
      <c r="A65" s="626"/>
      <c r="B65" s="674" t="s">
        <v>17</v>
      </c>
      <c r="C65" s="654"/>
      <c r="D65" s="127">
        <v>2022</v>
      </c>
      <c r="E65" s="398">
        <v>1</v>
      </c>
      <c r="F65" s="135"/>
      <c r="G65" s="651" t="s">
        <v>432</v>
      </c>
      <c r="H65" s="135"/>
      <c r="I65" s="651" t="s">
        <v>432</v>
      </c>
      <c r="J65" s="396"/>
      <c r="K65" s="398">
        <v>1</v>
      </c>
      <c r="L65" s="396"/>
      <c r="M65" s="396">
        <v>195</v>
      </c>
      <c r="N65" s="396"/>
      <c r="O65" s="396">
        <v>53</v>
      </c>
      <c r="P65" s="396"/>
      <c r="Q65" s="600">
        <v>59</v>
      </c>
      <c r="R65" s="653"/>
    </row>
    <row r="66" spans="1:18" s="630" customFormat="1" ht="13.5">
      <c r="A66" s="626"/>
      <c r="B66" s="674"/>
      <c r="C66" s="654"/>
      <c r="D66" s="127">
        <v>2023</v>
      </c>
      <c r="E66" s="651" t="s">
        <v>432</v>
      </c>
      <c r="F66" s="135"/>
      <c r="G66" s="396">
        <v>1</v>
      </c>
      <c r="H66" s="135"/>
      <c r="I66" s="651" t="s">
        <v>432</v>
      </c>
      <c r="J66" s="396"/>
      <c r="K66" s="398">
        <v>1</v>
      </c>
      <c r="L66" s="396"/>
      <c r="M66" s="396">
        <v>227</v>
      </c>
      <c r="N66" s="396"/>
      <c r="O66" s="396">
        <v>47</v>
      </c>
      <c r="P66" s="396"/>
      <c r="Q66" s="600">
        <v>62</v>
      </c>
      <c r="R66" s="653"/>
    </row>
    <row r="67" spans="1:18" s="630" customFormat="1" ht="13.5">
      <c r="A67" s="626"/>
      <c r="B67" s="674"/>
      <c r="C67" s="654"/>
      <c r="D67" s="127">
        <v>2024</v>
      </c>
      <c r="E67" s="651" t="s">
        <v>432</v>
      </c>
      <c r="F67" s="135"/>
      <c r="G67" s="396">
        <v>6</v>
      </c>
      <c r="H67" s="135"/>
      <c r="I67" s="398">
        <v>1</v>
      </c>
      <c r="J67" s="396"/>
      <c r="K67" s="398">
        <v>1</v>
      </c>
      <c r="L67" s="396"/>
      <c r="M67" s="396">
        <v>210</v>
      </c>
      <c r="N67" s="396"/>
      <c r="O67" s="396">
        <v>51</v>
      </c>
      <c r="P67" s="396"/>
      <c r="Q67" s="600">
        <v>66</v>
      </c>
      <c r="R67" s="653"/>
    </row>
    <row r="68" spans="1:18" s="630" customFormat="1" ht="13.5">
      <c r="A68" s="626"/>
      <c r="B68" s="674"/>
      <c r="C68" s="654"/>
      <c r="D68" s="127"/>
      <c r="E68" s="398"/>
      <c r="F68" s="135"/>
      <c r="G68" s="396"/>
      <c r="H68" s="135"/>
      <c r="I68" s="398"/>
      <c r="J68" s="396"/>
      <c r="K68" s="398"/>
      <c r="L68" s="396"/>
      <c r="M68" s="396"/>
      <c r="N68" s="396"/>
      <c r="O68" s="396"/>
      <c r="P68" s="396"/>
      <c r="Q68" s="600"/>
      <c r="R68" s="653"/>
    </row>
    <row r="69" spans="1:18" s="630" customFormat="1" ht="13.5">
      <c r="A69" s="626"/>
      <c r="B69" s="674" t="s">
        <v>18</v>
      </c>
      <c r="C69" s="653"/>
      <c r="D69" s="127">
        <v>2022</v>
      </c>
      <c r="E69" s="651" t="s">
        <v>432</v>
      </c>
      <c r="F69" s="135"/>
      <c r="G69" s="651" t="s">
        <v>432</v>
      </c>
      <c r="H69" s="135"/>
      <c r="I69" s="651" t="s">
        <v>432</v>
      </c>
      <c r="J69" s="396"/>
      <c r="K69" s="651" t="s">
        <v>432</v>
      </c>
      <c r="L69" s="396"/>
      <c r="M69" s="396">
        <v>3</v>
      </c>
      <c r="N69" s="396"/>
      <c r="O69" s="651" t="s">
        <v>432</v>
      </c>
      <c r="P69" s="396"/>
      <c r="Q69" s="651" t="s">
        <v>432</v>
      </c>
      <c r="R69" s="653"/>
    </row>
    <row r="70" spans="1:18" s="630" customFormat="1" ht="13.5">
      <c r="A70" s="626"/>
      <c r="B70" s="674"/>
      <c r="C70" s="653"/>
      <c r="D70" s="127">
        <v>2023</v>
      </c>
      <c r="E70" s="651" t="s">
        <v>432</v>
      </c>
      <c r="F70" s="135"/>
      <c r="G70" s="651" t="s">
        <v>432</v>
      </c>
      <c r="H70" s="135"/>
      <c r="I70" s="651" t="s">
        <v>432</v>
      </c>
      <c r="J70" s="396"/>
      <c r="K70" s="651" t="s">
        <v>432</v>
      </c>
      <c r="L70" s="396"/>
      <c r="M70" s="396">
        <v>1</v>
      </c>
      <c r="N70" s="396"/>
      <c r="O70" s="396">
        <v>2</v>
      </c>
      <c r="P70" s="396"/>
      <c r="Q70" s="651" t="s">
        <v>432</v>
      </c>
      <c r="R70" s="653"/>
    </row>
    <row r="71" spans="1:18" s="630" customFormat="1" ht="13.5">
      <c r="A71" s="626"/>
      <c r="B71" s="674"/>
      <c r="C71" s="653"/>
      <c r="D71" s="127">
        <v>2024</v>
      </c>
      <c r="E71" s="651" t="s">
        <v>432</v>
      </c>
      <c r="F71" s="135"/>
      <c r="G71" s="651" t="s">
        <v>432</v>
      </c>
      <c r="H71" s="135"/>
      <c r="I71" s="651" t="s">
        <v>432</v>
      </c>
      <c r="J71" s="396"/>
      <c r="K71" s="651" t="s">
        <v>432</v>
      </c>
      <c r="L71" s="396"/>
      <c r="M71" s="396">
        <v>3</v>
      </c>
      <c r="N71" s="396"/>
      <c r="O71" s="396">
        <v>5</v>
      </c>
      <c r="P71" s="396"/>
      <c r="Q71" s="651" t="s">
        <v>432</v>
      </c>
      <c r="R71" s="653"/>
    </row>
    <row r="72" spans="1:18" s="630" customFormat="1" ht="13.5">
      <c r="A72" s="626"/>
      <c r="B72" s="674"/>
      <c r="C72" s="653"/>
      <c r="D72" s="127"/>
      <c r="E72" s="398"/>
      <c r="F72" s="135"/>
      <c r="G72" s="396"/>
      <c r="H72" s="135"/>
      <c r="I72" s="398"/>
      <c r="J72" s="396"/>
      <c r="K72" s="398"/>
      <c r="L72" s="396"/>
      <c r="M72" s="396"/>
      <c r="N72" s="396"/>
      <c r="O72" s="396"/>
      <c r="P72" s="396"/>
      <c r="Q72" s="600"/>
      <c r="R72" s="653"/>
    </row>
    <row r="73" spans="1:18" s="630" customFormat="1" ht="13.5">
      <c r="A73" s="626"/>
      <c r="B73" s="652" t="s">
        <v>56</v>
      </c>
      <c r="C73" s="653"/>
      <c r="D73" s="127">
        <v>2022</v>
      </c>
      <c r="E73" s="398">
        <v>1</v>
      </c>
      <c r="F73" s="135"/>
      <c r="G73" s="651" t="s">
        <v>432</v>
      </c>
      <c r="H73" s="135"/>
      <c r="I73" s="651" t="s">
        <v>432</v>
      </c>
      <c r="J73" s="396"/>
      <c r="K73" s="651" t="s">
        <v>432</v>
      </c>
      <c r="L73" s="396"/>
      <c r="M73" s="396">
        <v>19</v>
      </c>
      <c r="N73" s="396"/>
      <c r="O73" s="396">
        <v>24</v>
      </c>
      <c r="P73" s="396"/>
      <c r="Q73" s="651" t="s">
        <v>432</v>
      </c>
      <c r="R73" s="653"/>
    </row>
    <row r="74" spans="1:18" s="630" customFormat="1" ht="13.5">
      <c r="A74" s="626"/>
      <c r="B74" s="652"/>
      <c r="C74" s="653"/>
      <c r="D74" s="127">
        <v>2023</v>
      </c>
      <c r="E74" s="398">
        <v>2</v>
      </c>
      <c r="F74" s="135"/>
      <c r="G74" s="651" t="s">
        <v>432</v>
      </c>
      <c r="H74" s="135"/>
      <c r="I74" s="651" t="s">
        <v>432</v>
      </c>
      <c r="J74" s="396"/>
      <c r="K74" s="398">
        <v>2</v>
      </c>
      <c r="L74" s="396"/>
      <c r="M74" s="396">
        <v>20</v>
      </c>
      <c r="N74" s="396"/>
      <c r="O74" s="396">
        <v>23</v>
      </c>
      <c r="P74" s="396"/>
      <c r="Q74" s="651" t="s">
        <v>432</v>
      </c>
      <c r="R74" s="653"/>
    </row>
    <row r="75" spans="1:18" s="630" customFormat="1" ht="13.5">
      <c r="A75" s="626"/>
      <c r="B75" s="652"/>
      <c r="C75" s="653"/>
      <c r="D75" s="127">
        <v>2024</v>
      </c>
      <c r="E75" s="398">
        <v>1</v>
      </c>
      <c r="F75" s="135"/>
      <c r="G75" s="651" t="s">
        <v>432</v>
      </c>
      <c r="H75" s="135"/>
      <c r="I75" s="651" t="s">
        <v>432</v>
      </c>
      <c r="J75" s="396"/>
      <c r="K75" s="651" t="s">
        <v>432</v>
      </c>
      <c r="L75" s="396"/>
      <c r="M75" s="396">
        <v>28</v>
      </c>
      <c r="N75" s="396"/>
      <c r="O75" s="396">
        <v>39</v>
      </c>
      <c r="P75" s="396"/>
      <c r="Q75" s="651" t="s">
        <v>432</v>
      </c>
      <c r="R75" s="653"/>
    </row>
    <row r="76" spans="1:18" s="630" customFormat="1" ht="13.5">
      <c r="A76" s="626"/>
      <c r="B76" s="652"/>
      <c r="C76" s="653"/>
      <c r="D76" s="127"/>
      <c r="E76" s="398"/>
      <c r="F76" s="135"/>
      <c r="G76" s="396"/>
      <c r="H76" s="135"/>
      <c r="I76" s="398"/>
      <c r="J76" s="396"/>
      <c r="K76" s="398"/>
      <c r="L76" s="396"/>
      <c r="M76" s="396"/>
      <c r="N76" s="396"/>
      <c r="O76" s="396"/>
      <c r="P76" s="396"/>
      <c r="Q76" s="600"/>
      <c r="R76" s="653"/>
    </row>
    <row r="77" spans="1:18" s="630" customFormat="1" ht="13.5">
      <c r="A77" s="626"/>
      <c r="B77" s="652" t="s">
        <v>55</v>
      </c>
      <c r="C77" s="653"/>
      <c r="D77" s="127">
        <v>2022</v>
      </c>
      <c r="E77" s="651" t="s">
        <v>432</v>
      </c>
      <c r="F77" s="135"/>
      <c r="G77" s="651" t="s">
        <v>432</v>
      </c>
      <c r="H77" s="135"/>
      <c r="I77" s="651" t="s">
        <v>432</v>
      </c>
      <c r="J77" s="396"/>
      <c r="K77" s="651" t="s">
        <v>432</v>
      </c>
      <c r="L77" s="396"/>
      <c r="M77" s="396">
        <v>1</v>
      </c>
      <c r="N77" s="396"/>
      <c r="O77" s="396">
        <v>3</v>
      </c>
      <c r="P77" s="396"/>
      <c r="Q77" s="651" t="s">
        <v>432</v>
      </c>
      <c r="R77" s="653"/>
    </row>
    <row r="78" spans="1:18" s="630" customFormat="1" ht="13.5">
      <c r="A78" s="626"/>
      <c r="B78" s="652"/>
      <c r="C78" s="653"/>
      <c r="D78" s="127">
        <v>2023</v>
      </c>
      <c r="E78" s="651" t="s">
        <v>432</v>
      </c>
      <c r="F78" s="135"/>
      <c r="G78" s="651" t="s">
        <v>432</v>
      </c>
      <c r="H78" s="135"/>
      <c r="I78" s="651" t="s">
        <v>432</v>
      </c>
      <c r="J78" s="396"/>
      <c r="K78" s="651" t="s">
        <v>432</v>
      </c>
      <c r="L78" s="396"/>
      <c r="M78" s="651" t="s">
        <v>432</v>
      </c>
      <c r="N78" s="396"/>
      <c r="O78" s="651" t="s">
        <v>432</v>
      </c>
      <c r="P78" s="396"/>
      <c r="Q78" s="651" t="s">
        <v>432</v>
      </c>
      <c r="R78" s="653"/>
    </row>
    <row r="79" spans="1:18" s="630" customFormat="1" ht="13.5">
      <c r="A79" s="626"/>
      <c r="B79" s="652"/>
      <c r="C79" s="653"/>
      <c r="D79" s="127">
        <v>2024</v>
      </c>
      <c r="E79" s="651" t="s">
        <v>432</v>
      </c>
      <c r="F79" s="135"/>
      <c r="G79" s="651" t="s">
        <v>432</v>
      </c>
      <c r="H79" s="135"/>
      <c r="I79" s="651" t="s">
        <v>432</v>
      </c>
      <c r="J79" s="396"/>
      <c r="K79" s="651" t="s">
        <v>432</v>
      </c>
      <c r="L79" s="396"/>
      <c r="M79" s="396">
        <v>3</v>
      </c>
      <c r="N79" s="396"/>
      <c r="O79" s="651" t="s">
        <v>432</v>
      </c>
      <c r="P79" s="396"/>
      <c r="Q79" s="651" t="s">
        <v>432</v>
      </c>
      <c r="R79" s="653"/>
    </row>
    <row r="80" spans="1:18" s="630" customFormat="1" ht="13.5">
      <c r="A80" s="626"/>
      <c r="B80" s="652"/>
      <c r="C80" s="653"/>
      <c r="D80" s="127"/>
      <c r="E80" s="398"/>
      <c r="F80" s="135"/>
      <c r="G80" s="396"/>
      <c r="H80" s="135"/>
      <c r="I80" s="398"/>
      <c r="J80" s="396"/>
      <c r="K80" s="398"/>
      <c r="L80" s="396"/>
      <c r="M80" s="396"/>
      <c r="N80" s="396"/>
      <c r="O80" s="396"/>
      <c r="P80" s="396"/>
      <c r="Q80" s="600"/>
      <c r="R80" s="595"/>
    </row>
    <row r="81" spans="1:18" s="630" customFormat="1" ht="13.5">
      <c r="A81" s="626"/>
      <c r="B81" s="652" t="s">
        <v>54</v>
      </c>
      <c r="D81" s="127">
        <v>2022</v>
      </c>
      <c r="E81" s="651" t="s">
        <v>432</v>
      </c>
      <c r="F81" s="135"/>
      <c r="G81" s="651" t="s">
        <v>432</v>
      </c>
      <c r="H81" s="135"/>
      <c r="I81" s="651" t="s">
        <v>432</v>
      </c>
      <c r="J81" s="396"/>
      <c r="K81" s="651" t="s">
        <v>432</v>
      </c>
      <c r="L81" s="396"/>
      <c r="M81" s="396">
        <v>2</v>
      </c>
      <c r="N81" s="396"/>
      <c r="O81" s="651" t="s">
        <v>432</v>
      </c>
      <c r="P81" s="396"/>
      <c r="Q81" s="600">
        <v>4</v>
      </c>
      <c r="R81" s="595"/>
    </row>
    <row r="82" spans="1:18" s="630" customFormat="1" ht="13.5">
      <c r="A82" s="626"/>
      <c r="B82" s="652"/>
      <c r="D82" s="127">
        <v>2023</v>
      </c>
      <c r="E82" s="651" t="s">
        <v>432</v>
      </c>
      <c r="F82" s="135"/>
      <c r="G82" s="651" t="s">
        <v>432</v>
      </c>
      <c r="H82" s="135"/>
      <c r="I82" s="651" t="s">
        <v>432</v>
      </c>
      <c r="J82" s="396"/>
      <c r="K82" s="651" t="s">
        <v>432</v>
      </c>
      <c r="L82" s="396"/>
      <c r="M82" s="396">
        <v>2</v>
      </c>
      <c r="N82" s="396"/>
      <c r="O82" s="396">
        <v>2</v>
      </c>
      <c r="P82" s="396"/>
      <c r="Q82" s="600">
        <v>2</v>
      </c>
      <c r="R82" s="595"/>
    </row>
    <row r="83" spans="1:18" s="630" customFormat="1" ht="13.5">
      <c r="A83" s="626"/>
      <c r="B83" s="652"/>
      <c r="D83" s="127">
        <v>2024</v>
      </c>
      <c r="E83" s="651" t="s">
        <v>432</v>
      </c>
      <c r="F83" s="135"/>
      <c r="G83" s="651" t="s">
        <v>432</v>
      </c>
      <c r="H83" s="135"/>
      <c r="I83" s="651" t="s">
        <v>432</v>
      </c>
      <c r="J83" s="396"/>
      <c r="K83" s="651" t="s">
        <v>432</v>
      </c>
      <c r="L83" s="396"/>
      <c r="M83" s="651" t="s">
        <v>432</v>
      </c>
      <c r="N83" s="396"/>
      <c r="O83" s="396">
        <v>1</v>
      </c>
      <c r="P83" s="396"/>
      <c r="Q83" s="600">
        <v>2</v>
      </c>
    </row>
    <row r="84" spans="1:18" ht="8.1" customHeight="1" thickBot="1">
      <c r="A84" s="657"/>
      <c r="B84" s="696" t="s">
        <v>2</v>
      </c>
      <c r="C84" s="657"/>
      <c r="D84" s="657"/>
      <c r="E84" s="683"/>
      <c r="F84" s="683"/>
      <c r="G84" s="683"/>
      <c r="H84" s="657"/>
      <c r="I84" s="683"/>
      <c r="J84" s="683"/>
      <c r="K84" s="657"/>
      <c r="L84" s="657"/>
      <c r="M84" s="657"/>
      <c r="N84" s="657"/>
      <c r="O84" s="683"/>
      <c r="P84" s="683"/>
      <c r="Q84" s="683"/>
      <c r="R84" s="683"/>
    </row>
    <row r="85" spans="1:18" s="704" customFormat="1" ht="15" customHeight="1">
      <c r="B85" s="200"/>
      <c r="E85" s="200"/>
      <c r="F85" s="200"/>
      <c r="G85" s="200"/>
      <c r="J85" s="200"/>
      <c r="O85" s="201"/>
      <c r="P85" s="201"/>
      <c r="Q85" s="200"/>
      <c r="R85" s="201" t="s">
        <v>163</v>
      </c>
    </row>
    <row r="86" spans="1:18" s="704" customFormat="1" ht="13.5" customHeight="1">
      <c r="E86" s="202"/>
      <c r="F86" s="202"/>
      <c r="G86" s="202"/>
      <c r="J86" s="202"/>
      <c r="O86" s="268"/>
      <c r="P86" s="268"/>
      <c r="Q86" s="202"/>
      <c r="R86" s="613" t="s">
        <v>283</v>
      </c>
    </row>
    <row r="93" spans="1:18">
      <c r="B93" s="703"/>
    </row>
    <row r="94" spans="1:18">
      <c r="B94" s="703"/>
    </row>
  </sheetData>
  <printOptions horizontalCentered="1"/>
  <pageMargins left="0.5" right="0.5" top="0.74803149606299202" bottom="0.74" header="0.511811023622047" footer="0.39370078740157499"/>
  <pageSetup paperSize="9" scale="65" orientation="portrait" r:id="rId1"/>
  <headerFooter alignWithMargins="0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89CAE82-80A9-423E-BD9E-327CECDDBE42}">
  <sheetPr>
    <tabColor rgb="FF92D050"/>
    <pageSetUpPr fitToPage="1"/>
  </sheetPr>
  <dimension ref="A1:S94"/>
  <sheetViews>
    <sheetView showGridLines="0" view="pageBreakPreview" zoomScale="90" zoomScaleNormal="100" zoomScaleSheetLayoutView="90" workbookViewId="0">
      <selection activeCell="B5" sqref="B5:B6"/>
    </sheetView>
  </sheetViews>
  <sheetFormatPr defaultColWidth="9.83203125" defaultRowHeight="16.5"/>
  <cols>
    <col min="1" max="1" width="1.5" style="222" customWidth="1"/>
    <col min="2" max="2" width="16.5" style="222" customWidth="1"/>
    <col min="3" max="3" width="9.1640625" style="222" customWidth="1"/>
    <col min="4" max="4" width="14.6640625" style="222" customWidth="1"/>
    <col min="5" max="5" width="16.83203125" style="222" customWidth="1"/>
    <col min="6" max="6" width="1" style="222" customWidth="1"/>
    <col min="7" max="7" width="16.1640625" style="222" customWidth="1"/>
    <col min="8" max="8" width="1" style="222" customWidth="1"/>
    <col min="9" max="9" width="17.6640625" style="222" customWidth="1"/>
    <col min="10" max="10" width="1" style="222" customWidth="1"/>
    <col min="11" max="11" width="13.33203125" style="222" customWidth="1"/>
    <col min="12" max="12" width="1" style="222" customWidth="1"/>
    <col min="13" max="13" width="11.6640625" style="222" customWidth="1"/>
    <col min="14" max="14" width="1.6640625" style="222" customWidth="1"/>
    <col min="15" max="15" width="17.1640625" style="222" customWidth="1"/>
    <col min="16" max="16" width="1.1640625" style="222" customWidth="1"/>
    <col min="17" max="17" width="17.1640625" style="222" customWidth="1"/>
    <col min="18" max="19" width="1.1640625" style="222" customWidth="1"/>
    <col min="20" max="16384" width="9.83203125" style="222"/>
  </cols>
  <sheetData>
    <row r="1" spans="1:19">
      <c r="K1" s="620"/>
      <c r="R1" s="69" t="s">
        <v>0</v>
      </c>
    </row>
    <row r="2" spans="1:19">
      <c r="K2" s="620"/>
      <c r="R2" s="70" t="s">
        <v>1</v>
      </c>
    </row>
    <row r="3" spans="1:19">
      <c r="K3" s="620"/>
    </row>
    <row r="4" spans="1:19">
      <c r="K4" s="620"/>
    </row>
    <row r="5" spans="1:19">
      <c r="B5" s="219" t="s">
        <v>270</v>
      </c>
      <c r="C5" s="665" t="s">
        <v>622</v>
      </c>
      <c r="D5" s="665"/>
    </row>
    <row r="6" spans="1:19">
      <c r="B6" s="619" t="s">
        <v>271</v>
      </c>
      <c r="C6" s="620" t="s">
        <v>623</v>
      </c>
      <c r="D6" s="620"/>
    </row>
    <row r="7" spans="1:19" ht="12.75" customHeight="1" thickBot="1"/>
    <row r="8" spans="1:19" ht="6" customHeight="1" thickTop="1">
      <c r="A8" s="668"/>
      <c r="B8" s="625"/>
      <c r="C8" s="623"/>
      <c r="D8" s="623"/>
      <c r="E8" s="622"/>
      <c r="F8" s="622"/>
      <c r="G8" s="622"/>
      <c r="H8" s="622"/>
      <c r="I8" s="622"/>
      <c r="J8" s="622"/>
      <c r="K8" s="622"/>
      <c r="L8" s="622"/>
      <c r="M8" s="622"/>
      <c r="N8" s="622"/>
      <c r="O8" s="622"/>
      <c r="P8" s="622"/>
      <c r="Q8" s="622"/>
      <c r="R8" s="668"/>
    </row>
    <row r="9" spans="1:19" s="630" customFormat="1" ht="15" customHeight="1">
      <c r="A9" s="626"/>
      <c r="B9" s="648" t="s">
        <v>3</v>
      </c>
      <c r="C9" s="648"/>
      <c r="D9" s="627" t="s">
        <v>460</v>
      </c>
      <c r="E9" s="629" t="s">
        <v>117</v>
      </c>
      <c r="F9" s="629"/>
      <c r="G9" s="629" t="s">
        <v>314</v>
      </c>
      <c r="H9" s="629"/>
      <c r="I9" s="629" t="s">
        <v>315</v>
      </c>
      <c r="J9" s="629"/>
      <c r="K9" s="629" t="s">
        <v>316</v>
      </c>
      <c r="L9" s="629"/>
      <c r="M9" s="629" t="s">
        <v>317</v>
      </c>
      <c r="N9" s="629"/>
      <c r="O9" s="629" t="s">
        <v>318</v>
      </c>
      <c r="P9" s="629"/>
      <c r="Q9" s="629" t="s">
        <v>319</v>
      </c>
      <c r="R9" s="680"/>
    </row>
    <row r="10" spans="1:19" s="630" customFormat="1" ht="15" customHeight="1">
      <c r="A10" s="587"/>
      <c r="B10" s="635" t="s">
        <v>5</v>
      </c>
      <c r="C10" s="648"/>
      <c r="D10" s="632" t="s">
        <v>461</v>
      </c>
      <c r="E10" s="629" t="s">
        <v>320</v>
      </c>
      <c r="F10" s="637"/>
      <c r="G10" s="629" t="s">
        <v>321</v>
      </c>
      <c r="H10" s="629"/>
      <c r="I10" s="634" t="s">
        <v>322</v>
      </c>
      <c r="J10" s="629"/>
      <c r="K10" s="634" t="s">
        <v>323</v>
      </c>
      <c r="L10" s="629"/>
      <c r="M10" s="634" t="s">
        <v>324</v>
      </c>
      <c r="N10" s="634"/>
      <c r="O10" s="629" t="s">
        <v>325</v>
      </c>
      <c r="P10" s="634"/>
      <c r="Q10" s="629" t="s">
        <v>326</v>
      </c>
      <c r="R10" s="680"/>
    </row>
    <row r="11" spans="1:19" s="630" customFormat="1" ht="15" customHeight="1">
      <c r="A11" s="631"/>
      <c r="C11" s="626"/>
      <c r="D11" s="626"/>
      <c r="E11" s="629" t="s">
        <v>327</v>
      </c>
      <c r="F11" s="637"/>
      <c r="G11" s="634" t="s">
        <v>328</v>
      </c>
      <c r="H11" s="634"/>
      <c r="I11" s="634" t="s">
        <v>329</v>
      </c>
      <c r="J11" s="629"/>
      <c r="K11" s="634" t="s">
        <v>329</v>
      </c>
      <c r="L11" s="634"/>
      <c r="M11" s="634"/>
      <c r="N11" s="634"/>
      <c r="O11" s="629" t="s">
        <v>330</v>
      </c>
      <c r="P11" s="629"/>
      <c r="Q11" s="629" t="s">
        <v>331</v>
      </c>
      <c r="R11" s="680"/>
    </row>
    <row r="12" spans="1:19" s="630" customFormat="1" ht="14.25" customHeight="1">
      <c r="A12" s="626"/>
      <c r="C12" s="626"/>
      <c r="D12" s="626"/>
      <c r="E12" s="634" t="s">
        <v>332</v>
      </c>
      <c r="F12" s="637"/>
      <c r="G12" s="634" t="s">
        <v>321</v>
      </c>
      <c r="H12" s="634"/>
      <c r="I12" s="634"/>
      <c r="J12" s="634"/>
      <c r="K12" s="634"/>
      <c r="L12" s="634"/>
      <c r="M12" s="637"/>
      <c r="N12" s="637"/>
      <c r="O12" s="634" t="s">
        <v>333</v>
      </c>
      <c r="P12" s="629"/>
      <c r="Q12" s="634" t="s">
        <v>334</v>
      </c>
      <c r="R12" s="680"/>
    </row>
    <row r="13" spans="1:19" s="630" customFormat="1" ht="14.25" customHeight="1">
      <c r="A13" s="626"/>
      <c r="B13" s="626"/>
      <c r="C13" s="626"/>
      <c r="D13" s="626"/>
      <c r="E13" s="634" t="s">
        <v>335</v>
      </c>
      <c r="F13" s="629"/>
      <c r="G13" s="634"/>
      <c r="H13" s="629"/>
      <c r="I13" s="634"/>
      <c r="J13" s="634"/>
      <c r="K13" s="638"/>
      <c r="L13" s="638"/>
      <c r="M13" s="629"/>
      <c r="N13" s="629"/>
      <c r="O13" s="634" t="s">
        <v>336</v>
      </c>
      <c r="P13" s="629"/>
      <c r="Q13" s="634" t="s">
        <v>336</v>
      </c>
      <c r="R13" s="680"/>
    </row>
    <row r="14" spans="1:19" s="630" customFormat="1" ht="14.25" customHeight="1">
      <c r="A14" s="626"/>
      <c r="B14" s="626"/>
      <c r="C14" s="626"/>
      <c r="D14" s="626"/>
      <c r="E14" s="634"/>
      <c r="F14" s="629"/>
      <c r="G14" s="634"/>
      <c r="H14" s="629"/>
      <c r="I14" s="634"/>
      <c r="J14" s="634"/>
      <c r="K14" s="638"/>
      <c r="L14" s="638"/>
      <c r="M14" s="629"/>
      <c r="N14" s="629"/>
      <c r="O14" s="634" t="s">
        <v>287</v>
      </c>
      <c r="P14" s="629"/>
      <c r="Q14" s="634" t="s">
        <v>287</v>
      </c>
      <c r="R14" s="680"/>
    </row>
    <row r="15" spans="1:19" s="630" customFormat="1" ht="5.25" customHeight="1">
      <c r="A15" s="641"/>
      <c r="B15" s="670"/>
      <c r="C15" s="670"/>
      <c r="D15" s="670"/>
      <c r="E15" s="670"/>
      <c r="F15" s="670"/>
      <c r="G15" s="670"/>
      <c r="H15" s="670"/>
      <c r="I15" s="670"/>
      <c r="J15" s="670"/>
      <c r="K15" s="670"/>
      <c r="L15" s="670"/>
      <c r="M15" s="670"/>
      <c r="N15" s="670"/>
      <c r="O15" s="670"/>
      <c r="P15" s="670"/>
      <c r="Q15" s="670"/>
      <c r="R15" s="698"/>
    </row>
    <row r="16" spans="1:19" s="630" customFormat="1" ht="8.1" customHeight="1">
      <c r="B16" s="680"/>
      <c r="C16" s="680"/>
      <c r="D16" s="680"/>
      <c r="E16" s="680"/>
      <c r="F16" s="680"/>
      <c r="G16" s="680"/>
      <c r="H16" s="680"/>
      <c r="I16" s="680"/>
      <c r="J16" s="680"/>
      <c r="K16" s="680"/>
      <c r="L16" s="680"/>
      <c r="M16" s="680"/>
      <c r="N16" s="680"/>
      <c r="O16" s="680"/>
      <c r="P16" s="646"/>
      <c r="Q16" s="680"/>
      <c r="R16" s="680"/>
      <c r="S16" s="680"/>
    </row>
    <row r="17" spans="1:18" s="630" customFormat="1" ht="13.5">
      <c r="A17" s="648"/>
      <c r="B17" s="587" t="s">
        <v>533</v>
      </c>
      <c r="C17" s="650"/>
      <c r="D17" s="121">
        <v>2022</v>
      </c>
      <c r="E17" s="649">
        <f t="shared" ref="E17:Q19" si="0">SUM(E21,E25,E29,E33,E37,E41,E45,E49,E53,E57,E61,E65,E69,E73,E77,E82)</f>
        <v>47</v>
      </c>
      <c r="F17" s="649">
        <f t="shared" si="0"/>
        <v>0</v>
      </c>
      <c r="G17" s="649">
        <f t="shared" si="0"/>
        <v>15</v>
      </c>
      <c r="H17" s="649">
        <f t="shared" si="0"/>
        <v>0</v>
      </c>
      <c r="I17" s="649">
        <f t="shared" si="0"/>
        <v>26</v>
      </c>
      <c r="J17" s="649">
        <f t="shared" si="0"/>
        <v>0</v>
      </c>
      <c r="K17" s="649">
        <f t="shared" si="0"/>
        <v>7</v>
      </c>
      <c r="L17" s="649">
        <f t="shared" si="0"/>
        <v>0</v>
      </c>
      <c r="M17" s="649">
        <f t="shared" si="0"/>
        <v>3</v>
      </c>
      <c r="N17" s="649"/>
      <c r="O17" s="649">
        <f t="shared" si="0"/>
        <v>7</v>
      </c>
      <c r="P17" s="649">
        <f t="shared" si="0"/>
        <v>0</v>
      </c>
      <c r="Q17" s="649">
        <f t="shared" si="0"/>
        <v>0</v>
      </c>
      <c r="R17" s="649"/>
    </row>
    <row r="18" spans="1:18" s="630" customFormat="1" ht="13.5">
      <c r="A18" s="648"/>
      <c r="B18" s="648"/>
      <c r="C18" s="650"/>
      <c r="D18" s="121">
        <v>2023</v>
      </c>
      <c r="E18" s="649">
        <f t="shared" si="0"/>
        <v>27</v>
      </c>
      <c r="F18" s="649">
        <f t="shared" si="0"/>
        <v>0</v>
      </c>
      <c r="G18" s="649">
        <f t="shared" si="0"/>
        <v>13</v>
      </c>
      <c r="H18" s="649">
        <f t="shared" si="0"/>
        <v>0</v>
      </c>
      <c r="I18" s="649">
        <f t="shared" si="0"/>
        <v>19</v>
      </c>
      <c r="J18" s="649">
        <f t="shared" si="0"/>
        <v>0</v>
      </c>
      <c r="K18" s="649">
        <f t="shared" si="0"/>
        <v>3</v>
      </c>
      <c r="L18" s="649">
        <f t="shared" si="0"/>
        <v>0</v>
      </c>
      <c r="M18" s="649">
        <f t="shared" si="0"/>
        <v>2</v>
      </c>
      <c r="N18" s="649"/>
      <c r="O18" s="649">
        <f t="shared" si="0"/>
        <v>6</v>
      </c>
      <c r="P18" s="649">
        <f t="shared" si="0"/>
        <v>0</v>
      </c>
      <c r="Q18" s="649">
        <f t="shared" si="0"/>
        <v>1</v>
      </c>
      <c r="R18" s="649"/>
    </row>
    <row r="19" spans="1:18" s="630" customFormat="1" ht="13.5">
      <c r="A19" s="648"/>
      <c r="B19" s="648"/>
      <c r="C19" s="650"/>
      <c r="D19" s="121">
        <v>2024</v>
      </c>
      <c r="E19" s="649">
        <f t="shared" si="0"/>
        <v>45</v>
      </c>
      <c r="F19" s="649">
        <f t="shared" si="0"/>
        <v>0</v>
      </c>
      <c r="G19" s="649">
        <f t="shared" si="0"/>
        <v>15</v>
      </c>
      <c r="H19" s="649">
        <f t="shared" si="0"/>
        <v>0</v>
      </c>
      <c r="I19" s="649">
        <f t="shared" si="0"/>
        <v>16</v>
      </c>
      <c r="J19" s="649">
        <f t="shared" si="0"/>
        <v>0</v>
      </c>
      <c r="K19" s="649">
        <f t="shared" si="0"/>
        <v>9</v>
      </c>
      <c r="L19" s="649">
        <f t="shared" si="0"/>
        <v>0</v>
      </c>
      <c r="M19" s="649">
        <f t="shared" si="0"/>
        <v>3</v>
      </c>
      <c r="N19" s="649"/>
      <c r="O19" s="649">
        <f t="shared" si="0"/>
        <v>10</v>
      </c>
      <c r="P19" s="649">
        <f t="shared" si="0"/>
        <v>0</v>
      </c>
      <c r="Q19" s="649">
        <f t="shared" si="0"/>
        <v>0</v>
      </c>
      <c r="R19" s="649"/>
    </row>
    <row r="20" spans="1:18" s="630" customFormat="1" ht="13.5">
      <c r="A20" s="648"/>
      <c r="B20" s="648"/>
      <c r="C20" s="650"/>
      <c r="D20" s="127"/>
      <c r="E20" s="595"/>
      <c r="F20" s="595"/>
      <c r="G20" s="595"/>
      <c r="H20" s="595"/>
      <c r="I20" s="595"/>
      <c r="J20" s="595"/>
      <c r="K20" s="651"/>
      <c r="L20" s="595"/>
      <c r="M20" s="651"/>
      <c r="N20" s="651"/>
      <c r="O20" s="600"/>
      <c r="P20" s="600"/>
      <c r="Q20" s="705"/>
      <c r="R20" s="653"/>
    </row>
    <row r="21" spans="1:18" s="630" customFormat="1" ht="13.5">
      <c r="A21" s="626"/>
      <c r="B21" s="674" t="s">
        <v>6</v>
      </c>
      <c r="C21" s="653"/>
      <c r="D21" s="127">
        <v>2022</v>
      </c>
      <c r="E21" s="396">
        <v>7</v>
      </c>
      <c r="F21" s="135"/>
      <c r="G21" s="651" t="s">
        <v>432</v>
      </c>
      <c r="H21" s="396"/>
      <c r="I21" s="651" t="s">
        <v>432</v>
      </c>
      <c r="J21" s="396"/>
      <c r="K21" s="651" t="s">
        <v>432</v>
      </c>
      <c r="L21" s="396"/>
      <c r="M21" s="651" t="s">
        <v>432</v>
      </c>
      <c r="N21" s="398"/>
      <c r="O21" s="599">
        <v>1</v>
      </c>
      <c r="P21" s="600"/>
      <c r="Q21" s="651" t="s">
        <v>432</v>
      </c>
      <c r="R21" s="653"/>
    </row>
    <row r="22" spans="1:18" s="630" customFormat="1" ht="13.5">
      <c r="A22" s="626"/>
      <c r="B22" s="674"/>
      <c r="C22" s="653"/>
      <c r="D22" s="127">
        <v>2023</v>
      </c>
      <c r="E22" s="396">
        <v>4</v>
      </c>
      <c r="F22" s="135"/>
      <c r="G22" s="398">
        <v>2</v>
      </c>
      <c r="H22" s="396"/>
      <c r="I22" s="651" t="s">
        <v>432</v>
      </c>
      <c r="J22" s="396"/>
      <c r="K22" s="651" t="s">
        <v>432</v>
      </c>
      <c r="L22" s="396"/>
      <c r="M22" s="651" t="s">
        <v>432</v>
      </c>
      <c r="N22" s="398"/>
      <c r="O22" s="651" t="s">
        <v>432</v>
      </c>
      <c r="P22" s="600"/>
      <c r="Q22" s="651" t="s">
        <v>432</v>
      </c>
      <c r="R22" s="653"/>
    </row>
    <row r="23" spans="1:18" s="630" customFormat="1" ht="13.5">
      <c r="A23" s="626"/>
      <c r="B23" s="674"/>
      <c r="C23" s="653"/>
      <c r="D23" s="127">
        <v>2024</v>
      </c>
      <c r="E23" s="396">
        <v>4</v>
      </c>
      <c r="F23" s="135"/>
      <c r="G23" s="398">
        <v>4</v>
      </c>
      <c r="H23" s="396"/>
      <c r="I23" s="398">
        <v>2</v>
      </c>
      <c r="J23" s="396"/>
      <c r="K23" s="398">
        <v>2</v>
      </c>
      <c r="L23" s="396"/>
      <c r="M23" s="651" t="s">
        <v>432</v>
      </c>
      <c r="N23" s="398"/>
      <c r="O23" s="651" t="s">
        <v>432</v>
      </c>
      <c r="P23" s="600"/>
      <c r="Q23" s="651" t="s">
        <v>432</v>
      </c>
      <c r="R23" s="653"/>
    </row>
    <row r="24" spans="1:18" s="630" customFormat="1" ht="13.5">
      <c r="A24" s="626"/>
      <c r="B24" s="674"/>
      <c r="C24" s="653"/>
      <c r="D24" s="127"/>
      <c r="E24" s="396"/>
      <c r="F24" s="135"/>
      <c r="G24" s="398"/>
      <c r="H24" s="396"/>
      <c r="I24" s="398"/>
      <c r="J24" s="396"/>
      <c r="K24" s="398"/>
      <c r="L24" s="396"/>
      <c r="M24" s="398"/>
      <c r="N24" s="398"/>
      <c r="O24" s="599"/>
      <c r="P24" s="600"/>
      <c r="Q24" s="705"/>
      <c r="R24" s="653"/>
    </row>
    <row r="25" spans="1:18" s="630" customFormat="1" ht="13.5">
      <c r="A25" s="626"/>
      <c r="B25" s="674" t="s">
        <v>7</v>
      </c>
      <c r="C25" s="653"/>
      <c r="D25" s="127">
        <v>2022</v>
      </c>
      <c r="E25" s="396">
        <v>3</v>
      </c>
      <c r="F25" s="135"/>
      <c r="G25" s="398">
        <v>3</v>
      </c>
      <c r="H25" s="396"/>
      <c r="I25" s="398">
        <v>2</v>
      </c>
      <c r="J25" s="396"/>
      <c r="K25" s="651" t="s">
        <v>432</v>
      </c>
      <c r="L25" s="396"/>
      <c r="M25" s="651" t="s">
        <v>432</v>
      </c>
      <c r="N25" s="398"/>
      <c r="O25" s="599">
        <v>1</v>
      </c>
      <c r="P25" s="600"/>
      <c r="Q25" s="651" t="s">
        <v>432</v>
      </c>
      <c r="R25" s="653"/>
    </row>
    <row r="26" spans="1:18" s="630" customFormat="1" ht="13.5">
      <c r="A26" s="626"/>
      <c r="B26" s="674"/>
      <c r="C26" s="653"/>
      <c r="D26" s="127">
        <v>2023</v>
      </c>
      <c r="E26" s="396">
        <v>1</v>
      </c>
      <c r="F26" s="135"/>
      <c r="G26" s="398">
        <v>1</v>
      </c>
      <c r="H26" s="396"/>
      <c r="I26" s="398">
        <v>1</v>
      </c>
      <c r="J26" s="396"/>
      <c r="K26" s="398">
        <v>1</v>
      </c>
      <c r="L26" s="396"/>
      <c r="M26" s="651" t="s">
        <v>432</v>
      </c>
      <c r="N26" s="398"/>
      <c r="O26" s="599">
        <v>1</v>
      </c>
      <c r="P26" s="600"/>
      <c r="Q26" s="651" t="s">
        <v>432</v>
      </c>
      <c r="R26" s="653"/>
    </row>
    <row r="27" spans="1:18" s="630" customFormat="1" ht="13.5">
      <c r="A27" s="626"/>
      <c r="B27" s="674"/>
      <c r="C27" s="653"/>
      <c r="D27" s="127">
        <v>2024</v>
      </c>
      <c r="E27" s="396">
        <v>2</v>
      </c>
      <c r="F27" s="135"/>
      <c r="G27" s="398">
        <v>3</v>
      </c>
      <c r="H27" s="396"/>
      <c r="I27" s="398">
        <v>1</v>
      </c>
      <c r="J27" s="396"/>
      <c r="K27" s="398">
        <v>1</v>
      </c>
      <c r="L27" s="396"/>
      <c r="M27" s="651" t="s">
        <v>432</v>
      </c>
      <c r="N27" s="398"/>
      <c r="O27" s="599">
        <v>1</v>
      </c>
      <c r="P27" s="600"/>
      <c r="Q27" s="651" t="s">
        <v>432</v>
      </c>
      <c r="R27" s="653"/>
    </row>
    <row r="28" spans="1:18" s="630" customFormat="1" ht="13.5">
      <c r="A28" s="626"/>
      <c r="B28" s="674"/>
      <c r="C28" s="653"/>
      <c r="D28" s="127"/>
      <c r="E28" s="396"/>
      <c r="F28" s="135"/>
      <c r="G28" s="398"/>
      <c r="H28" s="396"/>
      <c r="I28" s="398"/>
      <c r="J28" s="396"/>
      <c r="K28" s="398"/>
      <c r="L28" s="396"/>
      <c r="M28" s="398"/>
      <c r="N28" s="398"/>
      <c r="O28" s="599"/>
      <c r="P28" s="600"/>
      <c r="Q28" s="705"/>
      <c r="R28" s="653"/>
    </row>
    <row r="29" spans="1:18" s="630" customFormat="1" ht="13.5">
      <c r="A29" s="626"/>
      <c r="B29" s="674" t="s">
        <v>8</v>
      </c>
      <c r="C29" s="653"/>
      <c r="D29" s="127">
        <v>2022</v>
      </c>
      <c r="E29" s="396">
        <v>1</v>
      </c>
      <c r="F29" s="135"/>
      <c r="G29" s="398">
        <v>2</v>
      </c>
      <c r="H29" s="396"/>
      <c r="I29" s="651" t="s">
        <v>432</v>
      </c>
      <c r="J29" s="396"/>
      <c r="K29" s="651" t="s">
        <v>432</v>
      </c>
      <c r="L29" s="396"/>
      <c r="M29" s="651" t="s">
        <v>432</v>
      </c>
      <c r="N29" s="398"/>
      <c r="O29" s="651" t="s">
        <v>432</v>
      </c>
      <c r="P29" s="600"/>
      <c r="Q29" s="651" t="s">
        <v>432</v>
      </c>
      <c r="R29" s="653"/>
    </row>
    <row r="30" spans="1:18" s="630" customFormat="1" ht="13.5">
      <c r="A30" s="626"/>
      <c r="B30" s="674"/>
      <c r="C30" s="653"/>
      <c r="D30" s="127">
        <v>2023</v>
      </c>
      <c r="E30" s="396">
        <v>2</v>
      </c>
      <c r="F30" s="135"/>
      <c r="G30" s="651" t="s">
        <v>432</v>
      </c>
      <c r="H30" s="396"/>
      <c r="I30" s="651" t="s">
        <v>432</v>
      </c>
      <c r="J30" s="396"/>
      <c r="K30" s="651" t="s">
        <v>432</v>
      </c>
      <c r="L30" s="396"/>
      <c r="M30" s="651" t="s">
        <v>432</v>
      </c>
      <c r="N30" s="398"/>
      <c r="O30" s="651" t="s">
        <v>432</v>
      </c>
      <c r="P30" s="600"/>
      <c r="Q30" s="651" t="s">
        <v>432</v>
      </c>
      <c r="R30" s="653"/>
    </row>
    <row r="31" spans="1:18" s="630" customFormat="1" ht="13.5">
      <c r="A31" s="626"/>
      <c r="B31" s="674"/>
      <c r="C31" s="653"/>
      <c r="D31" s="127">
        <v>2024</v>
      </c>
      <c r="E31" s="396">
        <v>5</v>
      </c>
      <c r="F31" s="135"/>
      <c r="G31" s="651" t="s">
        <v>432</v>
      </c>
      <c r="H31" s="396"/>
      <c r="I31" s="651" t="s">
        <v>432</v>
      </c>
      <c r="J31" s="396"/>
      <c r="K31" s="651" t="s">
        <v>432</v>
      </c>
      <c r="L31" s="396"/>
      <c r="M31" s="651" t="s">
        <v>432</v>
      </c>
      <c r="N31" s="398"/>
      <c r="O31" s="599">
        <v>5</v>
      </c>
      <c r="P31" s="600"/>
      <c r="Q31" s="651" t="s">
        <v>432</v>
      </c>
      <c r="R31" s="653"/>
    </row>
    <row r="32" spans="1:18" s="630" customFormat="1" ht="13.5">
      <c r="A32" s="626"/>
      <c r="B32" s="674"/>
      <c r="C32" s="653"/>
      <c r="D32" s="127"/>
      <c r="E32" s="396"/>
      <c r="F32" s="135"/>
      <c r="G32" s="398"/>
      <c r="H32" s="396"/>
      <c r="I32" s="398"/>
      <c r="J32" s="396"/>
      <c r="K32" s="398"/>
      <c r="L32" s="396"/>
      <c r="M32" s="398"/>
      <c r="N32" s="398"/>
      <c r="O32" s="599"/>
      <c r="P32" s="600"/>
      <c r="Q32" s="705"/>
      <c r="R32" s="653"/>
    </row>
    <row r="33" spans="1:18" s="630" customFormat="1" ht="13.5">
      <c r="A33" s="626"/>
      <c r="B33" s="674" t="s">
        <v>9</v>
      </c>
      <c r="C33" s="653"/>
      <c r="D33" s="127">
        <v>2022</v>
      </c>
      <c r="E33" s="396">
        <v>2</v>
      </c>
      <c r="F33" s="135"/>
      <c r="G33" s="651" t="s">
        <v>432</v>
      </c>
      <c r="H33" s="396"/>
      <c r="I33" s="398">
        <v>1</v>
      </c>
      <c r="J33" s="396"/>
      <c r="K33" s="651" t="s">
        <v>432</v>
      </c>
      <c r="L33" s="396"/>
      <c r="M33" s="651" t="s">
        <v>432</v>
      </c>
      <c r="N33" s="398"/>
      <c r="O33" s="651" t="s">
        <v>432</v>
      </c>
      <c r="P33" s="600"/>
      <c r="Q33" s="651" t="s">
        <v>432</v>
      </c>
      <c r="R33" s="653"/>
    </row>
    <row r="34" spans="1:18" s="630" customFormat="1" ht="13.5">
      <c r="A34" s="626"/>
      <c r="B34" s="674"/>
      <c r="C34" s="653"/>
      <c r="D34" s="127">
        <v>2023</v>
      </c>
      <c r="E34" s="396">
        <v>6</v>
      </c>
      <c r="F34" s="135"/>
      <c r="G34" s="398">
        <v>1</v>
      </c>
      <c r="H34" s="396"/>
      <c r="I34" s="651" t="s">
        <v>432</v>
      </c>
      <c r="J34" s="396"/>
      <c r="K34" s="651" t="s">
        <v>432</v>
      </c>
      <c r="L34" s="396"/>
      <c r="M34" s="651" t="s">
        <v>432</v>
      </c>
      <c r="N34" s="398"/>
      <c r="O34" s="599">
        <v>2</v>
      </c>
      <c r="P34" s="600"/>
      <c r="Q34" s="651" t="s">
        <v>432</v>
      </c>
      <c r="R34" s="653"/>
    </row>
    <row r="35" spans="1:18" s="630" customFormat="1" ht="13.5">
      <c r="A35" s="626"/>
      <c r="B35" s="674"/>
      <c r="C35" s="653"/>
      <c r="D35" s="127">
        <v>2024</v>
      </c>
      <c r="E35" s="651" t="s">
        <v>432</v>
      </c>
      <c r="F35" s="135"/>
      <c r="G35" s="651" t="s">
        <v>432</v>
      </c>
      <c r="H35" s="396"/>
      <c r="I35" s="398">
        <v>1</v>
      </c>
      <c r="J35" s="396"/>
      <c r="K35" s="398">
        <v>1</v>
      </c>
      <c r="L35" s="396"/>
      <c r="M35" s="651" t="s">
        <v>432</v>
      </c>
      <c r="N35" s="398"/>
      <c r="O35" s="651" t="s">
        <v>432</v>
      </c>
      <c r="P35" s="600"/>
      <c r="Q35" s="651" t="s">
        <v>432</v>
      </c>
      <c r="R35" s="653"/>
    </row>
    <row r="36" spans="1:18" s="630" customFormat="1" ht="13.5">
      <c r="A36" s="626"/>
      <c r="B36" s="674"/>
      <c r="C36" s="653"/>
      <c r="D36" s="127"/>
      <c r="E36" s="396"/>
      <c r="F36" s="135"/>
      <c r="G36" s="398"/>
      <c r="H36" s="396"/>
      <c r="I36" s="398"/>
      <c r="J36" s="396"/>
      <c r="K36" s="398"/>
      <c r="L36" s="396"/>
      <c r="M36" s="398"/>
      <c r="N36" s="398"/>
      <c r="O36" s="599"/>
      <c r="P36" s="600"/>
      <c r="Q36" s="705"/>
      <c r="R36" s="653"/>
    </row>
    <row r="37" spans="1:18" s="630" customFormat="1" ht="13.5">
      <c r="A37" s="626"/>
      <c r="B37" s="674" t="s">
        <v>10</v>
      </c>
      <c r="C37" s="653"/>
      <c r="D37" s="127">
        <v>2022</v>
      </c>
      <c r="E37" s="396">
        <v>1</v>
      </c>
      <c r="F37" s="135"/>
      <c r="G37" s="398">
        <v>3</v>
      </c>
      <c r="H37" s="396"/>
      <c r="I37" s="398" t="s">
        <v>432</v>
      </c>
      <c r="J37" s="396"/>
      <c r="K37" s="398">
        <v>2</v>
      </c>
      <c r="L37" s="396"/>
      <c r="M37" s="398">
        <v>1</v>
      </c>
      <c r="N37" s="398"/>
      <c r="O37" s="599">
        <v>2</v>
      </c>
      <c r="P37" s="600"/>
      <c r="Q37" s="705" t="s">
        <v>432</v>
      </c>
      <c r="R37" s="653"/>
    </row>
    <row r="38" spans="1:18" s="630" customFormat="1" ht="13.5">
      <c r="A38" s="626"/>
      <c r="B38" s="674"/>
      <c r="C38" s="653"/>
      <c r="D38" s="127">
        <v>2023</v>
      </c>
      <c r="E38" s="396" t="s">
        <v>432</v>
      </c>
      <c r="F38" s="135"/>
      <c r="G38" s="398">
        <v>1</v>
      </c>
      <c r="H38" s="396"/>
      <c r="I38" s="398">
        <v>2</v>
      </c>
      <c r="J38" s="396"/>
      <c r="K38" s="398" t="s">
        <v>432</v>
      </c>
      <c r="L38" s="396"/>
      <c r="M38" s="398">
        <v>1</v>
      </c>
      <c r="N38" s="398"/>
      <c r="O38" s="599" t="s">
        <v>432</v>
      </c>
      <c r="P38" s="600"/>
      <c r="Q38" s="705" t="s">
        <v>432</v>
      </c>
      <c r="R38" s="653"/>
    </row>
    <row r="39" spans="1:18" s="630" customFormat="1" ht="13.5">
      <c r="A39" s="626"/>
      <c r="B39" s="674"/>
      <c r="C39" s="653"/>
      <c r="D39" s="127">
        <v>2024</v>
      </c>
      <c r="E39" s="396" t="s">
        <v>432</v>
      </c>
      <c r="F39" s="135"/>
      <c r="G39" s="398">
        <v>3</v>
      </c>
      <c r="H39" s="396"/>
      <c r="I39" s="398" t="s">
        <v>432</v>
      </c>
      <c r="J39" s="396"/>
      <c r="K39" s="398">
        <v>1</v>
      </c>
      <c r="L39" s="396"/>
      <c r="M39" s="398">
        <v>1</v>
      </c>
      <c r="N39" s="398"/>
      <c r="O39" s="599" t="s">
        <v>432</v>
      </c>
      <c r="P39" s="600"/>
      <c r="Q39" s="705" t="s">
        <v>432</v>
      </c>
      <c r="R39" s="653"/>
    </row>
    <row r="40" spans="1:18" s="630" customFormat="1" ht="13.5">
      <c r="A40" s="626"/>
      <c r="B40" s="674"/>
      <c r="C40" s="653"/>
      <c r="D40" s="127"/>
      <c r="E40" s="396"/>
      <c r="F40" s="135"/>
      <c r="G40" s="398"/>
      <c r="H40" s="396"/>
      <c r="I40" s="398"/>
      <c r="J40" s="396"/>
      <c r="K40" s="398"/>
      <c r="L40" s="396"/>
      <c r="M40" s="398"/>
      <c r="N40" s="398"/>
      <c r="O40" s="599"/>
      <c r="P40" s="600"/>
      <c r="Q40" s="705"/>
      <c r="R40" s="653"/>
    </row>
    <row r="41" spans="1:18" s="630" customFormat="1" ht="13.5">
      <c r="A41" s="626"/>
      <c r="B41" s="674" t="s">
        <v>11</v>
      </c>
      <c r="C41" s="653"/>
      <c r="D41" s="127">
        <v>2022</v>
      </c>
      <c r="E41" s="396" t="s">
        <v>432</v>
      </c>
      <c r="F41" s="135"/>
      <c r="G41" s="398" t="s">
        <v>432</v>
      </c>
      <c r="H41" s="396"/>
      <c r="I41" s="398">
        <v>1</v>
      </c>
      <c r="J41" s="396"/>
      <c r="K41" s="398" t="s">
        <v>432</v>
      </c>
      <c r="L41" s="396"/>
      <c r="M41" s="398" t="s">
        <v>432</v>
      </c>
      <c r="N41" s="398"/>
      <c r="O41" s="599" t="s">
        <v>432</v>
      </c>
      <c r="P41" s="600"/>
      <c r="Q41" s="705" t="s">
        <v>432</v>
      </c>
      <c r="R41" s="653"/>
    </row>
    <row r="42" spans="1:18" s="630" customFormat="1" ht="13.5">
      <c r="A42" s="626"/>
      <c r="B42" s="674"/>
      <c r="C42" s="653"/>
      <c r="D42" s="127">
        <v>2023</v>
      </c>
      <c r="E42" s="396">
        <v>1</v>
      </c>
      <c r="F42" s="135"/>
      <c r="G42" s="398">
        <v>1</v>
      </c>
      <c r="H42" s="396"/>
      <c r="I42" s="398" t="s">
        <v>432</v>
      </c>
      <c r="J42" s="396"/>
      <c r="K42" s="398" t="s">
        <v>432</v>
      </c>
      <c r="L42" s="396"/>
      <c r="M42" s="398" t="s">
        <v>432</v>
      </c>
      <c r="N42" s="398"/>
      <c r="O42" s="599">
        <v>1</v>
      </c>
      <c r="P42" s="600"/>
      <c r="Q42" s="705" t="s">
        <v>432</v>
      </c>
      <c r="R42" s="653"/>
    </row>
    <row r="43" spans="1:18" s="630" customFormat="1" ht="13.5">
      <c r="A43" s="626"/>
      <c r="B43" s="674"/>
      <c r="C43" s="653"/>
      <c r="D43" s="127">
        <v>2024</v>
      </c>
      <c r="E43" s="396">
        <v>1</v>
      </c>
      <c r="F43" s="135"/>
      <c r="G43" s="398" t="s">
        <v>432</v>
      </c>
      <c r="H43" s="396"/>
      <c r="I43" s="398">
        <v>2</v>
      </c>
      <c r="J43" s="396"/>
      <c r="K43" s="398" t="s">
        <v>432</v>
      </c>
      <c r="L43" s="396"/>
      <c r="M43" s="398" t="s">
        <v>432</v>
      </c>
      <c r="N43" s="398"/>
      <c r="O43" s="599" t="s">
        <v>432</v>
      </c>
      <c r="P43" s="600"/>
      <c r="Q43" s="705" t="s">
        <v>432</v>
      </c>
      <c r="R43" s="653"/>
    </row>
    <row r="44" spans="1:18" s="630" customFormat="1" ht="13.5">
      <c r="A44" s="626"/>
      <c r="B44" s="674"/>
      <c r="C44" s="653"/>
      <c r="D44" s="127"/>
      <c r="E44" s="396"/>
      <c r="F44" s="135"/>
      <c r="G44" s="398"/>
      <c r="H44" s="396"/>
      <c r="I44" s="398"/>
      <c r="J44" s="396"/>
      <c r="K44" s="398"/>
      <c r="L44" s="396"/>
      <c r="M44" s="398"/>
      <c r="N44" s="398"/>
      <c r="O44" s="599"/>
      <c r="P44" s="600"/>
      <c r="Q44" s="705"/>
      <c r="R44" s="653"/>
    </row>
    <row r="45" spans="1:18" s="630" customFormat="1" ht="13.5">
      <c r="A45" s="626"/>
      <c r="B45" s="674" t="s">
        <v>12</v>
      </c>
      <c r="C45" s="653"/>
      <c r="D45" s="127">
        <v>2022</v>
      </c>
      <c r="E45" s="396">
        <v>2</v>
      </c>
      <c r="F45" s="135"/>
      <c r="G45" s="398">
        <v>2</v>
      </c>
      <c r="H45" s="396"/>
      <c r="I45" s="398">
        <v>4</v>
      </c>
      <c r="J45" s="396"/>
      <c r="K45" s="398">
        <v>1</v>
      </c>
      <c r="L45" s="396"/>
      <c r="M45" s="398" t="s">
        <v>432</v>
      </c>
      <c r="N45" s="398"/>
      <c r="O45" s="599" t="s">
        <v>432</v>
      </c>
      <c r="P45" s="600"/>
      <c r="Q45" s="705" t="s">
        <v>432</v>
      </c>
      <c r="R45" s="653"/>
    </row>
    <row r="46" spans="1:18" s="630" customFormat="1" ht="13.5">
      <c r="A46" s="626"/>
      <c r="B46" s="674"/>
      <c r="C46" s="653"/>
      <c r="D46" s="127">
        <v>2023</v>
      </c>
      <c r="E46" s="396">
        <v>7</v>
      </c>
      <c r="F46" s="135"/>
      <c r="G46" s="398">
        <v>3</v>
      </c>
      <c r="H46" s="396"/>
      <c r="I46" s="398">
        <v>3</v>
      </c>
      <c r="J46" s="396"/>
      <c r="K46" s="398">
        <v>1</v>
      </c>
      <c r="L46" s="396"/>
      <c r="M46" s="398">
        <v>1</v>
      </c>
      <c r="N46" s="398"/>
      <c r="O46" s="599" t="s">
        <v>432</v>
      </c>
      <c r="P46" s="600"/>
      <c r="Q46" s="705" t="s">
        <v>432</v>
      </c>
      <c r="R46" s="653"/>
    </row>
    <row r="47" spans="1:18" s="630" customFormat="1" ht="13.5">
      <c r="A47" s="626"/>
      <c r="B47" s="674"/>
      <c r="C47" s="653"/>
      <c r="D47" s="127">
        <v>2024</v>
      </c>
      <c r="E47" s="396">
        <v>3</v>
      </c>
      <c r="F47" s="135"/>
      <c r="G47" s="398" t="s">
        <v>432</v>
      </c>
      <c r="H47" s="396"/>
      <c r="I47" s="398">
        <v>2</v>
      </c>
      <c r="J47" s="396"/>
      <c r="K47" s="398" t="s">
        <v>432</v>
      </c>
      <c r="L47" s="396"/>
      <c r="M47" s="398">
        <v>1</v>
      </c>
      <c r="N47" s="398"/>
      <c r="O47" s="599">
        <v>1</v>
      </c>
      <c r="P47" s="600"/>
      <c r="Q47" s="705" t="s">
        <v>432</v>
      </c>
      <c r="R47" s="653"/>
    </row>
    <row r="48" spans="1:18" s="630" customFormat="1" ht="13.5">
      <c r="A48" s="626"/>
      <c r="B48" s="674"/>
      <c r="C48" s="653"/>
      <c r="D48" s="127"/>
      <c r="E48" s="396"/>
      <c r="F48" s="135"/>
      <c r="G48" s="398"/>
      <c r="H48" s="396"/>
      <c r="I48" s="398"/>
      <c r="J48" s="396"/>
      <c r="K48" s="398"/>
      <c r="L48" s="396"/>
      <c r="M48" s="398"/>
      <c r="N48" s="398"/>
      <c r="O48" s="599"/>
      <c r="P48" s="600"/>
      <c r="Q48" s="705"/>
      <c r="R48" s="653"/>
    </row>
    <row r="49" spans="1:18" s="630" customFormat="1" ht="13.5">
      <c r="A49" s="626"/>
      <c r="B49" s="674" t="s">
        <v>13</v>
      </c>
      <c r="C49" s="653"/>
      <c r="D49" s="127">
        <v>2022</v>
      </c>
      <c r="E49" s="396" t="s">
        <v>432</v>
      </c>
      <c r="F49" s="135"/>
      <c r="G49" s="398" t="s">
        <v>432</v>
      </c>
      <c r="H49" s="396"/>
      <c r="I49" s="398" t="s">
        <v>432</v>
      </c>
      <c r="J49" s="396"/>
      <c r="K49" s="398" t="s">
        <v>432</v>
      </c>
      <c r="L49" s="396"/>
      <c r="M49" s="398" t="s">
        <v>432</v>
      </c>
      <c r="N49" s="398"/>
      <c r="O49" s="599" t="s">
        <v>432</v>
      </c>
      <c r="P49" s="600"/>
      <c r="Q49" s="705" t="s">
        <v>432</v>
      </c>
      <c r="R49" s="653"/>
    </row>
    <row r="50" spans="1:18" s="630" customFormat="1" ht="13.5">
      <c r="A50" s="626"/>
      <c r="B50" s="674"/>
      <c r="C50" s="653"/>
      <c r="D50" s="127">
        <v>2023</v>
      </c>
      <c r="E50" s="396" t="s">
        <v>432</v>
      </c>
      <c r="F50" s="135"/>
      <c r="G50" s="398" t="s">
        <v>432</v>
      </c>
      <c r="H50" s="396"/>
      <c r="I50" s="398" t="s">
        <v>432</v>
      </c>
      <c r="J50" s="396"/>
      <c r="K50" s="398" t="s">
        <v>432</v>
      </c>
      <c r="L50" s="396"/>
      <c r="M50" s="398" t="s">
        <v>432</v>
      </c>
      <c r="N50" s="398"/>
      <c r="O50" s="599" t="s">
        <v>432</v>
      </c>
      <c r="P50" s="600"/>
      <c r="Q50" s="705" t="s">
        <v>432</v>
      </c>
      <c r="R50" s="653"/>
    </row>
    <row r="51" spans="1:18" s="630" customFormat="1" ht="13.5">
      <c r="A51" s="626"/>
      <c r="B51" s="674"/>
      <c r="C51" s="653"/>
      <c r="D51" s="127">
        <v>2024</v>
      </c>
      <c r="E51" s="396" t="s">
        <v>432</v>
      </c>
      <c r="F51" s="135"/>
      <c r="G51" s="398" t="s">
        <v>432</v>
      </c>
      <c r="H51" s="396"/>
      <c r="I51" s="398" t="s">
        <v>432</v>
      </c>
      <c r="J51" s="396"/>
      <c r="K51" s="398" t="s">
        <v>432</v>
      </c>
      <c r="L51" s="396"/>
      <c r="M51" s="398" t="s">
        <v>432</v>
      </c>
      <c r="N51" s="398"/>
      <c r="O51" s="599" t="s">
        <v>432</v>
      </c>
      <c r="P51" s="600"/>
      <c r="Q51" s="705" t="s">
        <v>432</v>
      </c>
      <c r="R51" s="653"/>
    </row>
    <row r="52" spans="1:18" s="630" customFormat="1" ht="13.5">
      <c r="A52" s="626"/>
      <c r="B52" s="674"/>
      <c r="C52" s="653"/>
      <c r="D52" s="127"/>
      <c r="E52" s="396"/>
      <c r="F52" s="135"/>
      <c r="G52" s="398"/>
      <c r="H52" s="396"/>
      <c r="I52" s="398"/>
      <c r="J52" s="396"/>
      <c r="K52" s="398"/>
      <c r="L52" s="396"/>
      <c r="M52" s="398"/>
      <c r="N52" s="398"/>
      <c r="O52" s="599"/>
      <c r="P52" s="600"/>
      <c r="Q52" s="705"/>
      <c r="R52" s="653"/>
    </row>
    <row r="53" spans="1:18" s="630" customFormat="1" ht="13.5">
      <c r="A53" s="626"/>
      <c r="B53" s="674" t="s">
        <v>14</v>
      </c>
      <c r="C53" s="653"/>
      <c r="D53" s="127">
        <v>2022</v>
      </c>
      <c r="E53" s="396">
        <v>1</v>
      </c>
      <c r="F53" s="135"/>
      <c r="G53" s="398" t="s">
        <v>432</v>
      </c>
      <c r="H53" s="396"/>
      <c r="I53" s="398">
        <v>4</v>
      </c>
      <c r="J53" s="396"/>
      <c r="K53" s="398">
        <v>1</v>
      </c>
      <c r="L53" s="396"/>
      <c r="M53" s="398" t="s">
        <v>432</v>
      </c>
      <c r="N53" s="398"/>
      <c r="O53" s="599">
        <v>1</v>
      </c>
      <c r="P53" s="600"/>
      <c r="Q53" s="705" t="s">
        <v>432</v>
      </c>
      <c r="R53" s="653"/>
    </row>
    <row r="54" spans="1:18" s="630" customFormat="1" ht="13.5">
      <c r="A54" s="626"/>
      <c r="B54" s="674"/>
      <c r="C54" s="653"/>
      <c r="D54" s="127">
        <v>2023</v>
      </c>
      <c r="E54" s="396" t="s">
        <v>432</v>
      </c>
      <c r="F54" s="135"/>
      <c r="G54" s="398" t="s">
        <v>432</v>
      </c>
      <c r="H54" s="396"/>
      <c r="I54" s="398">
        <v>2</v>
      </c>
      <c r="J54" s="396"/>
      <c r="K54" s="398" t="s">
        <v>432</v>
      </c>
      <c r="L54" s="396"/>
      <c r="M54" s="398" t="s">
        <v>432</v>
      </c>
      <c r="N54" s="398"/>
      <c r="O54" s="599">
        <v>1</v>
      </c>
      <c r="P54" s="600"/>
      <c r="Q54" s="705" t="s">
        <v>432</v>
      </c>
      <c r="R54" s="653"/>
    </row>
    <row r="55" spans="1:18" s="630" customFormat="1" ht="13.5">
      <c r="A55" s="626"/>
      <c r="B55" s="674"/>
      <c r="C55" s="653"/>
      <c r="D55" s="127">
        <v>2024</v>
      </c>
      <c r="E55" s="396" t="s">
        <v>432</v>
      </c>
      <c r="F55" s="135"/>
      <c r="G55" s="398">
        <v>1</v>
      </c>
      <c r="H55" s="396"/>
      <c r="I55" s="398" t="s">
        <v>432</v>
      </c>
      <c r="J55" s="396"/>
      <c r="K55" s="398">
        <v>1</v>
      </c>
      <c r="L55" s="396"/>
      <c r="M55" s="398" t="s">
        <v>432</v>
      </c>
      <c r="N55" s="398"/>
      <c r="O55" s="599">
        <v>3</v>
      </c>
      <c r="P55" s="600"/>
      <c r="Q55" s="705" t="s">
        <v>432</v>
      </c>
      <c r="R55" s="653"/>
    </row>
    <row r="56" spans="1:18" s="630" customFormat="1" ht="13.5">
      <c r="A56" s="626"/>
      <c r="B56" s="674"/>
      <c r="C56" s="653"/>
      <c r="D56" s="127"/>
      <c r="E56" s="396"/>
      <c r="F56" s="135"/>
      <c r="G56" s="398"/>
      <c r="H56" s="396"/>
      <c r="I56" s="398"/>
      <c r="J56" s="396"/>
      <c r="K56" s="398"/>
      <c r="L56" s="396"/>
      <c r="M56" s="398"/>
      <c r="N56" s="398"/>
      <c r="O56" s="599"/>
      <c r="P56" s="600"/>
      <c r="Q56" s="705"/>
      <c r="R56" s="653"/>
    </row>
    <row r="57" spans="1:18" s="630" customFormat="1" ht="13.5">
      <c r="A57" s="626"/>
      <c r="B57" s="674" t="s">
        <v>15</v>
      </c>
      <c r="C57" s="654"/>
      <c r="D57" s="127">
        <v>2022</v>
      </c>
      <c r="E57" s="396" t="s">
        <v>432</v>
      </c>
      <c r="F57" s="135"/>
      <c r="G57" s="398">
        <v>3</v>
      </c>
      <c r="H57" s="396"/>
      <c r="I57" s="398" t="s">
        <v>432</v>
      </c>
      <c r="J57" s="396"/>
      <c r="K57" s="398" t="s">
        <v>432</v>
      </c>
      <c r="L57" s="396"/>
      <c r="M57" s="398" t="s">
        <v>432</v>
      </c>
      <c r="N57" s="398"/>
      <c r="O57" s="599" t="s">
        <v>432</v>
      </c>
      <c r="P57" s="600"/>
      <c r="Q57" s="705" t="s">
        <v>432</v>
      </c>
      <c r="R57" s="653"/>
    </row>
    <row r="58" spans="1:18" s="630" customFormat="1" ht="13.5">
      <c r="A58" s="626"/>
      <c r="B58" s="674"/>
      <c r="C58" s="654"/>
      <c r="D58" s="127">
        <v>2023</v>
      </c>
      <c r="E58" s="396" t="s">
        <v>432</v>
      </c>
      <c r="F58" s="135"/>
      <c r="G58" s="398">
        <v>1</v>
      </c>
      <c r="H58" s="396"/>
      <c r="I58" s="398" t="s">
        <v>432</v>
      </c>
      <c r="J58" s="396"/>
      <c r="K58" s="398" t="s">
        <v>432</v>
      </c>
      <c r="L58" s="396"/>
      <c r="M58" s="398" t="s">
        <v>432</v>
      </c>
      <c r="N58" s="398"/>
      <c r="O58" s="599" t="s">
        <v>432</v>
      </c>
      <c r="P58" s="600"/>
      <c r="Q58" s="705" t="s">
        <v>432</v>
      </c>
      <c r="R58" s="653"/>
    </row>
    <row r="59" spans="1:18" s="630" customFormat="1" ht="13.5">
      <c r="A59" s="626"/>
      <c r="B59" s="674"/>
      <c r="C59" s="654"/>
      <c r="D59" s="127">
        <v>2024</v>
      </c>
      <c r="E59" s="396" t="s">
        <v>432</v>
      </c>
      <c r="F59" s="135"/>
      <c r="G59" s="398" t="s">
        <v>432</v>
      </c>
      <c r="H59" s="396"/>
      <c r="I59" s="398" t="s">
        <v>432</v>
      </c>
      <c r="J59" s="396"/>
      <c r="K59" s="398" t="s">
        <v>432</v>
      </c>
      <c r="L59" s="396"/>
      <c r="M59" s="398">
        <v>1</v>
      </c>
      <c r="N59" s="398"/>
      <c r="O59" s="599" t="s">
        <v>432</v>
      </c>
      <c r="P59" s="600"/>
      <c r="Q59" s="705" t="s">
        <v>432</v>
      </c>
      <c r="R59" s="653"/>
    </row>
    <row r="60" spans="1:18" s="630" customFormat="1" ht="13.5">
      <c r="A60" s="626"/>
      <c r="B60" s="674"/>
      <c r="C60" s="654"/>
      <c r="D60" s="127"/>
      <c r="E60" s="396"/>
      <c r="F60" s="135"/>
      <c r="G60" s="398"/>
      <c r="H60" s="396"/>
      <c r="I60" s="398"/>
      <c r="J60" s="396"/>
      <c r="K60" s="398"/>
      <c r="L60" s="396"/>
      <c r="M60" s="398"/>
      <c r="N60" s="398"/>
      <c r="O60" s="599"/>
      <c r="P60" s="600"/>
      <c r="Q60" s="705"/>
      <c r="R60" s="653"/>
    </row>
    <row r="61" spans="1:18" s="630" customFormat="1" ht="13.5">
      <c r="A61" s="626"/>
      <c r="B61" s="674" t="s">
        <v>16</v>
      </c>
      <c r="C61" s="654"/>
      <c r="D61" s="127">
        <v>2022</v>
      </c>
      <c r="E61" s="396">
        <v>23</v>
      </c>
      <c r="F61" s="135"/>
      <c r="G61" s="398">
        <v>1</v>
      </c>
      <c r="H61" s="396"/>
      <c r="I61" s="398">
        <v>2</v>
      </c>
      <c r="J61" s="396"/>
      <c r="K61" s="398" t="s">
        <v>432</v>
      </c>
      <c r="L61" s="396"/>
      <c r="M61" s="398" t="s">
        <v>432</v>
      </c>
      <c r="N61" s="398"/>
      <c r="O61" s="599" t="s">
        <v>432</v>
      </c>
      <c r="P61" s="600"/>
      <c r="Q61" s="705" t="s">
        <v>432</v>
      </c>
      <c r="R61" s="653"/>
    </row>
    <row r="62" spans="1:18" s="630" customFormat="1" ht="13.5">
      <c r="A62" s="626"/>
      <c r="B62" s="674"/>
      <c r="C62" s="654"/>
      <c r="D62" s="127">
        <v>2023</v>
      </c>
      <c r="E62" s="396">
        <v>2</v>
      </c>
      <c r="F62" s="135"/>
      <c r="G62" s="398" t="s">
        <v>432</v>
      </c>
      <c r="H62" s="396"/>
      <c r="I62" s="398" t="s">
        <v>432</v>
      </c>
      <c r="J62" s="396"/>
      <c r="K62" s="398" t="s">
        <v>432</v>
      </c>
      <c r="L62" s="396"/>
      <c r="M62" s="398" t="s">
        <v>432</v>
      </c>
      <c r="N62" s="398"/>
      <c r="O62" s="599" t="s">
        <v>432</v>
      </c>
      <c r="P62" s="600"/>
      <c r="Q62" s="705" t="s">
        <v>432</v>
      </c>
      <c r="R62" s="653"/>
    </row>
    <row r="63" spans="1:18" s="630" customFormat="1" ht="13.5">
      <c r="A63" s="626"/>
      <c r="B63" s="674"/>
      <c r="C63" s="654"/>
      <c r="D63" s="127">
        <v>2024</v>
      </c>
      <c r="E63" s="396">
        <v>25</v>
      </c>
      <c r="F63" s="135"/>
      <c r="G63" s="398">
        <v>2</v>
      </c>
      <c r="H63" s="396"/>
      <c r="I63" s="398" t="s">
        <v>432</v>
      </c>
      <c r="J63" s="396"/>
      <c r="K63" s="398">
        <v>1</v>
      </c>
      <c r="L63" s="396"/>
      <c r="M63" s="398" t="s">
        <v>432</v>
      </c>
      <c r="N63" s="398"/>
      <c r="O63" s="599" t="s">
        <v>432</v>
      </c>
      <c r="P63" s="600"/>
      <c r="Q63" s="705" t="s">
        <v>432</v>
      </c>
      <c r="R63" s="653"/>
    </row>
    <row r="64" spans="1:18" s="630" customFormat="1" ht="13.5">
      <c r="A64" s="626"/>
      <c r="B64" s="674"/>
      <c r="C64" s="654"/>
      <c r="D64" s="127"/>
      <c r="E64" s="396"/>
      <c r="F64" s="135"/>
      <c r="G64" s="398"/>
      <c r="H64" s="396"/>
      <c r="I64" s="398"/>
      <c r="J64" s="396"/>
      <c r="K64" s="398"/>
      <c r="L64" s="396"/>
      <c r="M64" s="398"/>
      <c r="N64" s="398"/>
      <c r="O64" s="599"/>
      <c r="P64" s="600"/>
      <c r="Q64" s="705"/>
      <c r="R64" s="653"/>
    </row>
    <row r="65" spans="1:18" s="630" customFormat="1" ht="13.5">
      <c r="A65" s="626"/>
      <c r="B65" s="674" t="s">
        <v>17</v>
      </c>
      <c r="C65" s="654"/>
      <c r="D65" s="127">
        <v>2022</v>
      </c>
      <c r="E65" s="396">
        <v>6</v>
      </c>
      <c r="F65" s="135"/>
      <c r="G65" s="398">
        <v>1</v>
      </c>
      <c r="H65" s="396"/>
      <c r="I65" s="398">
        <v>12</v>
      </c>
      <c r="J65" s="396"/>
      <c r="K65" s="398">
        <v>3</v>
      </c>
      <c r="L65" s="396"/>
      <c r="M65" s="398">
        <v>2</v>
      </c>
      <c r="N65" s="398"/>
      <c r="O65" s="599">
        <v>2</v>
      </c>
      <c r="P65" s="600"/>
      <c r="Q65" s="705" t="s">
        <v>432</v>
      </c>
      <c r="R65" s="653"/>
    </row>
    <row r="66" spans="1:18" s="630" customFormat="1" ht="13.5">
      <c r="A66" s="626"/>
      <c r="B66" s="674"/>
      <c r="C66" s="654"/>
      <c r="D66" s="127">
        <v>2023</v>
      </c>
      <c r="E66" s="396">
        <v>3</v>
      </c>
      <c r="F66" s="135"/>
      <c r="G66" s="398">
        <v>1</v>
      </c>
      <c r="H66" s="396"/>
      <c r="I66" s="398">
        <v>11</v>
      </c>
      <c r="J66" s="396"/>
      <c r="K66" s="398">
        <v>1</v>
      </c>
      <c r="L66" s="396"/>
      <c r="M66" s="398" t="s">
        <v>432</v>
      </c>
      <c r="N66" s="398"/>
      <c r="O66" s="599">
        <v>1</v>
      </c>
      <c r="P66" s="600"/>
      <c r="Q66" s="705">
        <v>1</v>
      </c>
      <c r="R66" s="653"/>
    </row>
    <row r="67" spans="1:18" s="630" customFormat="1" ht="13.5">
      <c r="A67" s="626"/>
      <c r="B67" s="674"/>
      <c r="C67" s="654"/>
      <c r="D67" s="127">
        <v>2024</v>
      </c>
      <c r="E67" s="396">
        <v>3</v>
      </c>
      <c r="F67" s="135"/>
      <c r="G67" s="398" t="s">
        <v>432</v>
      </c>
      <c r="H67" s="396"/>
      <c r="I67" s="398">
        <v>7</v>
      </c>
      <c r="J67" s="396"/>
      <c r="K67" s="398">
        <v>2</v>
      </c>
      <c r="L67" s="396"/>
      <c r="M67" s="398" t="s">
        <v>432</v>
      </c>
      <c r="N67" s="398"/>
      <c r="O67" s="599" t="s">
        <v>432</v>
      </c>
      <c r="P67" s="600"/>
      <c r="Q67" s="705" t="s">
        <v>432</v>
      </c>
      <c r="R67" s="653"/>
    </row>
    <row r="68" spans="1:18" s="630" customFormat="1" ht="13.5">
      <c r="A68" s="626"/>
      <c r="B68" s="674"/>
      <c r="C68" s="654"/>
      <c r="D68" s="127"/>
      <c r="E68" s="396"/>
      <c r="F68" s="135"/>
      <c r="G68" s="398"/>
      <c r="H68" s="396"/>
      <c r="I68" s="398"/>
      <c r="J68" s="396"/>
      <c r="K68" s="398"/>
      <c r="L68" s="396"/>
      <c r="M68" s="398"/>
      <c r="N68" s="398"/>
      <c r="O68" s="599"/>
      <c r="P68" s="600"/>
      <c r="Q68" s="705"/>
      <c r="R68" s="653"/>
    </row>
    <row r="69" spans="1:18" s="630" customFormat="1" ht="13.5">
      <c r="A69" s="626"/>
      <c r="B69" s="674" t="s">
        <v>18</v>
      </c>
      <c r="C69" s="653"/>
      <c r="D69" s="127">
        <v>2022</v>
      </c>
      <c r="E69" s="396" t="s">
        <v>432</v>
      </c>
      <c r="F69" s="135"/>
      <c r="G69" s="398" t="s">
        <v>432</v>
      </c>
      <c r="H69" s="396"/>
      <c r="I69" s="398" t="s">
        <v>432</v>
      </c>
      <c r="J69" s="396"/>
      <c r="K69" s="398" t="s">
        <v>432</v>
      </c>
      <c r="L69" s="396"/>
      <c r="M69" s="398" t="s">
        <v>432</v>
      </c>
      <c r="N69" s="398"/>
      <c r="O69" s="599" t="s">
        <v>432</v>
      </c>
      <c r="P69" s="600"/>
      <c r="Q69" s="705" t="s">
        <v>432</v>
      </c>
      <c r="R69" s="653"/>
    </row>
    <row r="70" spans="1:18" s="630" customFormat="1" ht="13.5">
      <c r="A70" s="626"/>
      <c r="B70" s="674"/>
      <c r="C70" s="653"/>
      <c r="D70" s="127">
        <v>2023</v>
      </c>
      <c r="E70" s="396" t="s">
        <v>432</v>
      </c>
      <c r="F70" s="135"/>
      <c r="G70" s="398">
        <v>1</v>
      </c>
      <c r="H70" s="396"/>
      <c r="I70" s="398" t="s">
        <v>432</v>
      </c>
      <c r="J70" s="396"/>
      <c r="K70" s="398" t="s">
        <v>432</v>
      </c>
      <c r="L70" s="396"/>
      <c r="M70" s="398" t="s">
        <v>432</v>
      </c>
      <c r="N70" s="398"/>
      <c r="O70" s="599" t="s">
        <v>432</v>
      </c>
      <c r="P70" s="600"/>
      <c r="Q70" s="705" t="s">
        <v>432</v>
      </c>
      <c r="R70" s="653"/>
    </row>
    <row r="71" spans="1:18" s="630" customFormat="1" ht="13.5">
      <c r="A71" s="626"/>
      <c r="B71" s="674"/>
      <c r="C71" s="653"/>
      <c r="D71" s="127">
        <v>2024</v>
      </c>
      <c r="E71" s="396">
        <v>2</v>
      </c>
      <c r="F71" s="135"/>
      <c r="G71" s="398">
        <v>2</v>
      </c>
      <c r="H71" s="396"/>
      <c r="I71" s="398" t="s">
        <v>432</v>
      </c>
      <c r="J71" s="396"/>
      <c r="K71" s="398" t="s">
        <v>432</v>
      </c>
      <c r="L71" s="396"/>
      <c r="M71" s="398" t="s">
        <v>432</v>
      </c>
      <c r="N71" s="398"/>
      <c r="O71" s="599" t="s">
        <v>432</v>
      </c>
      <c r="P71" s="600"/>
      <c r="Q71" s="705" t="s">
        <v>432</v>
      </c>
      <c r="R71" s="653"/>
    </row>
    <row r="72" spans="1:18" s="630" customFormat="1" ht="13.5">
      <c r="A72" s="626"/>
      <c r="B72" s="674"/>
      <c r="C72" s="653"/>
      <c r="D72" s="127"/>
      <c r="E72" s="396"/>
      <c r="F72" s="135"/>
      <c r="G72" s="398"/>
      <c r="H72" s="396"/>
      <c r="I72" s="398"/>
      <c r="J72" s="396"/>
      <c r="K72" s="398"/>
      <c r="L72" s="396"/>
      <c r="M72" s="398"/>
      <c r="N72" s="398"/>
      <c r="O72" s="599"/>
      <c r="P72" s="600"/>
      <c r="Q72" s="705"/>
      <c r="R72" s="653"/>
    </row>
    <row r="73" spans="1:18" s="630" customFormat="1" ht="13.5">
      <c r="A73" s="626"/>
      <c r="B73" s="652" t="s">
        <v>56</v>
      </c>
      <c r="C73" s="653"/>
      <c r="D73" s="127">
        <v>2022</v>
      </c>
      <c r="E73" s="396">
        <v>1</v>
      </c>
      <c r="F73" s="135"/>
      <c r="G73" s="398" t="s">
        <v>432</v>
      </c>
      <c r="H73" s="396"/>
      <c r="I73" s="398" t="s">
        <v>432</v>
      </c>
      <c r="J73" s="396"/>
      <c r="K73" s="398" t="s">
        <v>432</v>
      </c>
      <c r="L73" s="396"/>
      <c r="M73" s="398" t="s">
        <v>432</v>
      </c>
      <c r="N73" s="398"/>
      <c r="O73" s="599" t="s">
        <v>432</v>
      </c>
      <c r="P73" s="600"/>
      <c r="Q73" s="705" t="s">
        <v>432</v>
      </c>
      <c r="R73" s="653"/>
    </row>
    <row r="74" spans="1:18" s="630" customFormat="1" ht="13.5">
      <c r="A74" s="626"/>
      <c r="B74" s="652"/>
      <c r="C74" s="653"/>
      <c r="D74" s="127">
        <v>2023</v>
      </c>
      <c r="E74" s="396">
        <v>1</v>
      </c>
      <c r="F74" s="135"/>
      <c r="G74" s="398">
        <v>1</v>
      </c>
      <c r="H74" s="396"/>
      <c r="I74" s="398" t="s">
        <v>432</v>
      </c>
      <c r="J74" s="396"/>
      <c r="K74" s="398" t="s">
        <v>432</v>
      </c>
      <c r="L74" s="396"/>
      <c r="M74" s="398" t="s">
        <v>432</v>
      </c>
      <c r="N74" s="398"/>
      <c r="O74" s="599" t="s">
        <v>432</v>
      </c>
      <c r="P74" s="600"/>
      <c r="Q74" s="705" t="s">
        <v>432</v>
      </c>
      <c r="R74" s="653"/>
    </row>
    <row r="75" spans="1:18" s="630" customFormat="1" ht="13.5">
      <c r="A75" s="626"/>
      <c r="B75" s="652"/>
      <c r="C75" s="653"/>
      <c r="D75" s="127">
        <v>2024</v>
      </c>
      <c r="E75" s="396" t="s">
        <v>432</v>
      </c>
      <c r="F75" s="135"/>
      <c r="G75" s="398" t="s">
        <v>432</v>
      </c>
      <c r="H75" s="396"/>
      <c r="I75" s="398" t="s">
        <v>432</v>
      </c>
      <c r="J75" s="396"/>
      <c r="K75" s="398" t="s">
        <v>432</v>
      </c>
      <c r="L75" s="396"/>
      <c r="M75" s="398" t="s">
        <v>432</v>
      </c>
      <c r="N75" s="398"/>
      <c r="O75" s="599" t="s">
        <v>432</v>
      </c>
      <c r="P75" s="600"/>
      <c r="Q75" s="705" t="s">
        <v>432</v>
      </c>
      <c r="R75" s="653"/>
    </row>
    <row r="76" spans="1:18" s="630" customFormat="1" ht="13.5">
      <c r="A76" s="626"/>
      <c r="B76" s="652"/>
      <c r="C76" s="653"/>
      <c r="D76" s="127"/>
      <c r="E76" s="396"/>
      <c r="F76" s="135"/>
      <c r="G76" s="398"/>
      <c r="H76" s="396"/>
      <c r="I76" s="398"/>
      <c r="J76" s="396"/>
      <c r="K76" s="398"/>
      <c r="L76" s="396"/>
      <c r="M76" s="398"/>
      <c r="N76" s="398"/>
      <c r="O76" s="599"/>
      <c r="P76" s="600"/>
      <c r="Q76" s="705"/>
      <c r="R76" s="653"/>
    </row>
    <row r="77" spans="1:18" s="630" customFormat="1" ht="13.5">
      <c r="A77" s="626"/>
      <c r="B77" s="652" t="s">
        <v>55</v>
      </c>
      <c r="C77" s="653"/>
      <c r="D77" s="127">
        <v>2022</v>
      </c>
      <c r="E77" s="396" t="s">
        <v>432</v>
      </c>
      <c r="F77" s="135"/>
      <c r="G77" s="398" t="s">
        <v>432</v>
      </c>
      <c r="H77" s="396"/>
      <c r="I77" s="398" t="s">
        <v>432</v>
      </c>
      <c r="J77" s="396"/>
      <c r="K77" s="398" t="s">
        <v>432</v>
      </c>
      <c r="L77" s="396"/>
      <c r="M77" s="398" t="s">
        <v>432</v>
      </c>
      <c r="N77" s="398"/>
      <c r="O77" s="599" t="s">
        <v>432</v>
      </c>
      <c r="P77" s="600"/>
      <c r="Q77" s="705" t="s">
        <v>432</v>
      </c>
      <c r="R77" s="653"/>
    </row>
    <row r="78" spans="1:18" s="630" customFormat="1" ht="13.5">
      <c r="A78" s="626"/>
      <c r="B78" s="652"/>
      <c r="C78" s="653"/>
      <c r="D78" s="127">
        <v>2023</v>
      </c>
      <c r="E78" s="396" t="s">
        <v>432</v>
      </c>
      <c r="F78" s="135"/>
      <c r="G78" s="398" t="s">
        <v>432</v>
      </c>
      <c r="H78" s="396"/>
      <c r="I78" s="398" t="s">
        <v>432</v>
      </c>
      <c r="J78" s="396"/>
      <c r="K78" s="398" t="s">
        <v>432</v>
      </c>
      <c r="L78" s="396"/>
      <c r="M78" s="398" t="s">
        <v>432</v>
      </c>
      <c r="N78" s="398"/>
      <c r="O78" s="599" t="s">
        <v>432</v>
      </c>
      <c r="P78" s="600"/>
      <c r="Q78" s="705" t="s">
        <v>432</v>
      </c>
      <c r="R78" s="653"/>
    </row>
    <row r="79" spans="1:18" s="630" customFormat="1" ht="13.5">
      <c r="A79" s="626"/>
      <c r="B79" s="652"/>
      <c r="C79" s="653"/>
      <c r="D79" s="127">
        <v>2024</v>
      </c>
      <c r="E79" s="396" t="s">
        <v>432</v>
      </c>
      <c r="F79" s="135"/>
      <c r="G79" s="398" t="s">
        <v>432</v>
      </c>
      <c r="H79" s="396"/>
      <c r="I79" s="398">
        <v>1</v>
      </c>
      <c r="J79" s="396"/>
      <c r="K79" s="398" t="s">
        <v>432</v>
      </c>
      <c r="L79" s="396"/>
      <c r="M79" s="398" t="s">
        <v>432</v>
      </c>
      <c r="N79" s="398"/>
      <c r="O79" s="599" t="s">
        <v>432</v>
      </c>
      <c r="P79" s="600"/>
      <c r="Q79" s="705" t="s">
        <v>432</v>
      </c>
      <c r="R79" s="653"/>
    </row>
    <row r="80" spans="1:18" s="630" customFormat="1" ht="13.5">
      <c r="A80" s="626"/>
      <c r="B80" s="652"/>
      <c r="C80" s="653"/>
      <c r="D80" s="127"/>
      <c r="E80" s="396"/>
      <c r="F80" s="135"/>
      <c r="G80" s="398"/>
      <c r="H80" s="396"/>
      <c r="I80" s="398"/>
      <c r="J80" s="396"/>
      <c r="K80" s="398"/>
      <c r="L80" s="396"/>
      <c r="M80" s="398"/>
      <c r="N80" s="398"/>
      <c r="O80" s="599"/>
      <c r="P80" s="600"/>
      <c r="Q80" s="705"/>
      <c r="R80" s="595"/>
    </row>
    <row r="81" spans="1:18" s="630" customFormat="1" ht="13.5">
      <c r="A81" s="626"/>
      <c r="B81" s="652" t="s">
        <v>54</v>
      </c>
      <c r="D81" s="127">
        <v>2022</v>
      </c>
      <c r="E81" s="396" t="s">
        <v>432</v>
      </c>
      <c r="F81" s="135"/>
      <c r="G81" s="398" t="s">
        <v>432</v>
      </c>
      <c r="H81" s="396"/>
      <c r="I81" s="398" t="s">
        <v>432</v>
      </c>
      <c r="J81" s="396"/>
      <c r="K81" s="398" t="s">
        <v>432</v>
      </c>
      <c r="L81" s="396"/>
      <c r="M81" s="398" t="s">
        <v>432</v>
      </c>
      <c r="N81" s="398"/>
      <c r="O81" s="599" t="s">
        <v>432</v>
      </c>
      <c r="P81" s="600"/>
      <c r="Q81" s="705" t="s">
        <v>432</v>
      </c>
      <c r="R81" s="595"/>
    </row>
    <row r="82" spans="1:18" s="630" customFormat="1" ht="13.5">
      <c r="A82" s="626"/>
      <c r="B82" s="652"/>
      <c r="D82" s="127">
        <v>2023</v>
      </c>
      <c r="E82" s="396" t="s">
        <v>432</v>
      </c>
      <c r="F82" s="135"/>
      <c r="G82" s="398" t="s">
        <v>432</v>
      </c>
      <c r="H82" s="396"/>
      <c r="I82" s="398" t="s">
        <v>432</v>
      </c>
      <c r="J82" s="396"/>
      <c r="K82" s="398" t="s">
        <v>432</v>
      </c>
      <c r="L82" s="396"/>
      <c r="M82" s="398" t="s">
        <v>432</v>
      </c>
      <c r="N82" s="398"/>
      <c r="O82" s="599" t="s">
        <v>432</v>
      </c>
      <c r="P82" s="600"/>
      <c r="Q82" s="705" t="s">
        <v>432</v>
      </c>
      <c r="R82" s="595"/>
    </row>
    <row r="83" spans="1:18" s="630" customFormat="1" ht="13.5">
      <c r="A83" s="626"/>
      <c r="B83" s="652"/>
      <c r="D83" s="127">
        <v>2024</v>
      </c>
      <c r="E83" s="396" t="s">
        <v>432</v>
      </c>
      <c r="F83" s="135"/>
      <c r="G83" s="398" t="s">
        <v>432</v>
      </c>
      <c r="H83" s="396"/>
      <c r="I83" s="398" t="s">
        <v>432</v>
      </c>
      <c r="J83" s="396"/>
      <c r="K83" s="398" t="s">
        <v>432</v>
      </c>
      <c r="L83" s="396"/>
      <c r="M83" s="398" t="s">
        <v>432</v>
      </c>
      <c r="N83" s="398"/>
      <c r="O83" s="599" t="s">
        <v>432</v>
      </c>
      <c r="P83" s="600"/>
      <c r="Q83" s="705" t="s">
        <v>432</v>
      </c>
    </row>
    <row r="84" spans="1:18" ht="8.1" customHeight="1" thickBot="1">
      <c r="A84" s="657"/>
      <c r="B84" s="696" t="s">
        <v>2</v>
      </c>
      <c r="C84" s="657"/>
      <c r="D84" s="657"/>
      <c r="E84" s="683"/>
      <c r="F84" s="657"/>
      <c r="G84" s="683"/>
      <c r="H84" s="683"/>
      <c r="I84" s="657"/>
      <c r="J84" s="657"/>
      <c r="K84" s="657"/>
      <c r="L84" s="657"/>
      <c r="M84" s="683"/>
      <c r="N84" s="683"/>
      <c r="O84" s="683"/>
      <c r="P84" s="683"/>
      <c r="Q84" s="683"/>
      <c r="R84" s="683"/>
    </row>
    <row r="85" spans="1:18" s="704" customFormat="1" ht="15" customHeight="1">
      <c r="B85" s="200"/>
      <c r="E85" s="200"/>
      <c r="H85" s="200"/>
      <c r="M85" s="201"/>
      <c r="N85" s="201"/>
      <c r="O85" s="200"/>
      <c r="P85" s="200"/>
      <c r="Q85" s="200"/>
      <c r="R85" s="201" t="s">
        <v>163</v>
      </c>
    </row>
    <row r="86" spans="1:18" s="704" customFormat="1" ht="13.5" customHeight="1">
      <c r="E86" s="202"/>
      <c r="H86" s="202"/>
      <c r="M86" s="268"/>
      <c r="N86" s="268"/>
      <c r="O86" s="202"/>
      <c r="P86" s="202"/>
      <c r="Q86" s="202"/>
      <c r="R86" s="613" t="s">
        <v>283</v>
      </c>
    </row>
    <row r="93" spans="1:18">
      <c r="B93" s="703"/>
    </row>
    <row r="94" spans="1:18">
      <c r="B94" s="703"/>
    </row>
  </sheetData>
  <printOptions horizontalCentered="1"/>
  <pageMargins left="0.5" right="0.5" top="0.74803149606299202" bottom="0.74" header="0.511811023622047" footer="0.39370078740157499"/>
  <pageSetup paperSize="9" scale="65" orientation="portrait" r:id="rId1"/>
  <headerFooter alignWithMargins="0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0B05A34-69E1-4ADA-8B23-2DEBADC10BE8}">
  <sheetPr>
    <tabColor rgb="FF92D050"/>
    <pageSetUpPr fitToPage="1"/>
  </sheetPr>
  <dimension ref="A1:S94"/>
  <sheetViews>
    <sheetView showGridLines="0" view="pageBreakPreview" zoomScale="90" zoomScaleNormal="100" zoomScaleSheetLayoutView="90" workbookViewId="0">
      <selection activeCell="B5" sqref="B5:B6"/>
    </sheetView>
  </sheetViews>
  <sheetFormatPr defaultColWidth="9.83203125" defaultRowHeight="16.5"/>
  <cols>
    <col min="1" max="1" width="1.5" style="222" customWidth="1"/>
    <col min="2" max="2" width="16" style="222" customWidth="1"/>
    <col min="3" max="3" width="9.1640625" style="222" customWidth="1"/>
    <col min="4" max="4" width="14.6640625" style="222" customWidth="1"/>
    <col min="5" max="5" width="15.83203125" style="222" customWidth="1"/>
    <col min="6" max="6" width="1" style="222" customWidth="1"/>
    <col min="7" max="7" width="12.83203125" style="222" customWidth="1"/>
    <col min="8" max="8" width="1" style="222" customWidth="1"/>
    <col min="9" max="9" width="15.83203125" style="222" customWidth="1"/>
    <col min="10" max="10" width="1" style="222" customWidth="1"/>
    <col min="11" max="11" width="13.1640625" style="222" customWidth="1"/>
    <col min="12" max="12" width="1.33203125" style="222" customWidth="1"/>
    <col min="13" max="13" width="17.1640625" style="222" customWidth="1"/>
    <col min="14" max="14" width="1.1640625" style="222" customWidth="1"/>
    <col min="15" max="15" width="17.1640625" style="222" customWidth="1"/>
    <col min="16" max="16" width="1" style="222" customWidth="1"/>
    <col min="17" max="17" width="15.83203125" style="222" customWidth="1"/>
    <col min="18" max="19" width="1.1640625" style="222" customWidth="1"/>
    <col min="20" max="16384" width="9.83203125" style="222"/>
  </cols>
  <sheetData>
    <row r="1" spans="1:19">
      <c r="I1" s="620"/>
      <c r="R1" s="69" t="s">
        <v>0</v>
      </c>
    </row>
    <row r="2" spans="1:19">
      <c r="I2" s="620"/>
      <c r="R2" s="70" t="s">
        <v>1</v>
      </c>
    </row>
    <row r="3" spans="1:19">
      <c r="I3" s="620"/>
    </row>
    <row r="4" spans="1:19">
      <c r="I4" s="620"/>
    </row>
    <row r="5" spans="1:19">
      <c r="B5" s="219" t="s">
        <v>270</v>
      </c>
      <c r="C5" s="665" t="s">
        <v>622</v>
      </c>
      <c r="D5" s="665"/>
    </row>
    <row r="6" spans="1:19">
      <c r="B6" s="619" t="s">
        <v>271</v>
      </c>
      <c r="C6" s="620" t="s">
        <v>623</v>
      </c>
      <c r="D6" s="620"/>
    </row>
    <row r="7" spans="1:19" ht="12.75" customHeight="1" thickBot="1"/>
    <row r="8" spans="1:19" ht="6" customHeight="1" thickTop="1">
      <c r="A8" s="668"/>
      <c r="B8" s="625"/>
      <c r="C8" s="623"/>
      <c r="D8" s="623"/>
      <c r="E8" s="622"/>
      <c r="F8" s="622"/>
      <c r="G8" s="622"/>
      <c r="H8" s="622"/>
      <c r="I8" s="622"/>
      <c r="J8" s="622"/>
      <c r="K8" s="622"/>
      <c r="L8" s="622"/>
      <c r="M8" s="622"/>
      <c r="N8" s="622"/>
      <c r="O8" s="622"/>
      <c r="P8" s="622"/>
      <c r="Q8" s="622"/>
      <c r="R8" s="668"/>
    </row>
    <row r="9" spans="1:19" s="630" customFormat="1" ht="15" customHeight="1">
      <c r="A9" s="626"/>
      <c r="B9" s="648" t="s">
        <v>3</v>
      </c>
      <c r="C9" s="648"/>
      <c r="D9" s="627" t="s">
        <v>460</v>
      </c>
      <c r="E9" s="629" t="s">
        <v>628</v>
      </c>
      <c r="F9" s="629"/>
      <c r="G9" s="629" t="s">
        <v>628</v>
      </c>
      <c r="H9" s="629"/>
      <c r="I9" s="629" t="s">
        <v>628</v>
      </c>
      <c r="J9" s="629"/>
      <c r="K9" s="629" t="s">
        <v>628</v>
      </c>
      <c r="L9" s="629"/>
      <c r="M9" s="629" t="s">
        <v>385</v>
      </c>
      <c r="N9" s="629"/>
      <c r="O9" s="629" t="s">
        <v>385</v>
      </c>
      <c r="P9" s="629"/>
      <c r="Q9" s="629" t="s">
        <v>389</v>
      </c>
      <c r="R9" s="680"/>
    </row>
    <row r="10" spans="1:19" s="630" customFormat="1" ht="15" customHeight="1">
      <c r="A10" s="587"/>
      <c r="B10" s="635" t="s">
        <v>5</v>
      </c>
      <c r="C10" s="648"/>
      <c r="D10" s="632" t="s">
        <v>461</v>
      </c>
      <c r="E10" s="629" t="s">
        <v>376</v>
      </c>
      <c r="F10" s="629"/>
      <c r="G10" s="629" t="s">
        <v>376</v>
      </c>
      <c r="H10" s="629"/>
      <c r="I10" s="629" t="s">
        <v>383</v>
      </c>
      <c r="J10" s="629"/>
      <c r="K10" s="629" t="s">
        <v>383</v>
      </c>
      <c r="L10" s="629"/>
      <c r="M10" s="629" t="s">
        <v>386</v>
      </c>
      <c r="N10" s="634"/>
      <c r="O10" s="629" t="s">
        <v>386</v>
      </c>
      <c r="P10" s="637"/>
      <c r="Q10" s="629" t="s">
        <v>390</v>
      </c>
      <c r="R10" s="680"/>
    </row>
    <row r="11" spans="1:19" s="630" customFormat="1" ht="15" customHeight="1">
      <c r="A11" s="631"/>
      <c r="C11" s="626"/>
      <c r="D11" s="626"/>
      <c r="E11" s="629" t="s">
        <v>377</v>
      </c>
      <c r="F11" s="629"/>
      <c r="G11" s="629" t="s">
        <v>381</v>
      </c>
      <c r="H11" s="629"/>
      <c r="I11" s="629" t="s">
        <v>377</v>
      </c>
      <c r="J11" s="629"/>
      <c r="K11" s="629" t="s">
        <v>381</v>
      </c>
      <c r="L11" s="629"/>
      <c r="M11" s="629" t="s">
        <v>377</v>
      </c>
      <c r="N11" s="629"/>
      <c r="O11" s="629" t="s">
        <v>381</v>
      </c>
      <c r="P11" s="637"/>
      <c r="Q11" s="634" t="s">
        <v>391</v>
      </c>
      <c r="R11" s="680"/>
    </row>
    <row r="12" spans="1:19" s="630" customFormat="1" ht="14.25" customHeight="1">
      <c r="A12" s="626"/>
      <c r="C12" s="626"/>
      <c r="D12" s="626"/>
      <c r="E12" s="634" t="s">
        <v>378</v>
      </c>
      <c r="F12" s="634"/>
      <c r="G12" s="634" t="s">
        <v>382</v>
      </c>
      <c r="H12" s="634"/>
      <c r="I12" s="634" t="s">
        <v>378</v>
      </c>
      <c r="J12" s="634"/>
      <c r="K12" s="634" t="s">
        <v>382</v>
      </c>
      <c r="L12" s="634"/>
      <c r="M12" s="634" t="s">
        <v>378</v>
      </c>
      <c r="N12" s="629"/>
      <c r="O12" s="634" t="s">
        <v>382</v>
      </c>
      <c r="P12" s="637"/>
      <c r="Q12" s="634" t="s">
        <v>392</v>
      </c>
      <c r="R12" s="680"/>
    </row>
    <row r="13" spans="1:19" s="630" customFormat="1" ht="14.25" customHeight="1">
      <c r="A13" s="626"/>
      <c r="B13" s="626"/>
      <c r="C13" s="626"/>
      <c r="D13" s="626"/>
      <c r="E13" s="634" t="s">
        <v>379</v>
      </c>
      <c r="F13" s="629"/>
      <c r="G13" s="634" t="s">
        <v>379</v>
      </c>
      <c r="H13" s="634"/>
      <c r="I13" s="634" t="s">
        <v>384</v>
      </c>
      <c r="J13" s="638"/>
      <c r="K13" s="634" t="s">
        <v>384</v>
      </c>
      <c r="L13" s="634"/>
      <c r="M13" s="634" t="s">
        <v>387</v>
      </c>
      <c r="N13" s="629"/>
      <c r="O13" s="634" t="s">
        <v>387</v>
      </c>
      <c r="P13" s="629"/>
      <c r="Q13" s="634"/>
      <c r="R13" s="680"/>
    </row>
    <row r="14" spans="1:19" s="630" customFormat="1" ht="14.25" customHeight="1">
      <c r="A14" s="626"/>
      <c r="B14" s="626"/>
      <c r="C14" s="626"/>
      <c r="D14" s="626"/>
      <c r="E14" s="634" t="s">
        <v>380</v>
      </c>
      <c r="F14" s="629"/>
      <c r="G14" s="634" t="s">
        <v>380</v>
      </c>
      <c r="H14" s="634"/>
      <c r="I14" s="634" t="s">
        <v>380</v>
      </c>
      <c r="J14" s="638"/>
      <c r="K14" s="634" t="s">
        <v>380</v>
      </c>
      <c r="L14" s="634"/>
      <c r="M14" s="634" t="s">
        <v>388</v>
      </c>
      <c r="N14" s="629"/>
      <c r="O14" s="634" t="s">
        <v>388</v>
      </c>
      <c r="P14" s="629"/>
      <c r="Q14" s="634"/>
      <c r="R14" s="680"/>
    </row>
    <row r="15" spans="1:19" s="630" customFormat="1" ht="5.25" customHeight="1">
      <c r="A15" s="641"/>
      <c r="B15" s="670"/>
      <c r="C15" s="670"/>
      <c r="D15" s="670"/>
      <c r="E15" s="670"/>
      <c r="F15" s="670"/>
      <c r="G15" s="670"/>
      <c r="H15" s="670"/>
      <c r="I15" s="670"/>
      <c r="J15" s="670"/>
      <c r="K15" s="670"/>
      <c r="L15" s="670"/>
      <c r="M15" s="670"/>
      <c r="N15" s="670"/>
      <c r="O15" s="670"/>
      <c r="P15" s="670"/>
      <c r="Q15" s="670"/>
      <c r="R15" s="698"/>
    </row>
    <row r="16" spans="1:19" s="630" customFormat="1" ht="8.1" customHeight="1">
      <c r="B16" s="680"/>
      <c r="C16" s="680"/>
      <c r="D16" s="680"/>
      <c r="E16" s="680"/>
      <c r="F16" s="680"/>
      <c r="G16" s="680"/>
      <c r="H16" s="680"/>
      <c r="I16" s="680"/>
      <c r="J16" s="680"/>
      <c r="K16" s="680"/>
      <c r="L16" s="680"/>
      <c r="M16" s="680"/>
      <c r="N16" s="680"/>
      <c r="O16" s="680"/>
      <c r="P16" s="646"/>
      <c r="Q16" s="680"/>
      <c r="R16" s="680"/>
      <c r="S16" s="680"/>
    </row>
    <row r="17" spans="1:18" s="630" customFormat="1" ht="13.5">
      <c r="A17" s="648"/>
      <c r="B17" s="587" t="s">
        <v>533</v>
      </c>
      <c r="C17" s="650"/>
      <c r="D17" s="121">
        <v>2022</v>
      </c>
      <c r="E17" s="649">
        <f t="shared" ref="E17:J19" si="0">SUM(E21,E25,E29,E33,E37,E41,E45,E49,E53,E57,E61,E65,E69,E73,E78,E82)</f>
        <v>10</v>
      </c>
      <c r="F17" s="649">
        <f t="shared" si="0"/>
        <v>0</v>
      </c>
      <c r="G17" s="649">
        <f t="shared" si="0"/>
        <v>2</v>
      </c>
      <c r="H17" s="649">
        <f t="shared" si="0"/>
        <v>0</v>
      </c>
      <c r="I17" s="649">
        <f t="shared" si="0"/>
        <v>24</v>
      </c>
      <c r="J17" s="649">
        <f t="shared" si="0"/>
        <v>0</v>
      </c>
      <c r="K17" s="664" t="s">
        <v>432</v>
      </c>
      <c r="L17" s="664"/>
      <c r="M17" s="649">
        <f t="shared" ref="M17:Q19" si="1">SUM(M21,M25,M29,M33,M37,M41,M45,M49,M53,M57,M61,M65,M69,M73,M78,M82)</f>
        <v>5</v>
      </c>
      <c r="N17" s="649">
        <f t="shared" si="1"/>
        <v>0</v>
      </c>
      <c r="O17" s="649">
        <f t="shared" si="1"/>
        <v>1</v>
      </c>
      <c r="P17" s="649">
        <f t="shared" si="1"/>
        <v>0</v>
      </c>
      <c r="Q17" s="649">
        <f t="shared" si="1"/>
        <v>13</v>
      </c>
      <c r="R17" s="649"/>
    </row>
    <row r="18" spans="1:18" s="630" customFormat="1" ht="13.5">
      <c r="A18" s="648"/>
      <c r="B18" s="648"/>
      <c r="C18" s="650"/>
      <c r="D18" s="121">
        <v>2023</v>
      </c>
      <c r="E18" s="649">
        <f t="shared" si="0"/>
        <v>30</v>
      </c>
      <c r="F18" s="649">
        <f t="shared" si="0"/>
        <v>0</v>
      </c>
      <c r="G18" s="649">
        <f t="shared" si="0"/>
        <v>1</v>
      </c>
      <c r="H18" s="649">
        <f t="shared" si="0"/>
        <v>0</v>
      </c>
      <c r="I18" s="649">
        <f t="shared" si="0"/>
        <v>24</v>
      </c>
      <c r="J18" s="649">
        <f t="shared" si="0"/>
        <v>0</v>
      </c>
      <c r="K18" s="664" t="s">
        <v>432</v>
      </c>
      <c r="L18" s="664"/>
      <c r="M18" s="649">
        <f t="shared" si="1"/>
        <v>5</v>
      </c>
      <c r="N18" s="649">
        <f t="shared" si="1"/>
        <v>0</v>
      </c>
      <c r="O18" s="649">
        <f t="shared" si="1"/>
        <v>4</v>
      </c>
      <c r="P18" s="649">
        <f t="shared" si="1"/>
        <v>0</v>
      </c>
      <c r="Q18" s="649">
        <f t="shared" si="1"/>
        <v>11</v>
      </c>
      <c r="R18" s="649"/>
    </row>
    <row r="19" spans="1:18" s="630" customFormat="1" ht="13.5">
      <c r="A19" s="648"/>
      <c r="B19" s="648"/>
      <c r="C19" s="650"/>
      <c r="D19" s="121">
        <v>2024</v>
      </c>
      <c r="E19" s="649">
        <f t="shared" si="0"/>
        <v>23</v>
      </c>
      <c r="F19" s="649">
        <f t="shared" si="0"/>
        <v>0</v>
      </c>
      <c r="G19" s="649">
        <f t="shared" si="0"/>
        <v>1</v>
      </c>
      <c r="H19" s="649">
        <f t="shared" si="0"/>
        <v>0</v>
      </c>
      <c r="I19" s="649">
        <f t="shared" si="0"/>
        <v>31</v>
      </c>
      <c r="J19" s="649">
        <f t="shared" si="0"/>
        <v>0</v>
      </c>
      <c r="K19" s="664" t="s">
        <v>432</v>
      </c>
      <c r="L19" s="664"/>
      <c r="M19" s="649">
        <f t="shared" si="1"/>
        <v>3</v>
      </c>
      <c r="N19" s="649">
        <f t="shared" si="1"/>
        <v>0</v>
      </c>
      <c r="O19" s="649">
        <f t="shared" si="1"/>
        <v>6</v>
      </c>
      <c r="P19" s="649">
        <f t="shared" si="1"/>
        <v>0</v>
      </c>
      <c r="Q19" s="649">
        <f t="shared" si="1"/>
        <v>9</v>
      </c>
      <c r="R19" s="649"/>
    </row>
    <row r="20" spans="1:18" s="630" customFormat="1" ht="13.5">
      <c r="A20" s="648"/>
      <c r="B20" s="648"/>
      <c r="C20" s="650"/>
      <c r="D20" s="127"/>
      <c r="E20" s="595"/>
      <c r="F20" s="595"/>
      <c r="G20" s="651"/>
      <c r="H20" s="595"/>
      <c r="I20" s="595"/>
      <c r="J20" s="595"/>
      <c r="K20" s="651"/>
      <c r="L20" s="651"/>
      <c r="M20" s="595"/>
      <c r="N20" s="595"/>
      <c r="O20" s="595"/>
      <c r="P20" s="595"/>
      <c r="Q20" s="651"/>
      <c r="R20" s="653"/>
    </row>
    <row r="21" spans="1:18" s="630" customFormat="1" ht="13.5">
      <c r="A21" s="626"/>
      <c r="B21" s="674" t="s">
        <v>6</v>
      </c>
      <c r="C21" s="653"/>
      <c r="D21" s="127">
        <v>2022</v>
      </c>
      <c r="E21" s="396">
        <v>1</v>
      </c>
      <c r="F21" s="396"/>
      <c r="G21" s="398" t="s">
        <v>432</v>
      </c>
      <c r="H21" s="396"/>
      <c r="I21" s="396">
        <v>4</v>
      </c>
      <c r="J21" s="396"/>
      <c r="K21" s="398" t="s">
        <v>432</v>
      </c>
      <c r="L21" s="398"/>
      <c r="M21" s="398">
        <v>2</v>
      </c>
      <c r="N21" s="135"/>
      <c r="O21" s="398" t="s">
        <v>432</v>
      </c>
      <c r="P21" s="135"/>
      <c r="Q21" s="398">
        <v>1</v>
      </c>
      <c r="R21" s="653"/>
    </row>
    <row r="22" spans="1:18" s="630" customFormat="1" ht="13.5">
      <c r="A22" s="626"/>
      <c r="B22" s="674"/>
      <c r="C22" s="653"/>
      <c r="D22" s="127">
        <v>2023</v>
      </c>
      <c r="E22" s="396">
        <v>1</v>
      </c>
      <c r="F22" s="396"/>
      <c r="G22" s="398">
        <v>1</v>
      </c>
      <c r="H22" s="396"/>
      <c r="I22" s="396">
        <v>3</v>
      </c>
      <c r="J22" s="396"/>
      <c r="K22" s="398" t="s">
        <v>432</v>
      </c>
      <c r="L22" s="398"/>
      <c r="M22" s="398" t="s">
        <v>432</v>
      </c>
      <c r="N22" s="135"/>
      <c r="O22" s="398" t="s">
        <v>432</v>
      </c>
      <c r="P22" s="135"/>
      <c r="Q22" s="398">
        <v>3</v>
      </c>
      <c r="R22" s="653"/>
    </row>
    <row r="23" spans="1:18" s="630" customFormat="1" ht="13.5">
      <c r="A23" s="626"/>
      <c r="B23" s="674"/>
      <c r="C23" s="653"/>
      <c r="D23" s="127">
        <v>2024</v>
      </c>
      <c r="E23" s="396" t="s">
        <v>432</v>
      </c>
      <c r="F23" s="396"/>
      <c r="G23" s="398" t="s">
        <v>432</v>
      </c>
      <c r="H23" s="396"/>
      <c r="I23" s="396">
        <v>1</v>
      </c>
      <c r="J23" s="396"/>
      <c r="K23" s="398" t="s">
        <v>432</v>
      </c>
      <c r="L23" s="398"/>
      <c r="M23" s="398" t="s">
        <v>432</v>
      </c>
      <c r="N23" s="135"/>
      <c r="O23" s="398">
        <v>2</v>
      </c>
      <c r="P23" s="135"/>
      <c r="Q23" s="398" t="s">
        <v>432</v>
      </c>
      <c r="R23" s="653"/>
    </row>
    <row r="24" spans="1:18" s="630" customFormat="1" ht="13.5">
      <c r="A24" s="626"/>
      <c r="B24" s="674"/>
      <c r="C24" s="653"/>
      <c r="D24" s="127"/>
      <c r="E24" s="396"/>
      <c r="F24" s="396"/>
      <c r="G24" s="398"/>
      <c r="H24" s="396"/>
      <c r="I24" s="396"/>
      <c r="J24" s="396"/>
      <c r="K24" s="398"/>
      <c r="L24" s="398"/>
      <c r="M24" s="398"/>
      <c r="N24" s="135"/>
      <c r="O24" s="398"/>
      <c r="P24" s="135"/>
      <c r="Q24" s="398"/>
      <c r="R24" s="653"/>
    </row>
    <row r="25" spans="1:18" s="630" customFormat="1" ht="13.5">
      <c r="A25" s="626"/>
      <c r="B25" s="674" t="s">
        <v>7</v>
      </c>
      <c r="C25" s="653"/>
      <c r="D25" s="127">
        <v>2022</v>
      </c>
      <c r="E25" s="396">
        <v>2</v>
      </c>
      <c r="F25" s="396"/>
      <c r="G25" s="398" t="s">
        <v>432</v>
      </c>
      <c r="H25" s="396"/>
      <c r="I25" s="396">
        <v>2</v>
      </c>
      <c r="J25" s="396"/>
      <c r="K25" s="398" t="s">
        <v>432</v>
      </c>
      <c r="L25" s="398"/>
      <c r="M25" s="398">
        <v>1</v>
      </c>
      <c r="N25" s="135"/>
      <c r="O25" s="398" t="s">
        <v>432</v>
      </c>
      <c r="P25" s="135"/>
      <c r="Q25" s="398">
        <v>3</v>
      </c>
      <c r="R25" s="653"/>
    </row>
    <row r="26" spans="1:18" s="630" customFormat="1" ht="13.5">
      <c r="A26" s="626"/>
      <c r="B26" s="674"/>
      <c r="C26" s="653"/>
      <c r="D26" s="127">
        <v>2023</v>
      </c>
      <c r="E26" s="396">
        <v>1</v>
      </c>
      <c r="F26" s="396"/>
      <c r="G26" s="398" t="s">
        <v>432</v>
      </c>
      <c r="H26" s="396"/>
      <c r="I26" s="396">
        <v>2</v>
      </c>
      <c r="J26" s="396"/>
      <c r="K26" s="398" t="s">
        <v>432</v>
      </c>
      <c r="L26" s="398"/>
      <c r="M26" s="398">
        <v>1</v>
      </c>
      <c r="N26" s="135"/>
      <c r="O26" s="398" t="s">
        <v>432</v>
      </c>
      <c r="P26" s="135"/>
      <c r="Q26" s="398" t="s">
        <v>432</v>
      </c>
      <c r="R26" s="653"/>
    </row>
    <row r="27" spans="1:18" s="630" customFormat="1" ht="13.5">
      <c r="A27" s="626"/>
      <c r="B27" s="674"/>
      <c r="C27" s="653"/>
      <c r="D27" s="127">
        <v>2024</v>
      </c>
      <c r="E27" s="396">
        <v>1</v>
      </c>
      <c r="F27" s="396"/>
      <c r="G27" s="398">
        <v>1</v>
      </c>
      <c r="H27" s="396"/>
      <c r="I27" s="396">
        <v>3</v>
      </c>
      <c r="J27" s="396"/>
      <c r="K27" s="398">
        <v>1</v>
      </c>
      <c r="L27" s="398"/>
      <c r="M27" s="398" t="s">
        <v>432</v>
      </c>
      <c r="N27" s="135"/>
      <c r="O27" s="398">
        <v>1</v>
      </c>
      <c r="P27" s="135"/>
      <c r="Q27" s="398">
        <v>2</v>
      </c>
      <c r="R27" s="653"/>
    </row>
    <row r="28" spans="1:18" s="630" customFormat="1" ht="13.5">
      <c r="A28" s="626"/>
      <c r="B28" s="674"/>
      <c r="C28" s="653"/>
      <c r="D28" s="127"/>
      <c r="E28" s="396"/>
      <c r="F28" s="396"/>
      <c r="G28" s="398"/>
      <c r="H28" s="396"/>
      <c r="I28" s="396"/>
      <c r="J28" s="396"/>
      <c r="K28" s="398"/>
      <c r="L28" s="398"/>
      <c r="M28" s="398"/>
      <c r="N28" s="135"/>
      <c r="O28" s="398"/>
      <c r="P28" s="135"/>
      <c r="Q28" s="398"/>
      <c r="R28" s="653"/>
    </row>
    <row r="29" spans="1:18" s="630" customFormat="1" ht="13.5">
      <c r="A29" s="626"/>
      <c r="B29" s="674" t="s">
        <v>8</v>
      </c>
      <c r="C29" s="653"/>
      <c r="D29" s="127">
        <v>2022</v>
      </c>
      <c r="E29" s="396">
        <v>1</v>
      </c>
      <c r="F29" s="396"/>
      <c r="G29" s="398" t="s">
        <v>432</v>
      </c>
      <c r="H29" s="396"/>
      <c r="I29" s="396">
        <v>1</v>
      </c>
      <c r="J29" s="396"/>
      <c r="K29" s="398" t="s">
        <v>432</v>
      </c>
      <c r="L29" s="398"/>
      <c r="M29" s="398" t="s">
        <v>432</v>
      </c>
      <c r="N29" s="135"/>
      <c r="O29" s="398" t="s">
        <v>432</v>
      </c>
      <c r="P29" s="135"/>
      <c r="Q29" s="398" t="s">
        <v>432</v>
      </c>
      <c r="R29" s="653"/>
    </row>
    <row r="30" spans="1:18" s="630" customFormat="1" ht="13.5">
      <c r="A30" s="626"/>
      <c r="B30" s="674"/>
      <c r="C30" s="653"/>
      <c r="D30" s="127">
        <v>2023</v>
      </c>
      <c r="E30" s="396" t="s">
        <v>432</v>
      </c>
      <c r="F30" s="396"/>
      <c r="G30" s="398" t="s">
        <v>432</v>
      </c>
      <c r="H30" s="396"/>
      <c r="I30" s="396" t="s">
        <v>432</v>
      </c>
      <c r="J30" s="396"/>
      <c r="K30" s="398" t="s">
        <v>432</v>
      </c>
      <c r="L30" s="398"/>
      <c r="M30" s="398" t="s">
        <v>432</v>
      </c>
      <c r="N30" s="135"/>
      <c r="O30" s="398" t="s">
        <v>432</v>
      </c>
      <c r="P30" s="135"/>
      <c r="Q30" s="398" t="s">
        <v>432</v>
      </c>
      <c r="R30" s="653"/>
    </row>
    <row r="31" spans="1:18" s="630" customFormat="1" ht="13.5">
      <c r="A31" s="626"/>
      <c r="B31" s="674"/>
      <c r="C31" s="653"/>
      <c r="D31" s="127">
        <v>2024</v>
      </c>
      <c r="E31" s="396" t="s">
        <v>432</v>
      </c>
      <c r="F31" s="396"/>
      <c r="G31" s="398" t="s">
        <v>432</v>
      </c>
      <c r="H31" s="396"/>
      <c r="I31" s="396" t="s">
        <v>432</v>
      </c>
      <c r="J31" s="396"/>
      <c r="K31" s="398" t="s">
        <v>432</v>
      </c>
      <c r="L31" s="398"/>
      <c r="M31" s="398" t="s">
        <v>432</v>
      </c>
      <c r="N31" s="135"/>
      <c r="O31" s="398" t="s">
        <v>432</v>
      </c>
      <c r="P31" s="135"/>
      <c r="Q31" s="398" t="s">
        <v>432</v>
      </c>
      <c r="R31" s="653"/>
    </row>
    <row r="32" spans="1:18" s="630" customFormat="1" ht="13.5">
      <c r="A32" s="626"/>
      <c r="B32" s="674"/>
      <c r="C32" s="653"/>
      <c r="D32" s="127"/>
      <c r="E32" s="396"/>
      <c r="F32" s="396"/>
      <c r="G32" s="398"/>
      <c r="H32" s="396"/>
      <c r="I32" s="396"/>
      <c r="J32" s="396"/>
      <c r="K32" s="398"/>
      <c r="L32" s="398"/>
      <c r="M32" s="398"/>
      <c r="N32" s="135"/>
      <c r="O32" s="398"/>
      <c r="P32" s="135"/>
      <c r="Q32" s="398"/>
      <c r="R32" s="653"/>
    </row>
    <row r="33" spans="1:18" s="630" customFormat="1" ht="13.5">
      <c r="A33" s="626"/>
      <c r="B33" s="674" t="s">
        <v>9</v>
      </c>
      <c r="C33" s="653"/>
      <c r="D33" s="127">
        <v>2022</v>
      </c>
      <c r="E33" s="396">
        <v>1</v>
      </c>
      <c r="F33" s="396"/>
      <c r="G33" s="398" t="s">
        <v>432</v>
      </c>
      <c r="H33" s="396"/>
      <c r="I33" s="396">
        <v>1</v>
      </c>
      <c r="J33" s="396"/>
      <c r="K33" s="398" t="s">
        <v>432</v>
      </c>
      <c r="L33" s="398"/>
      <c r="M33" s="398" t="s">
        <v>432</v>
      </c>
      <c r="N33" s="135"/>
      <c r="O33" s="398" t="s">
        <v>432</v>
      </c>
      <c r="P33" s="135"/>
      <c r="Q33" s="398" t="s">
        <v>432</v>
      </c>
      <c r="R33" s="653"/>
    </row>
    <row r="34" spans="1:18" s="630" customFormat="1" ht="13.5">
      <c r="A34" s="626"/>
      <c r="B34" s="674"/>
      <c r="C34" s="653"/>
      <c r="D34" s="127">
        <v>2023</v>
      </c>
      <c r="E34" s="396" t="s">
        <v>432</v>
      </c>
      <c r="F34" s="396"/>
      <c r="G34" s="398" t="s">
        <v>432</v>
      </c>
      <c r="H34" s="396"/>
      <c r="I34" s="396">
        <v>1</v>
      </c>
      <c r="J34" s="396"/>
      <c r="K34" s="398" t="s">
        <v>432</v>
      </c>
      <c r="L34" s="398"/>
      <c r="M34" s="398" t="s">
        <v>432</v>
      </c>
      <c r="N34" s="135"/>
      <c r="O34" s="398" t="s">
        <v>432</v>
      </c>
      <c r="P34" s="135"/>
      <c r="Q34" s="398" t="s">
        <v>432</v>
      </c>
      <c r="R34" s="653"/>
    </row>
    <row r="35" spans="1:18" s="630" customFormat="1" ht="13.5">
      <c r="A35" s="626"/>
      <c r="B35" s="674"/>
      <c r="C35" s="653"/>
      <c r="D35" s="127">
        <v>2024</v>
      </c>
      <c r="E35" s="396">
        <v>1</v>
      </c>
      <c r="F35" s="396"/>
      <c r="G35" s="398" t="s">
        <v>432</v>
      </c>
      <c r="H35" s="396"/>
      <c r="I35" s="396" t="s">
        <v>432</v>
      </c>
      <c r="J35" s="396"/>
      <c r="K35" s="398" t="s">
        <v>432</v>
      </c>
      <c r="L35" s="398"/>
      <c r="M35" s="398" t="s">
        <v>432</v>
      </c>
      <c r="N35" s="135"/>
      <c r="O35" s="398" t="s">
        <v>432</v>
      </c>
      <c r="P35" s="135"/>
      <c r="Q35" s="398" t="s">
        <v>432</v>
      </c>
      <c r="R35" s="653"/>
    </row>
    <row r="36" spans="1:18" s="630" customFormat="1" ht="13.5">
      <c r="A36" s="626"/>
      <c r="B36" s="674"/>
      <c r="C36" s="653"/>
      <c r="D36" s="127"/>
      <c r="E36" s="396"/>
      <c r="F36" s="396"/>
      <c r="G36" s="398"/>
      <c r="H36" s="396"/>
      <c r="I36" s="396"/>
      <c r="J36" s="396"/>
      <c r="K36" s="398"/>
      <c r="L36" s="398"/>
      <c r="M36" s="398"/>
      <c r="N36" s="135"/>
      <c r="O36" s="398"/>
      <c r="P36" s="135"/>
      <c r="Q36" s="398"/>
      <c r="R36" s="653"/>
    </row>
    <row r="37" spans="1:18" s="630" customFormat="1" ht="13.5">
      <c r="A37" s="626"/>
      <c r="B37" s="674" t="s">
        <v>10</v>
      </c>
      <c r="C37" s="653"/>
      <c r="D37" s="127">
        <v>2022</v>
      </c>
      <c r="E37" s="396" t="s">
        <v>432</v>
      </c>
      <c r="F37" s="396"/>
      <c r="G37" s="398">
        <v>1</v>
      </c>
      <c r="H37" s="396"/>
      <c r="I37" s="396">
        <v>4</v>
      </c>
      <c r="J37" s="396"/>
      <c r="K37" s="398">
        <v>1</v>
      </c>
      <c r="L37" s="398"/>
      <c r="M37" s="398">
        <v>2</v>
      </c>
      <c r="N37" s="135"/>
      <c r="O37" s="398" t="s">
        <v>432</v>
      </c>
      <c r="P37" s="135"/>
      <c r="Q37" s="398">
        <v>1</v>
      </c>
      <c r="R37" s="653"/>
    </row>
    <row r="38" spans="1:18" s="630" customFormat="1" ht="13.5">
      <c r="A38" s="626"/>
      <c r="B38" s="674"/>
      <c r="C38" s="653"/>
      <c r="D38" s="127">
        <v>2023</v>
      </c>
      <c r="E38" s="396">
        <v>6</v>
      </c>
      <c r="F38" s="396"/>
      <c r="G38" s="398" t="s">
        <v>432</v>
      </c>
      <c r="H38" s="396"/>
      <c r="I38" s="396">
        <v>2</v>
      </c>
      <c r="J38" s="396"/>
      <c r="K38" s="398" t="s">
        <v>432</v>
      </c>
      <c r="L38" s="398"/>
      <c r="M38" s="398" t="s">
        <v>432</v>
      </c>
      <c r="N38" s="135"/>
      <c r="O38" s="398">
        <v>1</v>
      </c>
      <c r="P38" s="135"/>
      <c r="Q38" s="398">
        <v>2</v>
      </c>
      <c r="R38" s="653"/>
    </row>
    <row r="39" spans="1:18" s="630" customFormat="1" ht="13.5">
      <c r="A39" s="626"/>
      <c r="B39" s="674"/>
      <c r="C39" s="653"/>
      <c r="D39" s="127">
        <v>2024</v>
      </c>
      <c r="E39" s="396">
        <v>4</v>
      </c>
      <c r="F39" s="396"/>
      <c r="G39" s="398" t="s">
        <v>432</v>
      </c>
      <c r="H39" s="396"/>
      <c r="I39" s="396">
        <v>3</v>
      </c>
      <c r="J39" s="396"/>
      <c r="K39" s="398" t="s">
        <v>432</v>
      </c>
      <c r="L39" s="398"/>
      <c r="M39" s="398" t="s">
        <v>432</v>
      </c>
      <c r="N39" s="135"/>
      <c r="O39" s="398">
        <v>1</v>
      </c>
      <c r="P39" s="135"/>
      <c r="Q39" s="398" t="s">
        <v>432</v>
      </c>
      <c r="R39" s="653"/>
    </row>
    <row r="40" spans="1:18" s="630" customFormat="1" ht="13.5">
      <c r="A40" s="626"/>
      <c r="B40" s="674"/>
      <c r="C40" s="653"/>
      <c r="D40" s="127"/>
      <c r="E40" s="396"/>
      <c r="F40" s="396"/>
      <c r="G40" s="398"/>
      <c r="H40" s="396"/>
      <c r="I40" s="396"/>
      <c r="J40" s="396"/>
      <c r="K40" s="398"/>
      <c r="L40" s="398"/>
      <c r="M40" s="398"/>
      <c r="N40" s="135"/>
      <c r="O40" s="398"/>
      <c r="P40" s="135"/>
      <c r="Q40" s="398"/>
      <c r="R40" s="653"/>
    </row>
    <row r="41" spans="1:18" s="630" customFormat="1" ht="13.5">
      <c r="A41" s="626"/>
      <c r="B41" s="674" t="s">
        <v>11</v>
      </c>
      <c r="C41" s="653"/>
      <c r="D41" s="127">
        <v>2022</v>
      </c>
      <c r="E41" s="396" t="s">
        <v>432</v>
      </c>
      <c r="F41" s="396"/>
      <c r="G41" s="398" t="s">
        <v>432</v>
      </c>
      <c r="H41" s="396"/>
      <c r="I41" s="396" t="s">
        <v>432</v>
      </c>
      <c r="J41" s="396"/>
      <c r="K41" s="398" t="s">
        <v>432</v>
      </c>
      <c r="L41" s="398"/>
      <c r="M41" s="398" t="s">
        <v>432</v>
      </c>
      <c r="N41" s="135"/>
      <c r="O41" s="398" t="s">
        <v>432</v>
      </c>
      <c r="P41" s="135"/>
      <c r="Q41" s="398" t="s">
        <v>432</v>
      </c>
      <c r="R41" s="653"/>
    </row>
    <row r="42" spans="1:18" s="630" customFormat="1" ht="13.5">
      <c r="A42" s="626"/>
      <c r="B42" s="674"/>
      <c r="C42" s="653"/>
      <c r="D42" s="127">
        <v>2023</v>
      </c>
      <c r="E42" s="396">
        <v>1</v>
      </c>
      <c r="F42" s="396"/>
      <c r="G42" s="398" t="s">
        <v>432</v>
      </c>
      <c r="H42" s="396"/>
      <c r="I42" s="396">
        <v>1</v>
      </c>
      <c r="J42" s="396"/>
      <c r="K42" s="398" t="s">
        <v>432</v>
      </c>
      <c r="L42" s="398"/>
      <c r="M42" s="398" t="s">
        <v>432</v>
      </c>
      <c r="N42" s="135"/>
      <c r="O42" s="398" t="s">
        <v>432</v>
      </c>
      <c r="P42" s="135"/>
      <c r="Q42" s="398">
        <v>1</v>
      </c>
      <c r="R42" s="653"/>
    </row>
    <row r="43" spans="1:18" s="630" customFormat="1" ht="13.5">
      <c r="A43" s="626"/>
      <c r="B43" s="674"/>
      <c r="C43" s="653"/>
      <c r="D43" s="127">
        <v>2024</v>
      </c>
      <c r="E43" s="396">
        <v>1</v>
      </c>
      <c r="F43" s="396"/>
      <c r="G43" s="398" t="s">
        <v>432</v>
      </c>
      <c r="H43" s="396"/>
      <c r="I43" s="396">
        <v>11</v>
      </c>
      <c r="J43" s="396"/>
      <c r="K43" s="398" t="s">
        <v>432</v>
      </c>
      <c r="L43" s="398"/>
      <c r="M43" s="398" t="s">
        <v>432</v>
      </c>
      <c r="N43" s="135"/>
      <c r="O43" s="398" t="s">
        <v>432</v>
      </c>
      <c r="P43" s="135"/>
      <c r="Q43" s="398">
        <v>1</v>
      </c>
      <c r="R43" s="653"/>
    </row>
    <row r="44" spans="1:18" s="630" customFormat="1" ht="13.5">
      <c r="A44" s="626"/>
      <c r="B44" s="674"/>
      <c r="C44" s="653"/>
      <c r="D44" s="127"/>
      <c r="E44" s="396"/>
      <c r="F44" s="396"/>
      <c r="G44" s="398"/>
      <c r="H44" s="396"/>
      <c r="I44" s="396"/>
      <c r="J44" s="396"/>
      <c r="K44" s="398"/>
      <c r="L44" s="398"/>
      <c r="M44" s="398"/>
      <c r="N44" s="135"/>
      <c r="O44" s="398"/>
      <c r="P44" s="135"/>
      <c r="Q44" s="398"/>
      <c r="R44" s="653"/>
    </row>
    <row r="45" spans="1:18" s="630" customFormat="1" ht="13.5">
      <c r="A45" s="626"/>
      <c r="B45" s="674" t="s">
        <v>12</v>
      </c>
      <c r="C45" s="653"/>
      <c r="D45" s="127">
        <v>2022</v>
      </c>
      <c r="E45" s="396">
        <v>2</v>
      </c>
      <c r="F45" s="396"/>
      <c r="G45" s="398" t="s">
        <v>432</v>
      </c>
      <c r="H45" s="396"/>
      <c r="I45" s="396">
        <v>1</v>
      </c>
      <c r="J45" s="396"/>
      <c r="K45" s="398" t="s">
        <v>432</v>
      </c>
      <c r="L45" s="398"/>
      <c r="M45" s="398" t="s">
        <v>432</v>
      </c>
      <c r="N45" s="135"/>
      <c r="O45" s="398">
        <v>1</v>
      </c>
      <c r="P45" s="135"/>
      <c r="Q45" s="398">
        <v>1</v>
      </c>
      <c r="R45" s="653"/>
    </row>
    <row r="46" spans="1:18" s="630" customFormat="1" ht="13.5">
      <c r="A46" s="626"/>
      <c r="B46" s="674"/>
      <c r="C46" s="653"/>
      <c r="D46" s="127">
        <v>2023</v>
      </c>
      <c r="E46" s="396">
        <v>12</v>
      </c>
      <c r="F46" s="396"/>
      <c r="G46" s="398" t="s">
        <v>432</v>
      </c>
      <c r="H46" s="396"/>
      <c r="I46" s="396">
        <v>12</v>
      </c>
      <c r="J46" s="396"/>
      <c r="K46" s="398" t="s">
        <v>432</v>
      </c>
      <c r="L46" s="398"/>
      <c r="M46" s="398">
        <v>1</v>
      </c>
      <c r="N46" s="135"/>
      <c r="O46" s="398" t="s">
        <v>432</v>
      </c>
      <c r="P46" s="135"/>
      <c r="Q46" s="398">
        <v>3</v>
      </c>
      <c r="R46" s="653"/>
    </row>
    <row r="47" spans="1:18" s="630" customFormat="1" ht="13.5">
      <c r="A47" s="626"/>
      <c r="B47" s="674"/>
      <c r="C47" s="653"/>
      <c r="D47" s="127">
        <v>2024</v>
      </c>
      <c r="E47" s="396">
        <v>3</v>
      </c>
      <c r="F47" s="396"/>
      <c r="G47" s="398" t="s">
        <v>432</v>
      </c>
      <c r="H47" s="396"/>
      <c r="I47" s="396">
        <v>1</v>
      </c>
      <c r="J47" s="396"/>
      <c r="K47" s="398" t="s">
        <v>432</v>
      </c>
      <c r="L47" s="398"/>
      <c r="M47" s="398">
        <v>1</v>
      </c>
      <c r="N47" s="135"/>
      <c r="O47" s="398">
        <v>1</v>
      </c>
      <c r="P47" s="135"/>
      <c r="Q47" s="398" t="s">
        <v>432</v>
      </c>
      <c r="R47" s="653"/>
    </row>
    <row r="48" spans="1:18" s="630" customFormat="1" ht="13.5">
      <c r="A48" s="626"/>
      <c r="B48" s="674"/>
      <c r="C48" s="653"/>
      <c r="D48" s="127"/>
      <c r="E48" s="396"/>
      <c r="F48" s="396"/>
      <c r="G48" s="398"/>
      <c r="H48" s="396"/>
      <c r="I48" s="396"/>
      <c r="J48" s="396"/>
      <c r="K48" s="398"/>
      <c r="L48" s="398"/>
      <c r="M48" s="398"/>
      <c r="N48" s="135"/>
      <c r="O48" s="398"/>
      <c r="P48" s="135"/>
      <c r="Q48" s="398"/>
      <c r="R48" s="653"/>
    </row>
    <row r="49" spans="1:18" s="630" customFormat="1" ht="13.5">
      <c r="A49" s="626"/>
      <c r="B49" s="674" t="s">
        <v>13</v>
      </c>
      <c r="C49" s="653"/>
      <c r="D49" s="127">
        <v>2022</v>
      </c>
      <c r="E49" s="396" t="s">
        <v>432</v>
      </c>
      <c r="F49" s="396"/>
      <c r="G49" s="398" t="s">
        <v>432</v>
      </c>
      <c r="H49" s="396"/>
      <c r="I49" s="396" t="s">
        <v>432</v>
      </c>
      <c r="J49" s="396"/>
      <c r="K49" s="398">
        <v>1</v>
      </c>
      <c r="L49" s="398"/>
      <c r="M49" s="398" t="s">
        <v>432</v>
      </c>
      <c r="N49" s="135"/>
      <c r="O49" s="398" t="s">
        <v>432</v>
      </c>
      <c r="P49" s="135"/>
      <c r="Q49" s="398" t="s">
        <v>432</v>
      </c>
      <c r="R49" s="653"/>
    </row>
    <row r="50" spans="1:18" s="630" customFormat="1" ht="13.5">
      <c r="A50" s="626"/>
      <c r="B50" s="674"/>
      <c r="C50" s="653"/>
      <c r="D50" s="127">
        <v>2023</v>
      </c>
      <c r="E50" s="396" t="s">
        <v>432</v>
      </c>
      <c r="F50" s="396"/>
      <c r="G50" s="398" t="s">
        <v>432</v>
      </c>
      <c r="H50" s="396"/>
      <c r="I50" s="396" t="s">
        <v>432</v>
      </c>
      <c r="J50" s="396"/>
      <c r="K50" s="398" t="s">
        <v>432</v>
      </c>
      <c r="L50" s="398"/>
      <c r="M50" s="398" t="s">
        <v>432</v>
      </c>
      <c r="N50" s="135"/>
      <c r="O50" s="398" t="s">
        <v>432</v>
      </c>
      <c r="P50" s="135"/>
      <c r="Q50" s="398" t="s">
        <v>432</v>
      </c>
      <c r="R50" s="653"/>
    </row>
    <row r="51" spans="1:18" s="630" customFormat="1" ht="13.5">
      <c r="A51" s="626"/>
      <c r="B51" s="674"/>
      <c r="C51" s="653"/>
      <c r="D51" s="127">
        <v>2024</v>
      </c>
      <c r="E51" s="396" t="s">
        <v>432</v>
      </c>
      <c r="F51" s="396"/>
      <c r="G51" s="398" t="s">
        <v>432</v>
      </c>
      <c r="H51" s="396"/>
      <c r="I51" s="396" t="s">
        <v>432</v>
      </c>
      <c r="J51" s="396"/>
      <c r="K51" s="398" t="s">
        <v>432</v>
      </c>
      <c r="L51" s="398"/>
      <c r="M51" s="398" t="s">
        <v>432</v>
      </c>
      <c r="N51" s="135"/>
      <c r="O51" s="398" t="s">
        <v>432</v>
      </c>
      <c r="P51" s="135"/>
      <c r="Q51" s="398" t="s">
        <v>432</v>
      </c>
      <c r="R51" s="653"/>
    </row>
    <row r="52" spans="1:18" s="630" customFormat="1" ht="13.5">
      <c r="A52" s="626"/>
      <c r="B52" s="674"/>
      <c r="C52" s="653"/>
      <c r="D52" s="127"/>
      <c r="E52" s="396"/>
      <c r="F52" s="396"/>
      <c r="G52" s="398"/>
      <c r="H52" s="396"/>
      <c r="I52" s="396"/>
      <c r="J52" s="396"/>
      <c r="K52" s="398"/>
      <c r="L52" s="398"/>
      <c r="M52" s="398"/>
      <c r="N52" s="135"/>
      <c r="O52" s="398"/>
      <c r="P52" s="135"/>
      <c r="Q52" s="398"/>
      <c r="R52" s="653"/>
    </row>
    <row r="53" spans="1:18" s="630" customFormat="1" ht="13.5">
      <c r="A53" s="626"/>
      <c r="B53" s="674" t="s">
        <v>14</v>
      </c>
      <c r="C53" s="653"/>
      <c r="D53" s="127">
        <v>2022</v>
      </c>
      <c r="E53" s="396">
        <v>1</v>
      </c>
      <c r="F53" s="396"/>
      <c r="G53" s="398" t="s">
        <v>432</v>
      </c>
      <c r="H53" s="396"/>
      <c r="I53" s="396">
        <v>1</v>
      </c>
      <c r="J53" s="396"/>
      <c r="K53" s="398" t="s">
        <v>432</v>
      </c>
      <c r="L53" s="398"/>
      <c r="M53" s="398" t="s">
        <v>432</v>
      </c>
      <c r="N53" s="135"/>
      <c r="O53" s="398" t="s">
        <v>432</v>
      </c>
      <c r="P53" s="135"/>
      <c r="Q53" s="398" t="s">
        <v>432</v>
      </c>
      <c r="R53" s="653"/>
    </row>
    <row r="54" spans="1:18" s="630" customFormat="1" ht="13.5">
      <c r="A54" s="626"/>
      <c r="B54" s="674"/>
      <c r="C54" s="653"/>
      <c r="D54" s="127">
        <v>2023</v>
      </c>
      <c r="E54" s="396">
        <v>2</v>
      </c>
      <c r="F54" s="396"/>
      <c r="G54" s="398" t="s">
        <v>432</v>
      </c>
      <c r="H54" s="396"/>
      <c r="I54" s="396">
        <v>1</v>
      </c>
      <c r="J54" s="396"/>
      <c r="K54" s="398" t="s">
        <v>432</v>
      </c>
      <c r="L54" s="398"/>
      <c r="M54" s="398" t="s">
        <v>432</v>
      </c>
      <c r="N54" s="135"/>
      <c r="O54" s="398" t="s">
        <v>432</v>
      </c>
      <c r="P54" s="135"/>
      <c r="Q54" s="398" t="s">
        <v>432</v>
      </c>
      <c r="R54" s="653"/>
    </row>
    <row r="55" spans="1:18" s="630" customFormat="1" ht="13.5">
      <c r="A55" s="626"/>
      <c r="B55" s="674"/>
      <c r="C55" s="653"/>
      <c r="D55" s="127">
        <v>2024</v>
      </c>
      <c r="E55" s="396">
        <v>3</v>
      </c>
      <c r="F55" s="396"/>
      <c r="G55" s="398" t="s">
        <v>432</v>
      </c>
      <c r="H55" s="396"/>
      <c r="I55" s="396" t="s">
        <v>432</v>
      </c>
      <c r="J55" s="396"/>
      <c r="K55" s="398" t="s">
        <v>432</v>
      </c>
      <c r="L55" s="398"/>
      <c r="M55" s="398" t="s">
        <v>432</v>
      </c>
      <c r="N55" s="135"/>
      <c r="O55" s="398" t="s">
        <v>432</v>
      </c>
      <c r="P55" s="135"/>
      <c r="Q55" s="398" t="s">
        <v>432</v>
      </c>
      <c r="R55" s="653"/>
    </row>
    <row r="56" spans="1:18" s="630" customFormat="1" ht="13.5">
      <c r="A56" s="626"/>
      <c r="B56" s="674"/>
      <c r="C56" s="653"/>
      <c r="D56" s="127"/>
      <c r="E56" s="396"/>
      <c r="F56" s="396"/>
      <c r="G56" s="398"/>
      <c r="H56" s="396"/>
      <c r="I56" s="396"/>
      <c r="J56" s="396"/>
      <c r="K56" s="398"/>
      <c r="L56" s="398"/>
      <c r="M56" s="398"/>
      <c r="N56" s="135"/>
      <c r="O56" s="398"/>
      <c r="P56" s="135"/>
      <c r="Q56" s="398"/>
      <c r="R56" s="653"/>
    </row>
    <row r="57" spans="1:18" s="630" customFormat="1" ht="13.5">
      <c r="A57" s="626"/>
      <c r="B57" s="674" t="s">
        <v>15</v>
      </c>
      <c r="C57" s="654"/>
      <c r="D57" s="127">
        <v>2022</v>
      </c>
      <c r="E57" s="396">
        <v>1</v>
      </c>
      <c r="F57" s="396"/>
      <c r="G57" s="398" t="s">
        <v>432</v>
      </c>
      <c r="H57" s="396"/>
      <c r="I57" s="396">
        <v>2</v>
      </c>
      <c r="J57" s="396"/>
      <c r="K57" s="398" t="s">
        <v>432</v>
      </c>
      <c r="L57" s="398"/>
      <c r="M57" s="398" t="s">
        <v>432</v>
      </c>
      <c r="N57" s="135"/>
      <c r="O57" s="398" t="s">
        <v>432</v>
      </c>
      <c r="P57" s="135"/>
      <c r="Q57" s="398">
        <v>3</v>
      </c>
      <c r="R57" s="653"/>
    </row>
    <row r="58" spans="1:18" s="630" customFormat="1" ht="13.5">
      <c r="A58" s="626"/>
      <c r="B58" s="674"/>
      <c r="C58" s="654"/>
      <c r="D58" s="127">
        <v>2023</v>
      </c>
      <c r="E58" s="396" t="s">
        <v>432</v>
      </c>
      <c r="F58" s="396"/>
      <c r="G58" s="398" t="s">
        <v>432</v>
      </c>
      <c r="H58" s="396"/>
      <c r="I58" s="396" t="s">
        <v>432</v>
      </c>
      <c r="J58" s="396"/>
      <c r="K58" s="398" t="s">
        <v>432</v>
      </c>
      <c r="L58" s="398"/>
      <c r="M58" s="398" t="s">
        <v>432</v>
      </c>
      <c r="N58" s="135"/>
      <c r="O58" s="398" t="s">
        <v>432</v>
      </c>
      <c r="P58" s="135"/>
      <c r="Q58" s="398" t="s">
        <v>432</v>
      </c>
      <c r="R58" s="653"/>
    </row>
    <row r="59" spans="1:18" s="630" customFormat="1" ht="13.5">
      <c r="A59" s="626"/>
      <c r="B59" s="674"/>
      <c r="C59" s="654"/>
      <c r="D59" s="127">
        <v>2024</v>
      </c>
      <c r="E59" s="396">
        <v>5</v>
      </c>
      <c r="F59" s="396"/>
      <c r="G59" s="398" t="s">
        <v>432</v>
      </c>
      <c r="H59" s="396"/>
      <c r="I59" s="396">
        <v>2</v>
      </c>
      <c r="J59" s="396"/>
      <c r="K59" s="398" t="s">
        <v>432</v>
      </c>
      <c r="L59" s="398"/>
      <c r="M59" s="398" t="s">
        <v>432</v>
      </c>
      <c r="N59" s="135"/>
      <c r="O59" s="398" t="s">
        <v>432</v>
      </c>
      <c r="P59" s="135"/>
      <c r="Q59" s="398" t="s">
        <v>432</v>
      </c>
      <c r="R59" s="653"/>
    </row>
    <row r="60" spans="1:18" s="630" customFormat="1" ht="13.5">
      <c r="A60" s="626"/>
      <c r="B60" s="674"/>
      <c r="C60" s="654"/>
      <c r="D60" s="127"/>
      <c r="E60" s="396"/>
      <c r="F60" s="396"/>
      <c r="G60" s="398"/>
      <c r="H60" s="396"/>
      <c r="I60" s="396"/>
      <c r="J60" s="396"/>
      <c r="K60" s="398"/>
      <c r="L60" s="398"/>
      <c r="M60" s="398"/>
      <c r="N60" s="135"/>
      <c r="O60" s="398"/>
      <c r="P60" s="135"/>
      <c r="Q60" s="398"/>
      <c r="R60" s="653"/>
    </row>
    <row r="61" spans="1:18" s="630" customFormat="1" ht="13.5">
      <c r="A61" s="626"/>
      <c r="B61" s="674" t="s">
        <v>16</v>
      </c>
      <c r="C61" s="654"/>
      <c r="D61" s="127">
        <v>2022</v>
      </c>
      <c r="E61" s="396" t="s">
        <v>432</v>
      </c>
      <c r="F61" s="396"/>
      <c r="G61" s="398">
        <v>1</v>
      </c>
      <c r="H61" s="396"/>
      <c r="I61" s="396">
        <v>2</v>
      </c>
      <c r="J61" s="396"/>
      <c r="K61" s="398" t="s">
        <v>432</v>
      </c>
      <c r="L61" s="398"/>
      <c r="M61" s="398" t="s">
        <v>432</v>
      </c>
      <c r="N61" s="135"/>
      <c r="O61" s="398" t="s">
        <v>432</v>
      </c>
      <c r="P61" s="135"/>
      <c r="Q61" s="398">
        <v>1</v>
      </c>
      <c r="R61" s="653"/>
    </row>
    <row r="62" spans="1:18" s="630" customFormat="1" ht="13.5">
      <c r="A62" s="626"/>
      <c r="B62" s="674"/>
      <c r="C62" s="654"/>
      <c r="D62" s="127">
        <v>2023</v>
      </c>
      <c r="E62" s="396" t="s">
        <v>432</v>
      </c>
      <c r="F62" s="396"/>
      <c r="G62" s="398" t="s">
        <v>432</v>
      </c>
      <c r="H62" s="396"/>
      <c r="I62" s="396">
        <v>1</v>
      </c>
      <c r="J62" s="396"/>
      <c r="K62" s="398" t="s">
        <v>432</v>
      </c>
      <c r="L62" s="398"/>
      <c r="M62" s="398" t="s">
        <v>432</v>
      </c>
      <c r="N62" s="135"/>
      <c r="O62" s="398" t="s">
        <v>432</v>
      </c>
      <c r="P62" s="135"/>
      <c r="Q62" s="398">
        <v>1</v>
      </c>
      <c r="R62" s="653"/>
    </row>
    <row r="63" spans="1:18" s="630" customFormat="1" ht="13.5">
      <c r="A63" s="626"/>
      <c r="B63" s="674"/>
      <c r="C63" s="654"/>
      <c r="D63" s="127">
        <v>2024</v>
      </c>
      <c r="E63" s="396" t="s">
        <v>432</v>
      </c>
      <c r="F63" s="396"/>
      <c r="G63" s="398" t="s">
        <v>432</v>
      </c>
      <c r="H63" s="396"/>
      <c r="I63" s="396">
        <v>4</v>
      </c>
      <c r="J63" s="396"/>
      <c r="K63" s="398" t="s">
        <v>432</v>
      </c>
      <c r="L63" s="398"/>
      <c r="M63" s="398" t="s">
        <v>432</v>
      </c>
      <c r="N63" s="135"/>
      <c r="O63" s="398" t="s">
        <v>432</v>
      </c>
      <c r="P63" s="135"/>
      <c r="Q63" s="398" t="s">
        <v>432</v>
      </c>
      <c r="R63" s="653"/>
    </row>
    <row r="64" spans="1:18" s="630" customFormat="1" ht="13.5">
      <c r="A64" s="626"/>
      <c r="B64" s="674"/>
      <c r="C64" s="654"/>
      <c r="D64" s="127"/>
      <c r="E64" s="396"/>
      <c r="F64" s="396"/>
      <c r="G64" s="398"/>
      <c r="H64" s="396"/>
      <c r="I64" s="396"/>
      <c r="J64" s="396"/>
      <c r="K64" s="398"/>
      <c r="L64" s="398"/>
      <c r="M64" s="398"/>
      <c r="N64" s="135"/>
      <c r="O64" s="398"/>
      <c r="P64" s="135"/>
      <c r="Q64" s="398"/>
      <c r="R64" s="653"/>
    </row>
    <row r="65" spans="1:18" s="630" customFormat="1" ht="13.5">
      <c r="A65" s="626"/>
      <c r="B65" s="674" t="s">
        <v>17</v>
      </c>
      <c r="C65" s="654"/>
      <c r="D65" s="127">
        <v>2022</v>
      </c>
      <c r="E65" s="396">
        <v>1</v>
      </c>
      <c r="F65" s="396"/>
      <c r="G65" s="398" t="s">
        <v>432</v>
      </c>
      <c r="H65" s="396"/>
      <c r="I65" s="396">
        <v>5</v>
      </c>
      <c r="J65" s="396"/>
      <c r="K65" s="398" t="s">
        <v>432</v>
      </c>
      <c r="L65" s="398"/>
      <c r="M65" s="398" t="s">
        <v>432</v>
      </c>
      <c r="N65" s="135"/>
      <c r="O65" s="398" t="s">
        <v>432</v>
      </c>
      <c r="P65" s="135"/>
      <c r="Q65" s="398">
        <v>2</v>
      </c>
      <c r="R65" s="653"/>
    </row>
    <row r="66" spans="1:18" s="630" customFormat="1" ht="13.5">
      <c r="A66" s="626"/>
      <c r="B66" s="674"/>
      <c r="C66" s="654"/>
      <c r="D66" s="127">
        <v>2023</v>
      </c>
      <c r="E66" s="396">
        <v>7</v>
      </c>
      <c r="F66" s="396"/>
      <c r="G66" s="398" t="s">
        <v>432</v>
      </c>
      <c r="H66" s="396"/>
      <c r="I66" s="396">
        <v>1</v>
      </c>
      <c r="J66" s="396"/>
      <c r="K66" s="398" t="s">
        <v>432</v>
      </c>
      <c r="L66" s="398"/>
      <c r="M66" s="398">
        <v>1</v>
      </c>
      <c r="N66" s="135"/>
      <c r="O66" s="398">
        <v>2</v>
      </c>
      <c r="P66" s="135"/>
      <c r="Q66" s="398">
        <v>1</v>
      </c>
      <c r="R66" s="653"/>
    </row>
    <row r="67" spans="1:18" s="630" customFormat="1" ht="13.5">
      <c r="A67" s="626"/>
      <c r="B67" s="674"/>
      <c r="C67" s="654"/>
      <c r="D67" s="127">
        <v>2024</v>
      </c>
      <c r="E67" s="396">
        <v>5</v>
      </c>
      <c r="F67" s="396"/>
      <c r="G67" s="398" t="s">
        <v>432</v>
      </c>
      <c r="H67" s="396"/>
      <c r="I67" s="396">
        <v>4</v>
      </c>
      <c r="J67" s="396"/>
      <c r="K67" s="398" t="s">
        <v>432</v>
      </c>
      <c r="L67" s="398"/>
      <c r="M67" s="398">
        <v>1</v>
      </c>
      <c r="N67" s="135"/>
      <c r="O67" s="398">
        <v>1</v>
      </c>
      <c r="P67" s="135"/>
      <c r="Q67" s="398">
        <v>4</v>
      </c>
      <c r="R67" s="653"/>
    </row>
    <row r="68" spans="1:18" s="630" customFormat="1" ht="13.5">
      <c r="A68" s="626"/>
      <c r="B68" s="674"/>
      <c r="C68" s="654"/>
      <c r="D68" s="127"/>
      <c r="E68" s="396"/>
      <c r="F68" s="396"/>
      <c r="G68" s="398"/>
      <c r="H68" s="396"/>
      <c r="I68" s="396"/>
      <c r="J68" s="396"/>
      <c r="K68" s="398"/>
      <c r="L68" s="398"/>
      <c r="M68" s="398"/>
      <c r="N68" s="135"/>
      <c r="O68" s="398"/>
      <c r="P68" s="135"/>
      <c r="Q68" s="398"/>
      <c r="R68" s="653"/>
    </row>
    <row r="69" spans="1:18" s="630" customFormat="1" ht="13.5">
      <c r="A69" s="626"/>
      <c r="B69" s="674" t="s">
        <v>18</v>
      </c>
      <c r="C69" s="653"/>
      <c r="D69" s="127">
        <v>2022</v>
      </c>
      <c r="E69" s="396" t="s">
        <v>432</v>
      </c>
      <c r="F69" s="396"/>
      <c r="G69" s="398" t="s">
        <v>432</v>
      </c>
      <c r="H69" s="396"/>
      <c r="I69" s="396" t="s">
        <v>432</v>
      </c>
      <c r="J69" s="396"/>
      <c r="K69" s="398" t="s">
        <v>432</v>
      </c>
      <c r="L69" s="398"/>
      <c r="M69" s="398" t="s">
        <v>432</v>
      </c>
      <c r="N69" s="135"/>
      <c r="O69" s="398" t="s">
        <v>432</v>
      </c>
      <c r="P69" s="135"/>
      <c r="Q69" s="398">
        <v>1</v>
      </c>
      <c r="R69" s="653"/>
    </row>
    <row r="70" spans="1:18" s="630" customFormat="1" ht="13.5">
      <c r="A70" s="626"/>
      <c r="B70" s="674"/>
      <c r="C70" s="653"/>
      <c r="D70" s="127">
        <v>2023</v>
      </c>
      <c r="E70" s="396" t="s">
        <v>432</v>
      </c>
      <c r="F70" s="396"/>
      <c r="G70" s="398" t="s">
        <v>432</v>
      </c>
      <c r="H70" s="396"/>
      <c r="I70" s="396" t="s">
        <v>432</v>
      </c>
      <c r="J70" s="396"/>
      <c r="K70" s="398" t="s">
        <v>432</v>
      </c>
      <c r="L70" s="398"/>
      <c r="M70" s="398" t="s">
        <v>432</v>
      </c>
      <c r="N70" s="135"/>
      <c r="O70" s="398" t="s">
        <v>432</v>
      </c>
      <c r="P70" s="135"/>
      <c r="Q70" s="398" t="s">
        <v>432</v>
      </c>
      <c r="R70" s="653"/>
    </row>
    <row r="71" spans="1:18" s="630" customFormat="1" ht="13.5">
      <c r="A71" s="626"/>
      <c r="B71" s="674"/>
      <c r="C71" s="653"/>
      <c r="D71" s="127">
        <v>2024</v>
      </c>
      <c r="E71" s="396" t="s">
        <v>432</v>
      </c>
      <c r="F71" s="396"/>
      <c r="G71" s="398" t="s">
        <v>432</v>
      </c>
      <c r="H71" s="396"/>
      <c r="I71" s="396">
        <v>2</v>
      </c>
      <c r="J71" s="396"/>
      <c r="K71" s="398" t="s">
        <v>432</v>
      </c>
      <c r="L71" s="398"/>
      <c r="M71" s="398" t="s">
        <v>432</v>
      </c>
      <c r="N71" s="135"/>
      <c r="O71" s="398" t="s">
        <v>432</v>
      </c>
      <c r="P71" s="135"/>
      <c r="Q71" s="398">
        <v>2</v>
      </c>
      <c r="R71" s="653"/>
    </row>
    <row r="72" spans="1:18" s="630" customFormat="1" ht="13.5">
      <c r="A72" s="626"/>
      <c r="B72" s="674"/>
      <c r="C72" s="653"/>
      <c r="D72" s="127"/>
      <c r="E72" s="396"/>
      <c r="F72" s="396"/>
      <c r="G72" s="398"/>
      <c r="H72" s="396"/>
      <c r="I72" s="396"/>
      <c r="J72" s="396"/>
      <c r="K72" s="398"/>
      <c r="L72" s="398"/>
      <c r="M72" s="398"/>
      <c r="N72" s="135"/>
      <c r="O72" s="398"/>
      <c r="P72" s="135"/>
      <c r="Q72" s="398"/>
      <c r="R72" s="653"/>
    </row>
    <row r="73" spans="1:18" s="630" customFormat="1" ht="13.5">
      <c r="A73" s="626"/>
      <c r="B73" s="652" t="s">
        <v>56</v>
      </c>
      <c r="C73" s="653"/>
      <c r="D73" s="127">
        <v>2022</v>
      </c>
      <c r="E73" s="396" t="s">
        <v>432</v>
      </c>
      <c r="F73" s="396"/>
      <c r="G73" s="398" t="s">
        <v>432</v>
      </c>
      <c r="H73" s="396"/>
      <c r="I73" s="396">
        <v>1</v>
      </c>
      <c r="J73" s="396"/>
      <c r="K73" s="398">
        <v>3</v>
      </c>
      <c r="L73" s="398"/>
      <c r="M73" s="398" t="s">
        <v>432</v>
      </c>
      <c r="N73" s="135"/>
      <c r="O73" s="398" t="s">
        <v>432</v>
      </c>
      <c r="P73" s="135"/>
      <c r="Q73" s="398" t="s">
        <v>432</v>
      </c>
      <c r="R73" s="653"/>
    </row>
    <row r="74" spans="1:18" s="630" customFormat="1" ht="13.5">
      <c r="A74" s="626"/>
      <c r="B74" s="652"/>
      <c r="C74" s="653"/>
      <c r="D74" s="127">
        <v>2023</v>
      </c>
      <c r="E74" s="396" t="s">
        <v>432</v>
      </c>
      <c r="F74" s="396"/>
      <c r="G74" s="398" t="s">
        <v>432</v>
      </c>
      <c r="H74" s="396"/>
      <c r="I74" s="396" t="s">
        <v>432</v>
      </c>
      <c r="J74" s="396"/>
      <c r="K74" s="398">
        <v>2</v>
      </c>
      <c r="L74" s="398"/>
      <c r="M74" s="398" t="s">
        <v>432</v>
      </c>
      <c r="N74" s="135"/>
      <c r="O74" s="398" t="s">
        <v>432</v>
      </c>
      <c r="P74" s="135"/>
      <c r="Q74" s="398" t="s">
        <v>432</v>
      </c>
      <c r="R74" s="653"/>
    </row>
    <row r="75" spans="1:18" s="630" customFormat="1" ht="13.5">
      <c r="A75" s="626"/>
      <c r="B75" s="652"/>
      <c r="C75" s="653"/>
      <c r="D75" s="127">
        <v>2024</v>
      </c>
      <c r="E75" s="396" t="s">
        <v>432</v>
      </c>
      <c r="F75" s="396"/>
      <c r="G75" s="398" t="s">
        <v>432</v>
      </c>
      <c r="H75" s="396"/>
      <c r="I75" s="396" t="s">
        <v>432</v>
      </c>
      <c r="J75" s="396"/>
      <c r="K75" s="398">
        <v>1</v>
      </c>
      <c r="L75" s="398"/>
      <c r="M75" s="398">
        <v>1</v>
      </c>
      <c r="N75" s="135"/>
      <c r="O75" s="398" t="s">
        <v>432</v>
      </c>
      <c r="P75" s="135"/>
      <c r="Q75" s="398" t="s">
        <v>432</v>
      </c>
      <c r="R75" s="653"/>
    </row>
    <row r="76" spans="1:18" s="630" customFormat="1" ht="13.5">
      <c r="A76" s="626"/>
      <c r="B76" s="652"/>
      <c r="C76" s="653"/>
      <c r="D76" s="127"/>
      <c r="E76" s="396"/>
      <c r="F76" s="396"/>
      <c r="G76" s="398"/>
      <c r="H76" s="396"/>
      <c r="I76" s="396"/>
      <c r="J76" s="396"/>
      <c r="K76" s="398"/>
      <c r="L76" s="398"/>
      <c r="M76" s="398"/>
      <c r="N76" s="135"/>
      <c r="O76" s="398"/>
      <c r="P76" s="135"/>
      <c r="Q76" s="398"/>
      <c r="R76" s="653"/>
    </row>
    <row r="77" spans="1:18" s="630" customFormat="1" ht="13.5">
      <c r="A77" s="626"/>
      <c r="B77" s="652" t="s">
        <v>55</v>
      </c>
      <c r="C77" s="653"/>
      <c r="D77" s="127">
        <v>2022</v>
      </c>
      <c r="E77" s="396" t="s">
        <v>432</v>
      </c>
      <c r="F77" s="396"/>
      <c r="G77" s="398" t="s">
        <v>432</v>
      </c>
      <c r="H77" s="396"/>
      <c r="I77" s="396" t="s">
        <v>432</v>
      </c>
      <c r="J77" s="396"/>
      <c r="K77" s="398" t="s">
        <v>432</v>
      </c>
      <c r="L77" s="398"/>
      <c r="M77" s="398" t="s">
        <v>432</v>
      </c>
      <c r="N77" s="135"/>
      <c r="O77" s="398" t="s">
        <v>432</v>
      </c>
      <c r="P77" s="135"/>
      <c r="Q77" s="398" t="s">
        <v>432</v>
      </c>
      <c r="R77" s="653"/>
    </row>
    <row r="78" spans="1:18" s="630" customFormat="1" ht="13.5">
      <c r="A78" s="626"/>
      <c r="B78" s="652"/>
      <c r="C78" s="653"/>
      <c r="D78" s="127">
        <v>2023</v>
      </c>
      <c r="E78" s="396" t="s">
        <v>432</v>
      </c>
      <c r="F78" s="396"/>
      <c r="G78" s="398" t="s">
        <v>432</v>
      </c>
      <c r="H78" s="396"/>
      <c r="I78" s="396" t="s">
        <v>432</v>
      </c>
      <c r="J78" s="396"/>
      <c r="K78" s="398" t="s">
        <v>432</v>
      </c>
      <c r="L78" s="398"/>
      <c r="M78" s="398" t="s">
        <v>432</v>
      </c>
      <c r="N78" s="135"/>
      <c r="O78" s="398" t="s">
        <v>432</v>
      </c>
      <c r="P78" s="135"/>
      <c r="Q78" s="398" t="s">
        <v>432</v>
      </c>
      <c r="R78" s="653"/>
    </row>
    <row r="79" spans="1:18" s="630" customFormat="1" ht="13.5">
      <c r="A79" s="626"/>
      <c r="B79" s="652"/>
      <c r="C79" s="653"/>
      <c r="D79" s="127">
        <v>2024</v>
      </c>
      <c r="E79" s="396" t="s">
        <v>432</v>
      </c>
      <c r="F79" s="396"/>
      <c r="G79" s="398" t="s">
        <v>432</v>
      </c>
      <c r="H79" s="396"/>
      <c r="I79" s="396" t="s">
        <v>432</v>
      </c>
      <c r="J79" s="396"/>
      <c r="K79" s="398" t="s">
        <v>432</v>
      </c>
      <c r="L79" s="398"/>
      <c r="M79" s="398" t="s">
        <v>432</v>
      </c>
      <c r="N79" s="135"/>
      <c r="O79" s="398" t="s">
        <v>432</v>
      </c>
      <c r="P79" s="135"/>
      <c r="Q79" s="398" t="s">
        <v>432</v>
      </c>
      <c r="R79" s="653"/>
    </row>
    <row r="80" spans="1:18" s="630" customFormat="1" ht="13.5">
      <c r="A80" s="626"/>
      <c r="B80" s="652"/>
      <c r="C80" s="653"/>
      <c r="D80" s="127"/>
      <c r="E80" s="396"/>
      <c r="F80" s="396"/>
      <c r="G80" s="398"/>
      <c r="H80" s="396"/>
      <c r="I80" s="396"/>
      <c r="J80" s="396"/>
      <c r="K80" s="398"/>
      <c r="L80" s="398"/>
      <c r="M80" s="398"/>
      <c r="N80" s="135"/>
      <c r="O80" s="398"/>
      <c r="P80" s="135"/>
      <c r="Q80" s="398"/>
      <c r="R80" s="595"/>
    </row>
    <row r="81" spans="1:18" s="630" customFormat="1" ht="13.5">
      <c r="A81" s="626"/>
      <c r="B81" s="652" t="s">
        <v>54</v>
      </c>
      <c r="D81" s="127">
        <v>2022</v>
      </c>
      <c r="E81" s="396" t="s">
        <v>432</v>
      </c>
      <c r="F81" s="396"/>
      <c r="G81" s="398" t="s">
        <v>432</v>
      </c>
      <c r="H81" s="396"/>
      <c r="I81" s="396" t="s">
        <v>432</v>
      </c>
      <c r="J81" s="396"/>
      <c r="K81" s="398" t="s">
        <v>432</v>
      </c>
      <c r="L81" s="398"/>
      <c r="M81" s="398" t="s">
        <v>432</v>
      </c>
      <c r="N81" s="135"/>
      <c r="O81" s="398" t="s">
        <v>432</v>
      </c>
      <c r="P81" s="135"/>
      <c r="Q81" s="398" t="s">
        <v>432</v>
      </c>
      <c r="R81" s="595"/>
    </row>
    <row r="82" spans="1:18" s="630" customFormat="1" ht="13.5">
      <c r="A82" s="626"/>
      <c r="B82" s="652"/>
      <c r="D82" s="127">
        <v>2023</v>
      </c>
      <c r="E82" s="396" t="s">
        <v>432</v>
      </c>
      <c r="F82" s="396"/>
      <c r="G82" s="398" t="s">
        <v>432</v>
      </c>
      <c r="H82" s="396"/>
      <c r="I82" s="396" t="s">
        <v>432</v>
      </c>
      <c r="J82" s="396"/>
      <c r="K82" s="398" t="s">
        <v>432</v>
      </c>
      <c r="L82" s="398"/>
      <c r="M82" s="398" t="s">
        <v>432</v>
      </c>
      <c r="N82" s="135"/>
      <c r="O82" s="398" t="s">
        <v>432</v>
      </c>
      <c r="P82" s="135"/>
      <c r="Q82" s="398" t="s">
        <v>432</v>
      </c>
      <c r="R82" s="595"/>
    </row>
    <row r="83" spans="1:18" s="630" customFormat="1" ht="13.5">
      <c r="A83" s="626"/>
      <c r="B83" s="652"/>
      <c r="D83" s="127">
        <v>2024</v>
      </c>
      <c r="E83" s="396" t="s">
        <v>432</v>
      </c>
      <c r="F83" s="396"/>
      <c r="G83" s="398" t="s">
        <v>432</v>
      </c>
      <c r="H83" s="396"/>
      <c r="I83" s="396" t="s">
        <v>432</v>
      </c>
      <c r="J83" s="396"/>
      <c r="K83" s="398" t="s">
        <v>432</v>
      </c>
      <c r="L83" s="398"/>
      <c r="M83" s="398">
        <v>2</v>
      </c>
      <c r="N83" s="135"/>
      <c r="O83" s="398">
        <v>1</v>
      </c>
      <c r="P83" s="135"/>
      <c r="Q83" s="398" t="s">
        <v>432</v>
      </c>
    </row>
    <row r="84" spans="1:18" ht="8.1" customHeight="1" thickBot="1">
      <c r="A84" s="657"/>
      <c r="B84" s="696" t="s">
        <v>2</v>
      </c>
      <c r="C84" s="657"/>
      <c r="D84" s="657"/>
      <c r="E84" s="683"/>
      <c r="F84" s="683"/>
      <c r="G84" s="657"/>
      <c r="H84" s="657"/>
      <c r="I84" s="657"/>
      <c r="J84" s="657"/>
      <c r="K84" s="683"/>
      <c r="L84" s="683"/>
      <c r="M84" s="683"/>
      <c r="N84" s="683"/>
      <c r="O84" s="683"/>
      <c r="P84" s="657"/>
      <c r="Q84" s="683"/>
      <c r="R84" s="683"/>
    </row>
    <row r="85" spans="1:18" s="704" customFormat="1" ht="15" customHeight="1">
      <c r="B85" s="200"/>
      <c r="F85" s="200"/>
      <c r="K85" s="201"/>
      <c r="L85" s="201"/>
      <c r="M85" s="200"/>
      <c r="N85" s="200"/>
      <c r="O85" s="200"/>
      <c r="R85" s="201" t="s">
        <v>163</v>
      </c>
    </row>
    <row r="86" spans="1:18" s="704" customFormat="1" ht="13.5" customHeight="1">
      <c r="F86" s="202"/>
      <c r="K86" s="268"/>
      <c r="L86" s="268"/>
      <c r="M86" s="202"/>
      <c r="N86" s="202"/>
      <c r="O86" s="202"/>
      <c r="R86" s="613" t="s">
        <v>283</v>
      </c>
    </row>
    <row r="93" spans="1:18">
      <c r="B93" s="703"/>
    </row>
    <row r="94" spans="1:18">
      <c r="B94" s="703"/>
    </row>
  </sheetData>
  <printOptions horizontalCentered="1"/>
  <pageMargins left="0.5" right="0.5" top="0.74803149606299202" bottom="0.74" header="0.511811023622047" footer="0.39370078740157499"/>
  <pageSetup paperSize="9" scale="65" orientation="portrait" r:id="rId1"/>
  <headerFooter alignWithMargins="0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534FA19-678C-496A-B6D5-238F2BA631F7}">
  <sheetPr>
    <tabColor rgb="FF92D050"/>
    <pageSetUpPr fitToPage="1"/>
  </sheetPr>
  <dimension ref="A1:U94"/>
  <sheetViews>
    <sheetView showGridLines="0" view="pageBreakPreview" zoomScale="80" zoomScaleNormal="100" zoomScaleSheetLayoutView="80" workbookViewId="0">
      <selection activeCell="B5" sqref="B5:B6"/>
    </sheetView>
  </sheetViews>
  <sheetFormatPr defaultColWidth="9.83203125" defaultRowHeight="16.5"/>
  <cols>
    <col min="1" max="1" width="1.5" style="222" customWidth="1"/>
    <col min="2" max="2" width="15.33203125" style="222" customWidth="1"/>
    <col min="3" max="3" width="9.1640625" style="222" customWidth="1"/>
    <col min="4" max="4" width="14.6640625" style="222" customWidth="1"/>
    <col min="5" max="5" width="1" style="222" customWidth="1"/>
    <col min="6" max="6" width="12.83203125" style="222" customWidth="1"/>
    <col min="7" max="7" width="1" style="222" customWidth="1"/>
    <col min="8" max="8" width="15.83203125" style="222" customWidth="1"/>
    <col min="9" max="9" width="1" style="222" customWidth="1"/>
    <col min="10" max="10" width="13.1640625" style="222" customWidth="1"/>
    <col min="11" max="11" width="1.5" style="222" customWidth="1"/>
    <col min="12" max="12" width="14.83203125" style="570" customWidth="1"/>
    <col min="13" max="13" width="1.83203125" style="570" customWidth="1"/>
    <col min="14" max="14" width="15.33203125" style="570" customWidth="1"/>
    <col min="15" max="15" width="1.83203125" style="570" customWidth="1"/>
    <col min="16" max="16" width="15.6640625" style="570" customWidth="1"/>
    <col min="17" max="17" width="1.83203125" style="570" customWidth="1"/>
    <col min="18" max="18" width="15.6640625" style="570" customWidth="1"/>
    <col min="19" max="19" width="1.83203125" style="570" customWidth="1"/>
    <col min="20" max="20" width="15.6640625" style="570" customWidth="1"/>
    <col min="21" max="22" width="1.1640625" style="222" customWidth="1"/>
    <col min="23" max="16384" width="9.83203125" style="222"/>
  </cols>
  <sheetData>
    <row r="1" spans="1:21">
      <c r="H1" s="620"/>
      <c r="U1" s="69" t="s">
        <v>0</v>
      </c>
    </row>
    <row r="2" spans="1:21">
      <c r="H2" s="620"/>
      <c r="U2" s="70" t="s">
        <v>1</v>
      </c>
    </row>
    <row r="3" spans="1:21">
      <c r="H3" s="620"/>
    </row>
    <row r="4" spans="1:21">
      <c r="H4" s="620"/>
    </row>
    <row r="5" spans="1:21">
      <c r="B5" s="219" t="s">
        <v>270</v>
      </c>
      <c r="C5" s="665" t="s">
        <v>622</v>
      </c>
      <c r="D5" s="665"/>
    </row>
    <row r="6" spans="1:21">
      <c r="B6" s="619" t="s">
        <v>271</v>
      </c>
      <c r="C6" s="620" t="s">
        <v>623</v>
      </c>
      <c r="D6" s="620"/>
    </row>
    <row r="7" spans="1:21" ht="12.75" customHeight="1" thickBot="1"/>
    <row r="8" spans="1:21" ht="6" customHeight="1" thickTop="1">
      <c r="A8" s="668"/>
      <c r="B8" s="625"/>
      <c r="C8" s="623"/>
      <c r="D8" s="623"/>
      <c r="E8" s="622"/>
      <c r="F8" s="622"/>
      <c r="G8" s="622"/>
      <c r="H8" s="622"/>
      <c r="I8" s="622"/>
      <c r="J8" s="622"/>
      <c r="K8" s="622"/>
      <c r="L8" s="568"/>
      <c r="M8" s="568"/>
      <c r="N8" s="568"/>
      <c r="O8" s="568"/>
      <c r="P8" s="568"/>
      <c r="Q8" s="568"/>
      <c r="R8" s="568"/>
      <c r="S8" s="568"/>
      <c r="T8" s="568"/>
      <c r="U8" s="668"/>
    </row>
    <row r="9" spans="1:21" s="630" customFormat="1" ht="15" customHeight="1">
      <c r="A9" s="626"/>
      <c r="B9" s="648" t="s">
        <v>3</v>
      </c>
      <c r="C9" s="648"/>
      <c r="D9" s="627" t="s">
        <v>460</v>
      </c>
      <c r="E9" s="629"/>
      <c r="F9" s="629" t="s">
        <v>389</v>
      </c>
      <c r="G9" s="629"/>
      <c r="H9" s="629" t="s">
        <v>395</v>
      </c>
      <c r="I9" s="629"/>
      <c r="J9" s="629" t="s">
        <v>395</v>
      </c>
      <c r="K9" s="629"/>
      <c r="L9" s="629" t="s">
        <v>404</v>
      </c>
      <c r="M9" s="629"/>
      <c r="N9" s="629" t="s">
        <v>405</v>
      </c>
      <c r="O9" s="629"/>
      <c r="P9" s="629" t="s">
        <v>117</v>
      </c>
      <c r="Q9" s="706"/>
      <c r="R9" s="706" t="s">
        <v>120</v>
      </c>
      <c r="S9" s="706"/>
      <c r="T9" s="706" t="s">
        <v>72</v>
      </c>
      <c r="U9" s="680"/>
    </row>
    <row r="10" spans="1:21" s="630" customFormat="1" ht="15" customHeight="1">
      <c r="A10" s="587"/>
      <c r="B10" s="635" t="s">
        <v>5</v>
      </c>
      <c r="C10" s="648"/>
      <c r="D10" s="632" t="s">
        <v>461</v>
      </c>
      <c r="E10" s="629"/>
      <c r="F10" s="629" t="s">
        <v>393</v>
      </c>
      <c r="G10" s="629"/>
      <c r="H10" s="629" t="s">
        <v>396</v>
      </c>
      <c r="I10" s="629"/>
      <c r="J10" s="629" t="s">
        <v>396</v>
      </c>
      <c r="K10" s="629"/>
      <c r="L10" s="629" t="s">
        <v>400</v>
      </c>
      <c r="M10" s="629"/>
      <c r="N10" s="629" t="s">
        <v>406</v>
      </c>
      <c r="O10" s="629"/>
      <c r="P10" s="629" t="s">
        <v>410</v>
      </c>
      <c r="Q10" s="706"/>
      <c r="R10" s="706" t="s">
        <v>439</v>
      </c>
      <c r="S10" s="706"/>
      <c r="T10" s="706" t="s">
        <v>71</v>
      </c>
      <c r="U10" s="680"/>
    </row>
    <row r="11" spans="1:21" s="630" customFormat="1" ht="15" customHeight="1">
      <c r="A11" s="631"/>
      <c r="C11" s="626"/>
      <c r="D11" s="626"/>
      <c r="E11" s="629"/>
      <c r="F11" s="634" t="s">
        <v>394</v>
      </c>
      <c r="G11" s="629"/>
      <c r="H11" s="629" t="s">
        <v>397</v>
      </c>
      <c r="I11" s="629"/>
      <c r="J11" s="629" t="s">
        <v>381</v>
      </c>
      <c r="K11" s="629"/>
      <c r="L11" s="629" t="s">
        <v>403</v>
      </c>
      <c r="M11" s="629"/>
      <c r="N11" s="629" t="s">
        <v>407</v>
      </c>
      <c r="O11" s="629"/>
      <c r="P11" s="634" t="s">
        <v>170</v>
      </c>
      <c r="Q11" s="707"/>
      <c r="R11" s="634" t="s">
        <v>439</v>
      </c>
      <c r="S11" s="707"/>
      <c r="T11" s="634" t="s">
        <v>22</v>
      </c>
      <c r="U11" s="680"/>
    </row>
    <row r="12" spans="1:21" s="630" customFormat="1" ht="14.25" customHeight="1">
      <c r="A12" s="626"/>
      <c r="C12" s="626"/>
      <c r="D12" s="626"/>
      <c r="E12" s="634"/>
      <c r="F12" s="634" t="s">
        <v>392</v>
      </c>
      <c r="G12" s="634"/>
      <c r="H12" s="634" t="s">
        <v>378</v>
      </c>
      <c r="I12" s="634"/>
      <c r="J12" s="634" t="s">
        <v>382</v>
      </c>
      <c r="K12" s="634"/>
      <c r="L12" s="634" t="s">
        <v>402</v>
      </c>
      <c r="M12" s="634"/>
      <c r="N12" s="634" t="s">
        <v>408</v>
      </c>
      <c r="O12" s="634"/>
      <c r="P12" s="634" t="s">
        <v>310</v>
      </c>
      <c r="Q12" s="707"/>
      <c r="R12" s="707" t="s">
        <v>169</v>
      </c>
      <c r="S12" s="707"/>
      <c r="T12" s="707"/>
      <c r="U12" s="680"/>
    </row>
    <row r="13" spans="1:21" s="630" customFormat="1" ht="14.25" customHeight="1">
      <c r="A13" s="626"/>
      <c r="B13" s="626"/>
      <c r="C13" s="626"/>
      <c r="D13" s="626"/>
      <c r="E13" s="629"/>
      <c r="F13" s="634"/>
      <c r="G13" s="634"/>
      <c r="H13" s="634" t="s">
        <v>398</v>
      </c>
      <c r="I13" s="638"/>
      <c r="J13" s="634" t="s">
        <v>398</v>
      </c>
      <c r="K13" s="634"/>
      <c r="L13" s="634" t="s">
        <v>401</v>
      </c>
      <c r="M13" s="634"/>
      <c r="N13" s="634" t="s">
        <v>409</v>
      </c>
      <c r="O13" s="638"/>
      <c r="P13" s="634"/>
      <c r="Q13" s="706"/>
      <c r="R13" s="707"/>
      <c r="S13" s="706"/>
      <c r="T13" s="707"/>
      <c r="U13" s="680"/>
    </row>
    <row r="14" spans="1:21" s="630" customFormat="1" ht="14.25" customHeight="1">
      <c r="A14" s="626"/>
      <c r="B14" s="626"/>
      <c r="C14" s="626"/>
      <c r="D14" s="626"/>
      <c r="E14" s="629"/>
      <c r="F14" s="634"/>
      <c r="G14" s="634"/>
      <c r="H14" s="634" t="s">
        <v>399</v>
      </c>
      <c r="I14" s="638"/>
      <c r="J14" s="634" t="s">
        <v>399</v>
      </c>
      <c r="K14" s="634"/>
      <c r="L14" s="634" t="s">
        <v>400</v>
      </c>
      <c r="M14" s="634"/>
      <c r="N14" s="634"/>
      <c r="O14" s="638"/>
      <c r="P14" s="634"/>
      <c r="Q14" s="706"/>
      <c r="R14" s="707"/>
      <c r="S14" s="706"/>
      <c r="T14" s="707"/>
      <c r="U14" s="680"/>
    </row>
    <row r="15" spans="1:21" s="630" customFormat="1" ht="5.25" customHeight="1">
      <c r="A15" s="641"/>
      <c r="B15" s="670"/>
      <c r="C15" s="670"/>
      <c r="D15" s="670"/>
      <c r="E15" s="670"/>
      <c r="F15" s="670"/>
      <c r="G15" s="670"/>
      <c r="H15" s="670"/>
      <c r="I15" s="670"/>
      <c r="J15" s="670"/>
      <c r="K15" s="670"/>
      <c r="L15" s="670"/>
      <c r="M15" s="670"/>
      <c r="N15" s="670"/>
      <c r="O15" s="670"/>
      <c r="P15" s="670"/>
      <c r="Q15" s="581"/>
      <c r="R15" s="581"/>
      <c r="S15" s="581"/>
      <c r="T15" s="581"/>
      <c r="U15" s="698"/>
    </row>
    <row r="16" spans="1:21" s="630" customFormat="1" ht="8.1" customHeight="1">
      <c r="B16" s="680"/>
      <c r="C16" s="680"/>
      <c r="D16" s="680"/>
      <c r="E16" s="680"/>
      <c r="F16" s="680"/>
      <c r="G16" s="680"/>
      <c r="H16" s="680"/>
      <c r="I16" s="680"/>
      <c r="J16" s="680"/>
      <c r="K16" s="680"/>
      <c r="L16" s="680"/>
      <c r="M16" s="680"/>
      <c r="N16" s="680"/>
      <c r="O16" s="680"/>
      <c r="P16" s="646"/>
      <c r="Q16" s="680"/>
      <c r="R16" s="680"/>
      <c r="S16" s="680"/>
      <c r="T16" s="680"/>
      <c r="U16" s="680"/>
    </row>
    <row r="17" spans="1:21" s="630" customFormat="1" ht="13.5">
      <c r="A17" s="648"/>
      <c r="B17" s="587" t="s">
        <v>533</v>
      </c>
      <c r="C17" s="650"/>
      <c r="D17" s="121">
        <v>2022</v>
      </c>
      <c r="E17" s="649"/>
      <c r="F17" s="649">
        <f t="shared" ref="F17:L19" si="0">SUM(F21,F25,F29,F33,F37,F41,F45,F49,F53,F57,F61,F65,F69,F73,F77,F81)</f>
        <v>41</v>
      </c>
      <c r="G17" s="649">
        <f t="shared" si="0"/>
        <v>0</v>
      </c>
      <c r="H17" s="649">
        <f t="shared" si="0"/>
        <v>12</v>
      </c>
      <c r="I17" s="649">
        <f t="shared" si="0"/>
        <v>0</v>
      </c>
      <c r="J17" s="649">
        <f t="shared" si="0"/>
        <v>6</v>
      </c>
      <c r="K17" s="649"/>
      <c r="L17" s="649">
        <f t="shared" si="0"/>
        <v>2</v>
      </c>
      <c r="M17" s="600"/>
      <c r="N17" s="649">
        <f>SUM(N21,N25,N29,N33,N37,N41,N45,N49,N53,N57,N61,N65,N69,N73,N77,N81)</f>
        <v>10</v>
      </c>
      <c r="O17" s="600"/>
      <c r="P17" s="649">
        <f>SUM(P21,P25,P29,P33,P37,P41,P45,P49,P53,P57,P61,P65,P69,P73,P77,P81)</f>
        <v>105</v>
      </c>
      <c r="Q17" s="600"/>
      <c r="R17" s="649">
        <f>SUM(R21,R25,R29,R33,R37,R41,R45,R49,R53,R57,R61,R65,R69,R73,R77,R81)</f>
        <v>10</v>
      </c>
      <c r="S17" s="600"/>
      <c r="T17" s="649">
        <f>SUM(T21,T25,T29,T33,T37,T41,T45,T49,T53,T57,T61,T65,T69,T73,T77,T81)</f>
        <v>256</v>
      </c>
      <c r="U17" s="649"/>
    </row>
    <row r="18" spans="1:21" s="630" customFormat="1" ht="13.5">
      <c r="A18" s="648"/>
      <c r="B18" s="648"/>
      <c r="C18" s="650"/>
      <c r="D18" s="121">
        <v>2023</v>
      </c>
      <c r="E18" s="396"/>
      <c r="F18" s="649">
        <f t="shared" si="0"/>
        <v>49</v>
      </c>
      <c r="G18" s="649">
        <f t="shared" si="0"/>
        <v>0</v>
      </c>
      <c r="H18" s="649">
        <f t="shared" si="0"/>
        <v>11</v>
      </c>
      <c r="I18" s="649">
        <f t="shared" si="0"/>
        <v>0</v>
      </c>
      <c r="J18" s="649">
        <f t="shared" si="0"/>
        <v>9</v>
      </c>
      <c r="K18" s="649"/>
      <c r="L18" s="649">
        <f t="shared" si="0"/>
        <v>2</v>
      </c>
      <c r="M18" s="600"/>
      <c r="N18" s="649">
        <f>SUM(N22,N26,N30,N34,N38,N42,N46,N50,N54,N58,N62,N66,N70,N74,N78,N82)</f>
        <v>20</v>
      </c>
      <c r="O18" s="600"/>
      <c r="P18" s="649">
        <f>SUM(P22,P26,P30,P34,P38,P42,P46,P50,P54,P58,P62,P66,P70,P74,P78,P82)</f>
        <v>75</v>
      </c>
      <c r="Q18" s="600"/>
      <c r="R18" s="649">
        <f>SUM(R22,R26,R30,R34,R38,R42,R46,R50,R54,R58,R62,R66,R70,R74,R78,R82)</f>
        <v>12</v>
      </c>
      <c r="S18" s="600"/>
      <c r="T18" s="649">
        <f>SUM(T22,T26,T30,T34,T38,T42,T46,T50,T54,T58,T62,T66,T70,T74,T78,T82)</f>
        <v>314</v>
      </c>
      <c r="U18" s="649"/>
    </row>
    <row r="19" spans="1:21" s="630" customFormat="1" ht="13.5">
      <c r="A19" s="648"/>
      <c r="B19" s="648"/>
      <c r="C19" s="650"/>
      <c r="D19" s="121">
        <v>2024</v>
      </c>
      <c r="F19" s="649">
        <f t="shared" si="0"/>
        <v>52</v>
      </c>
      <c r="G19" s="649">
        <f t="shared" si="0"/>
        <v>0</v>
      </c>
      <c r="H19" s="649">
        <f t="shared" si="0"/>
        <v>14</v>
      </c>
      <c r="I19" s="649">
        <f t="shared" si="0"/>
        <v>0</v>
      </c>
      <c r="J19" s="649">
        <f t="shared" si="0"/>
        <v>4</v>
      </c>
      <c r="K19" s="649"/>
      <c r="L19" s="649">
        <f t="shared" si="0"/>
        <v>2</v>
      </c>
      <c r="M19" s="600"/>
      <c r="N19" s="649">
        <f>SUM(N23,N27,N31,N35,N39,N43,N47,N51,N55,N59,N63,N67,N71,N75,N79,N83)</f>
        <v>15</v>
      </c>
      <c r="O19" s="600"/>
      <c r="P19" s="649">
        <f>SUM(P23,P27,P31,P35,P39,P43,P47,P51,P55,P59,P63,P67,P71,P75,P79,P83)</f>
        <v>61</v>
      </c>
      <c r="Q19" s="600"/>
      <c r="R19" s="649">
        <f>SUM(R23,R27,R31,R35,R39,R43,R47,R51,R55,R59,R63,R67,R71,R75,R79,R83)</f>
        <v>14</v>
      </c>
      <c r="S19" s="600"/>
      <c r="T19" s="649">
        <f>SUM(T23,T27,T31,T35,T39,T43,T47,T51,T55,T59,T63,T67,T71,T75,T79,T83)</f>
        <v>714</v>
      </c>
      <c r="U19" s="649"/>
    </row>
    <row r="20" spans="1:21" s="630" customFormat="1" ht="13.5">
      <c r="A20" s="648"/>
      <c r="B20" s="648"/>
      <c r="C20" s="650"/>
      <c r="D20" s="127"/>
      <c r="E20" s="595"/>
      <c r="F20" s="595"/>
      <c r="G20" s="595"/>
      <c r="H20" s="651"/>
      <c r="I20" s="595"/>
      <c r="J20" s="651"/>
      <c r="K20" s="651"/>
      <c r="L20" s="600"/>
      <c r="M20" s="600"/>
      <c r="N20" s="699"/>
      <c r="O20" s="600"/>
      <c r="P20" s="600"/>
      <c r="Q20" s="600"/>
      <c r="R20" s="600"/>
      <c r="S20" s="600"/>
      <c r="T20" s="600"/>
      <c r="U20" s="653"/>
    </row>
    <row r="21" spans="1:21" s="630" customFormat="1" ht="13.5">
      <c r="A21" s="626"/>
      <c r="B21" s="674" t="s">
        <v>6</v>
      </c>
      <c r="C21" s="653"/>
      <c r="D21" s="127">
        <v>2022</v>
      </c>
      <c r="E21" s="595"/>
      <c r="F21" s="396">
        <v>4</v>
      </c>
      <c r="G21" s="396"/>
      <c r="H21" s="396" t="s">
        <v>432</v>
      </c>
      <c r="I21" s="396"/>
      <c r="J21" s="396">
        <v>1</v>
      </c>
      <c r="K21" s="396"/>
      <c r="L21" s="599" t="s">
        <v>432</v>
      </c>
      <c r="M21" s="600"/>
      <c r="N21" s="705">
        <v>3</v>
      </c>
      <c r="O21" s="600"/>
      <c r="P21" s="600">
        <v>11</v>
      </c>
      <c r="Q21" s="600"/>
      <c r="R21" s="599">
        <v>1</v>
      </c>
      <c r="S21" s="600"/>
      <c r="T21" s="600">
        <v>20</v>
      </c>
      <c r="U21" s="653">
        <v>20</v>
      </c>
    </row>
    <row r="22" spans="1:21" s="630" customFormat="1" ht="13.5">
      <c r="A22" s="626"/>
      <c r="B22" s="674"/>
      <c r="C22" s="653"/>
      <c r="D22" s="127">
        <v>2023</v>
      </c>
      <c r="E22" s="396"/>
      <c r="F22" s="396">
        <v>13</v>
      </c>
      <c r="G22" s="396"/>
      <c r="H22" s="396" t="s">
        <v>432</v>
      </c>
      <c r="I22" s="396"/>
      <c r="J22" s="396" t="s">
        <v>432</v>
      </c>
      <c r="K22" s="396"/>
      <c r="L22" s="599" t="s">
        <v>432</v>
      </c>
      <c r="M22" s="600"/>
      <c r="N22" s="705">
        <v>1</v>
      </c>
      <c r="O22" s="600"/>
      <c r="P22" s="600">
        <v>13</v>
      </c>
      <c r="Q22" s="600"/>
      <c r="R22" s="599">
        <v>2</v>
      </c>
      <c r="S22" s="600"/>
      <c r="T22" s="600">
        <v>22</v>
      </c>
      <c r="U22" s="653">
        <v>22</v>
      </c>
    </row>
    <row r="23" spans="1:21" s="630" customFormat="1" ht="13.5">
      <c r="A23" s="626"/>
      <c r="B23" s="674"/>
      <c r="C23" s="653"/>
      <c r="D23" s="127">
        <v>2024</v>
      </c>
      <c r="F23" s="396">
        <v>9</v>
      </c>
      <c r="G23" s="396"/>
      <c r="H23" s="396" t="s">
        <v>432</v>
      </c>
      <c r="I23" s="396"/>
      <c r="J23" s="396" t="s">
        <v>432</v>
      </c>
      <c r="K23" s="396"/>
      <c r="L23" s="599" t="s">
        <v>432</v>
      </c>
      <c r="M23" s="600"/>
      <c r="N23" s="705">
        <v>1</v>
      </c>
      <c r="O23" s="600"/>
      <c r="P23" s="600">
        <v>3</v>
      </c>
      <c r="Q23" s="600"/>
      <c r="R23" s="599">
        <v>2</v>
      </c>
      <c r="S23" s="600"/>
      <c r="T23" s="600">
        <v>36</v>
      </c>
      <c r="U23" s="653">
        <v>36</v>
      </c>
    </row>
    <row r="24" spans="1:21" s="630" customFormat="1" ht="13.5">
      <c r="A24" s="626"/>
      <c r="B24" s="674"/>
      <c r="C24" s="653"/>
      <c r="D24" s="127"/>
      <c r="E24" s="595"/>
      <c r="F24" s="396"/>
      <c r="G24" s="396"/>
      <c r="H24" s="396"/>
      <c r="I24" s="396"/>
      <c r="J24" s="396"/>
      <c r="K24" s="396"/>
      <c r="L24" s="599"/>
      <c r="M24" s="600"/>
      <c r="N24" s="705"/>
      <c r="O24" s="600"/>
      <c r="P24" s="600"/>
      <c r="Q24" s="600"/>
      <c r="R24" s="599"/>
      <c r="S24" s="600"/>
      <c r="T24" s="600"/>
      <c r="U24" s="653"/>
    </row>
    <row r="25" spans="1:21" s="630" customFormat="1" ht="13.5">
      <c r="A25" s="626"/>
      <c r="B25" s="674" t="s">
        <v>7</v>
      </c>
      <c r="C25" s="653"/>
      <c r="D25" s="127">
        <v>2022</v>
      </c>
      <c r="E25" s="595"/>
      <c r="F25" s="396" t="s">
        <v>432</v>
      </c>
      <c r="G25" s="396"/>
      <c r="H25" s="396">
        <v>1</v>
      </c>
      <c r="I25" s="396"/>
      <c r="J25" s="396">
        <v>1</v>
      </c>
      <c r="K25" s="396"/>
      <c r="L25" s="599">
        <v>2</v>
      </c>
      <c r="M25" s="600"/>
      <c r="N25" s="705">
        <v>1</v>
      </c>
      <c r="O25" s="600"/>
      <c r="P25" s="600">
        <v>4</v>
      </c>
      <c r="Q25" s="600"/>
      <c r="R25" s="599">
        <v>2</v>
      </c>
      <c r="S25" s="600"/>
      <c r="T25" s="600">
        <v>13</v>
      </c>
      <c r="U25" s="653">
        <v>13</v>
      </c>
    </row>
    <row r="26" spans="1:21" s="630" customFormat="1" ht="13.5">
      <c r="A26" s="626"/>
      <c r="B26" s="674"/>
      <c r="C26" s="653"/>
      <c r="D26" s="127">
        <v>2023</v>
      </c>
      <c r="E26" s="396"/>
      <c r="F26" s="396" t="s">
        <v>432</v>
      </c>
      <c r="G26" s="396"/>
      <c r="H26" s="396">
        <v>1</v>
      </c>
      <c r="I26" s="396"/>
      <c r="J26" s="396" t="s">
        <v>432</v>
      </c>
      <c r="K26" s="396"/>
      <c r="L26" s="599">
        <v>1</v>
      </c>
      <c r="M26" s="600"/>
      <c r="N26" s="705">
        <v>2</v>
      </c>
      <c r="O26" s="600"/>
      <c r="P26" s="600">
        <v>3</v>
      </c>
      <c r="Q26" s="600"/>
      <c r="R26" s="599" t="s">
        <v>432</v>
      </c>
      <c r="S26" s="600"/>
      <c r="T26" s="600">
        <v>15</v>
      </c>
      <c r="U26" s="653">
        <v>15</v>
      </c>
    </row>
    <row r="27" spans="1:21" s="630" customFormat="1" ht="13.5">
      <c r="A27" s="626"/>
      <c r="B27" s="674"/>
      <c r="C27" s="653"/>
      <c r="D27" s="127">
        <v>2024</v>
      </c>
      <c r="F27" s="396" t="s">
        <v>432</v>
      </c>
      <c r="G27" s="396"/>
      <c r="H27" s="396" t="s">
        <v>432</v>
      </c>
      <c r="I27" s="396"/>
      <c r="J27" s="396" t="s">
        <v>432</v>
      </c>
      <c r="K27" s="396"/>
      <c r="L27" s="599" t="s">
        <v>432</v>
      </c>
      <c r="M27" s="600"/>
      <c r="N27" s="705">
        <v>3</v>
      </c>
      <c r="O27" s="600"/>
      <c r="P27" s="600">
        <v>6</v>
      </c>
      <c r="Q27" s="600"/>
      <c r="R27" s="599">
        <v>1</v>
      </c>
      <c r="S27" s="600"/>
      <c r="T27" s="600">
        <v>22</v>
      </c>
      <c r="U27" s="653">
        <v>22</v>
      </c>
    </row>
    <row r="28" spans="1:21" s="630" customFormat="1" ht="13.5">
      <c r="A28" s="626"/>
      <c r="B28" s="674"/>
      <c r="C28" s="653"/>
      <c r="D28" s="127"/>
      <c r="E28" s="595"/>
      <c r="F28" s="396"/>
      <c r="G28" s="396"/>
      <c r="H28" s="396"/>
      <c r="I28" s="396"/>
      <c r="J28" s="396"/>
      <c r="K28" s="396"/>
      <c r="L28" s="599"/>
      <c r="M28" s="600"/>
      <c r="N28" s="705"/>
      <c r="O28" s="600"/>
      <c r="P28" s="600"/>
      <c r="Q28" s="600"/>
      <c r="R28" s="599"/>
      <c r="S28" s="600"/>
      <c r="T28" s="600"/>
      <c r="U28" s="653"/>
    </row>
    <row r="29" spans="1:21" s="630" customFormat="1" ht="13.5">
      <c r="A29" s="626"/>
      <c r="B29" s="674" t="s">
        <v>8</v>
      </c>
      <c r="C29" s="653"/>
      <c r="D29" s="127">
        <v>2022</v>
      </c>
      <c r="E29" s="595"/>
      <c r="F29" s="396">
        <v>1</v>
      </c>
      <c r="G29" s="396"/>
      <c r="H29" s="396" t="s">
        <v>432</v>
      </c>
      <c r="I29" s="396"/>
      <c r="J29" s="396">
        <v>1</v>
      </c>
      <c r="K29" s="396"/>
      <c r="L29" s="599" t="s">
        <v>432</v>
      </c>
      <c r="M29" s="600"/>
      <c r="N29" s="705">
        <v>1</v>
      </c>
      <c r="O29" s="600"/>
      <c r="P29" s="600">
        <v>7</v>
      </c>
      <c r="Q29" s="600"/>
      <c r="R29" s="599" t="s">
        <v>432</v>
      </c>
      <c r="S29" s="600"/>
      <c r="T29" s="600">
        <v>4</v>
      </c>
      <c r="U29" s="653">
        <v>4</v>
      </c>
    </row>
    <row r="30" spans="1:21" s="630" customFormat="1" ht="13.5">
      <c r="A30" s="626"/>
      <c r="B30" s="674"/>
      <c r="C30" s="653"/>
      <c r="D30" s="127">
        <v>2023</v>
      </c>
      <c r="E30" s="396"/>
      <c r="F30" s="396">
        <v>1</v>
      </c>
      <c r="G30" s="396"/>
      <c r="H30" s="396">
        <v>1</v>
      </c>
      <c r="I30" s="396"/>
      <c r="J30" s="396" t="s">
        <v>432</v>
      </c>
      <c r="K30" s="396"/>
      <c r="L30" s="599" t="s">
        <v>432</v>
      </c>
      <c r="M30" s="600"/>
      <c r="N30" s="705">
        <v>3</v>
      </c>
      <c r="O30" s="600"/>
      <c r="P30" s="600">
        <v>8</v>
      </c>
      <c r="Q30" s="600"/>
      <c r="R30" s="599">
        <v>1</v>
      </c>
      <c r="S30" s="600"/>
      <c r="T30" s="600">
        <v>11</v>
      </c>
      <c r="U30" s="653">
        <v>11</v>
      </c>
    </row>
    <row r="31" spans="1:21" s="630" customFormat="1" ht="13.5">
      <c r="A31" s="626"/>
      <c r="B31" s="674"/>
      <c r="C31" s="653"/>
      <c r="D31" s="127">
        <v>2024</v>
      </c>
      <c r="F31" s="396">
        <v>3</v>
      </c>
      <c r="G31" s="396"/>
      <c r="H31" s="396" t="s">
        <v>432</v>
      </c>
      <c r="I31" s="396"/>
      <c r="J31" s="396" t="s">
        <v>432</v>
      </c>
      <c r="K31" s="396"/>
      <c r="L31" s="599" t="s">
        <v>432</v>
      </c>
      <c r="M31" s="600"/>
      <c r="N31" s="705" t="s">
        <v>432</v>
      </c>
      <c r="O31" s="600"/>
      <c r="P31" s="600">
        <v>6</v>
      </c>
      <c r="Q31" s="600"/>
      <c r="R31" s="599">
        <v>4</v>
      </c>
      <c r="S31" s="600"/>
      <c r="T31" s="600">
        <v>13</v>
      </c>
      <c r="U31" s="653">
        <v>13</v>
      </c>
    </row>
    <row r="32" spans="1:21" s="630" customFormat="1" ht="13.5">
      <c r="A32" s="626"/>
      <c r="B32" s="674"/>
      <c r="C32" s="653"/>
      <c r="D32" s="127"/>
      <c r="E32" s="595"/>
      <c r="F32" s="396"/>
      <c r="G32" s="396"/>
      <c r="H32" s="396"/>
      <c r="I32" s="396"/>
      <c r="J32" s="396"/>
      <c r="K32" s="396"/>
      <c r="L32" s="599"/>
      <c r="M32" s="600"/>
      <c r="N32" s="705"/>
      <c r="O32" s="600"/>
      <c r="P32" s="600"/>
      <c r="Q32" s="600"/>
      <c r="R32" s="599"/>
      <c r="S32" s="600"/>
      <c r="T32" s="600"/>
      <c r="U32" s="653"/>
    </row>
    <row r="33" spans="1:21" s="630" customFormat="1" ht="13.5">
      <c r="A33" s="626"/>
      <c r="B33" s="674" t="s">
        <v>9</v>
      </c>
      <c r="C33" s="653"/>
      <c r="D33" s="127">
        <v>2022</v>
      </c>
      <c r="E33" s="595"/>
      <c r="F33" s="396">
        <v>1</v>
      </c>
      <c r="G33" s="396"/>
      <c r="H33" s="396" t="s">
        <v>432</v>
      </c>
      <c r="I33" s="396"/>
      <c r="J33" s="396" t="s">
        <v>432</v>
      </c>
      <c r="K33" s="396"/>
      <c r="L33" s="599" t="s">
        <v>432</v>
      </c>
      <c r="M33" s="600"/>
      <c r="N33" s="705">
        <v>1</v>
      </c>
      <c r="O33" s="600"/>
      <c r="P33" s="600">
        <v>11</v>
      </c>
      <c r="Q33" s="600"/>
      <c r="R33" s="599" t="s">
        <v>432</v>
      </c>
      <c r="S33" s="600"/>
      <c r="T33" s="600">
        <v>4</v>
      </c>
      <c r="U33" s="653">
        <v>4</v>
      </c>
    </row>
    <row r="34" spans="1:21" s="630" customFormat="1" ht="13.5">
      <c r="A34" s="626"/>
      <c r="B34" s="674"/>
      <c r="C34" s="653"/>
      <c r="D34" s="127">
        <v>2023</v>
      </c>
      <c r="E34" s="396"/>
      <c r="F34" s="396">
        <v>1</v>
      </c>
      <c r="G34" s="396"/>
      <c r="H34" s="396" t="s">
        <v>432</v>
      </c>
      <c r="I34" s="396"/>
      <c r="J34" s="396" t="s">
        <v>432</v>
      </c>
      <c r="K34" s="396"/>
      <c r="L34" s="599" t="s">
        <v>432</v>
      </c>
      <c r="M34" s="600"/>
      <c r="N34" s="705" t="s">
        <v>432</v>
      </c>
      <c r="O34" s="600"/>
      <c r="P34" s="600">
        <v>10</v>
      </c>
      <c r="Q34" s="600"/>
      <c r="R34" s="599">
        <v>3</v>
      </c>
      <c r="S34" s="600"/>
      <c r="T34" s="600">
        <v>1</v>
      </c>
      <c r="U34" s="653">
        <v>1</v>
      </c>
    </row>
    <row r="35" spans="1:21" s="630" customFormat="1" ht="13.5">
      <c r="A35" s="626"/>
      <c r="B35" s="674"/>
      <c r="C35" s="653"/>
      <c r="D35" s="127">
        <v>2024</v>
      </c>
      <c r="F35" s="396">
        <v>1</v>
      </c>
      <c r="G35" s="396"/>
      <c r="H35" s="396" t="s">
        <v>432</v>
      </c>
      <c r="I35" s="396"/>
      <c r="J35" s="396" t="s">
        <v>432</v>
      </c>
      <c r="K35" s="396"/>
      <c r="L35" s="599" t="s">
        <v>432</v>
      </c>
      <c r="M35" s="600"/>
      <c r="N35" s="705">
        <v>2</v>
      </c>
      <c r="O35" s="600"/>
      <c r="P35" s="600">
        <v>4</v>
      </c>
      <c r="Q35" s="600"/>
      <c r="R35" s="599" t="s">
        <v>432</v>
      </c>
      <c r="S35" s="600"/>
      <c r="T35" s="600">
        <v>9</v>
      </c>
      <c r="U35" s="653">
        <v>9</v>
      </c>
    </row>
    <row r="36" spans="1:21" s="630" customFormat="1" ht="13.5">
      <c r="A36" s="626"/>
      <c r="B36" s="674"/>
      <c r="C36" s="653"/>
      <c r="D36" s="127"/>
      <c r="E36" s="595"/>
      <c r="F36" s="396"/>
      <c r="G36" s="396"/>
      <c r="H36" s="396"/>
      <c r="I36" s="396"/>
      <c r="J36" s="396"/>
      <c r="K36" s="396"/>
      <c r="L36" s="599"/>
      <c r="M36" s="600"/>
      <c r="N36" s="705"/>
      <c r="O36" s="600"/>
      <c r="P36" s="600"/>
      <c r="Q36" s="600"/>
      <c r="R36" s="599"/>
      <c r="S36" s="600"/>
      <c r="T36" s="600"/>
      <c r="U36" s="653"/>
    </row>
    <row r="37" spans="1:21" s="630" customFormat="1" ht="13.5">
      <c r="A37" s="626"/>
      <c r="B37" s="674" t="s">
        <v>10</v>
      </c>
      <c r="C37" s="653"/>
      <c r="D37" s="127">
        <v>2022</v>
      </c>
      <c r="E37" s="396"/>
      <c r="F37" s="396">
        <v>2</v>
      </c>
      <c r="G37" s="396"/>
      <c r="H37" s="396">
        <v>1</v>
      </c>
      <c r="I37" s="396"/>
      <c r="J37" s="396" t="s">
        <v>432</v>
      </c>
      <c r="K37" s="396"/>
      <c r="L37" s="599" t="s">
        <v>432</v>
      </c>
      <c r="M37" s="600"/>
      <c r="N37" s="705" t="s">
        <v>432</v>
      </c>
      <c r="O37" s="600"/>
      <c r="P37" s="600" t="s">
        <v>432</v>
      </c>
      <c r="Q37" s="600"/>
      <c r="R37" s="599">
        <v>1</v>
      </c>
      <c r="S37" s="600"/>
      <c r="T37" s="600">
        <v>30</v>
      </c>
      <c r="U37" s="653">
        <v>30</v>
      </c>
    </row>
    <row r="38" spans="1:21" s="630" customFormat="1" ht="13.5">
      <c r="A38" s="626"/>
      <c r="B38" s="674"/>
      <c r="C38" s="653"/>
      <c r="D38" s="127">
        <v>2023</v>
      </c>
      <c r="E38" s="396"/>
      <c r="F38" s="396" t="s">
        <v>432</v>
      </c>
      <c r="G38" s="396"/>
      <c r="H38" s="396">
        <v>2</v>
      </c>
      <c r="I38" s="396"/>
      <c r="J38" s="396">
        <v>2</v>
      </c>
      <c r="K38" s="396"/>
      <c r="L38" s="599">
        <v>1</v>
      </c>
      <c r="M38" s="600"/>
      <c r="N38" s="705">
        <v>2</v>
      </c>
      <c r="O38" s="600"/>
      <c r="P38" s="600">
        <v>1</v>
      </c>
      <c r="Q38" s="600"/>
      <c r="R38" s="599">
        <v>1</v>
      </c>
      <c r="S38" s="600"/>
      <c r="T38" s="600">
        <v>23</v>
      </c>
      <c r="U38" s="653">
        <v>23</v>
      </c>
    </row>
    <row r="39" spans="1:21" s="630" customFormat="1" ht="13.5">
      <c r="A39" s="626"/>
      <c r="B39" s="674"/>
      <c r="C39" s="653"/>
      <c r="D39" s="127">
        <v>2024</v>
      </c>
      <c r="F39" s="396" t="s">
        <v>432</v>
      </c>
      <c r="G39" s="396"/>
      <c r="H39" s="396">
        <v>4</v>
      </c>
      <c r="I39" s="396"/>
      <c r="J39" s="396">
        <v>2</v>
      </c>
      <c r="K39" s="396"/>
      <c r="L39" s="599" t="s">
        <v>432</v>
      </c>
      <c r="M39" s="600"/>
      <c r="N39" s="705">
        <v>2</v>
      </c>
      <c r="O39" s="600"/>
      <c r="P39" s="600">
        <v>2</v>
      </c>
      <c r="Q39" s="600"/>
      <c r="R39" s="599">
        <v>1</v>
      </c>
      <c r="S39" s="600"/>
      <c r="T39" s="600">
        <v>37</v>
      </c>
      <c r="U39" s="653">
        <v>37</v>
      </c>
    </row>
    <row r="40" spans="1:21" s="630" customFormat="1" ht="13.5">
      <c r="A40" s="626"/>
      <c r="B40" s="674"/>
      <c r="C40" s="653"/>
      <c r="D40" s="127"/>
      <c r="E40" s="595"/>
      <c r="F40" s="396"/>
      <c r="G40" s="396"/>
      <c r="H40" s="396"/>
      <c r="I40" s="396"/>
      <c r="J40" s="396"/>
      <c r="K40" s="396"/>
      <c r="L40" s="599"/>
      <c r="M40" s="600"/>
      <c r="N40" s="705"/>
      <c r="O40" s="600"/>
      <c r="P40" s="600"/>
      <c r="Q40" s="600"/>
      <c r="R40" s="599"/>
      <c r="S40" s="600"/>
      <c r="T40" s="600"/>
      <c r="U40" s="653"/>
    </row>
    <row r="41" spans="1:21" s="630" customFormat="1" ht="13.5">
      <c r="A41" s="626"/>
      <c r="B41" s="674" t="s">
        <v>11</v>
      </c>
      <c r="C41" s="653"/>
      <c r="D41" s="127">
        <v>2022</v>
      </c>
      <c r="E41" s="595"/>
      <c r="F41" s="396">
        <v>1</v>
      </c>
      <c r="G41" s="396"/>
      <c r="H41" s="396">
        <v>1</v>
      </c>
      <c r="I41" s="396"/>
      <c r="J41" s="396" t="s">
        <v>432</v>
      </c>
      <c r="K41" s="396"/>
      <c r="L41" s="599" t="s">
        <v>432</v>
      </c>
      <c r="M41" s="600"/>
      <c r="N41" s="705" t="s">
        <v>432</v>
      </c>
      <c r="O41" s="600"/>
      <c r="P41" s="600">
        <v>4</v>
      </c>
      <c r="Q41" s="600"/>
      <c r="R41" s="599" t="s">
        <v>432</v>
      </c>
      <c r="S41" s="600"/>
      <c r="T41" s="600">
        <v>14</v>
      </c>
      <c r="U41" s="653">
        <v>14</v>
      </c>
    </row>
    <row r="42" spans="1:21" s="630" customFormat="1" ht="13.5">
      <c r="A42" s="626"/>
      <c r="B42" s="674"/>
      <c r="C42" s="653"/>
      <c r="D42" s="127">
        <v>2023</v>
      </c>
      <c r="E42" s="396"/>
      <c r="F42" s="396">
        <v>4</v>
      </c>
      <c r="G42" s="396"/>
      <c r="H42" s="396">
        <v>1</v>
      </c>
      <c r="I42" s="396"/>
      <c r="J42" s="396" t="s">
        <v>432</v>
      </c>
      <c r="K42" s="396"/>
      <c r="L42" s="599" t="s">
        <v>432</v>
      </c>
      <c r="M42" s="600"/>
      <c r="N42" s="705">
        <v>1</v>
      </c>
      <c r="O42" s="600"/>
      <c r="P42" s="600">
        <v>1</v>
      </c>
      <c r="Q42" s="600"/>
      <c r="R42" s="599" t="s">
        <v>432</v>
      </c>
      <c r="S42" s="600"/>
      <c r="T42" s="600">
        <v>14</v>
      </c>
      <c r="U42" s="653">
        <v>14</v>
      </c>
    </row>
    <row r="43" spans="1:21" s="630" customFormat="1" ht="13.5">
      <c r="A43" s="626"/>
      <c r="B43" s="674"/>
      <c r="C43" s="653"/>
      <c r="D43" s="127">
        <v>2024</v>
      </c>
      <c r="F43" s="396">
        <v>1</v>
      </c>
      <c r="G43" s="396"/>
      <c r="H43" s="396" t="s">
        <v>432</v>
      </c>
      <c r="I43" s="396"/>
      <c r="J43" s="396" t="s">
        <v>432</v>
      </c>
      <c r="K43" s="396"/>
      <c r="L43" s="599" t="s">
        <v>432</v>
      </c>
      <c r="M43" s="600"/>
      <c r="N43" s="705">
        <v>1</v>
      </c>
      <c r="O43" s="600"/>
      <c r="P43" s="600">
        <v>5</v>
      </c>
      <c r="Q43" s="600"/>
      <c r="R43" s="599">
        <v>1</v>
      </c>
      <c r="S43" s="600"/>
      <c r="T43" s="600">
        <v>18</v>
      </c>
      <c r="U43" s="653">
        <v>18</v>
      </c>
    </row>
    <row r="44" spans="1:21" s="630" customFormat="1" ht="13.5">
      <c r="A44" s="626"/>
      <c r="B44" s="674"/>
      <c r="C44" s="653"/>
      <c r="D44" s="127"/>
      <c r="E44" s="595"/>
      <c r="F44" s="396"/>
      <c r="G44" s="396"/>
      <c r="H44" s="396"/>
      <c r="I44" s="396"/>
      <c r="J44" s="396"/>
      <c r="K44" s="396"/>
      <c r="L44" s="599"/>
      <c r="M44" s="600"/>
      <c r="N44" s="705"/>
      <c r="O44" s="600"/>
      <c r="P44" s="600"/>
      <c r="Q44" s="600"/>
      <c r="R44" s="599"/>
      <c r="S44" s="600"/>
      <c r="T44" s="600"/>
      <c r="U44" s="653"/>
    </row>
    <row r="45" spans="1:21" s="630" customFormat="1" ht="13.5">
      <c r="A45" s="626"/>
      <c r="B45" s="674" t="s">
        <v>12</v>
      </c>
      <c r="C45" s="653"/>
      <c r="D45" s="127">
        <v>2022</v>
      </c>
      <c r="E45" s="595"/>
      <c r="F45" s="396">
        <v>2</v>
      </c>
      <c r="G45" s="396"/>
      <c r="H45" s="396" t="s">
        <v>432</v>
      </c>
      <c r="I45" s="396"/>
      <c r="J45" s="396" t="s">
        <v>432</v>
      </c>
      <c r="K45" s="396"/>
      <c r="L45" s="599" t="s">
        <v>432</v>
      </c>
      <c r="M45" s="600"/>
      <c r="N45" s="705" t="s">
        <v>432</v>
      </c>
      <c r="O45" s="600"/>
      <c r="P45" s="600">
        <v>2</v>
      </c>
      <c r="Q45" s="600"/>
      <c r="R45" s="599">
        <v>1</v>
      </c>
      <c r="S45" s="600"/>
      <c r="T45" s="600">
        <v>10</v>
      </c>
      <c r="U45" s="653">
        <v>10</v>
      </c>
    </row>
    <row r="46" spans="1:21" s="630" customFormat="1" ht="13.5">
      <c r="A46" s="626"/>
      <c r="B46" s="674"/>
      <c r="C46" s="653"/>
      <c r="D46" s="127">
        <v>2023</v>
      </c>
      <c r="E46" s="396"/>
      <c r="F46" s="396" t="s">
        <v>432</v>
      </c>
      <c r="G46" s="396"/>
      <c r="H46" s="396">
        <v>3</v>
      </c>
      <c r="I46" s="396"/>
      <c r="J46" s="396" t="s">
        <v>432</v>
      </c>
      <c r="K46" s="396"/>
      <c r="L46" s="599" t="s">
        <v>432</v>
      </c>
      <c r="M46" s="600"/>
      <c r="N46" s="705">
        <v>2</v>
      </c>
      <c r="O46" s="600"/>
      <c r="P46" s="600">
        <v>5</v>
      </c>
      <c r="Q46" s="600"/>
      <c r="R46" s="599" t="s">
        <v>432</v>
      </c>
      <c r="S46" s="600"/>
      <c r="T46" s="600">
        <v>11</v>
      </c>
      <c r="U46" s="653">
        <v>11</v>
      </c>
    </row>
    <row r="47" spans="1:21" s="630" customFormat="1" ht="13.5">
      <c r="A47" s="626"/>
      <c r="B47" s="674"/>
      <c r="C47" s="653"/>
      <c r="F47" s="396">
        <v>1</v>
      </c>
      <c r="G47" s="396"/>
      <c r="H47" s="396">
        <v>3</v>
      </c>
      <c r="I47" s="396"/>
      <c r="J47" s="396">
        <v>1</v>
      </c>
      <c r="K47" s="396"/>
      <c r="L47" s="599" t="s">
        <v>432</v>
      </c>
      <c r="M47" s="600"/>
      <c r="N47" s="705" t="s">
        <v>432</v>
      </c>
      <c r="O47" s="600"/>
      <c r="P47" s="600">
        <v>6</v>
      </c>
      <c r="Q47" s="600"/>
      <c r="R47" s="599">
        <v>1</v>
      </c>
      <c r="S47" s="600"/>
      <c r="T47" s="600">
        <v>15</v>
      </c>
      <c r="U47" s="653">
        <v>15</v>
      </c>
    </row>
    <row r="48" spans="1:21" s="630" customFormat="1" ht="13.5">
      <c r="A48" s="626"/>
      <c r="B48" s="674"/>
      <c r="C48" s="653"/>
      <c r="D48" s="127"/>
      <c r="E48" s="595"/>
      <c r="F48" s="396"/>
      <c r="G48" s="396"/>
      <c r="H48" s="396"/>
      <c r="I48" s="396"/>
      <c r="J48" s="396"/>
      <c r="K48" s="396"/>
      <c r="L48" s="599"/>
      <c r="M48" s="600"/>
      <c r="N48" s="705"/>
      <c r="O48" s="600"/>
      <c r="P48" s="600"/>
      <c r="Q48" s="600"/>
      <c r="R48" s="599"/>
      <c r="S48" s="600"/>
      <c r="T48" s="600"/>
      <c r="U48" s="653"/>
    </row>
    <row r="49" spans="1:21" s="630" customFormat="1" ht="13.5">
      <c r="A49" s="626"/>
      <c r="B49" s="674" t="s">
        <v>13</v>
      </c>
      <c r="C49" s="653"/>
      <c r="D49" s="127">
        <v>2022</v>
      </c>
      <c r="E49" s="595"/>
      <c r="F49" s="396" t="s">
        <v>432</v>
      </c>
      <c r="G49" s="396"/>
      <c r="H49" s="396" t="s">
        <v>432</v>
      </c>
      <c r="I49" s="396"/>
      <c r="J49" s="396" t="s">
        <v>432</v>
      </c>
      <c r="K49" s="396"/>
      <c r="L49" s="599" t="s">
        <v>432</v>
      </c>
      <c r="M49" s="600"/>
      <c r="N49" s="705" t="s">
        <v>432</v>
      </c>
      <c r="O49" s="600"/>
      <c r="P49" s="600">
        <v>1</v>
      </c>
      <c r="Q49" s="600"/>
      <c r="R49" s="599" t="s">
        <v>432</v>
      </c>
      <c r="S49" s="600"/>
      <c r="T49" s="600">
        <v>1</v>
      </c>
      <c r="U49" s="653">
        <v>1</v>
      </c>
    </row>
    <row r="50" spans="1:21" s="630" customFormat="1" ht="13.5">
      <c r="A50" s="626"/>
      <c r="B50" s="674"/>
      <c r="C50" s="653"/>
      <c r="D50" s="127">
        <v>2023</v>
      </c>
      <c r="E50" s="396"/>
      <c r="F50" s="396" t="s">
        <v>432</v>
      </c>
      <c r="G50" s="396"/>
      <c r="H50" s="396" t="s">
        <v>432</v>
      </c>
      <c r="I50" s="396"/>
      <c r="J50" s="396" t="s">
        <v>432</v>
      </c>
      <c r="K50" s="396"/>
      <c r="L50" s="599" t="s">
        <v>432</v>
      </c>
      <c r="M50" s="600"/>
      <c r="N50" s="705" t="s">
        <v>432</v>
      </c>
      <c r="O50" s="600"/>
      <c r="P50" s="600" t="s">
        <v>432</v>
      </c>
      <c r="Q50" s="600"/>
      <c r="R50" s="599" t="s">
        <v>432</v>
      </c>
      <c r="S50" s="600"/>
      <c r="T50" s="600">
        <v>1</v>
      </c>
      <c r="U50" s="653">
        <v>1</v>
      </c>
    </row>
    <row r="51" spans="1:21" s="630" customFormat="1" ht="13.5">
      <c r="A51" s="626"/>
      <c r="B51" s="674"/>
      <c r="C51" s="653"/>
      <c r="D51" s="127">
        <v>2024</v>
      </c>
      <c r="F51" s="396" t="s">
        <v>432</v>
      </c>
      <c r="G51" s="396"/>
      <c r="H51" s="396" t="s">
        <v>432</v>
      </c>
      <c r="I51" s="396"/>
      <c r="J51" s="396" t="s">
        <v>432</v>
      </c>
      <c r="K51" s="396"/>
      <c r="L51" s="599" t="s">
        <v>432</v>
      </c>
      <c r="M51" s="600"/>
      <c r="N51" s="705" t="s">
        <v>432</v>
      </c>
      <c r="O51" s="600"/>
      <c r="P51" s="600" t="s">
        <v>432</v>
      </c>
      <c r="Q51" s="600"/>
      <c r="R51" s="599">
        <v>1</v>
      </c>
      <c r="S51" s="600"/>
      <c r="T51" s="600">
        <v>1</v>
      </c>
      <c r="U51" s="653">
        <v>1</v>
      </c>
    </row>
    <row r="52" spans="1:21" s="630" customFormat="1" ht="13.5">
      <c r="A52" s="626"/>
      <c r="B52" s="674"/>
      <c r="C52" s="653"/>
      <c r="D52" s="127"/>
      <c r="E52" s="595"/>
      <c r="F52" s="396"/>
      <c r="G52" s="396"/>
      <c r="H52" s="396"/>
      <c r="I52" s="396"/>
      <c r="J52" s="396"/>
      <c r="K52" s="396"/>
      <c r="L52" s="599"/>
      <c r="M52" s="600"/>
      <c r="N52" s="705"/>
      <c r="O52" s="600"/>
      <c r="P52" s="600"/>
      <c r="Q52" s="600"/>
      <c r="R52" s="599"/>
      <c r="S52" s="600"/>
      <c r="T52" s="600"/>
      <c r="U52" s="653"/>
    </row>
    <row r="53" spans="1:21" s="630" customFormat="1" ht="13.5">
      <c r="A53" s="626"/>
      <c r="B53" s="674" t="s">
        <v>14</v>
      </c>
      <c r="C53" s="653"/>
      <c r="D53" s="127">
        <v>2022</v>
      </c>
      <c r="E53" s="595"/>
      <c r="F53" s="396">
        <v>1</v>
      </c>
      <c r="G53" s="396"/>
      <c r="H53" s="396">
        <v>1</v>
      </c>
      <c r="I53" s="396"/>
      <c r="J53" s="396" t="s">
        <v>432</v>
      </c>
      <c r="K53" s="396"/>
      <c r="L53" s="599" t="s">
        <v>432</v>
      </c>
      <c r="M53" s="600"/>
      <c r="N53" s="705" t="s">
        <v>432</v>
      </c>
      <c r="O53" s="600"/>
      <c r="P53" s="600" t="s">
        <v>432</v>
      </c>
      <c r="Q53" s="600"/>
      <c r="R53" s="599" t="s">
        <v>432</v>
      </c>
      <c r="S53" s="600"/>
      <c r="T53" s="600">
        <v>8</v>
      </c>
      <c r="U53" s="653">
        <v>8</v>
      </c>
    </row>
    <row r="54" spans="1:21" s="630" customFormat="1" ht="13.5">
      <c r="A54" s="626"/>
      <c r="B54" s="674"/>
      <c r="C54" s="653"/>
      <c r="D54" s="127">
        <v>2023</v>
      </c>
      <c r="E54" s="396"/>
      <c r="F54" s="396">
        <v>2</v>
      </c>
      <c r="G54" s="396"/>
      <c r="H54" s="396" t="s">
        <v>432</v>
      </c>
      <c r="I54" s="396"/>
      <c r="J54" s="396" t="s">
        <v>432</v>
      </c>
      <c r="K54" s="396"/>
      <c r="L54" s="599" t="s">
        <v>432</v>
      </c>
      <c r="M54" s="600"/>
      <c r="N54" s="705" t="s">
        <v>432</v>
      </c>
      <c r="O54" s="600"/>
      <c r="P54" s="600">
        <v>2</v>
      </c>
      <c r="Q54" s="600"/>
      <c r="R54" s="599" t="s">
        <v>432</v>
      </c>
      <c r="S54" s="600"/>
      <c r="T54" s="600">
        <v>24</v>
      </c>
      <c r="U54" s="653">
        <v>24</v>
      </c>
    </row>
    <row r="55" spans="1:21" s="630" customFormat="1" ht="13.5">
      <c r="A55" s="626"/>
      <c r="B55" s="674"/>
      <c r="C55" s="653"/>
      <c r="D55" s="127">
        <v>2024</v>
      </c>
      <c r="F55" s="396" t="s">
        <v>432</v>
      </c>
      <c r="G55" s="396"/>
      <c r="H55" s="396" t="s">
        <v>432</v>
      </c>
      <c r="I55" s="396"/>
      <c r="J55" s="396" t="s">
        <v>432</v>
      </c>
      <c r="K55" s="396"/>
      <c r="L55" s="599" t="s">
        <v>432</v>
      </c>
      <c r="M55" s="600"/>
      <c r="N55" s="705" t="s">
        <v>432</v>
      </c>
      <c r="O55" s="600"/>
      <c r="P55" s="600">
        <v>2</v>
      </c>
      <c r="Q55" s="600"/>
      <c r="R55" s="599">
        <v>1</v>
      </c>
      <c r="S55" s="600"/>
      <c r="T55" s="600">
        <v>14</v>
      </c>
      <c r="U55" s="653">
        <v>14</v>
      </c>
    </row>
    <row r="56" spans="1:21" s="630" customFormat="1" ht="13.5">
      <c r="A56" s="626"/>
      <c r="B56" s="674"/>
      <c r="C56" s="653"/>
      <c r="D56" s="127"/>
      <c r="E56" s="595"/>
      <c r="F56" s="396"/>
      <c r="G56" s="396"/>
      <c r="H56" s="396"/>
      <c r="I56" s="396"/>
      <c r="J56" s="396"/>
      <c r="K56" s="396"/>
      <c r="L56" s="599"/>
      <c r="M56" s="600"/>
      <c r="N56" s="705"/>
      <c r="O56" s="600"/>
      <c r="P56" s="600"/>
      <c r="Q56" s="600"/>
      <c r="R56" s="599"/>
      <c r="S56" s="600"/>
      <c r="T56" s="600"/>
      <c r="U56" s="653"/>
    </row>
    <row r="57" spans="1:21" s="630" customFormat="1" ht="13.5">
      <c r="A57" s="626"/>
      <c r="B57" s="674" t="s">
        <v>15</v>
      </c>
      <c r="C57" s="654"/>
      <c r="D57" s="127">
        <v>2022</v>
      </c>
      <c r="E57" s="595"/>
      <c r="F57" s="396">
        <v>14</v>
      </c>
      <c r="G57" s="396"/>
      <c r="H57" s="396">
        <v>3</v>
      </c>
      <c r="I57" s="396"/>
      <c r="J57" s="396">
        <v>2</v>
      </c>
      <c r="K57" s="396"/>
      <c r="L57" s="599" t="s">
        <v>432</v>
      </c>
      <c r="M57" s="600"/>
      <c r="N57" s="705" t="s">
        <v>432</v>
      </c>
      <c r="O57" s="600"/>
      <c r="P57" s="600">
        <v>6</v>
      </c>
      <c r="Q57" s="600"/>
      <c r="R57" s="599">
        <v>2</v>
      </c>
      <c r="S57" s="600"/>
      <c r="T57" s="600">
        <v>18</v>
      </c>
      <c r="U57" s="653">
        <v>18</v>
      </c>
    </row>
    <row r="58" spans="1:21" s="630" customFormat="1" ht="13.5">
      <c r="A58" s="626"/>
      <c r="B58" s="674"/>
      <c r="C58" s="654"/>
      <c r="D58" s="127">
        <v>2023</v>
      </c>
      <c r="E58" s="396"/>
      <c r="F58" s="396">
        <v>14</v>
      </c>
      <c r="G58" s="396"/>
      <c r="H58" s="396">
        <v>1</v>
      </c>
      <c r="I58" s="396"/>
      <c r="J58" s="396" t="s">
        <v>432</v>
      </c>
      <c r="K58" s="396"/>
      <c r="L58" s="599" t="s">
        <v>432</v>
      </c>
      <c r="M58" s="600"/>
      <c r="N58" s="705">
        <v>3</v>
      </c>
      <c r="O58" s="600"/>
      <c r="P58" s="600">
        <v>2</v>
      </c>
      <c r="Q58" s="600"/>
      <c r="R58" s="599">
        <v>2</v>
      </c>
      <c r="S58" s="600"/>
      <c r="T58" s="600">
        <v>12</v>
      </c>
      <c r="U58" s="653">
        <v>12</v>
      </c>
    </row>
    <row r="59" spans="1:21" s="630" customFormat="1" ht="13.5">
      <c r="A59" s="626"/>
      <c r="B59" s="674"/>
      <c r="C59" s="654"/>
      <c r="D59" s="127">
        <v>2024</v>
      </c>
      <c r="F59" s="396">
        <v>15</v>
      </c>
      <c r="G59" s="396"/>
      <c r="H59" s="396">
        <v>1</v>
      </c>
      <c r="I59" s="396"/>
      <c r="J59" s="396" t="s">
        <v>432</v>
      </c>
      <c r="K59" s="396"/>
      <c r="L59" s="599" t="s">
        <v>432</v>
      </c>
      <c r="M59" s="600"/>
      <c r="N59" s="705">
        <v>2</v>
      </c>
      <c r="O59" s="600"/>
      <c r="P59" s="600">
        <v>3</v>
      </c>
      <c r="Q59" s="600"/>
      <c r="R59" s="599" t="s">
        <v>432</v>
      </c>
      <c r="S59" s="600"/>
      <c r="T59" s="600">
        <v>21</v>
      </c>
      <c r="U59" s="653">
        <v>21</v>
      </c>
    </row>
    <row r="60" spans="1:21" s="630" customFormat="1" ht="13.5">
      <c r="A60" s="626"/>
      <c r="B60" s="674"/>
      <c r="C60" s="654"/>
      <c r="D60" s="127"/>
      <c r="E60" s="595"/>
      <c r="F60" s="396"/>
      <c r="G60" s="396"/>
      <c r="H60" s="396"/>
      <c r="I60" s="396"/>
      <c r="J60" s="396"/>
      <c r="K60" s="396"/>
      <c r="L60" s="599"/>
      <c r="M60" s="600"/>
      <c r="N60" s="705"/>
      <c r="O60" s="600"/>
      <c r="P60" s="600"/>
      <c r="Q60" s="600"/>
      <c r="R60" s="599"/>
      <c r="S60" s="600"/>
      <c r="T60" s="600"/>
      <c r="U60" s="653"/>
    </row>
    <row r="61" spans="1:21" s="630" customFormat="1" ht="13.5">
      <c r="A61" s="626"/>
      <c r="B61" s="674" t="s">
        <v>16</v>
      </c>
      <c r="C61" s="654"/>
      <c r="D61" s="127">
        <v>2022</v>
      </c>
      <c r="E61" s="595"/>
      <c r="F61" s="396">
        <v>11</v>
      </c>
      <c r="G61" s="396"/>
      <c r="H61" s="396">
        <v>2</v>
      </c>
      <c r="I61" s="396"/>
      <c r="J61" s="396" t="s">
        <v>432</v>
      </c>
      <c r="K61" s="396"/>
      <c r="L61" s="599" t="s">
        <v>432</v>
      </c>
      <c r="M61" s="600"/>
      <c r="N61" s="705">
        <v>1</v>
      </c>
      <c r="O61" s="600"/>
      <c r="P61" s="600">
        <v>24</v>
      </c>
      <c r="Q61" s="600"/>
      <c r="R61" s="599" t="s">
        <v>432</v>
      </c>
      <c r="S61" s="600"/>
      <c r="T61" s="600">
        <v>34</v>
      </c>
      <c r="U61" s="653">
        <v>34</v>
      </c>
    </row>
    <row r="62" spans="1:21" s="630" customFormat="1" ht="13.5">
      <c r="A62" s="626"/>
      <c r="B62" s="674"/>
      <c r="C62" s="654"/>
      <c r="D62" s="127">
        <v>2023</v>
      </c>
      <c r="E62" s="396"/>
      <c r="F62" s="396">
        <v>6</v>
      </c>
      <c r="G62" s="396"/>
      <c r="H62" s="396" t="s">
        <v>432</v>
      </c>
      <c r="I62" s="396"/>
      <c r="J62" s="396" t="s">
        <v>432</v>
      </c>
      <c r="K62" s="396"/>
      <c r="L62" s="599" t="s">
        <v>432</v>
      </c>
      <c r="M62" s="600"/>
      <c r="N62" s="705">
        <v>1</v>
      </c>
      <c r="O62" s="600"/>
      <c r="P62" s="600">
        <v>11</v>
      </c>
      <c r="Q62" s="600"/>
      <c r="R62" s="599" t="s">
        <v>432</v>
      </c>
      <c r="S62" s="600"/>
      <c r="T62" s="600">
        <v>80</v>
      </c>
      <c r="U62" s="653">
        <v>80</v>
      </c>
    </row>
    <row r="63" spans="1:21" s="630" customFormat="1" ht="13.5">
      <c r="A63" s="626"/>
      <c r="B63" s="674"/>
      <c r="C63" s="654"/>
      <c r="D63" s="127">
        <v>2024</v>
      </c>
      <c r="F63" s="396">
        <v>16</v>
      </c>
      <c r="G63" s="396"/>
      <c r="H63" s="396" t="s">
        <v>432</v>
      </c>
      <c r="I63" s="396"/>
      <c r="J63" s="396" t="s">
        <v>432</v>
      </c>
      <c r="K63" s="396"/>
      <c r="L63" s="599" t="s">
        <v>432</v>
      </c>
      <c r="M63" s="600"/>
      <c r="N63" s="705">
        <v>2</v>
      </c>
      <c r="O63" s="600"/>
      <c r="P63" s="600">
        <v>3</v>
      </c>
      <c r="Q63" s="600"/>
      <c r="R63" s="599" t="s">
        <v>432</v>
      </c>
      <c r="S63" s="600"/>
      <c r="T63" s="600">
        <v>81</v>
      </c>
      <c r="U63" s="653">
        <v>81</v>
      </c>
    </row>
    <row r="64" spans="1:21" s="630" customFormat="1" ht="13.5">
      <c r="A64" s="626"/>
      <c r="B64" s="674"/>
      <c r="C64" s="654"/>
      <c r="D64" s="127"/>
      <c r="E64" s="595"/>
      <c r="F64" s="396"/>
      <c r="G64" s="396"/>
      <c r="H64" s="396"/>
      <c r="I64" s="396"/>
      <c r="J64" s="396"/>
      <c r="K64" s="396"/>
      <c r="L64" s="599"/>
      <c r="M64" s="600"/>
      <c r="N64" s="705"/>
      <c r="O64" s="600"/>
      <c r="P64" s="600"/>
      <c r="Q64" s="600"/>
      <c r="R64" s="599"/>
      <c r="S64" s="600"/>
      <c r="T64" s="600"/>
      <c r="U64" s="653"/>
    </row>
    <row r="65" spans="1:21" s="630" customFormat="1" ht="13.5">
      <c r="A65" s="626"/>
      <c r="B65" s="674" t="s">
        <v>17</v>
      </c>
      <c r="C65" s="654"/>
      <c r="D65" s="127">
        <v>2022</v>
      </c>
      <c r="E65" s="595"/>
      <c r="F65" s="396">
        <v>3</v>
      </c>
      <c r="G65" s="396"/>
      <c r="H65" s="396">
        <v>2</v>
      </c>
      <c r="I65" s="396"/>
      <c r="J65" s="396">
        <v>1</v>
      </c>
      <c r="K65" s="396"/>
      <c r="L65" s="599" t="s">
        <v>432</v>
      </c>
      <c r="M65" s="600"/>
      <c r="N65" s="705">
        <v>1</v>
      </c>
      <c r="O65" s="600"/>
      <c r="P65" s="600">
        <v>23</v>
      </c>
      <c r="Q65" s="600"/>
      <c r="R65" s="599">
        <v>2</v>
      </c>
      <c r="S65" s="600"/>
      <c r="T65" s="600">
        <v>55</v>
      </c>
      <c r="U65" s="653">
        <v>55</v>
      </c>
    </row>
    <row r="66" spans="1:21" s="630" customFormat="1" ht="13.5">
      <c r="A66" s="626"/>
      <c r="B66" s="674"/>
      <c r="C66" s="654"/>
      <c r="D66" s="127">
        <v>2023</v>
      </c>
      <c r="E66" s="396"/>
      <c r="F66" s="396">
        <v>8</v>
      </c>
      <c r="G66" s="396"/>
      <c r="H66" s="396" t="s">
        <v>432</v>
      </c>
      <c r="I66" s="396"/>
      <c r="J66" s="396">
        <v>3</v>
      </c>
      <c r="K66" s="396"/>
      <c r="L66" s="599" t="s">
        <v>432</v>
      </c>
      <c r="M66" s="600"/>
      <c r="N66" s="705">
        <v>2</v>
      </c>
      <c r="O66" s="600"/>
      <c r="P66" s="600">
        <v>14</v>
      </c>
      <c r="Q66" s="600"/>
      <c r="R66" s="599">
        <v>2</v>
      </c>
      <c r="S66" s="600"/>
      <c r="T66" s="600">
        <v>40</v>
      </c>
      <c r="U66" s="653">
        <v>40</v>
      </c>
    </row>
    <row r="67" spans="1:21" s="630" customFormat="1" ht="13.5">
      <c r="A67" s="626"/>
      <c r="B67" s="674"/>
      <c r="C67" s="654"/>
      <c r="D67" s="127">
        <v>2024</v>
      </c>
      <c r="F67" s="396">
        <v>6</v>
      </c>
      <c r="G67" s="396"/>
      <c r="H67" s="396">
        <v>2</v>
      </c>
      <c r="I67" s="396"/>
      <c r="J67" s="396" t="s">
        <v>432</v>
      </c>
      <c r="K67" s="396"/>
      <c r="L67" s="599">
        <v>1</v>
      </c>
      <c r="M67" s="600"/>
      <c r="N67" s="705">
        <v>2</v>
      </c>
      <c r="O67" s="600"/>
      <c r="P67" s="600">
        <v>15</v>
      </c>
      <c r="Q67" s="600"/>
      <c r="R67" s="599">
        <v>2</v>
      </c>
      <c r="S67" s="600"/>
      <c r="T67" s="600">
        <v>402</v>
      </c>
      <c r="U67" s="653">
        <v>402</v>
      </c>
    </row>
    <row r="68" spans="1:21" s="630" customFormat="1" ht="13.5">
      <c r="A68" s="626"/>
      <c r="B68" s="674"/>
      <c r="C68" s="654"/>
      <c r="D68" s="127"/>
      <c r="E68" s="595"/>
      <c r="F68" s="396"/>
      <c r="G68" s="396"/>
      <c r="H68" s="396"/>
      <c r="I68" s="396"/>
      <c r="J68" s="396"/>
      <c r="K68" s="396"/>
      <c r="L68" s="599"/>
      <c r="M68" s="600"/>
      <c r="N68" s="705"/>
      <c r="O68" s="600"/>
      <c r="P68" s="600"/>
      <c r="Q68" s="600"/>
      <c r="R68" s="599"/>
      <c r="S68" s="600"/>
      <c r="T68" s="600"/>
      <c r="U68" s="653"/>
    </row>
    <row r="69" spans="1:21" s="630" customFormat="1" ht="13.5">
      <c r="A69" s="626"/>
      <c r="B69" s="674" t="s">
        <v>18</v>
      </c>
      <c r="C69" s="653"/>
      <c r="D69" s="127">
        <v>2022</v>
      </c>
      <c r="E69" s="595"/>
      <c r="F69" s="396">
        <v>1</v>
      </c>
      <c r="G69" s="396"/>
      <c r="H69" s="396" t="s">
        <v>432</v>
      </c>
      <c r="I69" s="396"/>
      <c r="J69" s="396" t="s">
        <v>432</v>
      </c>
      <c r="K69" s="396"/>
      <c r="L69" s="599" t="s">
        <v>432</v>
      </c>
      <c r="M69" s="600"/>
      <c r="N69" s="705">
        <v>2</v>
      </c>
      <c r="O69" s="600"/>
      <c r="P69" s="600">
        <v>3</v>
      </c>
      <c r="Q69" s="600"/>
      <c r="R69" s="599">
        <v>1</v>
      </c>
      <c r="S69" s="600"/>
      <c r="T69" s="600">
        <v>8</v>
      </c>
      <c r="U69" s="653">
        <v>8</v>
      </c>
    </row>
    <row r="70" spans="1:21" s="630" customFormat="1" ht="13.5">
      <c r="A70" s="626"/>
      <c r="B70" s="674"/>
      <c r="C70" s="653"/>
      <c r="D70" s="127">
        <v>2023</v>
      </c>
      <c r="E70" s="396"/>
      <c r="F70" s="396" t="s">
        <v>432</v>
      </c>
      <c r="G70" s="396"/>
      <c r="H70" s="396">
        <v>1</v>
      </c>
      <c r="I70" s="396"/>
      <c r="J70" s="396" t="s">
        <v>432</v>
      </c>
      <c r="K70" s="396"/>
      <c r="L70" s="599" t="s">
        <v>432</v>
      </c>
      <c r="M70" s="600"/>
      <c r="N70" s="705">
        <v>1</v>
      </c>
      <c r="O70" s="600"/>
      <c r="P70" s="600">
        <v>1</v>
      </c>
      <c r="Q70" s="600"/>
      <c r="R70" s="599">
        <v>1</v>
      </c>
      <c r="S70" s="600"/>
      <c r="T70" s="600">
        <v>15</v>
      </c>
      <c r="U70" s="653">
        <v>15</v>
      </c>
    </row>
    <row r="71" spans="1:21" s="630" customFormat="1" ht="13.5">
      <c r="A71" s="626"/>
      <c r="B71" s="674"/>
      <c r="C71" s="653"/>
      <c r="D71" s="127">
        <v>2024</v>
      </c>
      <c r="F71" s="396" t="s">
        <v>432</v>
      </c>
      <c r="G71" s="396"/>
      <c r="H71" s="396">
        <v>1</v>
      </c>
      <c r="I71" s="396"/>
      <c r="J71" s="396">
        <v>1</v>
      </c>
      <c r="K71" s="396"/>
      <c r="L71" s="599" t="s">
        <v>432</v>
      </c>
      <c r="M71" s="600"/>
      <c r="N71" s="705" t="s">
        <v>432</v>
      </c>
      <c r="O71" s="600"/>
      <c r="P71" s="600">
        <v>3</v>
      </c>
      <c r="Q71" s="600"/>
      <c r="R71" s="599" t="s">
        <v>432</v>
      </c>
      <c r="S71" s="600"/>
      <c r="T71" s="600">
        <v>7</v>
      </c>
      <c r="U71" s="653">
        <v>7</v>
      </c>
    </row>
    <row r="72" spans="1:21" s="630" customFormat="1" ht="13.5">
      <c r="A72" s="626"/>
      <c r="B72" s="674"/>
      <c r="C72" s="653"/>
      <c r="D72" s="127"/>
      <c r="E72" s="595"/>
      <c r="F72" s="396"/>
      <c r="G72" s="396"/>
      <c r="H72" s="396"/>
      <c r="I72" s="396"/>
      <c r="J72" s="396"/>
      <c r="K72" s="396"/>
      <c r="L72" s="599"/>
      <c r="M72" s="600"/>
      <c r="N72" s="705"/>
      <c r="O72" s="600"/>
      <c r="P72" s="600"/>
      <c r="Q72" s="600"/>
      <c r="R72" s="599"/>
      <c r="S72" s="600"/>
      <c r="T72" s="600"/>
      <c r="U72" s="653"/>
    </row>
    <row r="73" spans="1:21" s="630" customFormat="1" ht="13.5">
      <c r="A73" s="626"/>
      <c r="B73" s="652" t="s">
        <v>56</v>
      </c>
      <c r="C73" s="653"/>
      <c r="D73" s="127">
        <v>2022</v>
      </c>
      <c r="E73" s="595"/>
      <c r="F73" s="396" t="s">
        <v>432</v>
      </c>
      <c r="G73" s="396"/>
      <c r="H73" s="396">
        <v>1</v>
      </c>
      <c r="I73" s="396"/>
      <c r="J73" s="396" t="s">
        <v>432</v>
      </c>
      <c r="K73" s="396"/>
      <c r="L73" s="599" t="s">
        <v>432</v>
      </c>
      <c r="M73" s="600"/>
      <c r="N73" s="705" t="s">
        <v>432</v>
      </c>
      <c r="O73" s="600"/>
      <c r="P73" s="600">
        <v>9</v>
      </c>
      <c r="Q73" s="600"/>
      <c r="R73" s="599" t="s">
        <v>432</v>
      </c>
      <c r="S73" s="600"/>
      <c r="T73" s="600">
        <v>36</v>
      </c>
      <c r="U73" s="653">
        <v>36</v>
      </c>
    </row>
    <row r="74" spans="1:21" s="630" customFormat="1" ht="13.5">
      <c r="A74" s="626"/>
      <c r="B74" s="652"/>
      <c r="C74" s="653"/>
      <c r="D74" s="127">
        <v>2023</v>
      </c>
      <c r="E74" s="396"/>
      <c r="F74" s="396" t="s">
        <v>432</v>
      </c>
      <c r="G74" s="396"/>
      <c r="H74" s="396">
        <v>1</v>
      </c>
      <c r="I74" s="396"/>
      <c r="J74" s="396">
        <v>4</v>
      </c>
      <c r="K74" s="396"/>
      <c r="L74" s="599" t="s">
        <v>432</v>
      </c>
      <c r="M74" s="600"/>
      <c r="N74" s="705">
        <v>2</v>
      </c>
      <c r="O74" s="600"/>
      <c r="P74" s="600">
        <v>4</v>
      </c>
      <c r="Q74" s="600"/>
      <c r="R74" s="599" t="s">
        <v>432</v>
      </c>
      <c r="S74" s="600"/>
      <c r="T74" s="600">
        <v>42</v>
      </c>
      <c r="U74" s="653">
        <v>42</v>
      </c>
    </row>
    <row r="75" spans="1:21" s="630" customFormat="1" ht="13.5">
      <c r="A75" s="626"/>
      <c r="B75" s="652"/>
      <c r="C75" s="653"/>
      <c r="D75" s="127">
        <v>2024</v>
      </c>
      <c r="F75" s="396" t="s">
        <v>432</v>
      </c>
      <c r="G75" s="396"/>
      <c r="H75" s="396">
        <v>3</v>
      </c>
      <c r="I75" s="396"/>
      <c r="J75" s="396" t="s">
        <v>432</v>
      </c>
      <c r="K75" s="396"/>
      <c r="L75" s="599">
        <v>1</v>
      </c>
      <c r="M75" s="600"/>
      <c r="N75" s="705" t="s">
        <v>432</v>
      </c>
      <c r="O75" s="600"/>
      <c r="P75" s="600">
        <v>2</v>
      </c>
      <c r="Q75" s="600"/>
      <c r="R75" s="599" t="s">
        <v>432</v>
      </c>
      <c r="S75" s="600"/>
      <c r="T75" s="600">
        <v>38</v>
      </c>
      <c r="U75" s="653">
        <v>38</v>
      </c>
    </row>
    <row r="76" spans="1:21" s="630" customFormat="1" ht="13.5">
      <c r="A76" s="626"/>
      <c r="B76" s="652"/>
      <c r="C76" s="653"/>
      <c r="D76" s="127"/>
      <c r="E76" s="595"/>
      <c r="F76" s="396"/>
      <c r="G76" s="396"/>
      <c r="H76" s="396"/>
      <c r="I76" s="396"/>
      <c r="J76" s="396"/>
      <c r="K76" s="396"/>
      <c r="L76" s="599"/>
      <c r="M76" s="600"/>
      <c r="N76" s="705"/>
      <c r="O76" s="600"/>
      <c r="P76" s="600"/>
      <c r="Q76" s="600"/>
      <c r="R76" s="599"/>
      <c r="S76" s="600"/>
      <c r="T76" s="600"/>
      <c r="U76" s="653"/>
    </row>
    <row r="77" spans="1:21" s="630" customFormat="1" ht="13.5">
      <c r="A77" s="626"/>
      <c r="B77" s="652" t="s">
        <v>55</v>
      </c>
      <c r="C77" s="653"/>
      <c r="D77" s="127">
        <v>2022</v>
      </c>
      <c r="E77" s="595"/>
      <c r="F77" s="396" t="s">
        <v>432</v>
      </c>
      <c r="G77" s="396"/>
      <c r="H77" s="396" t="s">
        <v>432</v>
      </c>
      <c r="I77" s="396"/>
      <c r="J77" s="396" t="s">
        <v>432</v>
      </c>
      <c r="K77" s="396"/>
      <c r="L77" s="599" t="s">
        <v>432</v>
      </c>
      <c r="M77" s="600"/>
      <c r="N77" s="705" t="s">
        <v>432</v>
      </c>
      <c r="O77" s="600"/>
      <c r="P77" s="600" t="s">
        <v>432</v>
      </c>
      <c r="Q77" s="600"/>
      <c r="R77" s="599" t="s">
        <v>432</v>
      </c>
      <c r="S77" s="600"/>
      <c r="T77" s="600">
        <v>1</v>
      </c>
      <c r="U77" s="653">
        <v>1</v>
      </c>
    </row>
    <row r="78" spans="1:21" s="630" customFormat="1" ht="13.5">
      <c r="A78" s="626"/>
      <c r="B78" s="652"/>
      <c r="C78" s="653"/>
      <c r="D78" s="127">
        <v>2023</v>
      </c>
      <c r="E78" s="396"/>
      <c r="F78" s="396" t="s">
        <v>432</v>
      </c>
      <c r="G78" s="396"/>
      <c r="H78" s="396" t="s">
        <v>432</v>
      </c>
      <c r="I78" s="396"/>
      <c r="J78" s="396" t="s">
        <v>432</v>
      </c>
      <c r="K78" s="396"/>
      <c r="L78" s="599" t="s">
        <v>432</v>
      </c>
      <c r="M78" s="600"/>
      <c r="N78" s="705" t="s">
        <v>432</v>
      </c>
      <c r="O78" s="600"/>
      <c r="P78" s="600" t="s">
        <v>432</v>
      </c>
      <c r="Q78" s="600"/>
      <c r="R78" s="599" t="s">
        <v>432</v>
      </c>
      <c r="S78" s="600"/>
      <c r="T78" s="600">
        <v>1</v>
      </c>
      <c r="U78" s="653">
        <v>1</v>
      </c>
    </row>
    <row r="79" spans="1:21" s="630" customFormat="1" ht="13.5">
      <c r="A79" s="626"/>
      <c r="B79" s="652"/>
      <c r="C79" s="653"/>
      <c r="D79" s="127">
        <v>2024</v>
      </c>
      <c r="F79" s="396" t="s">
        <v>432</v>
      </c>
      <c r="G79" s="396"/>
      <c r="H79" s="396" t="s">
        <v>432</v>
      </c>
      <c r="I79" s="396"/>
      <c r="J79" s="396" t="s">
        <v>432</v>
      </c>
      <c r="K79" s="396"/>
      <c r="L79" s="599" t="s">
        <v>432</v>
      </c>
      <c r="M79" s="600"/>
      <c r="N79" s="705" t="s">
        <v>432</v>
      </c>
      <c r="O79" s="600"/>
      <c r="P79" s="600">
        <v>1</v>
      </c>
      <c r="Q79" s="600"/>
      <c r="R79" s="599" t="s">
        <v>432</v>
      </c>
      <c r="S79" s="600"/>
      <c r="T79" s="600" t="s">
        <v>432</v>
      </c>
      <c r="U79" s="653">
        <v>0</v>
      </c>
    </row>
    <row r="80" spans="1:21" s="630" customFormat="1" ht="13.5">
      <c r="A80" s="626"/>
      <c r="B80" s="652"/>
      <c r="C80" s="653"/>
      <c r="D80" s="127"/>
      <c r="E80" s="595"/>
      <c r="F80" s="396"/>
      <c r="G80" s="396"/>
      <c r="H80" s="396"/>
      <c r="I80" s="396"/>
      <c r="J80" s="396"/>
      <c r="K80" s="396"/>
      <c r="L80" s="599"/>
      <c r="M80" s="600"/>
      <c r="N80" s="705"/>
      <c r="O80" s="600"/>
      <c r="P80" s="600"/>
      <c r="Q80" s="600"/>
      <c r="R80" s="599"/>
      <c r="S80" s="600"/>
      <c r="T80" s="600"/>
      <c r="U80" s="595"/>
    </row>
    <row r="81" spans="1:21" s="630" customFormat="1" ht="13.5">
      <c r="A81" s="626"/>
      <c r="B81" s="652" t="s">
        <v>54</v>
      </c>
      <c r="D81" s="127">
        <v>2022</v>
      </c>
      <c r="F81" s="396" t="s">
        <v>432</v>
      </c>
      <c r="G81" s="396"/>
      <c r="H81" s="396" t="s">
        <v>432</v>
      </c>
      <c r="I81" s="396"/>
      <c r="J81" s="396" t="s">
        <v>432</v>
      </c>
      <c r="K81" s="396"/>
      <c r="L81" s="599" t="s">
        <v>432</v>
      </c>
      <c r="M81" s="600"/>
      <c r="N81" s="705" t="s">
        <v>432</v>
      </c>
      <c r="O81" s="600"/>
      <c r="P81" s="600" t="s">
        <v>432</v>
      </c>
      <c r="Q81" s="600"/>
      <c r="R81" s="599" t="s">
        <v>432</v>
      </c>
      <c r="S81" s="600"/>
      <c r="T81" s="600" t="s">
        <v>432</v>
      </c>
      <c r="U81" s="595">
        <v>0</v>
      </c>
    </row>
    <row r="82" spans="1:21" s="630" customFormat="1" ht="13.5">
      <c r="A82" s="626"/>
      <c r="B82" s="652"/>
      <c r="D82" s="127">
        <v>2023</v>
      </c>
      <c r="F82" s="396" t="s">
        <v>432</v>
      </c>
      <c r="G82" s="396"/>
      <c r="H82" s="396" t="s">
        <v>432</v>
      </c>
      <c r="I82" s="396"/>
      <c r="J82" s="396" t="s">
        <v>432</v>
      </c>
      <c r="K82" s="396"/>
      <c r="L82" s="599" t="s">
        <v>432</v>
      </c>
      <c r="M82" s="600"/>
      <c r="N82" s="705" t="s">
        <v>432</v>
      </c>
      <c r="O82" s="600"/>
      <c r="P82" s="600" t="s">
        <v>432</v>
      </c>
      <c r="Q82" s="600"/>
      <c r="R82" s="599" t="s">
        <v>432</v>
      </c>
      <c r="S82" s="600"/>
      <c r="T82" s="600">
        <v>2</v>
      </c>
      <c r="U82" s="595">
        <v>2</v>
      </c>
    </row>
    <row r="83" spans="1:21" s="630" customFormat="1">
      <c r="A83" s="626"/>
      <c r="B83" s="652"/>
      <c r="D83" s="127">
        <v>2024</v>
      </c>
      <c r="F83" s="396" t="s">
        <v>432</v>
      </c>
      <c r="G83" s="396"/>
      <c r="H83" s="396" t="s">
        <v>432</v>
      </c>
      <c r="I83" s="396"/>
      <c r="J83" s="396" t="s">
        <v>432</v>
      </c>
      <c r="K83" s="396"/>
      <c r="L83" s="599" t="s">
        <v>432</v>
      </c>
      <c r="M83" s="600"/>
      <c r="N83" s="705" t="s">
        <v>432</v>
      </c>
      <c r="O83" s="600"/>
      <c r="P83" s="600" t="s">
        <v>432</v>
      </c>
      <c r="Q83" s="600"/>
      <c r="R83" s="599" t="s">
        <v>432</v>
      </c>
      <c r="S83" s="600"/>
      <c r="T83" s="600" t="s">
        <v>432</v>
      </c>
      <c r="U83" s="691">
        <v>0</v>
      </c>
    </row>
    <row r="84" spans="1:21" ht="8.1" customHeight="1" thickBot="1">
      <c r="A84" s="657"/>
      <c r="B84" s="696" t="s">
        <v>2</v>
      </c>
      <c r="C84" s="657"/>
      <c r="D84" s="657"/>
      <c r="E84" s="683"/>
      <c r="F84" s="657"/>
      <c r="G84" s="657"/>
      <c r="H84" s="657"/>
      <c r="I84" s="657"/>
      <c r="J84" s="683"/>
      <c r="K84" s="683"/>
      <c r="L84" s="708"/>
      <c r="M84" s="708"/>
      <c r="N84" s="708"/>
      <c r="O84" s="708"/>
      <c r="P84" s="708"/>
      <c r="Q84" s="708"/>
      <c r="R84" s="708"/>
      <c r="S84" s="708"/>
      <c r="T84" s="708"/>
    </row>
    <row r="85" spans="1:21" s="704" customFormat="1" ht="15" customHeight="1">
      <c r="B85" s="200"/>
      <c r="E85" s="200"/>
      <c r="J85" s="201"/>
      <c r="K85" s="201"/>
      <c r="L85" s="570"/>
      <c r="M85" s="570"/>
      <c r="N85" s="570"/>
      <c r="O85" s="570"/>
      <c r="P85" s="570"/>
      <c r="Q85" s="570"/>
      <c r="R85" s="570"/>
      <c r="S85" s="570"/>
      <c r="T85" s="570"/>
      <c r="U85" s="709" t="s">
        <v>163</v>
      </c>
    </row>
    <row r="86" spans="1:21" s="704" customFormat="1" ht="13.5" customHeight="1">
      <c r="E86" s="202"/>
      <c r="J86" s="268"/>
      <c r="K86" s="268"/>
      <c r="L86" s="588"/>
      <c r="M86" s="570"/>
      <c r="N86" s="570"/>
      <c r="O86" s="570"/>
      <c r="P86" s="570"/>
      <c r="Q86" s="570"/>
      <c r="R86" s="570"/>
      <c r="S86" s="570"/>
      <c r="T86" s="570"/>
      <c r="U86" s="613" t="s">
        <v>283</v>
      </c>
    </row>
    <row r="93" spans="1:21">
      <c r="B93" s="703"/>
    </row>
    <row r="94" spans="1:21">
      <c r="B94" s="703"/>
    </row>
  </sheetData>
  <printOptions horizontalCentered="1"/>
  <pageMargins left="0.5" right="0.5" top="0.74803149606299202" bottom="0.74" header="0.511811023622047" footer="0.39370078740157499"/>
  <pageSetup paperSize="9" scale="65" orientation="portrait" r:id="rId1"/>
  <headerFooter alignWithMargins="0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670F92F-7943-45E9-979A-40C75E6D3196}">
  <sheetPr>
    <tabColor rgb="FF92D050"/>
    <pageSetUpPr fitToPage="1"/>
  </sheetPr>
  <dimension ref="A1:R179"/>
  <sheetViews>
    <sheetView showGridLines="0" view="pageBreakPreview" zoomScale="90" zoomScaleNormal="100" zoomScaleSheetLayoutView="90" workbookViewId="0">
      <selection activeCell="B5" sqref="B5:B6"/>
    </sheetView>
  </sheetViews>
  <sheetFormatPr defaultColWidth="10.83203125" defaultRowHeight="16.5"/>
  <cols>
    <col min="1" max="1" width="1.83203125" style="222" customWidth="1"/>
    <col min="2" max="2" width="14.33203125" style="222" customWidth="1"/>
    <col min="3" max="3" width="8.6640625" style="222" customWidth="1"/>
    <col min="4" max="4" width="14.33203125" style="222" customWidth="1"/>
    <col min="5" max="5" width="11" style="222" customWidth="1"/>
    <col min="6" max="6" width="12.5" style="222" customWidth="1"/>
    <col min="7" max="7" width="1" style="222" customWidth="1"/>
    <col min="8" max="8" width="12.6640625" style="222" customWidth="1"/>
    <col min="9" max="9" width="1" style="222" customWidth="1"/>
    <col min="10" max="10" width="13.5" style="222" customWidth="1"/>
    <col min="11" max="11" width="1" style="222" customWidth="1"/>
    <col min="12" max="12" width="13.5" style="222" customWidth="1"/>
    <col min="13" max="13" width="1" style="222" customWidth="1"/>
    <col min="14" max="14" width="14.1640625" style="222" customWidth="1"/>
    <col min="15" max="15" width="1" style="222" customWidth="1"/>
    <col min="16" max="16" width="14" style="222" customWidth="1"/>
    <col min="17" max="17" width="1.83203125" style="222" customWidth="1"/>
    <col min="18" max="18" width="1.6640625" style="222" customWidth="1"/>
    <col min="19" max="16384" width="10.83203125" style="222"/>
  </cols>
  <sheetData>
    <row r="1" spans="1:17">
      <c r="Q1" s="69" t="s">
        <v>0</v>
      </c>
    </row>
    <row r="2" spans="1:17">
      <c r="Q2" s="70" t="s">
        <v>1</v>
      </c>
    </row>
    <row r="5" spans="1:17" ht="15" customHeight="1">
      <c r="B5" s="219" t="s">
        <v>424</v>
      </c>
      <c r="C5" s="665" t="s">
        <v>629</v>
      </c>
      <c r="D5" s="665"/>
    </row>
    <row r="6" spans="1:17" ht="14.25" customHeight="1">
      <c r="B6" s="619" t="s">
        <v>425</v>
      </c>
      <c r="C6" s="620" t="s">
        <v>630</v>
      </c>
      <c r="D6" s="620"/>
    </row>
    <row r="7" spans="1:17" ht="15" customHeight="1" thickBot="1">
      <c r="B7" s="620"/>
    </row>
    <row r="8" spans="1:17" ht="8.1" customHeight="1" thickTop="1">
      <c r="A8" s="668"/>
      <c r="B8" s="668"/>
      <c r="C8" s="668"/>
      <c r="D8" s="668"/>
      <c r="E8" s="668"/>
      <c r="F8" s="623"/>
      <c r="G8" s="623"/>
      <c r="H8" s="710"/>
      <c r="I8" s="623"/>
      <c r="J8" s="623"/>
      <c r="K8" s="623"/>
      <c r="L8" s="623"/>
      <c r="M8" s="623"/>
      <c r="N8" s="623"/>
      <c r="O8" s="623"/>
      <c r="P8" s="623"/>
      <c r="Q8" s="623"/>
    </row>
    <row r="9" spans="1:17" s="630" customFormat="1" ht="16.5" customHeight="1">
      <c r="A9" s="626"/>
      <c r="B9" s="587" t="s">
        <v>3</v>
      </c>
      <c r="D9" s="647" t="s">
        <v>460</v>
      </c>
      <c r="E9" s="628" t="s">
        <v>50</v>
      </c>
      <c r="F9" s="629" t="s">
        <v>110</v>
      </c>
      <c r="G9" s="648"/>
      <c r="H9" s="629" t="s">
        <v>109</v>
      </c>
      <c r="I9" s="648"/>
      <c r="J9" s="629" t="s">
        <v>108</v>
      </c>
      <c r="K9" s="648"/>
      <c r="L9" s="629" t="s">
        <v>107</v>
      </c>
      <c r="M9" s="648"/>
      <c r="N9" s="629" t="s">
        <v>106</v>
      </c>
      <c r="O9" s="648"/>
      <c r="P9" s="629" t="s">
        <v>105</v>
      </c>
      <c r="Q9" s="648"/>
    </row>
    <row r="10" spans="1:17" s="630" customFormat="1" ht="15" customHeight="1">
      <c r="A10" s="587"/>
      <c r="B10" s="631" t="s">
        <v>5</v>
      </c>
      <c r="D10" s="711" t="s">
        <v>461</v>
      </c>
      <c r="E10" s="633" t="s">
        <v>91</v>
      </c>
      <c r="F10" s="634" t="s">
        <v>76</v>
      </c>
      <c r="G10" s="626"/>
      <c r="H10" s="629" t="s">
        <v>99</v>
      </c>
      <c r="I10" s="648"/>
      <c r="J10" s="629" t="s">
        <v>88</v>
      </c>
      <c r="K10" s="648"/>
      <c r="L10" s="629" t="s">
        <v>198</v>
      </c>
      <c r="M10" s="648"/>
      <c r="N10" s="629" t="s">
        <v>98</v>
      </c>
      <c r="O10" s="648"/>
      <c r="P10" s="629" t="s">
        <v>97</v>
      </c>
      <c r="Q10" s="648"/>
    </row>
    <row r="11" spans="1:17" s="630" customFormat="1" ht="15" customHeight="1">
      <c r="A11" s="631"/>
      <c r="B11" s="635"/>
      <c r="F11" s="674" t="s">
        <v>2</v>
      </c>
      <c r="G11" s="626"/>
      <c r="H11" s="634" t="s">
        <v>90</v>
      </c>
      <c r="I11" s="635"/>
      <c r="J11" s="634" t="s">
        <v>89</v>
      </c>
      <c r="K11" s="626"/>
      <c r="L11" s="634" t="s">
        <v>184</v>
      </c>
      <c r="M11" s="648"/>
      <c r="N11" s="629" t="s">
        <v>615</v>
      </c>
      <c r="O11" s="648"/>
      <c r="P11" s="629" t="s">
        <v>87</v>
      </c>
      <c r="Q11" s="626"/>
    </row>
    <row r="12" spans="1:17" s="630" customFormat="1" ht="15" customHeight="1">
      <c r="A12" s="626"/>
      <c r="G12" s="626"/>
      <c r="H12" s="634" t="s">
        <v>202</v>
      </c>
      <c r="I12" s="635"/>
      <c r="J12" s="634" t="s">
        <v>85</v>
      </c>
      <c r="K12" s="635"/>
      <c r="L12" s="634" t="s">
        <v>83</v>
      </c>
      <c r="M12" s="626"/>
      <c r="N12" s="634" t="s">
        <v>82</v>
      </c>
      <c r="O12" s="626"/>
      <c r="P12" s="634" t="s">
        <v>157</v>
      </c>
      <c r="Q12" s="626"/>
    </row>
    <row r="13" spans="1:17" s="630" customFormat="1" ht="14.25" customHeight="1">
      <c r="A13" s="626"/>
      <c r="G13" s="626"/>
      <c r="I13" s="626"/>
      <c r="K13" s="626"/>
      <c r="L13" s="634" t="s">
        <v>201</v>
      </c>
      <c r="M13" s="635"/>
      <c r="N13" s="634" t="s">
        <v>616</v>
      </c>
      <c r="O13" s="635"/>
      <c r="P13" s="634" t="s">
        <v>81</v>
      </c>
      <c r="Q13" s="626"/>
    </row>
    <row r="14" spans="1:17" s="630" customFormat="1" ht="14.25" customHeight="1">
      <c r="A14" s="587" t="s">
        <v>2</v>
      </c>
      <c r="B14" s="648"/>
      <c r="F14" s="626"/>
      <c r="G14" s="626"/>
      <c r="H14" s="626"/>
      <c r="I14" s="626"/>
      <c r="J14" s="626"/>
      <c r="K14" s="626"/>
      <c r="M14" s="626"/>
      <c r="N14" s="634" t="s">
        <v>136</v>
      </c>
      <c r="O14" s="626"/>
      <c r="Q14" s="626"/>
    </row>
    <row r="15" spans="1:17" s="630" customFormat="1" ht="14.25" customHeight="1">
      <c r="A15" s="587"/>
      <c r="B15" s="648"/>
      <c r="F15" s="626"/>
      <c r="G15" s="626"/>
      <c r="H15" s="626"/>
      <c r="I15" s="626"/>
      <c r="J15" s="626"/>
      <c r="K15" s="626"/>
      <c r="M15" s="626"/>
      <c r="N15" s="634"/>
      <c r="O15" s="626"/>
      <c r="Q15" s="626"/>
    </row>
    <row r="16" spans="1:17" s="630" customFormat="1" ht="8.1" customHeight="1">
      <c r="A16" s="670"/>
      <c r="B16" s="670"/>
      <c r="C16" s="643"/>
      <c r="D16" s="643"/>
      <c r="E16" s="643"/>
      <c r="F16" s="640"/>
      <c r="G16" s="640"/>
      <c r="H16" s="640"/>
      <c r="I16" s="640"/>
      <c r="J16" s="640"/>
      <c r="K16" s="640"/>
      <c r="L16" s="640"/>
      <c r="M16" s="640"/>
      <c r="N16" s="712"/>
      <c r="O16" s="640"/>
      <c r="P16" s="640"/>
      <c r="Q16" s="640"/>
    </row>
    <row r="17" spans="2:18" s="630" customFormat="1" ht="8.1" customHeight="1">
      <c r="B17" s="680"/>
      <c r="C17" s="680"/>
      <c r="D17" s="680"/>
      <c r="E17" s="680"/>
      <c r="F17" s="680"/>
      <c r="G17" s="680"/>
      <c r="H17" s="680"/>
      <c r="I17" s="680"/>
      <c r="J17" s="680"/>
      <c r="K17" s="680"/>
      <c r="L17" s="680"/>
      <c r="M17" s="680"/>
      <c r="N17" s="680"/>
      <c r="O17" s="646"/>
      <c r="P17" s="680"/>
      <c r="Q17" s="680"/>
      <c r="R17" s="680"/>
    </row>
    <row r="18" spans="2:18" s="630" customFormat="1" ht="13.5">
      <c r="B18" s="587" t="s">
        <v>533</v>
      </c>
      <c r="D18" s="121">
        <v>2022</v>
      </c>
      <c r="E18" s="423">
        <f t="shared" ref="E18:P20" si="0">SUM(E22,E26,E30,E34,E38,E42,E46,E50,E54,E58,E62,E66,E70,E74,E78,E82)</f>
        <v>4695</v>
      </c>
      <c r="F18" s="649">
        <f t="shared" si="0"/>
        <v>286</v>
      </c>
      <c r="G18" s="713">
        <f t="shared" si="0"/>
        <v>0</v>
      </c>
      <c r="H18" s="649">
        <f t="shared" si="0"/>
        <v>16</v>
      </c>
      <c r="I18" s="713">
        <f t="shared" si="0"/>
        <v>0</v>
      </c>
      <c r="J18" s="649">
        <f t="shared" si="0"/>
        <v>11</v>
      </c>
      <c r="K18" s="713">
        <f t="shared" si="0"/>
        <v>0</v>
      </c>
      <c r="L18" s="649">
        <f t="shared" si="0"/>
        <v>2</v>
      </c>
      <c r="M18" s="713">
        <f t="shared" si="0"/>
        <v>0</v>
      </c>
      <c r="N18" s="649">
        <f t="shared" si="0"/>
        <v>30</v>
      </c>
      <c r="O18" s="713">
        <f t="shared" si="0"/>
        <v>0</v>
      </c>
      <c r="P18" s="649">
        <f t="shared" si="0"/>
        <v>101</v>
      </c>
      <c r="Q18" s="650"/>
    </row>
    <row r="19" spans="2:18" s="630" customFormat="1" ht="13.5">
      <c r="B19" s="587"/>
      <c r="D19" s="121">
        <v>2023</v>
      </c>
      <c r="E19" s="423">
        <f t="shared" si="0"/>
        <v>4912</v>
      </c>
      <c r="F19" s="649">
        <f t="shared" si="0"/>
        <v>270</v>
      </c>
      <c r="G19" s="713">
        <f t="shared" si="0"/>
        <v>0</v>
      </c>
      <c r="H19" s="649">
        <f t="shared" si="0"/>
        <v>14</v>
      </c>
      <c r="I19" s="713">
        <f t="shared" si="0"/>
        <v>0</v>
      </c>
      <c r="J19" s="649">
        <f t="shared" si="0"/>
        <v>16</v>
      </c>
      <c r="K19" s="713">
        <f t="shared" si="0"/>
        <v>0</v>
      </c>
      <c r="L19" s="649">
        <f t="shared" si="0"/>
        <v>2</v>
      </c>
      <c r="M19" s="713">
        <f t="shared" si="0"/>
        <v>0</v>
      </c>
      <c r="N19" s="649">
        <f t="shared" si="0"/>
        <v>27</v>
      </c>
      <c r="O19" s="713">
        <f t="shared" si="0"/>
        <v>0</v>
      </c>
      <c r="P19" s="649">
        <f t="shared" si="0"/>
        <v>85</v>
      </c>
      <c r="Q19" s="650"/>
    </row>
    <row r="20" spans="2:18" s="630" customFormat="1" ht="13.5">
      <c r="B20" s="587"/>
      <c r="D20" s="121">
        <v>2024</v>
      </c>
      <c r="E20" s="423">
        <f t="shared" si="0"/>
        <v>5563</v>
      </c>
      <c r="F20" s="649">
        <f t="shared" si="0"/>
        <v>320</v>
      </c>
      <c r="G20" s="713">
        <f t="shared" si="0"/>
        <v>0</v>
      </c>
      <c r="H20" s="649">
        <f t="shared" si="0"/>
        <v>17</v>
      </c>
      <c r="I20" s="713">
        <f t="shared" si="0"/>
        <v>0</v>
      </c>
      <c r="J20" s="649">
        <f t="shared" si="0"/>
        <v>13</v>
      </c>
      <c r="K20" s="713">
        <f t="shared" si="0"/>
        <v>0</v>
      </c>
      <c r="L20" s="649">
        <f t="shared" si="0"/>
        <v>6</v>
      </c>
      <c r="M20" s="713">
        <f t="shared" si="0"/>
        <v>0</v>
      </c>
      <c r="N20" s="649">
        <f t="shared" si="0"/>
        <v>45</v>
      </c>
      <c r="O20" s="713">
        <f t="shared" si="0"/>
        <v>0</v>
      </c>
      <c r="P20" s="649">
        <f t="shared" si="0"/>
        <v>138</v>
      </c>
      <c r="Q20" s="650"/>
    </row>
    <row r="21" spans="2:18" s="630" customFormat="1" ht="13.5">
      <c r="B21" s="587"/>
      <c r="D21" s="127"/>
      <c r="E21" s="714"/>
      <c r="F21" s="699"/>
      <c r="G21" s="600"/>
      <c r="H21" s="600"/>
      <c r="I21" s="600"/>
      <c r="J21" s="600"/>
      <c r="K21" s="600"/>
      <c r="L21" s="600"/>
      <c r="M21" s="602"/>
      <c r="N21" s="599"/>
      <c r="O21" s="602"/>
      <c r="P21" s="600"/>
      <c r="Q21" s="650"/>
    </row>
    <row r="22" spans="2:18" s="630" customFormat="1" ht="13.5">
      <c r="B22" s="652" t="s">
        <v>6</v>
      </c>
      <c r="D22" s="127">
        <v>2022</v>
      </c>
      <c r="E22" s="714">
        <f>SUM(F22,H22,J22,L22,N22,P22,'7.17 (2)'!E22,'7.17 (2)'!G22,'7.17 (2)'!I22,'7.17 (2)'!K22,'7.17 (2)'!M22,'7.17 (2)'!O22,'7.17 (2)'!Q22,)</f>
        <v>489</v>
      </c>
      <c r="F22" s="699">
        <v>21</v>
      </c>
      <c r="G22" s="699" t="s">
        <v>474</v>
      </c>
      <c r="H22" s="705">
        <v>1</v>
      </c>
      <c r="I22" s="699" t="s">
        <v>474</v>
      </c>
      <c r="J22" s="705">
        <v>3</v>
      </c>
      <c r="K22" s="699" t="s">
        <v>474</v>
      </c>
      <c r="L22" s="705">
        <v>1</v>
      </c>
      <c r="M22" s="699" t="s">
        <v>474</v>
      </c>
      <c r="N22" s="699">
        <v>1</v>
      </c>
      <c r="O22" s="699" t="s">
        <v>474</v>
      </c>
      <c r="P22" s="699">
        <v>11</v>
      </c>
      <c r="Q22" s="653"/>
    </row>
    <row r="23" spans="2:18" s="630" customFormat="1" ht="13.5">
      <c r="B23" s="652"/>
      <c r="D23" s="127">
        <v>2023</v>
      </c>
      <c r="E23" s="714">
        <f>SUM(F23,H23,J23,L23,N23,P23,'7.17 (2)'!E23,'7.17 (2)'!G23,'7.17 (2)'!I23,'7.17 (2)'!K23,'7.17 (2)'!M23,'7.17 (2)'!O23,'7.17 (2)'!Q23,)</f>
        <v>533</v>
      </c>
      <c r="F23" s="699">
        <v>16</v>
      </c>
      <c r="G23" s="699" t="s">
        <v>474</v>
      </c>
      <c r="H23" s="705">
        <v>1</v>
      </c>
      <c r="I23" s="699" t="s">
        <v>474</v>
      </c>
      <c r="J23" s="705">
        <v>6</v>
      </c>
      <c r="K23" s="699" t="s">
        <v>474</v>
      </c>
      <c r="L23" s="705" t="s">
        <v>432</v>
      </c>
      <c r="M23" s="699" t="s">
        <v>474</v>
      </c>
      <c r="N23" s="699" t="s">
        <v>432</v>
      </c>
      <c r="O23" s="699" t="s">
        <v>474</v>
      </c>
      <c r="P23" s="699">
        <v>4</v>
      </c>
      <c r="Q23" s="653"/>
    </row>
    <row r="24" spans="2:18" s="630" customFormat="1" ht="13.5">
      <c r="B24" s="652"/>
      <c r="D24" s="127">
        <v>2024</v>
      </c>
      <c r="E24" s="714">
        <f>SUM(F24,H24,J24,L24,N24,P24,'7.17 (2)'!E24,'7.17 (2)'!G24,'7.17 (2)'!I24,'7.17 (2)'!K24,'7.17 (2)'!M24,'7.17 (2)'!O24,'7.17 (2)'!Q24,)</f>
        <v>499</v>
      </c>
      <c r="F24" s="699">
        <v>22</v>
      </c>
      <c r="G24" s="699" t="s">
        <v>474</v>
      </c>
      <c r="H24" s="705" t="s">
        <v>432</v>
      </c>
      <c r="I24" s="699" t="s">
        <v>474</v>
      </c>
      <c r="J24" s="705">
        <v>2</v>
      </c>
      <c r="K24" s="699" t="s">
        <v>474</v>
      </c>
      <c r="L24" s="705" t="s">
        <v>432</v>
      </c>
      <c r="M24" s="699" t="s">
        <v>474</v>
      </c>
      <c r="N24" s="699">
        <v>3</v>
      </c>
      <c r="O24" s="699" t="s">
        <v>474</v>
      </c>
      <c r="P24" s="699">
        <v>7</v>
      </c>
      <c r="Q24" s="653"/>
    </row>
    <row r="25" spans="2:18" s="630" customFormat="1" ht="13.5">
      <c r="B25" s="652"/>
      <c r="D25" s="127"/>
      <c r="E25" s="714"/>
      <c r="F25" s="699"/>
      <c r="G25" s="699"/>
      <c r="H25" s="705"/>
      <c r="I25" s="699"/>
      <c r="J25" s="705"/>
      <c r="K25" s="699"/>
      <c r="L25" s="705"/>
      <c r="M25" s="699"/>
      <c r="N25" s="699"/>
      <c r="O25" s="699"/>
      <c r="P25" s="699"/>
      <c r="Q25" s="653"/>
    </row>
    <row r="26" spans="2:18" s="630" customFormat="1" ht="13.5">
      <c r="B26" s="652" t="s">
        <v>7</v>
      </c>
      <c r="D26" s="127">
        <v>2022</v>
      </c>
      <c r="E26" s="714">
        <f>SUM(F26,H26,J26,L26,N26,P26,'7.17 (2)'!E26,'7.17 (2)'!G26,'7.17 (2)'!I26,'7.17 (2)'!K26,'7.17 (2)'!M26,'7.17 (2)'!O26,'7.17 (2)'!Q26,)</f>
        <v>411</v>
      </c>
      <c r="F26" s="699">
        <v>16</v>
      </c>
      <c r="G26" s="699"/>
      <c r="H26" s="705">
        <v>3</v>
      </c>
      <c r="I26" s="699"/>
      <c r="J26" s="705" t="s">
        <v>432</v>
      </c>
      <c r="K26" s="699"/>
      <c r="L26" s="705" t="s">
        <v>432</v>
      </c>
      <c r="M26" s="699"/>
      <c r="N26" s="699">
        <v>2</v>
      </c>
      <c r="O26" s="699"/>
      <c r="P26" s="699">
        <v>6</v>
      </c>
      <c r="Q26" s="653"/>
    </row>
    <row r="27" spans="2:18" s="630" customFormat="1" ht="13.5">
      <c r="B27" s="652"/>
      <c r="D27" s="127">
        <v>2023</v>
      </c>
      <c r="E27" s="714">
        <f>SUM(F27,H27,J27,L27,N27,P27,'7.17 (2)'!E27,'7.17 (2)'!G27,'7.17 (2)'!I27,'7.17 (2)'!K27,'7.17 (2)'!M27,'7.17 (2)'!O27,'7.17 (2)'!Q27,)</f>
        <v>382</v>
      </c>
      <c r="F27" s="699">
        <v>12</v>
      </c>
      <c r="G27" s="699"/>
      <c r="H27" s="705">
        <v>1</v>
      </c>
      <c r="I27" s="699"/>
      <c r="J27" s="705">
        <v>1</v>
      </c>
      <c r="K27" s="699"/>
      <c r="L27" s="705">
        <v>1</v>
      </c>
      <c r="M27" s="699"/>
      <c r="N27" s="699">
        <v>2</v>
      </c>
      <c r="O27" s="699"/>
      <c r="P27" s="699">
        <v>5</v>
      </c>
      <c r="Q27" s="653"/>
    </row>
    <row r="28" spans="2:18" s="630" customFormat="1" ht="13.5">
      <c r="B28" s="652"/>
      <c r="D28" s="127">
        <v>2024</v>
      </c>
      <c r="E28" s="714">
        <f>SUM(F28,H28,J28,L28,N28,P28,'7.17 (2)'!E28,'7.17 (2)'!G28,'7.17 (2)'!I28,'7.17 (2)'!K28,'7.17 (2)'!M28,'7.17 (2)'!O28,'7.17 (2)'!Q28,)</f>
        <v>407</v>
      </c>
      <c r="F28" s="699">
        <v>17</v>
      </c>
      <c r="G28" s="699"/>
      <c r="H28" s="705">
        <v>1</v>
      </c>
      <c r="I28" s="699"/>
      <c r="J28" s="705" t="s">
        <v>432</v>
      </c>
      <c r="K28" s="699"/>
      <c r="L28" s="705">
        <v>1</v>
      </c>
      <c r="M28" s="699"/>
      <c r="N28" s="699">
        <v>1</v>
      </c>
      <c r="O28" s="699"/>
      <c r="P28" s="699">
        <v>9</v>
      </c>
      <c r="Q28" s="653"/>
    </row>
    <row r="29" spans="2:18" s="630" customFormat="1" ht="13.5">
      <c r="B29" s="652"/>
      <c r="D29" s="127"/>
      <c r="E29" s="714"/>
      <c r="F29" s="699"/>
      <c r="G29" s="699"/>
      <c r="H29" s="705"/>
      <c r="I29" s="699"/>
      <c r="J29" s="705"/>
      <c r="K29" s="699"/>
      <c r="L29" s="705"/>
      <c r="M29" s="699"/>
      <c r="N29" s="699"/>
      <c r="O29" s="699"/>
      <c r="P29" s="699"/>
      <c r="Q29" s="653"/>
    </row>
    <row r="30" spans="2:18" s="630" customFormat="1" ht="13.5">
      <c r="B30" s="652" t="s">
        <v>8</v>
      </c>
      <c r="D30" s="127">
        <v>2022</v>
      </c>
      <c r="E30" s="714">
        <f>SUM(F30,H30,J30,L30,N30,P30,'7.17 (2)'!E30,'7.17 (2)'!G30,'7.17 (2)'!I30,'7.17 (2)'!K30,'7.17 (2)'!M30,'7.17 (2)'!O30,'7.17 (2)'!Q30,)</f>
        <v>186</v>
      </c>
      <c r="F30" s="699">
        <v>33</v>
      </c>
      <c r="G30" s="699" t="s">
        <v>474</v>
      </c>
      <c r="H30" s="705">
        <v>4</v>
      </c>
      <c r="I30" s="699" t="s">
        <v>474</v>
      </c>
      <c r="J30" s="705">
        <v>1</v>
      </c>
      <c r="K30" s="699" t="s">
        <v>474</v>
      </c>
      <c r="L30" s="705" t="s">
        <v>432</v>
      </c>
      <c r="M30" s="699" t="s">
        <v>474</v>
      </c>
      <c r="N30" s="699">
        <v>7</v>
      </c>
      <c r="O30" s="699" t="s">
        <v>474</v>
      </c>
      <c r="P30" s="699">
        <v>8</v>
      </c>
      <c r="Q30" s="653"/>
    </row>
    <row r="31" spans="2:18" s="630" customFormat="1" ht="13.5">
      <c r="B31" s="652"/>
      <c r="D31" s="127">
        <v>2023</v>
      </c>
      <c r="E31" s="714">
        <f>SUM(F31,H31,J31,L31,N31,P31,'7.17 (2)'!E31,'7.17 (2)'!G31,'7.17 (2)'!I31,'7.17 (2)'!K31,'7.17 (2)'!M31,'7.17 (2)'!O31,'7.17 (2)'!Q31,)</f>
        <v>184</v>
      </c>
      <c r="F31" s="699">
        <v>22</v>
      </c>
      <c r="G31" s="699" t="s">
        <v>474</v>
      </c>
      <c r="H31" s="705">
        <v>2</v>
      </c>
      <c r="I31" s="699" t="s">
        <v>474</v>
      </c>
      <c r="J31" s="705">
        <v>1</v>
      </c>
      <c r="K31" s="699" t="s">
        <v>474</v>
      </c>
      <c r="L31" s="705" t="s">
        <v>432</v>
      </c>
      <c r="M31" s="699" t="s">
        <v>474</v>
      </c>
      <c r="N31" s="699">
        <v>1</v>
      </c>
      <c r="O31" s="699" t="s">
        <v>474</v>
      </c>
      <c r="P31" s="699">
        <v>3</v>
      </c>
      <c r="Q31" s="653"/>
    </row>
    <row r="32" spans="2:18" s="630" customFormat="1" ht="13.5">
      <c r="B32" s="652"/>
      <c r="D32" s="127">
        <v>2024</v>
      </c>
      <c r="E32" s="714">
        <f>SUM(F32,H32,J32,L32,N32,P32,'7.17 (2)'!E32,'7.17 (2)'!G32,'7.17 (2)'!I32,'7.17 (2)'!K32,'7.17 (2)'!M32,'7.17 (2)'!O32,'7.17 (2)'!Q32,)</f>
        <v>235</v>
      </c>
      <c r="F32" s="699">
        <v>32</v>
      </c>
      <c r="G32" s="699" t="s">
        <v>474</v>
      </c>
      <c r="H32" s="705">
        <v>3</v>
      </c>
      <c r="I32" s="699" t="s">
        <v>474</v>
      </c>
      <c r="J32" s="705">
        <v>1</v>
      </c>
      <c r="K32" s="699" t="s">
        <v>474</v>
      </c>
      <c r="L32" s="705">
        <v>2</v>
      </c>
      <c r="M32" s="699" t="s">
        <v>474</v>
      </c>
      <c r="N32" s="699">
        <v>4</v>
      </c>
      <c r="O32" s="699" t="s">
        <v>474</v>
      </c>
      <c r="P32" s="699">
        <v>9</v>
      </c>
      <c r="Q32" s="653"/>
    </row>
    <row r="33" spans="2:17" s="630" customFormat="1" ht="13.5">
      <c r="B33" s="652"/>
      <c r="D33" s="127"/>
      <c r="E33" s="714"/>
      <c r="F33" s="699"/>
      <c r="G33" s="699"/>
      <c r="H33" s="705"/>
      <c r="I33" s="699"/>
      <c r="J33" s="705"/>
      <c r="K33" s="699"/>
      <c r="L33" s="705"/>
      <c r="M33" s="699"/>
      <c r="N33" s="699"/>
      <c r="O33" s="699"/>
      <c r="P33" s="699"/>
      <c r="Q33" s="653"/>
    </row>
    <row r="34" spans="2:17" s="630" customFormat="1" ht="13.5">
      <c r="B34" s="652" t="s">
        <v>9</v>
      </c>
      <c r="D34" s="127">
        <v>2022</v>
      </c>
      <c r="E34" s="714">
        <f>SUM(F34,H34,J34,L34,N34,P34,'7.17 (2)'!E34,'7.17 (2)'!G34,'7.17 (2)'!I34,'7.17 (2)'!K34,'7.17 (2)'!M34,'7.17 (2)'!O34,'7.17 (2)'!Q34,)</f>
        <v>181</v>
      </c>
      <c r="F34" s="699">
        <v>18</v>
      </c>
      <c r="G34" s="699">
        <v>0</v>
      </c>
      <c r="H34" s="705" t="s">
        <v>432</v>
      </c>
      <c r="I34" s="699" t="s">
        <v>474</v>
      </c>
      <c r="J34" s="705">
        <v>1</v>
      </c>
      <c r="K34" s="699" t="s">
        <v>474</v>
      </c>
      <c r="L34" s="705">
        <v>1</v>
      </c>
      <c r="M34" s="699" t="s">
        <v>474</v>
      </c>
      <c r="N34" s="699">
        <v>2</v>
      </c>
      <c r="O34" s="699" t="s">
        <v>474</v>
      </c>
      <c r="P34" s="699">
        <v>8</v>
      </c>
      <c r="Q34" s="653"/>
    </row>
    <row r="35" spans="2:17" s="630" customFormat="1" ht="13.5">
      <c r="B35" s="652"/>
      <c r="D35" s="127">
        <v>2023</v>
      </c>
      <c r="E35" s="714">
        <f>SUM(F35,H35,J35,L35,N35,P35,'7.17 (2)'!E35,'7.17 (2)'!G35,'7.17 (2)'!I35,'7.17 (2)'!K35,'7.17 (2)'!M35,'7.17 (2)'!O35,'7.17 (2)'!Q35,)</f>
        <v>168</v>
      </c>
      <c r="F35" s="699">
        <v>12</v>
      </c>
      <c r="G35" s="699" t="s">
        <v>474</v>
      </c>
      <c r="H35" s="705">
        <v>2</v>
      </c>
      <c r="I35" s="699" t="s">
        <v>474</v>
      </c>
      <c r="J35" s="705" t="s">
        <v>432</v>
      </c>
      <c r="K35" s="699" t="s">
        <v>474</v>
      </c>
      <c r="L35" s="705">
        <v>1</v>
      </c>
      <c r="M35" s="699" t="s">
        <v>474</v>
      </c>
      <c r="N35" s="699">
        <v>3</v>
      </c>
      <c r="O35" s="699" t="s">
        <v>474</v>
      </c>
      <c r="P35" s="699">
        <v>8</v>
      </c>
      <c r="Q35" s="653"/>
    </row>
    <row r="36" spans="2:17" s="630" customFormat="1" ht="13.5">
      <c r="B36" s="652"/>
      <c r="D36" s="127">
        <v>2024</v>
      </c>
      <c r="E36" s="714">
        <f>SUM(F36,H36,J36,L36,N36,P36,'7.17 (2)'!E36,'7.17 (2)'!G36,'7.17 (2)'!I36,'7.17 (2)'!K36,'7.17 (2)'!M36,'7.17 (2)'!O36,'7.17 (2)'!Q36,)</f>
        <v>162</v>
      </c>
      <c r="F36" s="699">
        <v>21</v>
      </c>
      <c r="G36" s="699" t="s">
        <v>474</v>
      </c>
      <c r="H36" s="705">
        <v>1</v>
      </c>
      <c r="I36" s="699" t="s">
        <v>474</v>
      </c>
      <c r="J36" s="705" t="s">
        <v>432</v>
      </c>
      <c r="K36" s="699" t="s">
        <v>474</v>
      </c>
      <c r="L36" s="705" t="s">
        <v>432</v>
      </c>
      <c r="M36" s="699" t="s">
        <v>474</v>
      </c>
      <c r="N36" s="699">
        <v>3</v>
      </c>
      <c r="O36" s="699" t="s">
        <v>474</v>
      </c>
      <c r="P36" s="699">
        <v>9</v>
      </c>
      <c r="Q36" s="653"/>
    </row>
    <row r="37" spans="2:17" s="630" customFormat="1" ht="13.5">
      <c r="B37" s="652"/>
      <c r="D37" s="127"/>
      <c r="E37" s="714"/>
      <c r="F37" s="699"/>
      <c r="G37" s="699"/>
      <c r="H37" s="705"/>
      <c r="I37" s="699"/>
      <c r="J37" s="705"/>
      <c r="K37" s="699"/>
      <c r="L37" s="705"/>
      <c r="M37" s="699"/>
      <c r="N37" s="699"/>
      <c r="O37" s="699"/>
      <c r="P37" s="699"/>
      <c r="Q37" s="653"/>
    </row>
    <row r="38" spans="2:17" s="630" customFormat="1" ht="13.5">
      <c r="B38" s="652" t="s">
        <v>10</v>
      </c>
      <c r="D38" s="127">
        <v>2022</v>
      </c>
      <c r="E38" s="714">
        <f>SUM(F38,H38,J38,L38,N38,P38,'7.17 (2)'!E38,'7.17 (2)'!G38,'7.17 (2)'!I38,'7.17 (2)'!K38,'7.17 (2)'!M38,'7.17 (2)'!O38,'7.17 (2)'!Q38,)</f>
        <v>419</v>
      </c>
      <c r="F38" s="699">
        <v>11</v>
      </c>
      <c r="G38" s="699" t="s">
        <v>474</v>
      </c>
      <c r="H38" s="705">
        <v>1</v>
      </c>
      <c r="I38" s="699" t="s">
        <v>474</v>
      </c>
      <c r="J38" s="705" t="s">
        <v>432</v>
      </c>
      <c r="K38" s="699" t="s">
        <v>474</v>
      </c>
      <c r="L38" s="705" t="s">
        <v>432</v>
      </c>
      <c r="M38" s="699" t="s">
        <v>474</v>
      </c>
      <c r="N38" s="699" t="s">
        <v>432</v>
      </c>
      <c r="O38" s="699" t="s">
        <v>474</v>
      </c>
      <c r="P38" s="699">
        <v>3</v>
      </c>
      <c r="Q38" s="653"/>
    </row>
    <row r="39" spans="2:17" s="630" customFormat="1" ht="13.5">
      <c r="B39" s="652"/>
      <c r="D39" s="127">
        <v>2023</v>
      </c>
      <c r="E39" s="714">
        <f>SUM(F39,H39,J39,L39,N39,P39,'7.17 (2)'!E39,'7.17 (2)'!G39,'7.17 (2)'!I39,'7.17 (2)'!K39,'7.17 (2)'!M39,'7.17 (2)'!O39,'7.17 (2)'!Q39,)</f>
        <v>395</v>
      </c>
      <c r="F39" s="699">
        <v>12</v>
      </c>
      <c r="G39" s="699" t="s">
        <v>474</v>
      </c>
      <c r="H39" s="705" t="s">
        <v>432</v>
      </c>
      <c r="I39" s="699" t="s">
        <v>474</v>
      </c>
      <c r="J39" s="705" t="s">
        <v>432</v>
      </c>
      <c r="K39" s="699" t="s">
        <v>474</v>
      </c>
      <c r="L39" s="705" t="s">
        <v>432</v>
      </c>
      <c r="M39" s="699" t="s">
        <v>474</v>
      </c>
      <c r="N39" s="699">
        <v>2</v>
      </c>
      <c r="O39" s="699" t="s">
        <v>474</v>
      </c>
      <c r="P39" s="699">
        <v>2</v>
      </c>
      <c r="Q39" s="653"/>
    </row>
    <row r="40" spans="2:17" s="630" customFormat="1" ht="13.5">
      <c r="B40" s="652"/>
      <c r="D40" s="127">
        <v>2024</v>
      </c>
      <c r="E40" s="714">
        <f>SUM(F40,H40,J40,L40,N40,P40,'7.17 (2)'!E40,'7.17 (2)'!G40,'7.17 (2)'!I40,'7.17 (2)'!K40,'7.17 (2)'!M40,'7.17 (2)'!O40,'7.17 (2)'!Q40,)</f>
        <v>356</v>
      </c>
      <c r="F40" s="699">
        <v>12</v>
      </c>
      <c r="G40" s="699" t="s">
        <v>474</v>
      </c>
      <c r="H40" s="705" t="s">
        <v>432</v>
      </c>
      <c r="I40" s="699" t="s">
        <v>474</v>
      </c>
      <c r="J40" s="705">
        <v>1</v>
      </c>
      <c r="K40" s="699" t="s">
        <v>474</v>
      </c>
      <c r="L40" s="705" t="s">
        <v>432</v>
      </c>
      <c r="M40" s="699" t="s">
        <v>474</v>
      </c>
      <c r="N40" s="699">
        <v>3</v>
      </c>
      <c r="O40" s="699" t="s">
        <v>474</v>
      </c>
      <c r="P40" s="699">
        <v>3</v>
      </c>
      <c r="Q40" s="653"/>
    </row>
    <row r="41" spans="2:17" s="630" customFormat="1" ht="13.5">
      <c r="B41" s="652"/>
      <c r="D41" s="127"/>
      <c r="E41" s="714"/>
      <c r="F41" s="699"/>
      <c r="G41" s="699"/>
      <c r="H41" s="705"/>
      <c r="I41" s="699"/>
      <c r="J41" s="705"/>
      <c r="K41" s="699"/>
      <c r="L41" s="705"/>
      <c r="M41" s="699"/>
      <c r="N41" s="699"/>
      <c r="O41" s="699"/>
      <c r="P41" s="699"/>
      <c r="Q41" s="653"/>
    </row>
    <row r="42" spans="2:17" s="630" customFormat="1" ht="13.5">
      <c r="B42" s="652" t="s">
        <v>11</v>
      </c>
      <c r="D42" s="127">
        <v>2022</v>
      </c>
      <c r="E42" s="714">
        <f>SUM(F42,H42,J42,L42,N42,P42,'7.17 (2)'!E42,'7.17 (2)'!G42,'7.17 (2)'!I42,'7.17 (2)'!K42,'7.17 (2)'!M42,'7.17 (2)'!O42,'7.17 (2)'!Q42,)</f>
        <v>171</v>
      </c>
      <c r="F42" s="699">
        <v>8</v>
      </c>
      <c r="G42" s="699"/>
      <c r="H42" s="705">
        <v>1</v>
      </c>
      <c r="I42" s="699"/>
      <c r="J42" s="705">
        <v>1</v>
      </c>
      <c r="K42" s="699"/>
      <c r="L42" s="705" t="s">
        <v>432</v>
      </c>
      <c r="M42" s="699"/>
      <c r="N42" s="699">
        <v>1</v>
      </c>
      <c r="O42" s="699"/>
      <c r="P42" s="699">
        <v>4</v>
      </c>
      <c r="Q42" s="653"/>
    </row>
    <row r="43" spans="2:17" s="630" customFormat="1" ht="13.5">
      <c r="B43" s="652"/>
      <c r="D43" s="127">
        <v>2023</v>
      </c>
      <c r="E43" s="714">
        <f>SUM(F43,H43,J43,L43,N43,P43,'7.17 (2)'!E43,'7.17 (2)'!G43,'7.17 (2)'!I43,'7.17 (2)'!K43,'7.17 (2)'!M43,'7.17 (2)'!O43,'7.17 (2)'!Q43,)</f>
        <v>185</v>
      </c>
      <c r="F43" s="699">
        <v>6</v>
      </c>
      <c r="G43" s="699"/>
      <c r="H43" s="705">
        <v>3</v>
      </c>
      <c r="I43" s="699"/>
      <c r="J43" s="705" t="s">
        <v>432</v>
      </c>
      <c r="K43" s="699"/>
      <c r="L43" s="705" t="s">
        <v>432</v>
      </c>
      <c r="M43" s="699"/>
      <c r="N43" s="699">
        <v>2</v>
      </c>
      <c r="O43" s="699"/>
      <c r="P43" s="699">
        <v>1</v>
      </c>
      <c r="Q43" s="653"/>
    </row>
    <row r="44" spans="2:17" s="630" customFormat="1" ht="13.5">
      <c r="B44" s="652"/>
      <c r="D44" s="127">
        <v>2024</v>
      </c>
      <c r="E44" s="714">
        <f>SUM(F44,H44,J44,L44,N44,P44,'7.17 (2)'!E44,'7.17 (2)'!G44,'7.17 (2)'!I44,'7.17 (2)'!K44,'7.17 (2)'!M44,'7.17 (2)'!O44,'7.17 (2)'!Q44,)</f>
        <v>226</v>
      </c>
      <c r="F44" s="699">
        <v>8</v>
      </c>
      <c r="G44" s="699"/>
      <c r="H44" s="705">
        <v>2</v>
      </c>
      <c r="I44" s="699"/>
      <c r="J44" s="705" t="s">
        <v>432</v>
      </c>
      <c r="K44" s="699"/>
      <c r="L44" s="705" t="s">
        <v>432</v>
      </c>
      <c r="M44" s="699"/>
      <c r="N44" s="699" t="s">
        <v>432</v>
      </c>
      <c r="O44" s="699"/>
      <c r="P44" s="699">
        <v>6</v>
      </c>
      <c r="Q44" s="653"/>
    </row>
    <row r="45" spans="2:17" s="630" customFormat="1" ht="13.5">
      <c r="B45" s="652"/>
      <c r="D45" s="127"/>
      <c r="E45" s="714"/>
      <c r="F45" s="699"/>
      <c r="G45" s="699"/>
      <c r="H45" s="705"/>
      <c r="I45" s="699"/>
      <c r="J45" s="705"/>
      <c r="K45" s="699"/>
      <c r="L45" s="705"/>
      <c r="M45" s="699"/>
      <c r="N45" s="699"/>
      <c r="O45" s="699"/>
      <c r="P45" s="699"/>
      <c r="Q45" s="653"/>
    </row>
    <row r="46" spans="2:17" s="630" customFormat="1" ht="13.5">
      <c r="B46" s="652" t="s">
        <v>12</v>
      </c>
      <c r="D46" s="127">
        <v>2022</v>
      </c>
      <c r="E46" s="714">
        <f>SUM(F46,H46,J46,L46,N46,P46,'7.17 (2)'!E46,'7.17 (2)'!G46,'7.17 (2)'!I46,'7.17 (2)'!K46,'7.17 (2)'!M46,'7.17 (2)'!O46,'7.17 (2)'!Q46,)</f>
        <v>373</v>
      </c>
      <c r="F46" s="699">
        <v>9</v>
      </c>
      <c r="G46" s="699" t="s">
        <v>474</v>
      </c>
      <c r="H46" s="705">
        <v>1</v>
      </c>
      <c r="I46" s="699" t="s">
        <v>474</v>
      </c>
      <c r="J46" s="705">
        <v>1</v>
      </c>
      <c r="K46" s="699" t="s">
        <v>474</v>
      </c>
      <c r="L46" s="705" t="s">
        <v>432</v>
      </c>
      <c r="M46" s="699" t="s">
        <v>474</v>
      </c>
      <c r="N46" s="699" t="s">
        <v>432</v>
      </c>
      <c r="O46" s="699" t="s">
        <v>474</v>
      </c>
      <c r="P46" s="699">
        <v>5</v>
      </c>
      <c r="Q46" s="653"/>
    </row>
    <row r="47" spans="2:17" s="630" customFormat="1" ht="13.5">
      <c r="B47" s="652"/>
      <c r="D47" s="127">
        <v>2023</v>
      </c>
      <c r="E47" s="714">
        <f>SUM(F47,H47,J47,L47,N47,P47,'7.17 (2)'!E47,'7.17 (2)'!G47,'7.17 (2)'!I47,'7.17 (2)'!K47,'7.17 (2)'!M47,'7.17 (2)'!O47,'7.17 (2)'!Q47,)</f>
        <v>445</v>
      </c>
      <c r="F47" s="699">
        <v>16</v>
      </c>
      <c r="G47" s="699" t="s">
        <v>474</v>
      </c>
      <c r="H47" s="705" t="s">
        <v>432</v>
      </c>
      <c r="I47" s="699" t="s">
        <v>474</v>
      </c>
      <c r="J47" s="705">
        <v>3</v>
      </c>
      <c r="K47" s="699" t="s">
        <v>474</v>
      </c>
      <c r="L47" s="705" t="s">
        <v>432</v>
      </c>
      <c r="M47" s="699" t="s">
        <v>474</v>
      </c>
      <c r="N47" s="699">
        <v>3</v>
      </c>
      <c r="O47" s="699" t="s">
        <v>474</v>
      </c>
      <c r="P47" s="699">
        <v>9</v>
      </c>
      <c r="Q47" s="653"/>
    </row>
    <row r="48" spans="2:17" s="630" customFormat="1" ht="13.5">
      <c r="B48" s="652"/>
      <c r="D48" s="127">
        <v>2024</v>
      </c>
      <c r="E48" s="714">
        <f>SUM(F48,H48,J48,L48,N48,P48,'7.17 (2)'!E48,'7.17 (2)'!G48,'7.17 (2)'!I48,'7.17 (2)'!K48,'7.17 (2)'!M48,'7.17 (2)'!O48,'7.17 (2)'!Q48,)</f>
        <v>414</v>
      </c>
      <c r="F48" s="699">
        <v>24</v>
      </c>
      <c r="G48" s="699" t="s">
        <v>474</v>
      </c>
      <c r="H48" s="705">
        <v>2</v>
      </c>
      <c r="I48" s="699" t="s">
        <v>474</v>
      </c>
      <c r="J48" s="705">
        <v>1</v>
      </c>
      <c r="K48" s="699" t="s">
        <v>474</v>
      </c>
      <c r="L48" s="705" t="s">
        <v>432</v>
      </c>
      <c r="M48" s="699" t="s">
        <v>474</v>
      </c>
      <c r="N48" s="699">
        <v>2</v>
      </c>
      <c r="O48" s="699" t="s">
        <v>474</v>
      </c>
      <c r="P48" s="699">
        <v>6</v>
      </c>
      <c r="Q48" s="653"/>
    </row>
    <row r="49" spans="2:17" s="630" customFormat="1" ht="13.5">
      <c r="B49" s="652"/>
      <c r="D49" s="127"/>
      <c r="E49" s="714"/>
      <c r="F49" s="699"/>
      <c r="G49" s="699"/>
      <c r="H49" s="705"/>
      <c r="I49" s="699"/>
      <c r="J49" s="705"/>
      <c r="K49" s="699"/>
      <c r="L49" s="705"/>
      <c r="M49" s="699"/>
      <c r="N49" s="699"/>
      <c r="O49" s="699"/>
      <c r="P49" s="699"/>
      <c r="Q49" s="653"/>
    </row>
    <row r="50" spans="2:17" s="630" customFormat="1" ht="13.5">
      <c r="B50" s="652" t="s">
        <v>13</v>
      </c>
      <c r="D50" s="127">
        <v>2022</v>
      </c>
      <c r="E50" s="714">
        <f>SUM(F50,H50,J50,L50,N50,P50,'7.17 (2)'!E50,'7.17 (2)'!G50,'7.17 (2)'!I50,'7.17 (2)'!K50,'7.17 (2)'!M50,'7.17 (2)'!O50,'7.17 (2)'!Q50,)</f>
        <v>25</v>
      </c>
      <c r="F50" s="699">
        <v>4</v>
      </c>
      <c r="G50" s="699"/>
      <c r="H50" s="705" t="s">
        <v>432</v>
      </c>
      <c r="I50" s="699"/>
      <c r="J50" s="705" t="s">
        <v>432</v>
      </c>
      <c r="K50" s="699"/>
      <c r="L50" s="705" t="s">
        <v>432</v>
      </c>
      <c r="M50" s="699"/>
      <c r="N50" s="699">
        <v>1</v>
      </c>
      <c r="O50" s="699"/>
      <c r="P50" s="699">
        <v>3</v>
      </c>
      <c r="Q50" s="654"/>
    </row>
    <row r="51" spans="2:17" s="630" customFormat="1" ht="13.5">
      <c r="B51" s="652"/>
      <c r="D51" s="127">
        <v>2023</v>
      </c>
      <c r="E51" s="714">
        <f>SUM(F51,H51,J51,L51,N51,P51,'7.17 (2)'!E51,'7.17 (2)'!G51,'7.17 (2)'!I51,'7.17 (2)'!K51,'7.17 (2)'!M51,'7.17 (2)'!O51,'7.17 (2)'!Q51,)</f>
        <v>30</v>
      </c>
      <c r="F51" s="699">
        <v>1</v>
      </c>
      <c r="G51" s="699"/>
      <c r="H51" s="705" t="s">
        <v>432</v>
      </c>
      <c r="I51" s="699"/>
      <c r="J51" s="705" t="s">
        <v>432</v>
      </c>
      <c r="K51" s="699"/>
      <c r="L51" s="705" t="s">
        <v>432</v>
      </c>
      <c r="M51" s="699"/>
      <c r="N51" s="699" t="s">
        <v>432</v>
      </c>
      <c r="O51" s="699"/>
      <c r="P51" s="699">
        <v>2</v>
      </c>
      <c r="Q51" s="654"/>
    </row>
    <row r="52" spans="2:17" s="630" customFormat="1" ht="13.5">
      <c r="B52" s="652"/>
      <c r="D52" s="127">
        <v>2024</v>
      </c>
      <c r="E52" s="714">
        <f>SUM(F52,H52,J52,L52,N52,P52,'7.17 (2)'!E52,'7.17 (2)'!G52,'7.17 (2)'!I52,'7.17 (2)'!K52,'7.17 (2)'!M52,'7.17 (2)'!O52,'7.17 (2)'!Q52,)</f>
        <v>24</v>
      </c>
      <c r="F52" s="699">
        <v>1</v>
      </c>
      <c r="G52" s="699"/>
      <c r="H52" s="705" t="s">
        <v>432</v>
      </c>
      <c r="I52" s="699"/>
      <c r="J52" s="705" t="s">
        <v>432</v>
      </c>
      <c r="K52" s="699"/>
      <c r="L52" s="705" t="s">
        <v>432</v>
      </c>
      <c r="M52" s="699"/>
      <c r="N52" s="699" t="s">
        <v>432</v>
      </c>
      <c r="O52" s="699"/>
      <c r="P52" s="699">
        <v>1</v>
      </c>
      <c r="Q52" s="654"/>
    </row>
    <row r="53" spans="2:17" s="630" customFormat="1" ht="13.5">
      <c r="B53" s="652"/>
      <c r="D53" s="127"/>
      <c r="E53" s="714"/>
      <c r="F53" s="699"/>
      <c r="G53" s="699"/>
      <c r="H53" s="705"/>
      <c r="I53" s="699"/>
      <c r="J53" s="705"/>
      <c r="K53" s="699"/>
      <c r="L53" s="705"/>
      <c r="M53" s="699"/>
      <c r="N53" s="699"/>
      <c r="O53" s="699"/>
      <c r="P53" s="699"/>
      <c r="Q53" s="654"/>
    </row>
    <row r="54" spans="2:17" s="630" customFormat="1" ht="13.5">
      <c r="B54" s="652" t="s">
        <v>14</v>
      </c>
      <c r="D54" s="127">
        <v>2022</v>
      </c>
      <c r="E54" s="714">
        <f>SUM(F54,H54,J54,L54,N54,P54,'7.17 (2)'!E54,'7.17 (2)'!G54,'7.17 (2)'!I54,'7.17 (2)'!K54,'7.17 (2)'!M54,'7.17 (2)'!O54,'7.17 (2)'!Q54,)</f>
        <v>289</v>
      </c>
      <c r="F54" s="699">
        <v>13</v>
      </c>
      <c r="G54" s="699" t="s">
        <v>474</v>
      </c>
      <c r="H54" s="705">
        <v>1</v>
      </c>
      <c r="I54" s="699" t="s">
        <v>474</v>
      </c>
      <c r="J54" s="705">
        <v>1</v>
      </c>
      <c r="K54" s="699" t="s">
        <v>474</v>
      </c>
      <c r="L54" s="705" t="s">
        <v>432</v>
      </c>
      <c r="M54" s="699" t="s">
        <v>474</v>
      </c>
      <c r="N54" s="699">
        <v>2</v>
      </c>
      <c r="O54" s="699" t="s">
        <v>474</v>
      </c>
      <c r="P54" s="699">
        <v>17</v>
      </c>
      <c r="Q54" s="653"/>
    </row>
    <row r="55" spans="2:17" s="630" customFormat="1" ht="13.5">
      <c r="B55" s="652"/>
      <c r="D55" s="127">
        <v>2023</v>
      </c>
      <c r="E55" s="714">
        <f>SUM(F55,H55,J55,L55,N55,P55,'7.17 (2)'!E55,'7.17 (2)'!G55,'7.17 (2)'!I55,'7.17 (2)'!K55,'7.17 (2)'!M55,'7.17 (2)'!O55,'7.17 (2)'!Q55,)</f>
        <v>288</v>
      </c>
      <c r="F55" s="699">
        <v>23</v>
      </c>
      <c r="G55" s="699" t="s">
        <v>474</v>
      </c>
      <c r="H55" s="705" t="s">
        <v>432</v>
      </c>
      <c r="I55" s="699" t="s">
        <v>474</v>
      </c>
      <c r="J55" s="705" t="s">
        <v>432</v>
      </c>
      <c r="K55" s="699" t="s">
        <v>474</v>
      </c>
      <c r="L55" s="705" t="s">
        <v>432</v>
      </c>
      <c r="M55" s="699" t="s">
        <v>474</v>
      </c>
      <c r="N55" s="699">
        <v>2</v>
      </c>
      <c r="O55" s="699" t="s">
        <v>474</v>
      </c>
      <c r="P55" s="699">
        <v>12</v>
      </c>
      <c r="Q55" s="653"/>
    </row>
    <row r="56" spans="2:17" s="630" customFormat="1" ht="13.5">
      <c r="B56" s="652"/>
      <c r="D56" s="127">
        <v>2024</v>
      </c>
      <c r="E56" s="714">
        <f>SUM(F56,H56,J56,L56,N56,P56,'7.17 (2)'!E56,'7.17 (2)'!G56,'7.17 (2)'!I56,'7.17 (2)'!K56,'7.17 (2)'!M56,'7.17 (2)'!O56,'7.17 (2)'!Q56,)</f>
        <v>308</v>
      </c>
      <c r="F56" s="699">
        <v>22</v>
      </c>
      <c r="G56" s="699" t="s">
        <v>474</v>
      </c>
      <c r="H56" s="705">
        <v>2</v>
      </c>
      <c r="I56" s="699" t="s">
        <v>474</v>
      </c>
      <c r="J56" s="705">
        <v>1</v>
      </c>
      <c r="K56" s="699" t="s">
        <v>474</v>
      </c>
      <c r="L56" s="705" t="s">
        <v>432</v>
      </c>
      <c r="M56" s="699" t="s">
        <v>474</v>
      </c>
      <c r="N56" s="699">
        <v>8</v>
      </c>
      <c r="O56" s="699" t="s">
        <v>474</v>
      </c>
      <c r="P56" s="699">
        <v>23</v>
      </c>
      <c r="Q56" s="653"/>
    </row>
    <row r="57" spans="2:17" s="630" customFormat="1" ht="13.5">
      <c r="B57" s="652"/>
      <c r="D57" s="127"/>
      <c r="E57" s="714"/>
      <c r="F57" s="699"/>
      <c r="G57" s="699"/>
      <c r="H57" s="705"/>
      <c r="I57" s="699"/>
      <c r="J57" s="705"/>
      <c r="K57" s="699"/>
      <c r="L57" s="705"/>
      <c r="M57" s="699"/>
      <c r="N57" s="699"/>
      <c r="O57" s="699"/>
      <c r="P57" s="699"/>
      <c r="Q57" s="653"/>
    </row>
    <row r="58" spans="2:17" s="630" customFormat="1" ht="13.5">
      <c r="B58" s="652" t="s">
        <v>15</v>
      </c>
      <c r="D58" s="127">
        <v>2022</v>
      </c>
      <c r="E58" s="714">
        <f>SUM(F58,H58,J58,L58,N58,P58,'7.17 (2)'!E58,'7.17 (2)'!G58,'7.17 (2)'!I58,'7.17 (2)'!K58,'7.17 (2)'!M58,'7.17 (2)'!O58,'7.17 (2)'!Q58,)</f>
        <v>389</v>
      </c>
      <c r="F58" s="699">
        <v>39</v>
      </c>
      <c r="G58" s="699"/>
      <c r="H58" s="705">
        <v>1</v>
      </c>
      <c r="I58" s="699"/>
      <c r="J58" s="705" t="s">
        <v>432</v>
      </c>
      <c r="K58" s="699"/>
      <c r="L58" s="705" t="s">
        <v>432</v>
      </c>
      <c r="M58" s="699"/>
      <c r="N58" s="699">
        <v>6</v>
      </c>
      <c r="O58" s="699"/>
      <c r="P58" s="699">
        <v>10</v>
      </c>
    </row>
    <row r="59" spans="2:17" s="630" customFormat="1" ht="13.5">
      <c r="B59" s="652"/>
      <c r="D59" s="127">
        <v>2023</v>
      </c>
      <c r="E59" s="714">
        <f>SUM(F59,H59,J59,L59,N59,P59,'7.17 (2)'!E59,'7.17 (2)'!G59,'7.17 (2)'!I59,'7.17 (2)'!K59,'7.17 (2)'!M59,'7.17 (2)'!O59,'7.17 (2)'!Q59,)</f>
        <v>443</v>
      </c>
      <c r="F59" s="699">
        <v>50</v>
      </c>
      <c r="G59" s="699"/>
      <c r="H59" s="705" t="s">
        <v>432</v>
      </c>
      <c r="I59" s="699"/>
      <c r="J59" s="705" t="s">
        <v>432</v>
      </c>
      <c r="K59" s="699"/>
      <c r="L59" s="705" t="s">
        <v>432</v>
      </c>
      <c r="M59" s="699"/>
      <c r="N59" s="699">
        <v>6</v>
      </c>
      <c r="O59" s="699"/>
      <c r="P59" s="699">
        <v>20</v>
      </c>
    </row>
    <row r="60" spans="2:17" s="630" customFormat="1" ht="13.5">
      <c r="B60" s="652"/>
      <c r="D60" s="127">
        <v>2024</v>
      </c>
      <c r="E60" s="714">
        <f>SUM(F60,H60,J60,L60,N60,P60,'7.17 (2)'!E60,'7.17 (2)'!G60,'7.17 (2)'!I60,'7.17 (2)'!K60,'7.17 (2)'!M60,'7.17 (2)'!O60,'7.17 (2)'!Q60,)</f>
        <v>470</v>
      </c>
      <c r="F60" s="699">
        <v>60</v>
      </c>
      <c r="G60" s="699"/>
      <c r="H60" s="705">
        <v>3</v>
      </c>
      <c r="I60" s="699"/>
      <c r="J60" s="705">
        <v>1</v>
      </c>
      <c r="K60" s="699"/>
      <c r="L60" s="705" t="s">
        <v>432</v>
      </c>
      <c r="M60" s="699"/>
      <c r="N60" s="699">
        <v>7</v>
      </c>
      <c r="O60" s="699"/>
      <c r="P60" s="699">
        <v>17</v>
      </c>
    </row>
    <row r="61" spans="2:17" s="630" customFormat="1" ht="13.5">
      <c r="B61" s="652"/>
      <c r="D61" s="127"/>
      <c r="E61" s="714"/>
      <c r="F61" s="699"/>
      <c r="G61" s="699"/>
      <c r="H61" s="705"/>
      <c r="I61" s="699"/>
      <c r="J61" s="705"/>
      <c r="K61" s="699"/>
      <c r="L61" s="705"/>
      <c r="M61" s="699"/>
      <c r="N61" s="699"/>
      <c r="O61" s="699"/>
      <c r="P61" s="699"/>
    </row>
    <row r="62" spans="2:17" s="630" customFormat="1" ht="13.5">
      <c r="B62" s="652" t="s">
        <v>16</v>
      </c>
      <c r="D62" s="127">
        <v>2022</v>
      </c>
      <c r="E62" s="714">
        <f>SUM(F62,H62,J62,L62,N62,P62,'7.17 (2)'!E62,'7.17 (2)'!G62,'7.17 (2)'!I62,'7.17 (2)'!K62,'7.17 (2)'!M62,'7.17 (2)'!O62,'7.17 (2)'!Q62,)</f>
        <v>370</v>
      </c>
      <c r="F62" s="699">
        <v>59</v>
      </c>
      <c r="G62" s="699"/>
      <c r="H62" s="705" t="s">
        <v>432</v>
      </c>
      <c r="I62" s="699"/>
      <c r="J62" s="705">
        <v>2</v>
      </c>
      <c r="K62" s="699"/>
      <c r="L62" s="705" t="s">
        <v>432</v>
      </c>
      <c r="M62" s="699"/>
      <c r="N62" s="699">
        <v>3</v>
      </c>
      <c r="O62" s="699"/>
      <c r="P62" s="699">
        <v>16</v>
      </c>
      <c r="Q62" s="653">
        <v>14</v>
      </c>
    </row>
    <row r="63" spans="2:17" s="630" customFormat="1" ht="13.5">
      <c r="B63" s="652"/>
      <c r="D63" s="127">
        <v>2023</v>
      </c>
      <c r="E63" s="714">
        <f>SUM(F63,H63,J63,L63,N63,P63,'7.17 (2)'!E63,'7.17 (2)'!G63,'7.17 (2)'!I63,'7.17 (2)'!K63,'7.17 (2)'!M63,'7.17 (2)'!O63,'7.17 (2)'!Q63,)</f>
        <v>369</v>
      </c>
      <c r="F63" s="699">
        <v>45</v>
      </c>
      <c r="G63" s="699"/>
      <c r="H63" s="705">
        <v>2</v>
      </c>
      <c r="I63" s="699"/>
      <c r="J63" s="705">
        <v>3</v>
      </c>
      <c r="K63" s="699"/>
      <c r="L63" s="705" t="s">
        <v>432</v>
      </c>
      <c r="M63" s="699"/>
      <c r="N63" s="699">
        <v>1</v>
      </c>
      <c r="O63" s="699"/>
      <c r="P63" s="699">
        <v>7</v>
      </c>
      <c r="Q63" s="653"/>
    </row>
    <row r="64" spans="2:17" s="630" customFormat="1" ht="13.5">
      <c r="B64" s="652"/>
      <c r="D64" s="127">
        <v>2024</v>
      </c>
      <c r="E64" s="714">
        <f>SUM(F64,H64,J64,L64,N64,P64,'7.17 (2)'!E64,'7.17 (2)'!G64,'7.17 (2)'!I64,'7.17 (2)'!K64,'7.17 (2)'!M64,'7.17 (2)'!O64,'7.17 (2)'!Q64,)</f>
        <v>420</v>
      </c>
      <c r="F64" s="699">
        <v>40</v>
      </c>
      <c r="G64" s="699"/>
      <c r="H64" s="705">
        <v>1</v>
      </c>
      <c r="I64" s="699"/>
      <c r="J64" s="705" t="s">
        <v>432</v>
      </c>
      <c r="K64" s="699"/>
      <c r="L64" s="705">
        <v>2</v>
      </c>
      <c r="M64" s="699"/>
      <c r="N64" s="699">
        <v>1</v>
      </c>
      <c r="O64" s="699"/>
      <c r="P64" s="699">
        <v>8</v>
      </c>
      <c r="Q64" s="653"/>
    </row>
    <row r="65" spans="2:17" s="630" customFormat="1" ht="13.5">
      <c r="B65" s="652"/>
      <c r="D65" s="127"/>
      <c r="E65" s="714"/>
      <c r="F65" s="699"/>
      <c r="G65" s="699"/>
      <c r="H65" s="705"/>
      <c r="I65" s="699"/>
      <c r="J65" s="705"/>
      <c r="K65" s="699"/>
      <c r="L65" s="705"/>
      <c r="M65" s="699"/>
      <c r="N65" s="699"/>
      <c r="O65" s="699"/>
      <c r="P65" s="699"/>
      <c r="Q65" s="653"/>
    </row>
    <row r="66" spans="2:17" s="630" customFormat="1" ht="13.5">
      <c r="B66" s="652" t="s">
        <v>17</v>
      </c>
      <c r="D66" s="127">
        <v>2022</v>
      </c>
      <c r="E66" s="714">
        <f>SUM(F66,H66,J66,L66,N66,P66,'7.17 (2)'!E66,'7.17 (2)'!G66,'7.17 (2)'!I66,'7.17 (2)'!K66,'7.17 (2)'!M66,'7.17 (2)'!O66,'7.17 (2)'!Q66,)</f>
        <v>979</v>
      </c>
      <c r="F66" s="699">
        <v>15</v>
      </c>
      <c r="G66" s="699"/>
      <c r="H66" s="705">
        <v>1</v>
      </c>
      <c r="I66" s="699"/>
      <c r="J66" s="705" t="s">
        <v>432</v>
      </c>
      <c r="K66" s="699"/>
      <c r="L66" s="705" t="s">
        <v>432</v>
      </c>
      <c r="M66" s="699"/>
      <c r="N66" s="699">
        <v>1</v>
      </c>
      <c r="O66" s="699"/>
      <c r="P66" s="699">
        <v>1</v>
      </c>
      <c r="Q66" s="653"/>
    </row>
    <row r="67" spans="2:17" s="630" customFormat="1" ht="13.5">
      <c r="B67" s="652"/>
      <c r="D67" s="127">
        <v>2023</v>
      </c>
      <c r="E67" s="714">
        <f>SUM(F67,H67,J67,L67,N67,P67,'7.17 (2)'!E67,'7.17 (2)'!G67,'7.17 (2)'!I67,'7.17 (2)'!K67,'7.17 (2)'!M67,'7.17 (2)'!O67,'7.17 (2)'!Q67,)</f>
        <v>1036</v>
      </c>
      <c r="F67" s="699">
        <v>15</v>
      </c>
      <c r="G67" s="699"/>
      <c r="H67" s="705" t="s">
        <v>432</v>
      </c>
      <c r="I67" s="699"/>
      <c r="J67" s="705">
        <v>1</v>
      </c>
      <c r="K67" s="699"/>
      <c r="L67" s="705" t="s">
        <v>432</v>
      </c>
      <c r="M67" s="699"/>
      <c r="N67" s="699">
        <v>1</v>
      </c>
      <c r="O67" s="699"/>
      <c r="P67" s="699">
        <v>5</v>
      </c>
      <c r="Q67" s="653"/>
    </row>
    <row r="68" spans="2:17" s="630" customFormat="1" ht="13.5">
      <c r="B68" s="652"/>
      <c r="D68" s="127">
        <v>2024</v>
      </c>
      <c r="E68" s="714">
        <f>SUM(F68,H68,J68,L68,N68,P68,'7.17 (2)'!E68,'7.17 (2)'!G68,'7.17 (2)'!I68,'7.17 (2)'!K68,'7.17 (2)'!M68,'7.17 (2)'!O68,'7.17 (2)'!Q68,)</f>
        <v>1469</v>
      </c>
      <c r="F68" s="699">
        <v>16</v>
      </c>
      <c r="G68" s="699"/>
      <c r="H68" s="705">
        <v>1</v>
      </c>
      <c r="I68" s="699"/>
      <c r="J68" s="705">
        <v>3</v>
      </c>
      <c r="K68" s="699"/>
      <c r="L68" s="705">
        <v>1</v>
      </c>
      <c r="M68" s="699"/>
      <c r="N68" s="699">
        <v>5</v>
      </c>
      <c r="O68" s="699"/>
      <c r="P68" s="699">
        <v>14</v>
      </c>
      <c r="Q68" s="653"/>
    </row>
    <row r="69" spans="2:17" s="630" customFormat="1" ht="13.5">
      <c r="B69" s="652"/>
      <c r="D69" s="127"/>
      <c r="E69" s="714"/>
      <c r="F69" s="699"/>
      <c r="G69" s="699"/>
      <c r="H69" s="705"/>
      <c r="I69" s="699"/>
      <c r="J69" s="705"/>
      <c r="K69" s="699"/>
      <c r="L69" s="705"/>
      <c r="M69" s="699"/>
      <c r="N69" s="699"/>
      <c r="O69" s="699"/>
      <c r="P69" s="699"/>
      <c r="Q69" s="653"/>
    </row>
    <row r="70" spans="2:17" s="630" customFormat="1" ht="13.5">
      <c r="B70" s="652" t="s">
        <v>18</v>
      </c>
      <c r="D70" s="127">
        <v>2022</v>
      </c>
      <c r="E70" s="714">
        <f>SUM(F70,H70,J70,L70,N70,P70,'7.17 (2)'!E70,'7.17 (2)'!G70,'7.17 (2)'!I70,'7.17 (2)'!K70,'7.17 (2)'!M70,'7.17 (2)'!O70,'7.17 (2)'!Q70,)</f>
        <v>135</v>
      </c>
      <c r="F70" s="699">
        <v>9</v>
      </c>
      <c r="G70" s="699"/>
      <c r="H70" s="705">
        <v>1</v>
      </c>
      <c r="I70" s="699"/>
      <c r="J70" s="705" t="s">
        <v>432</v>
      </c>
      <c r="K70" s="699"/>
      <c r="L70" s="705" t="s">
        <v>432</v>
      </c>
      <c r="M70" s="699"/>
      <c r="N70" s="699" t="s">
        <v>432</v>
      </c>
      <c r="O70" s="699"/>
      <c r="P70" s="699" t="s">
        <v>432</v>
      </c>
      <c r="Q70" s="653"/>
    </row>
    <row r="71" spans="2:17" s="630" customFormat="1" ht="13.5">
      <c r="B71" s="652"/>
      <c r="D71" s="127">
        <v>2023</v>
      </c>
      <c r="E71" s="714">
        <f>SUM(F71,H71,J71,L71,N71,P71,'7.17 (2)'!E71,'7.17 (2)'!G71,'7.17 (2)'!I71,'7.17 (2)'!K71,'7.17 (2)'!M71,'7.17 (2)'!O71,'7.17 (2)'!Q71,)</f>
        <v>150</v>
      </c>
      <c r="F71" s="699">
        <v>10</v>
      </c>
      <c r="G71" s="699"/>
      <c r="H71" s="705" t="s">
        <v>432</v>
      </c>
      <c r="I71" s="699"/>
      <c r="J71" s="705">
        <v>1</v>
      </c>
      <c r="K71" s="699"/>
      <c r="L71" s="705" t="s">
        <v>432</v>
      </c>
      <c r="M71" s="699"/>
      <c r="N71" s="699">
        <v>1</v>
      </c>
      <c r="O71" s="699"/>
      <c r="P71" s="699">
        <v>6</v>
      </c>
      <c r="Q71" s="653"/>
    </row>
    <row r="72" spans="2:17" s="630" customFormat="1" ht="13.5">
      <c r="B72" s="652"/>
      <c r="D72" s="127">
        <v>2024</v>
      </c>
      <c r="E72" s="714">
        <f>SUM(F72,H72,J72,L72,N72,P72,'7.17 (2)'!E72,'7.17 (2)'!G72,'7.17 (2)'!I72,'7.17 (2)'!K72,'7.17 (2)'!M72,'7.17 (2)'!O72,'7.17 (2)'!Q72,)</f>
        <v>184</v>
      </c>
      <c r="F72" s="699">
        <v>13</v>
      </c>
      <c r="G72" s="699"/>
      <c r="H72" s="705">
        <v>1</v>
      </c>
      <c r="I72" s="699"/>
      <c r="J72" s="705">
        <v>2</v>
      </c>
      <c r="K72" s="699"/>
      <c r="L72" s="705" t="s">
        <v>432</v>
      </c>
      <c r="M72" s="699"/>
      <c r="N72" s="699">
        <v>1</v>
      </c>
      <c r="O72" s="699"/>
      <c r="P72" s="699">
        <v>3</v>
      </c>
      <c r="Q72" s="653"/>
    </row>
    <row r="73" spans="2:17" s="630" customFormat="1" ht="13.5">
      <c r="B73" s="652"/>
      <c r="D73" s="127"/>
      <c r="E73" s="714"/>
      <c r="F73" s="699"/>
      <c r="G73" s="699"/>
      <c r="H73" s="705"/>
      <c r="I73" s="699"/>
      <c r="J73" s="705"/>
      <c r="K73" s="699"/>
      <c r="L73" s="705"/>
      <c r="M73" s="699"/>
      <c r="N73" s="699"/>
      <c r="O73" s="699"/>
      <c r="P73" s="699"/>
      <c r="Q73" s="653"/>
    </row>
    <row r="74" spans="2:17" s="630" customFormat="1" ht="13.5">
      <c r="B74" s="652" t="s">
        <v>20</v>
      </c>
      <c r="D74" s="127">
        <v>2022</v>
      </c>
      <c r="E74" s="714">
        <f>SUM(F74,H74,J74,L74,N74,P74,'7.17 (2)'!E74,'7.17 (2)'!G74,'7.17 (2)'!I74,'7.17 (2)'!K74,'7.17 (2)'!M74,'7.17 (2)'!O74,'7.17 (2)'!Q74,)</f>
        <v>249</v>
      </c>
      <c r="F74" s="699">
        <v>29</v>
      </c>
      <c r="G74" s="699"/>
      <c r="H74" s="705">
        <v>1</v>
      </c>
      <c r="I74" s="699"/>
      <c r="J74" s="705">
        <v>1</v>
      </c>
      <c r="K74" s="699"/>
      <c r="L74" s="705" t="s">
        <v>432</v>
      </c>
      <c r="M74" s="699"/>
      <c r="N74" s="699">
        <v>4</v>
      </c>
      <c r="O74" s="699"/>
      <c r="P74" s="699">
        <v>9</v>
      </c>
      <c r="Q74" s="653"/>
    </row>
    <row r="75" spans="2:17" s="630" customFormat="1" ht="13.5">
      <c r="B75" s="652"/>
      <c r="D75" s="127">
        <v>2023</v>
      </c>
      <c r="E75" s="714">
        <f>SUM(F75,H75,J75,L75,N75,P75,'7.17 (2)'!E75,'7.17 (2)'!G75,'7.17 (2)'!I75,'7.17 (2)'!K75,'7.17 (2)'!M75,'7.17 (2)'!O75,'7.17 (2)'!Q75,)</f>
        <v>279</v>
      </c>
      <c r="F75" s="699">
        <v>28</v>
      </c>
      <c r="G75" s="699"/>
      <c r="H75" s="705">
        <v>3</v>
      </c>
      <c r="I75" s="699"/>
      <c r="J75" s="705" t="s">
        <v>432</v>
      </c>
      <c r="K75" s="699"/>
      <c r="L75" s="705" t="s">
        <v>432</v>
      </c>
      <c r="M75" s="699"/>
      <c r="N75" s="699">
        <v>3</v>
      </c>
      <c r="O75" s="699"/>
      <c r="P75" s="699" t="s">
        <v>631</v>
      </c>
      <c r="Q75" s="653"/>
    </row>
    <row r="76" spans="2:17" s="630" customFormat="1" ht="13.5">
      <c r="B76" s="652"/>
      <c r="D76" s="127">
        <v>2024</v>
      </c>
      <c r="E76" s="714">
        <f>SUM(F76,H76,J76,L76,N76,P76,'7.17 (2)'!E76,'7.17 (2)'!G76,'7.17 (2)'!I76,'7.17 (2)'!K76,'7.17 (2)'!M76,'7.17 (2)'!O76,'7.17 (2)'!Q76,)</f>
        <v>358</v>
      </c>
      <c r="F76" s="699">
        <v>32</v>
      </c>
      <c r="G76" s="699"/>
      <c r="H76" s="705" t="s">
        <v>432</v>
      </c>
      <c r="I76" s="699"/>
      <c r="J76" s="705" t="s">
        <v>432</v>
      </c>
      <c r="K76" s="699"/>
      <c r="L76" s="705" t="s">
        <v>432</v>
      </c>
      <c r="M76" s="699"/>
      <c r="N76" s="699">
        <v>7</v>
      </c>
      <c r="O76" s="699"/>
      <c r="P76" s="699">
        <v>23</v>
      </c>
      <c r="Q76" s="653"/>
    </row>
    <row r="77" spans="2:17" s="630" customFormat="1" ht="13.5">
      <c r="B77" s="652"/>
      <c r="D77" s="127"/>
      <c r="E77" s="714"/>
      <c r="F77" s="699"/>
      <c r="G77" s="699"/>
      <c r="H77" s="705"/>
      <c r="I77" s="699"/>
      <c r="J77" s="705"/>
      <c r="K77" s="699"/>
      <c r="L77" s="705"/>
      <c r="M77" s="699"/>
      <c r="N77" s="699"/>
      <c r="O77" s="699"/>
      <c r="P77" s="699"/>
      <c r="Q77" s="653"/>
    </row>
    <row r="78" spans="2:17" s="630" customFormat="1" ht="13.5">
      <c r="B78" s="652" t="s">
        <v>78</v>
      </c>
      <c r="D78" s="127">
        <v>2022</v>
      </c>
      <c r="E78" s="714">
        <f>SUM(F78,H78,J78,L78,N78,P78,'7.17 (2)'!E78,'7.17 (2)'!G78,'7.17 (2)'!I78,'7.17 (2)'!K78,'7.17 (2)'!M78,'7.17 (2)'!O78,'7.17 (2)'!Q78,)</f>
        <v>19</v>
      </c>
      <c r="F78" s="699">
        <v>1</v>
      </c>
      <c r="G78" s="699"/>
      <c r="H78" s="705" t="s">
        <v>432</v>
      </c>
      <c r="I78" s="699"/>
      <c r="J78" s="705" t="s">
        <v>432</v>
      </c>
      <c r="K78" s="699"/>
      <c r="L78" s="705" t="s">
        <v>432</v>
      </c>
      <c r="M78" s="699"/>
      <c r="N78" s="699" t="s">
        <v>432</v>
      </c>
      <c r="O78" s="699"/>
      <c r="P78" s="699" t="s">
        <v>432</v>
      </c>
    </row>
    <row r="79" spans="2:17" s="630" customFormat="1" ht="13.5">
      <c r="B79" s="652"/>
      <c r="D79" s="127">
        <v>2023</v>
      </c>
      <c r="E79" s="714">
        <f>SUM(F79,H79,J79,L79,N79,P79,'7.17 (2)'!E79,'7.17 (2)'!G79,'7.17 (2)'!I79,'7.17 (2)'!K79,'7.17 (2)'!M79,'7.17 (2)'!O79,'7.17 (2)'!Q79,)</f>
        <v>11</v>
      </c>
      <c r="F79" s="699">
        <v>1</v>
      </c>
      <c r="G79" s="699"/>
      <c r="H79" s="705" t="s">
        <v>432</v>
      </c>
      <c r="I79" s="699"/>
      <c r="J79" s="705" t="s">
        <v>432</v>
      </c>
      <c r="K79" s="699"/>
      <c r="L79" s="705" t="s">
        <v>432</v>
      </c>
      <c r="M79" s="699"/>
      <c r="N79" s="699" t="s">
        <v>432</v>
      </c>
      <c r="O79" s="699"/>
      <c r="P79" s="699">
        <v>1</v>
      </c>
    </row>
    <row r="80" spans="2:17" s="630" customFormat="1" ht="13.5">
      <c r="B80" s="652"/>
      <c r="D80" s="127">
        <v>2024</v>
      </c>
      <c r="E80" s="714">
        <f>SUM(F80,H80,J80,L80,N80,P80,'7.17 (2)'!E80,'7.17 (2)'!G80,'7.17 (2)'!I80,'7.17 (2)'!K80,'7.17 (2)'!M80,'7.17 (2)'!O80,'7.17 (2)'!Q80,)</f>
        <v>20</v>
      </c>
      <c r="F80" s="699" t="s">
        <v>432</v>
      </c>
      <c r="G80" s="699"/>
      <c r="H80" s="705" t="s">
        <v>432</v>
      </c>
      <c r="I80" s="699"/>
      <c r="J80" s="705">
        <v>1</v>
      </c>
      <c r="K80" s="699"/>
      <c r="L80" s="705" t="s">
        <v>432</v>
      </c>
      <c r="M80" s="699"/>
      <c r="N80" s="699" t="s">
        <v>432</v>
      </c>
      <c r="O80" s="699"/>
      <c r="P80" s="699" t="s">
        <v>432</v>
      </c>
    </row>
    <row r="81" spans="1:17" s="630" customFormat="1" ht="13.5">
      <c r="B81" s="652"/>
      <c r="D81" s="127"/>
      <c r="E81" s="714"/>
      <c r="F81" s="699"/>
      <c r="G81" s="699"/>
      <c r="H81" s="705"/>
      <c r="I81" s="699"/>
      <c r="J81" s="705"/>
      <c r="K81" s="699"/>
      <c r="L81" s="705"/>
      <c r="M81" s="699"/>
      <c r="N81" s="699"/>
      <c r="O81" s="699"/>
      <c r="P81" s="699"/>
    </row>
    <row r="82" spans="1:17" s="630" customFormat="1" ht="13.5">
      <c r="A82" s="626"/>
      <c r="B82" s="652" t="s">
        <v>77</v>
      </c>
      <c r="D82" s="127">
        <v>2022</v>
      </c>
      <c r="E82" s="714">
        <f>SUM(F82,H82,J82,L82,N82,P82,'7.17 (2)'!E82,'7.17 (2)'!G82,'7.17 (2)'!I82,'7.17 (2)'!K82,'7.17 (2)'!M82,'7.17 (2)'!O82,'7.17 (2)'!Q82,)</f>
        <v>10</v>
      </c>
      <c r="F82" s="699">
        <v>1</v>
      </c>
      <c r="G82" s="699"/>
      <c r="H82" s="705" t="s">
        <v>432</v>
      </c>
      <c r="I82" s="699"/>
      <c r="J82" s="705" t="s">
        <v>432</v>
      </c>
      <c r="K82" s="699"/>
      <c r="L82" s="705" t="s">
        <v>432</v>
      </c>
      <c r="M82" s="699"/>
      <c r="N82" s="699" t="s">
        <v>432</v>
      </c>
      <c r="O82" s="699"/>
      <c r="P82" s="699" t="s">
        <v>432</v>
      </c>
      <c r="Q82" s="653"/>
    </row>
    <row r="83" spans="1:17" s="630" customFormat="1" ht="13.5">
      <c r="A83" s="626"/>
      <c r="B83" s="652"/>
      <c r="D83" s="127">
        <v>2023</v>
      </c>
      <c r="E83" s="714">
        <f>SUM(F83,H83,J83,L83,N83,P83,'7.17 (2)'!E83,'7.17 (2)'!G83,'7.17 (2)'!I83,'7.17 (2)'!K83,'7.17 (2)'!M83,'7.17 (2)'!O83,'7.17 (2)'!Q83,)</f>
        <v>14</v>
      </c>
      <c r="F83" s="699">
        <v>1</v>
      </c>
      <c r="G83" s="699"/>
      <c r="H83" s="705" t="s">
        <v>432</v>
      </c>
      <c r="I83" s="699"/>
      <c r="J83" s="705" t="s">
        <v>432</v>
      </c>
      <c r="K83" s="699"/>
      <c r="L83" s="705" t="s">
        <v>432</v>
      </c>
      <c r="M83" s="699"/>
      <c r="N83" s="699" t="s">
        <v>432</v>
      </c>
      <c r="O83" s="699"/>
      <c r="P83" s="699" t="s">
        <v>432</v>
      </c>
      <c r="Q83" s="653"/>
    </row>
    <row r="84" spans="1:17" s="630" customFormat="1" ht="13.5">
      <c r="A84" s="626"/>
      <c r="B84" s="652"/>
      <c r="D84" s="127">
        <v>2024</v>
      </c>
      <c r="E84" s="714">
        <f>SUM(F84,H84,J84,L84,N84,P84,'7.17 (2)'!E84,'7.17 (2)'!G84,'7.17 (2)'!I84,'7.17 (2)'!K84,'7.17 (2)'!M84,'7.17 (2)'!O84,'7.17 (2)'!Q84,)</f>
        <v>11</v>
      </c>
      <c r="F84" s="699" t="s">
        <v>432</v>
      </c>
      <c r="G84" s="699"/>
      <c r="H84" s="705" t="s">
        <v>432</v>
      </c>
      <c r="I84" s="699"/>
      <c r="J84" s="705" t="s">
        <v>432</v>
      </c>
      <c r="K84" s="699"/>
      <c r="L84" s="705" t="s">
        <v>432</v>
      </c>
      <c r="M84" s="699"/>
      <c r="N84" s="699" t="s">
        <v>432</v>
      </c>
      <c r="O84" s="699"/>
      <c r="P84" s="699" t="s">
        <v>432</v>
      </c>
      <c r="Q84" s="653"/>
    </row>
    <row r="85" spans="1:17" ht="4.5" customHeight="1" thickBot="1">
      <c r="A85" s="655"/>
      <c r="B85" s="715" t="s">
        <v>2</v>
      </c>
      <c r="C85" s="657"/>
      <c r="D85" s="657"/>
      <c r="E85" s="657"/>
      <c r="F85" s="683"/>
      <c r="G85" s="683"/>
      <c r="H85" s="683"/>
      <c r="I85" s="683"/>
      <c r="J85" s="683"/>
      <c r="K85" s="683"/>
      <c r="L85" s="657"/>
      <c r="M85" s="684"/>
      <c r="N85" s="657"/>
      <c r="O85" s="684"/>
      <c r="P85" s="683"/>
      <c r="Q85" s="683"/>
    </row>
    <row r="86" spans="1:17" ht="3.75" customHeight="1"/>
    <row r="87" spans="1:17" ht="13.5" customHeight="1">
      <c r="Q87" s="609" t="s">
        <v>163</v>
      </c>
    </row>
    <row r="88" spans="1:17" ht="12" customHeight="1">
      <c r="L88" s="617"/>
      <c r="Q88" s="613" t="s">
        <v>283</v>
      </c>
    </row>
    <row r="89" spans="1:17" ht="10.5" customHeight="1">
      <c r="L89" s="620"/>
    </row>
    <row r="93" spans="1:17">
      <c r="B93" s="703"/>
    </row>
    <row r="94" spans="1:17">
      <c r="B94" s="703"/>
    </row>
    <row r="142" ht="9" customHeight="1"/>
    <row r="148" spans="6:14">
      <c r="F148" s="701"/>
    </row>
    <row r="149" spans="6:14">
      <c r="F149" s="701"/>
    </row>
    <row r="153" spans="6:14">
      <c r="N153" s="701"/>
    </row>
    <row r="154" spans="6:14">
      <c r="N154" s="701"/>
    </row>
    <row r="157" spans="6:14">
      <c r="N157" s="701"/>
    </row>
    <row r="158" spans="6:14">
      <c r="N158" s="701"/>
    </row>
    <row r="159" spans="6:14">
      <c r="N159" s="701"/>
    </row>
    <row r="160" spans="6:14">
      <c r="N160" s="701"/>
    </row>
    <row r="161" spans="14:14">
      <c r="N161" s="701"/>
    </row>
    <row r="162" spans="14:14">
      <c r="N162" s="701"/>
    </row>
    <row r="163" spans="14:14">
      <c r="N163" s="701"/>
    </row>
    <row r="164" spans="14:14">
      <c r="N164" s="701"/>
    </row>
    <row r="165" spans="14:14">
      <c r="N165" s="701"/>
    </row>
    <row r="166" spans="14:14">
      <c r="N166" s="701"/>
    </row>
    <row r="167" spans="14:14">
      <c r="N167" s="701"/>
    </row>
    <row r="168" spans="14:14">
      <c r="N168" s="701"/>
    </row>
    <row r="169" spans="14:14">
      <c r="N169" s="701"/>
    </row>
    <row r="170" spans="14:14">
      <c r="N170" s="701"/>
    </row>
    <row r="171" spans="14:14">
      <c r="N171" s="701"/>
    </row>
    <row r="172" spans="14:14">
      <c r="N172" s="701"/>
    </row>
    <row r="173" spans="14:14">
      <c r="N173" s="701"/>
    </row>
    <row r="174" spans="14:14">
      <c r="N174" s="701"/>
    </row>
    <row r="175" spans="14:14">
      <c r="N175" s="701"/>
    </row>
    <row r="177" spans="14:14">
      <c r="N177" s="701"/>
    </row>
    <row r="179" spans="14:14">
      <c r="N179" s="701" t="s">
        <v>2</v>
      </c>
    </row>
  </sheetData>
  <printOptions horizontalCentered="1"/>
  <pageMargins left="0.5" right="0.5" top="0.74803149606299202" bottom="0.74" header="0.511811023622047" footer="0.39370078740157499"/>
  <pageSetup paperSize="9" scale="64" orientation="portrait" r:id="rId1"/>
  <headerFooter alignWithMargins="0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B8D641-BA52-48E8-8097-3B7E6F5749C1}">
  <sheetPr>
    <tabColor rgb="FF92D050"/>
    <pageSetUpPr fitToPage="1"/>
  </sheetPr>
  <dimension ref="A1:S141"/>
  <sheetViews>
    <sheetView showGridLines="0" view="pageBreakPreview" zoomScale="90" zoomScaleNormal="100" zoomScaleSheetLayoutView="90" workbookViewId="0">
      <selection activeCell="B5" sqref="B5:B6"/>
    </sheetView>
  </sheetViews>
  <sheetFormatPr defaultColWidth="10.83203125" defaultRowHeight="16.5"/>
  <cols>
    <col min="1" max="1" width="2.83203125" style="222" customWidth="1"/>
    <col min="2" max="2" width="14.6640625" style="222" customWidth="1"/>
    <col min="3" max="3" width="9.1640625" style="222" customWidth="1"/>
    <col min="4" max="4" width="12.83203125" style="222" customWidth="1"/>
    <col min="5" max="5" width="14.83203125" style="222" customWidth="1"/>
    <col min="6" max="6" width="1" style="222" customWidth="1"/>
    <col min="7" max="7" width="14.1640625" style="222" customWidth="1"/>
    <col min="8" max="8" width="1" style="222" customWidth="1"/>
    <col min="9" max="9" width="14.6640625" style="222" customWidth="1"/>
    <col min="10" max="10" width="1" style="222" customWidth="1"/>
    <col min="11" max="11" width="12.33203125" style="222" customWidth="1"/>
    <col min="12" max="12" width="1" style="222" customWidth="1"/>
    <col min="13" max="13" width="15.5" style="222" customWidth="1"/>
    <col min="14" max="14" width="1" style="222" customWidth="1"/>
    <col min="15" max="15" width="13" style="222" customWidth="1"/>
    <col min="16" max="16" width="1" style="222" customWidth="1"/>
    <col min="17" max="17" width="11.6640625" style="222" customWidth="1"/>
    <col min="18" max="20" width="1" style="222" customWidth="1"/>
    <col min="21" max="16384" width="10.83203125" style="222"/>
  </cols>
  <sheetData>
    <row r="1" spans="1:19">
      <c r="S1" s="69" t="s">
        <v>0</v>
      </c>
    </row>
    <row r="2" spans="1:19">
      <c r="S2" s="70" t="s">
        <v>1</v>
      </c>
    </row>
    <row r="5" spans="1:19" ht="15" customHeight="1">
      <c r="B5" s="219" t="s">
        <v>424</v>
      </c>
      <c r="C5" s="665" t="s">
        <v>632</v>
      </c>
      <c r="D5" s="665"/>
    </row>
    <row r="6" spans="1:19" ht="14.25" customHeight="1">
      <c r="B6" s="619" t="s">
        <v>425</v>
      </c>
      <c r="C6" s="620" t="s">
        <v>633</v>
      </c>
      <c r="D6" s="620"/>
    </row>
    <row r="7" spans="1:19" ht="15" customHeight="1" thickBot="1">
      <c r="B7" s="620"/>
    </row>
    <row r="8" spans="1:19" ht="8.1" customHeight="1" thickTop="1">
      <c r="A8" s="668"/>
      <c r="B8" s="668"/>
      <c r="C8" s="622"/>
      <c r="D8" s="622"/>
      <c r="E8" s="622"/>
      <c r="F8" s="622"/>
      <c r="G8" s="623"/>
      <c r="H8" s="623"/>
      <c r="I8" s="623"/>
      <c r="J8" s="623"/>
      <c r="K8" s="622"/>
      <c r="L8" s="622"/>
      <c r="M8" s="622"/>
      <c r="N8" s="622"/>
      <c r="O8" s="622"/>
      <c r="P8" s="622"/>
      <c r="Q8" s="622"/>
      <c r="R8" s="622"/>
      <c r="S8" s="622"/>
    </row>
    <row r="9" spans="1:19" s="630" customFormat="1" ht="13.5">
      <c r="A9" s="626"/>
      <c r="B9" s="648" t="s">
        <v>3</v>
      </c>
      <c r="C9" s="626"/>
      <c r="D9" s="627" t="s">
        <v>460</v>
      </c>
      <c r="E9" s="629" t="s">
        <v>104</v>
      </c>
      <c r="F9" s="626"/>
      <c r="G9" s="629" t="s">
        <v>103</v>
      </c>
      <c r="H9" s="648"/>
      <c r="I9" s="629" t="s">
        <v>103</v>
      </c>
      <c r="J9" s="629"/>
      <c r="K9" s="629" t="s">
        <v>101</v>
      </c>
      <c r="L9" s="629"/>
      <c r="M9" s="629" t="s">
        <v>290</v>
      </c>
      <c r="N9" s="629"/>
      <c r="O9" s="716" t="s">
        <v>23</v>
      </c>
      <c r="P9" s="629"/>
      <c r="Q9" s="629" t="s">
        <v>100</v>
      </c>
      <c r="R9" s="629"/>
      <c r="S9" s="629"/>
    </row>
    <row r="10" spans="1:19" s="630" customFormat="1" ht="14.25" customHeight="1">
      <c r="A10" s="587"/>
      <c r="B10" s="635" t="s">
        <v>5</v>
      </c>
      <c r="C10" s="626"/>
      <c r="D10" s="717" t="s">
        <v>461</v>
      </c>
      <c r="E10" s="629" t="s">
        <v>96</v>
      </c>
      <c r="F10" s="626"/>
      <c r="G10" s="629" t="s">
        <v>95</v>
      </c>
      <c r="H10" s="648"/>
      <c r="I10" s="629" t="s">
        <v>102</v>
      </c>
      <c r="J10" s="629"/>
      <c r="K10" s="629" t="s">
        <v>93</v>
      </c>
      <c r="L10" s="629"/>
      <c r="M10" s="634" t="s">
        <v>291</v>
      </c>
      <c r="N10" s="629"/>
      <c r="O10" s="718" t="s">
        <v>22</v>
      </c>
      <c r="P10" s="629"/>
      <c r="Q10" s="629" t="s">
        <v>92</v>
      </c>
      <c r="R10" s="629"/>
      <c r="S10" s="629"/>
    </row>
    <row r="11" spans="1:19" s="630" customFormat="1" ht="14.25" customHeight="1">
      <c r="A11" s="631"/>
      <c r="B11" s="635"/>
      <c r="C11" s="626"/>
      <c r="D11" s="717"/>
      <c r="E11" s="634" t="s">
        <v>183</v>
      </c>
      <c r="F11" s="626"/>
      <c r="G11" s="629" t="s">
        <v>94</v>
      </c>
      <c r="H11" s="626"/>
      <c r="I11" s="629" t="s">
        <v>94</v>
      </c>
      <c r="J11" s="629"/>
      <c r="K11" s="629" t="s">
        <v>70</v>
      </c>
      <c r="L11" s="629"/>
      <c r="M11" s="629"/>
      <c r="N11" s="629"/>
      <c r="O11" s="629"/>
      <c r="P11" s="629"/>
      <c r="Q11" s="629" t="s">
        <v>86</v>
      </c>
      <c r="R11" s="629"/>
      <c r="S11" s="629"/>
    </row>
    <row r="12" spans="1:19" s="630" customFormat="1" ht="14.25" customHeight="1">
      <c r="A12" s="626"/>
      <c r="C12" s="626"/>
      <c r="D12" s="626"/>
      <c r="E12" s="634" t="s">
        <v>80</v>
      </c>
      <c r="F12" s="626"/>
      <c r="G12" s="629" t="s">
        <v>293</v>
      </c>
      <c r="H12" s="626"/>
      <c r="I12" s="629" t="s">
        <v>197</v>
      </c>
      <c r="J12" s="637"/>
      <c r="K12" s="634" t="s">
        <v>84</v>
      </c>
      <c r="L12" s="634"/>
      <c r="M12" s="629"/>
      <c r="N12" s="634"/>
      <c r="O12" s="634"/>
      <c r="P12" s="634"/>
      <c r="Q12" s="634" t="s">
        <v>203</v>
      </c>
      <c r="R12" s="634"/>
      <c r="S12" s="634"/>
    </row>
    <row r="13" spans="1:19" s="630" customFormat="1" ht="14.25" customHeight="1">
      <c r="A13" s="626"/>
      <c r="C13" s="626"/>
      <c r="D13" s="626"/>
      <c r="F13" s="626"/>
      <c r="G13" s="634" t="s">
        <v>75</v>
      </c>
      <c r="H13" s="629"/>
      <c r="I13" s="634" t="s">
        <v>196</v>
      </c>
      <c r="J13" s="637"/>
      <c r="K13" s="634" t="s">
        <v>80</v>
      </c>
      <c r="L13" s="634"/>
      <c r="M13" s="634"/>
      <c r="N13" s="634"/>
      <c r="P13" s="634"/>
      <c r="Q13" s="719" t="s">
        <v>285</v>
      </c>
      <c r="R13" s="634"/>
      <c r="S13" s="634"/>
    </row>
    <row r="14" spans="1:19" s="630" customFormat="1" ht="14.25" customHeight="1">
      <c r="A14" s="626"/>
      <c r="C14" s="626"/>
      <c r="D14" s="626"/>
      <c r="F14" s="626"/>
      <c r="G14" s="634" t="s">
        <v>294</v>
      </c>
      <c r="H14" s="629"/>
      <c r="I14" s="634" t="s">
        <v>79</v>
      </c>
      <c r="J14" s="637"/>
      <c r="K14" s="634"/>
      <c r="L14" s="634"/>
      <c r="M14" s="634"/>
      <c r="N14" s="634"/>
      <c r="P14" s="634"/>
      <c r="Q14" s="719"/>
      <c r="R14" s="634"/>
      <c r="S14" s="634"/>
    </row>
    <row r="15" spans="1:19" s="630" customFormat="1" ht="14.25" customHeight="1">
      <c r="A15" s="626"/>
      <c r="C15" s="626"/>
      <c r="D15" s="626"/>
      <c r="F15" s="626"/>
      <c r="G15" s="634" t="s">
        <v>295</v>
      </c>
      <c r="H15" s="629"/>
      <c r="I15" s="634"/>
      <c r="J15" s="637"/>
      <c r="K15" s="634"/>
      <c r="L15" s="634"/>
      <c r="M15" s="634"/>
      <c r="N15" s="634"/>
      <c r="P15" s="634"/>
      <c r="Q15" s="719"/>
      <c r="R15" s="634"/>
      <c r="S15" s="634"/>
    </row>
    <row r="16" spans="1:19" s="630" customFormat="1" ht="8.1" customHeight="1">
      <c r="A16" s="670"/>
      <c r="B16" s="670"/>
      <c r="C16" s="640"/>
      <c r="D16" s="640"/>
      <c r="E16" s="640"/>
      <c r="F16" s="640"/>
      <c r="G16" s="720"/>
      <c r="H16" s="720"/>
      <c r="I16" s="720"/>
      <c r="J16" s="720"/>
      <c r="K16" s="720"/>
      <c r="L16" s="720"/>
      <c r="M16" s="643"/>
      <c r="N16" s="644"/>
      <c r="O16" s="644"/>
      <c r="P16" s="644"/>
      <c r="Q16" s="720"/>
      <c r="R16" s="720"/>
      <c r="S16" s="720"/>
    </row>
    <row r="17" spans="1:19" s="630" customFormat="1" ht="8.1" customHeight="1">
      <c r="A17" s="680"/>
      <c r="B17" s="680"/>
      <c r="G17" s="719"/>
      <c r="H17" s="719"/>
      <c r="I17" s="719"/>
      <c r="J17" s="719"/>
      <c r="K17" s="719"/>
      <c r="L17" s="719"/>
      <c r="N17" s="633"/>
      <c r="O17" s="633"/>
      <c r="P17" s="633"/>
      <c r="Q17" s="719"/>
      <c r="R17" s="719"/>
      <c r="S17" s="719"/>
    </row>
    <row r="18" spans="1:19" s="630" customFormat="1" ht="13.5">
      <c r="B18" s="587" t="s">
        <v>533</v>
      </c>
      <c r="C18" s="650"/>
      <c r="D18" s="121">
        <v>2022</v>
      </c>
      <c r="E18" s="649">
        <f t="shared" ref="E18:Q20" si="0">SUM(E22,E26,E30,E34,E38,E42,E46,E50,E54,E58,E62,E66,E70,E74,E78,E82)</f>
        <v>5</v>
      </c>
      <c r="F18" s="713">
        <f t="shared" si="0"/>
        <v>0</v>
      </c>
      <c r="G18" s="649">
        <f t="shared" si="0"/>
        <v>3</v>
      </c>
      <c r="H18" s="713">
        <f t="shared" si="0"/>
        <v>0</v>
      </c>
      <c r="I18" s="649">
        <f t="shared" si="0"/>
        <v>19</v>
      </c>
      <c r="J18" s="713">
        <f t="shared" si="0"/>
        <v>0</v>
      </c>
      <c r="K18" s="664" t="s">
        <v>432</v>
      </c>
      <c r="L18" s="713">
        <f t="shared" si="0"/>
        <v>0</v>
      </c>
      <c r="M18" s="649">
        <f t="shared" si="0"/>
        <v>17</v>
      </c>
      <c r="N18" s="713">
        <f t="shared" si="0"/>
        <v>0</v>
      </c>
      <c r="O18" s="649">
        <f t="shared" si="0"/>
        <v>4142</v>
      </c>
      <c r="P18" s="713">
        <f t="shared" si="0"/>
        <v>0</v>
      </c>
      <c r="Q18" s="649">
        <f t="shared" si="0"/>
        <v>63</v>
      </c>
      <c r="R18" s="721"/>
    </row>
    <row r="19" spans="1:19" s="630" customFormat="1" ht="13.5">
      <c r="B19" s="587"/>
      <c r="C19" s="650"/>
      <c r="D19" s="121">
        <v>2023</v>
      </c>
      <c r="E19" s="649">
        <f t="shared" si="0"/>
        <v>6</v>
      </c>
      <c r="F19" s="713">
        <f t="shared" si="0"/>
        <v>0</v>
      </c>
      <c r="G19" s="649">
        <f t="shared" si="0"/>
        <v>9</v>
      </c>
      <c r="H19" s="713">
        <f t="shared" si="0"/>
        <v>0</v>
      </c>
      <c r="I19" s="649">
        <f t="shared" si="0"/>
        <v>13</v>
      </c>
      <c r="J19" s="713">
        <f t="shared" si="0"/>
        <v>0</v>
      </c>
      <c r="K19" s="664" t="s">
        <v>432</v>
      </c>
      <c r="L19" s="713">
        <f t="shared" si="0"/>
        <v>0</v>
      </c>
      <c r="M19" s="649">
        <f t="shared" si="0"/>
        <v>21</v>
      </c>
      <c r="N19" s="713">
        <f t="shared" si="0"/>
        <v>0</v>
      </c>
      <c r="O19" s="649">
        <f t="shared" si="0"/>
        <v>4379</v>
      </c>
      <c r="P19" s="713">
        <f t="shared" si="0"/>
        <v>0</v>
      </c>
      <c r="Q19" s="649">
        <f t="shared" si="0"/>
        <v>70</v>
      </c>
      <c r="R19" s="721"/>
    </row>
    <row r="20" spans="1:19" s="630" customFormat="1" ht="13.5">
      <c r="B20" s="587"/>
      <c r="C20" s="650"/>
      <c r="D20" s="121">
        <v>2024</v>
      </c>
      <c r="E20" s="649">
        <f t="shared" si="0"/>
        <v>13</v>
      </c>
      <c r="F20" s="713">
        <f t="shared" si="0"/>
        <v>0</v>
      </c>
      <c r="G20" s="649">
        <f t="shared" si="0"/>
        <v>9</v>
      </c>
      <c r="H20" s="713">
        <f t="shared" si="0"/>
        <v>0</v>
      </c>
      <c r="I20" s="649">
        <f t="shared" si="0"/>
        <v>18</v>
      </c>
      <c r="J20" s="713">
        <f t="shared" si="0"/>
        <v>0</v>
      </c>
      <c r="K20" s="664" t="s">
        <v>432</v>
      </c>
      <c r="L20" s="713">
        <f t="shared" si="0"/>
        <v>0</v>
      </c>
      <c r="M20" s="649">
        <f t="shared" si="0"/>
        <v>29</v>
      </c>
      <c r="N20" s="713">
        <f t="shared" si="0"/>
        <v>0</v>
      </c>
      <c r="O20" s="649">
        <f t="shared" si="0"/>
        <v>4908</v>
      </c>
      <c r="P20" s="713">
        <f t="shared" si="0"/>
        <v>0</v>
      </c>
      <c r="Q20" s="649">
        <f t="shared" si="0"/>
        <v>44</v>
      </c>
      <c r="R20" s="721"/>
    </row>
    <row r="21" spans="1:19" s="630" customFormat="1" ht="13.5">
      <c r="B21" s="587"/>
      <c r="C21" s="650"/>
      <c r="D21" s="127"/>
      <c r="E21" s="722"/>
      <c r="F21" s="722"/>
      <c r="G21" s="722"/>
      <c r="H21" s="722"/>
      <c r="I21" s="722"/>
      <c r="J21" s="722"/>
      <c r="K21" s="722"/>
      <c r="L21" s="722"/>
      <c r="M21" s="722"/>
      <c r="N21" s="722"/>
      <c r="O21" s="722"/>
      <c r="P21" s="722"/>
      <c r="Q21" s="722"/>
      <c r="R21" s="721"/>
    </row>
    <row r="22" spans="1:19" s="630" customFormat="1" ht="13.5">
      <c r="A22" s="626"/>
      <c r="B22" s="674" t="s">
        <v>6</v>
      </c>
      <c r="C22" s="653"/>
      <c r="D22" s="127">
        <v>2022</v>
      </c>
      <c r="E22" s="723" t="s">
        <v>432</v>
      </c>
      <c r="F22" s="722"/>
      <c r="G22" s="723" t="s">
        <v>432</v>
      </c>
      <c r="H22" s="722"/>
      <c r="I22" s="723" t="s">
        <v>432</v>
      </c>
      <c r="J22" s="722"/>
      <c r="K22" s="723" t="s">
        <v>432</v>
      </c>
      <c r="L22" s="722"/>
      <c r="M22" s="722">
        <v>2</v>
      </c>
      <c r="N22" s="722"/>
      <c r="O22" s="722">
        <v>441</v>
      </c>
      <c r="P22" s="722"/>
      <c r="Q22" s="722">
        <v>8</v>
      </c>
      <c r="R22" s="595"/>
      <c r="S22" s="595"/>
    </row>
    <row r="23" spans="1:19" s="630" customFormat="1" ht="13.5">
      <c r="A23" s="626"/>
      <c r="B23" s="674"/>
      <c r="C23" s="653"/>
      <c r="D23" s="127">
        <v>2023</v>
      </c>
      <c r="E23" s="723" t="s">
        <v>432</v>
      </c>
      <c r="F23" s="722"/>
      <c r="G23" s="723" t="s">
        <v>432</v>
      </c>
      <c r="H23" s="722"/>
      <c r="I23" s="723">
        <v>3</v>
      </c>
      <c r="J23" s="722"/>
      <c r="K23" s="723" t="s">
        <v>432</v>
      </c>
      <c r="L23" s="722"/>
      <c r="M23" s="722">
        <v>2</v>
      </c>
      <c r="N23" s="722"/>
      <c r="O23" s="722">
        <v>487</v>
      </c>
      <c r="P23" s="722"/>
      <c r="Q23" s="722">
        <v>14</v>
      </c>
      <c r="R23" s="595"/>
      <c r="S23" s="595"/>
    </row>
    <row r="24" spans="1:19" s="630" customFormat="1" ht="13.5">
      <c r="A24" s="626"/>
      <c r="B24" s="674"/>
      <c r="C24" s="653"/>
      <c r="D24" s="127">
        <v>2024</v>
      </c>
      <c r="E24" s="723" t="s">
        <v>432</v>
      </c>
      <c r="F24" s="722"/>
      <c r="G24" s="723">
        <v>1</v>
      </c>
      <c r="H24" s="722"/>
      <c r="I24" s="723">
        <v>3</v>
      </c>
      <c r="J24" s="722"/>
      <c r="K24" s="723" t="s">
        <v>432</v>
      </c>
      <c r="L24" s="722"/>
      <c r="M24" s="722">
        <v>3</v>
      </c>
      <c r="N24" s="722"/>
      <c r="O24" s="722">
        <v>446</v>
      </c>
      <c r="P24" s="722"/>
      <c r="Q24" s="722">
        <v>12</v>
      </c>
      <c r="R24" s="595"/>
      <c r="S24" s="595"/>
    </row>
    <row r="25" spans="1:19" s="630" customFormat="1" ht="13.5">
      <c r="A25" s="626"/>
      <c r="B25" s="674"/>
      <c r="C25" s="653"/>
      <c r="D25" s="127"/>
      <c r="E25" s="723"/>
      <c r="F25" s="722"/>
      <c r="G25" s="723"/>
      <c r="H25" s="722"/>
      <c r="I25" s="723"/>
      <c r="J25" s="722"/>
      <c r="K25" s="723"/>
      <c r="L25" s="722"/>
      <c r="M25" s="722"/>
      <c r="N25" s="722"/>
      <c r="O25" s="722"/>
      <c r="P25" s="722"/>
      <c r="Q25" s="722"/>
      <c r="R25" s="595"/>
      <c r="S25" s="595"/>
    </row>
    <row r="26" spans="1:19" s="630" customFormat="1" ht="13.5">
      <c r="A26" s="626"/>
      <c r="B26" s="674" t="s">
        <v>7</v>
      </c>
      <c r="C26" s="653"/>
      <c r="D26" s="127">
        <v>2022</v>
      </c>
      <c r="E26" s="723">
        <v>1</v>
      </c>
      <c r="F26" s="722"/>
      <c r="G26" s="723" t="s">
        <v>432</v>
      </c>
      <c r="H26" s="722"/>
      <c r="I26" s="723">
        <v>1</v>
      </c>
      <c r="J26" s="722"/>
      <c r="K26" s="723" t="s">
        <v>432</v>
      </c>
      <c r="L26" s="722"/>
      <c r="M26" s="722" t="s">
        <v>432</v>
      </c>
      <c r="N26" s="722"/>
      <c r="O26" s="722">
        <v>382</v>
      </c>
      <c r="P26" s="722"/>
      <c r="Q26" s="722" t="s">
        <v>432</v>
      </c>
      <c r="R26" s="595"/>
    </row>
    <row r="27" spans="1:19" s="630" customFormat="1" ht="13.5">
      <c r="A27" s="626"/>
      <c r="B27" s="674"/>
      <c r="C27" s="653"/>
      <c r="D27" s="127">
        <v>2023</v>
      </c>
      <c r="E27" s="723" t="s">
        <v>432</v>
      </c>
      <c r="F27" s="722"/>
      <c r="G27" s="723" t="s">
        <v>432</v>
      </c>
      <c r="H27" s="722"/>
      <c r="I27" s="723">
        <v>3</v>
      </c>
      <c r="J27" s="722"/>
      <c r="K27" s="723" t="s">
        <v>432</v>
      </c>
      <c r="L27" s="722"/>
      <c r="M27" s="722" t="s">
        <v>432</v>
      </c>
      <c r="N27" s="722"/>
      <c r="O27" s="722">
        <v>356</v>
      </c>
      <c r="P27" s="722"/>
      <c r="Q27" s="722">
        <v>1</v>
      </c>
      <c r="R27" s="595"/>
    </row>
    <row r="28" spans="1:19" s="630" customFormat="1" ht="13.5">
      <c r="A28" s="626"/>
      <c r="B28" s="674"/>
      <c r="C28" s="653"/>
      <c r="D28" s="127">
        <v>2024</v>
      </c>
      <c r="E28" s="723">
        <v>1</v>
      </c>
      <c r="F28" s="722"/>
      <c r="G28" s="723">
        <v>1</v>
      </c>
      <c r="H28" s="722"/>
      <c r="I28" s="723">
        <v>1</v>
      </c>
      <c r="J28" s="722"/>
      <c r="K28" s="723">
        <v>1</v>
      </c>
      <c r="L28" s="722"/>
      <c r="M28" s="722" t="s">
        <v>432</v>
      </c>
      <c r="N28" s="722"/>
      <c r="O28" s="722">
        <v>373</v>
      </c>
      <c r="P28" s="722"/>
      <c r="Q28" s="722">
        <v>1</v>
      </c>
      <c r="R28" s="595"/>
    </row>
    <row r="29" spans="1:19" s="630" customFormat="1" ht="13.5">
      <c r="A29" s="626"/>
      <c r="B29" s="674"/>
      <c r="C29" s="653"/>
      <c r="D29" s="127"/>
      <c r="E29" s="723"/>
      <c r="F29" s="722"/>
      <c r="G29" s="723"/>
      <c r="H29" s="722"/>
      <c r="I29" s="723"/>
      <c r="J29" s="722"/>
      <c r="K29" s="723"/>
      <c r="L29" s="722"/>
      <c r="M29" s="722"/>
      <c r="N29" s="722"/>
      <c r="O29" s="722"/>
      <c r="P29" s="722"/>
      <c r="Q29" s="722"/>
      <c r="R29" s="595"/>
    </row>
    <row r="30" spans="1:19" s="630" customFormat="1" ht="13.5">
      <c r="A30" s="626"/>
      <c r="B30" s="674" t="s">
        <v>8</v>
      </c>
      <c r="C30" s="722"/>
      <c r="D30" s="127">
        <v>2022</v>
      </c>
      <c r="E30" s="723" t="s">
        <v>432</v>
      </c>
      <c r="F30" s="722"/>
      <c r="G30" s="723" t="s">
        <v>432</v>
      </c>
      <c r="H30" s="722"/>
      <c r="I30" s="723" t="s">
        <v>432</v>
      </c>
      <c r="J30" s="722"/>
      <c r="K30" s="723" t="s">
        <v>432</v>
      </c>
      <c r="L30" s="722"/>
      <c r="M30" s="722">
        <v>1</v>
      </c>
      <c r="N30" s="722"/>
      <c r="O30" s="722">
        <v>132</v>
      </c>
      <c r="P30" s="722"/>
      <c r="Q30" s="722" t="s">
        <v>432</v>
      </c>
      <c r="R30" s="595"/>
      <c r="S30" s="595"/>
    </row>
    <row r="31" spans="1:19" s="630" customFormat="1" ht="13.5">
      <c r="A31" s="626"/>
      <c r="B31" s="674"/>
      <c r="C31" s="722"/>
      <c r="D31" s="127">
        <v>2023</v>
      </c>
      <c r="E31" s="723" t="s">
        <v>432</v>
      </c>
      <c r="F31" s="722"/>
      <c r="G31" s="723">
        <v>1</v>
      </c>
      <c r="H31" s="722"/>
      <c r="I31" s="723" t="s">
        <v>432</v>
      </c>
      <c r="J31" s="722"/>
      <c r="K31" s="723" t="s">
        <v>432</v>
      </c>
      <c r="L31" s="722"/>
      <c r="M31" s="722" t="s">
        <v>432</v>
      </c>
      <c r="N31" s="722"/>
      <c r="O31" s="722">
        <v>154</v>
      </c>
      <c r="P31" s="722"/>
      <c r="Q31" s="722" t="s">
        <v>432</v>
      </c>
      <c r="R31" s="595"/>
      <c r="S31" s="595"/>
    </row>
    <row r="32" spans="1:19" s="630" customFormat="1" ht="13.5">
      <c r="A32" s="626"/>
      <c r="B32" s="674"/>
      <c r="C32" s="722"/>
      <c r="D32" s="127">
        <v>2024</v>
      </c>
      <c r="E32" s="723">
        <v>1</v>
      </c>
      <c r="F32" s="722"/>
      <c r="G32" s="723">
        <v>2</v>
      </c>
      <c r="H32" s="722"/>
      <c r="I32" s="723">
        <v>1</v>
      </c>
      <c r="J32" s="722"/>
      <c r="K32" s="723" t="s">
        <v>432</v>
      </c>
      <c r="L32" s="722"/>
      <c r="M32" s="722">
        <v>3</v>
      </c>
      <c r="N32" s="722"/>
      <c r="O32" s="722">
        <v>177</v>
      </c>
      <c r="P32" s="722"/>
      <c r="Q32" s="722" t="s">
        <v>432</v>
      </c>
      <c r="R32" s="595"/>
      <c r="S32" s="595"/>
    </row>
    <row r="33" spans="1:19" s="630" customFormat="1" ht="13.5">
      <c r="A33" s="626"/>
      <c r="B33" s="674"/>
      <c r="C33" s="722"/>
      <c r="D33" s="127"/>
      <c r="E33" s="723"/>
      <c r="F33" s="722"/>
      <c r="G33" s="723"/>
      <c r="H33" s="722"/>
      <c r="I33" s="723"/>
      <c r="J33" s="722"/>
      <c r="K33" s="723"/>
      <c r="L33" s="722"/>
      <c r="M33" s="722"/>
      <c r="N33" s="722"/>
      <c r="O33" s="722"/>
      <c r="P33" s="722"/>
      <c r="Q33" s="722"/>
      <c r="R33" s="595"/>
      <c r="S33" s="595"/>
    </row>
    <row r="34" spans="1:19" s="630" customFormat="1" ht="13.5">
      <c r="A34" s="626"/>
      <c r="B34" s="674" t="s">
        <v>9</v>
      </c>
      <c r="C34" s="653"/>
      <c r="D34" s="127">
        <v>2022</v>
      </c>
      <c r="E34" s="723" t="s">
        <v>432</v>
      </c>
      <c r="F34" s="722"/>
      <c r="G34" s="723" t="s">
        <v>432</v>
      </c>
      <c r="H34" s="722"/>
      <c r="I34" s="723">
        <v>4</v>
      </c>
      <c r="J34" s="722"/>
      <c r="K34" s="723" t="s">
        <v>432</v>
      </c>
      <c r="L34" s="722"/>
      <c r="M34" s="722">
        <v>4</v>
      </c>
      <c r="N34" s="722"/>
      <c r="O34" s="722">
        <v>138</v>
      </c>
      <c r="P34" s="722"/>
      <c r="Q34" s="722">
        <v>5</v>
      </c>
      <c r="R34" s="595"/>
    </row>
    <row r="35" spans="1:19" s="630" customFormat="1" ht="13.5">
      <c r="A35" s="626"/>
      <c r="B35" s="674"/>
      <c r="C35" s="653"/>
      <c r="D35" s="127">
        <v>2023</v>
      </c>
      <c r="E35" s="723">
        <v>1</v>
      </c>
      <c r="F35" s="722"/>
      <c r="G35" s="723" t="s">
        <v>432</v>
      </c>
      <c r="H35" s="722"/>
      <c r="I35" s="723" t="s">
        <v>432</v>
      </c>
      <c r="J35" s="722"/>
      <c r="K35" s="723" t="s">
        <v>432</v>
      </c>
      <c r="L35" s="722"/>
      <c r="M35" s="722">
        <v>1</v>
      </c>
      <c r="N35" s="722"/>
      <c r="O35" s="722">
        <v>136</v>
      </c>
      <c r="P35" s="722"/>
      <c r="Q35" s="722">
        <v>4</v>
      </c>
      <c r="R35" s="595"/>
    </row>
    <row r="36" spans="1:19" s="630" customFormat="1" ht="13.5">
      <c r="A36" s="626"/>
      <c r="B36" s="674"/>
      <c r="C36" s="653"/>
      <c r="D36" s="127">
        <v>2024</v>
      </c>
      <c r="E36" s="723">
        <v>2</v>
      </c>
      <c r="F36" s="722"/>
      <c r="G36" s="723" t="s">
        <v>432</v>
      </c>
      <c r="H36" s="722"/>
      <c r="I36" s="723">
        <v>1</v>
      </c>
      <c r="J36" s="722"/>
      <c r="K36" s="723" t="s">
        <v>432</v>
      </c>
      <c r="L36" s="722"/>
      <c r="M36" s="722">
        <v>5</v>
      </c>
      <c r="N36" s="722"/>
      <c r="O36" s="722">
        <v>119</v>
      </c>
      <c r="P36" s="722"/>
      <c r="Q36" s="722">
        <v>1</v>
      </c>
      <c r="R36" s="595"/>
    </row>
    <row r="37" spans="1:19" s="630" customFormat="1" ht="13.5">
      <c r="A37" s="626"/>
      <c r="B37" s="674"/>
      <c r="C37" s="653"/>
      <c r="D37" s="127"/>
      <c r="E37" s="723"/>
      <c r="F37" s="722"/>
      <c r="G37" s="723"/>
      <c r="H37" s="722"/>
      <c r="I37" s="723"/>
      <c r="J37" s="722"/>
      <c r="K37" s="723"/>
      <c r="L37" s="722"/>
      <c r="M37" s="722"/>
      <c r="N37" s="722"/>
      <c r="O37" s="722"/>
      <c r="P37" s="722"/>
      <c r="Q37" s="722"/>
      <c r="R37" s="595"/>
    </row>
    <row r="38" spans="1:19" s="630" customFormat="1" ht="13.5">
      <c r="A38" s="626"/>
      <c r="B38" s="674" t="s">
        <v>10</v>
      </c>
      <c r="C38" s="653"/>
      <c r="D38" s="127">
        <v>2022</v>
      </c>
      <c r="E38" s="723">
        <v>2</v>
      </c>
      <c r="F38" s="722"/>
      <c r="G38" s="723" t="s">
        <v>432</v>
      </c>
      <c r="H38" s="722"/>
      <c r="I38" s="723">
        <v>2</v>
      </c>
      <c r="J38" s="722"/>
      <c r="K38" s="723" t="s">
        <v>432</v>
      </c>
      <c r="L38" s="722"/>
      <c r="M38" s="722" t="s">
        <v>432</v>
      </c>
      <c r="N38" s="722"/>
      <c r="O38" s="722">
        <v>400</v>
      </c>
      <c r="P38" s="722"/>
      <c r="Q38" s="722" t="s">
        <v>432</v>
      </c>
      <c r="R38" s="595"/>
      <c r="S38" s="595"/>
    </row>
    <row r="39" spans="1:19" s="630" customFormat="1" ht="13.5">
      <c r="A39" s="626"/>
      <c r="B39" s="674"/>
      <c r="C39" s="653"/>
      <c r="D39" s="127">
        <v>2023</v>
      </c>
      <c r="E39" s="723" t="s">
        <v>432</v>
      </c>
      <c r="F39" s="722"/>
      <c r="G39" s="723">
        <v>1</v>
      </c>
      <c r="H39" s="722"/>
      <c r="I39" s="723">
        <v>1</v>
      </c>
      <c r="J39" s="722"/>
      <c r="K39" s="723" t="s">
        <v>432</v>
      </c>
      <c r="L39" s="722"/>
      <c r="M39" s="722" t="s">
        <v>432</v>
      </c>
      <c r="N39" s="722"/>
      <c r="O39" s="722">
        <v>376</v>
      </c>
      <c r="P39" s="722"/>
      <c r="Q39" s="722">
        <v>1</v>
      </c>
      <c r="R39" s="595"/>
      <c r="S39" s="595"/>
    </row>
    <row r="40" spans="1:19" s="630" customFormat="1" ht="13.5">
      <c r="A40" s="626"/>
      <c r="B40" s="674"/>
      <c r="C40" s="653"/>
      <c r="D40" s="127">
        <v>2024</v>
      </c>
      <c r="E40" s="723" t="s">
        <v>432</v>
      </c>
      <c r="F40" s="722"/>
      <c r="G40" s="723">
        <v>1</v>
      </c>
      <c r="H40" s="722"/>
      <c r="I40" s="723" t="s">
        <v>432</v>
      </c>
      <c r="J40" s="722"/>
      <c r="K40" s="723">
        <v>1</v>
      </c>
      <c r="L40" s="722"/>
      <c r="M40" s="722">
        <v>1</v>
      </c>
      <c r="N40" s="722"/>
      <c r="O40" s="722">
        <v>334</v>
      </c>
      <c r="P40" s="722"/>
      <c r="Q40" s="722" t="s">
        <v>432</v>
      </c>
      <c r="R40" s="595"/>
      <c r="S40" s="595"/>
    </row>
    <row r="41" spans="1:19" s="630" customFormat="1" ht="13.5">
      <c r="A41" s="626"/>
      <c r="B41" s="674"/>
      <c r="C41" s="653"/>
      <c r="D41" s="127"/>
      <c r="E41" s="723"/>
      <c r="F41" s="722"/>
      <c r="G41" s="723"/>
      <c r="H41" s="722"/>
      <c r="I41" s="723"/>
      <c r="J41" s="722"/>
      <c r="K41" s="723"/>
      <c r="L41" s="722"/>
      <c r="M41" s="722"/>
      <c r="N41" s="722"/>
      <c r="O41" s="722"/>
      <c r="P41" s="722"/>
      <c r="Q41" s="722"/>
      <c r="R41" s="595"/>
      <c r="S41" s="595"/>
    </row>
    <row r="42" spans="1:19" s="630" customFormat="1" ht="13.5">
      <c r="A42" s="626"/>
      <c r="B42" s="674" t="s">
        <v>11</v>
      </c>
      <c r="C42" s="653"/>
      <c r="D42" s="127">
        <v>2022</v>
      </c>
      <c r="E42" s="723" t="s">
        <v>432</v>
      </c>
      <c r="F42" s="722"/>
      <c r="G42" s="723">
        <v>1</v>
      </c>
      <c r="H42" s="722"/>
      <c r="I42" s="723" t="s">
        <v>432</v>
      </c>
      <c r="J42" s="722"/>
      <c r="K42" s="723" t="s">
        <v>432</v>
      </c>
      <c r="L42" s="722"/>
      <c r="M42" s="722" t="s">
        <v>432</v>
      </c>
      <c r="N42" s="722"/>
      <c r="O42" s="722">
        <v>155</v>
      </c>
      <c r="P42" s="722"/>
      <c r="Q42" s="722" t="s">
        <v>432</v>
      </c>
      <c r="R42" s="595"/>
    </row>
    <row r="43" spans="1:19" s="630" customFormat="1" ht="13.5">
      <c r="A43" s="626"/>
      <c r="B43" s="674"/>
      <c r="C43" s="653"/>
      <c r="D43" s="127">
        <v>2023</v>
      </c>
      <c r="E43" s="723" t="s">
        <v>432</v>
      </c>
      <c r="F43" s="722"/>
      <c r="G43" s="723">
        <v>1</v>
      </c>
      <c r="H43" s="722"/>
      <c r="I43" s="723" t="s">
        <v>432</v>
      </c>
      <c r="J43" s="722"/>
      <c r="K43" s="723" t="s">
        <v>432</v>
      </c>
      <c r="L43" s="722"/>
      <c r="M43" s="722" t="s">
        <v>432</v>
      </c>
      <c r="N43" s="722"/>
      <c r="O43" s="722">
        <v>172</v>
      </c>
      <c r="P43" s="722"/>
      <c r="Q43" s="722" t="s">
        <v>432</v>
      </c>
      <c r="R43" s="595"/>
    </row>
    <row r="44" spans="1:19" s="630" customFormat="1" ht="13.5">
      <c r="A44" s="626"/>
      <c r="B44" s="674"/>
      <c r="C44" s="653"/>
      <c r="D44" s="127">
        <v>2024</v>
      </c>
      <c r="E44" s="723">
        <v>1</v>
      </c>
      <c r="F44" s="722"/>
      <c r="G44" s="723">
        <v>1</v>
      </c>
      <c r="H44" s="722"/>
      <c r="I44" s="723" t="s">
        <v>432</v>
      </c>
      <c r="J44" s="722"/>
      <c r="K44" s="723" t="s">
        <v>432</v>
      </c>
      <c r="L44" s="722"/>
      <c r="M44" s="722" t="s">
        <v>432</v>
      </c>
      <c r="N44" s="722"/>
      <c r="O44" s="722">
        <v>208</v>
      </c>
      <c r="P44" s="722"/>
      <c r="Q44" s="722" t="s">
        <v>432</v>
      </c>
      <c r="R44" s="595"/>
    </row>
    <row r="45" spans="1:19" s="630" customFormat="1" ht="13.5">
      <c r="A45" s="626"/>
      <c r="B45" s="674"/>
      <c r="C45" s="653"/>
      <c r="D45" s="127"/>
      <c r="E45" s="723"/>
      <c r="F45" s="722"/>
      <c r="G45" s="723"/>
      <c r="H45" s="722"/>
      <c r="I45" s="723"/>
      <c r="J45" s="722"/>
      <c r="K45" s="723"/>
      <c r="L45" s="722"/>
      <c r="M45" s="722"/>
      <c r="N45" s="722"/>
      <c r="O45" s="722"/>
      <c r="P45" s="722"/>
      <c r="Q45" s="722"/>
      <c r="R45" s="595"/>
    </row>
    <row r="46" spans="1:19" s="630" customFormat="1" ht="13.5">
      <c r="A46" s="626"/>
      <c r="B46" s="674" t="s">
        <v>12</v>
      </c>
      <c r="C46" s="722"/>
      <c r="D46" s="127">
        <v>2022</v>
      </c>
      <c r="E46" s="723" t="s">
        <v>432</v>
      </c>
      <c r="F46" s="722"/>
      <c r="G46" s="723" t="s">
        <v>432</v>
      </c>
      <c r="H46" s="722"/>
      <c r="I46" s="723">
        <v>2</v>
      </c>
      <c r="J46" s="722"/>
      <c r="K46" s="723" t="s">
        <v>432</v>
      </c>
      <c r="L46" s="722"/>
      <c r="M46" s="722">
        <v>1</v>
      </c>
      <c r="N46" s="722"/>
      <c r="O46" s="722">
        <v>333</v>
      </c>
      <c r="P46" s="722"/>
      <c r="Q46" s="722">
        <v>21</v>
      </c>
      <c r="R46" s="595"/>
      <c r="S46" s="595"/>
    </row>
    <row r="47" spans="1:19" s="630" customFormat="1" ht="13.5">
      <c r="A47" s="626"/>
      <c r="B47" s="674"/>
      <c r="C47" s="722"/>
      <c r="D47" s="127">
        <v>2023</v>
      </c>
      <c r="E47" s="723" t="s">
        <v>432</v>
      </c>
      <c r="F47" s="722"/>
      <c r="G47" s="723" t="s">
        <v>432</v>
      </c>
      <c r="H47" s="722"/>
      <c r="I47" s="723" t="s">
        <v>432</v>
      </c>
      <c r="J47" s="722"/>
      <c r="K47" s="723" t="s">
        <v>432</v>
      </c>
      <c r="L47" s="722"/>
      <c r="M47" s="722" t="s">
        <v>432</v>
      </c>
      <c r="N47" s="722"/>
      <c r="O47" s="722">
        <v>397</v>
      </c>
      <c r="P47" s="722"/>
      <c r="Q47" s="722">
        <v>17</v>
      </c>
      <c r="R47" s="595"/>
      <c r="S47" s="595"/>
    </row>
    <row r="48" spans="1:19" s="630" customFormat="1" ht="13.5">
      <c r="A48" s="626"/>
      <c r="B48" s="674"/>
      <c r="C48" s="722"/>
      <c r="D48" s="127">
        <v>2024</v>
      </c>
      <c r="E48" s="723">
        <v>1</v>
      </c>
      <c r="F48" s="722"/>
      <c r="G48" s="723">
        <v>1</v>
      </c>
      <c r="H48" s="722"/>
      <c r="I48" s="723">
        <v>2</v>
      </c>
      <c r="J48" s="722"/>
      <c r="K48" s="723" t="s">
        <v>432</v>
      </c>
      <c r="L48" s="722"/>
      <c r="M48" s="722">
        <v>3</v>
      </c>
      <c r="N48" s="722"/>
      <c r="O48" s="722">
        <v>366</v>
      </c>
      <c r="P48" s="722"/>
      <c r="Q48" s="722">
        <v>6</v>
      </c>
      <c r="R48" s="595"/>
      <c r="S48" s="595"/>
    </row>
    <row r="49" spans="1:19" s="630" customFormat="1" ht="13.5">
      <c r="A49" s="626"/>
      <c r="B49" s="674"/>
      <c r="C49" s="722"/>
      <c r="D49" s="127"/>
      <c r="E49" s="723"/>
      <c r="F49" s="722"/>
      <c r="G49" s="723"/>
      <c r="H49" s="722"/>
      <c r="I49" s="723"/>
      <c r="J49" s="722"/>
      <c r="K49" s="723"/>
      <c r="L49" s="722"/>
      <c r="M49" s="722"/>
      <c r="N49" s="722"/>
      <c r="O49" s="722"/>
      <c r="P49" s="722"/>
      <c r="Q49" s="722"/>
      <c r="R49" s="595"/>
      <c r="S49" s="595"/>
    </row>
    <row r="50" spans="1:19" s="630" customFormat="1" ht="13.5">
      <c r="A50" s="626"/>
      <c r="B50" s="674" t="s">
        <v>13</v>
      </c>
      <c r="C50" s="653"/>
      <c r="D50" s="127">
        <v>2022</v>
      </c>
      <c r="E50" s="723" t="s">
        <v>432</v>
      </c>
      <c r="F50" s="722"/>
      <c r="G50" s="723" t="s">
        <v>432</v>
      </c>
      <c r="H50" s="722"/>
      <c r="I50" s="723" t="s">
        <v>432</v>
      </c>
      <c r="J50" s="722"/>
      <c r="K50" s="723" t="s">
        <v>432</v>
      </c>
      <c r="L50" s="722"/>
      <c r="M50" s="722" t="s">
        <v>432</v>
      </c>
      <c r="N50" s="722"/>
      <c r="O50" s="722">
        <v>17</v>
      </c>
      <c r="P50" s="722"/>
      <c r="Q50" s="722" t="s">
        <v>432</v>
      </c>
      <c r="R50" s="595"/>
    </row>
    <row r="51" spans="1:19" s="630" customFormat="1" ht="13.5">
      <c r="A51" s="626"/>
      <c r="B51" s="674"/>
      <c r="C51" s="653"/>
      <c r="D51" s="127">
        <v>2023</v>
      </c>
      <c r="E51" s="723" t="s">
        <v>432</v>
      </c>
      <c r="F51" s="722"/>
      <c r="G51" s="723" t="s">
        <v>432</v>
      </c>
      <c r="H51" s="722"/>
      <c r="I51" s="723" t="s">
        <v>432</v>
      </c>
      <c r="J51" s="722"/>
      <c r="K51" s="723" t="s">
        <v>432</v>
      </c>
      <c r="L51" s="722"/>
      <c r="M51" s="722" t="s">
        <v>432</v>
      </c>
      <c r="N51" s="722"/>
      <c r="O51" s="722">
        <v>27</v>
      </c>
      <c r="P51" s="722"/>
      <c r="Q51" s="722" t="s">
        <v>432</v>
      </c>
      <c r="R51" s="595"/>
    </row>
    <row r="52" spans="1:19" s="630" customFormat="1" ht="13.5">
      <c r="A52" s="626"/>
      <c r="B52" s="674"/>
      <c r="C52" s="653"/>
      <c r="D52" s="127">
        <v>2024</v>
      </c>
      <c r="E52" s="723" t="s">
        <v>432</v>
      </c>
      <c r="F52" s="722"/>
      <c r="G52" s="723" t="s">
        <v>432</v>
      </c>
      <c r="H52" s="722"/>
      <c r="I52" s="723" t="s">
        <v>432</v>
      </c>
      <c r="J52" s="722"/>
      <c r="K52" s="723" t="s">
        <v>432</v>
      </c>
      <c r="L52" s="722"/>
      <c r="M52" s="722" t="s">
        <v>432</v>
      </c>
      <c r="N52" s="722"/>
      <c r="O52" s="722">
        <v>22</v>
      </c>
      <c r="P52" s="722"/>
      <c r="Q52" s="722" t="s">
        <v>432</v>
      </c>
      <c r="R52" s="595"/>
    </row>
    <row r="53" spans="1:19" s="630" customFormat="1" ht="13.5">
      <c r="A53" s="626"/>
      <c r="B53" s="674"/>
      <c r="C53" s="653"/>
      <c r="D53" s="127"/>
      <c r="E53" s="723"/>
      <c r="F53" s="722"/>
      <c r="G53" s="723"/>
      <c r="H53" s="722"/>
      <c r="I53" s="723"/>
      <c r="J53" s="722"/>
      <c r="K53" s="723"/>
      <c r="L53" s="722"/>
      <c r="M53" s="722"/>
      <c r="N53" s="722"/>
      <c r="O53" s="722"/>
      <c r="P53" s="722"/>
      <c r="Q53" s="722"/>
      <c r="R53" s="595"/>
    </row>
    <row r="54" spans="1:19" s="630" customFormat="1" ht="13.5">
      <c r="A54" s="626"/>
      <c r="B54" s="674" t="s">
        <v>14</v>
      </c>
      <c r="C54" s="653"/>
      <c r="D54" s="127">
        <v>2022</v>
      </c>
      <c r="E54" s="723">
        <v>1</v>
      </c>
      <c r="F54" s="722"/>
      <c r="G54" s="723">
        <v>1</v>
      </c>
      <c r="H54" s="722"/>
      <c r="I54" s="723">
        <v>1</v>
      </c>
      <c r="J54" s="722"/>
      <c r="K54" s="723" t="s">
        <v>432</v>
      </c>
      <c r="L54" s="722"/>
      <c r="M54" s="722">
        <v>1</v>
      </c>
      <c r="N54" s="722"/>
      <c r="O54" s="722">
        <v>249</v>
      </c>
      <c r="P54" s="722"/>
      <c r="Q54" s="722">
        <v>2</v>
      </c>
      <c r="R54" s="595"/>
      <c r="S54" s="595"/>
    </row>
    <row r="55" spans="1:19" s="630" customFormat="1" ht="13.5">
      <c r="A55" s="626"/>
      <c r="B55" s="674"/>
      <c r="C55" s="653"/>
      <c r="D55" s="127">
        <v>2023</v>
      </c>
      <c r="E55" s="723">
        <v>2</v>
      </c>
      <c r="F55" s="722"/>
      <c r="G55" s="723">
        <v>1</v>
      </c>
      <c r="H55" s="722"/>
      <c r="I55" s="723">
        <v>2</v>
      </c>
      <c r="J55" s="722"/>
      <c r="K55" s="723" t="s">
        <v>432</v>
      </c>
      <c r="L55" s="722"/>
      <c r="M55" s="722">
        <v>1</v>
      </c>
      <c r="N55" s="722"/>
      <c r="O55" s="722">
        <v>241</v>
      </c>
      <c r="P55" s="722"/>
      <c r="Q55" s="722">
        <v>4</v>
      </c>
      <c r="R55" s="595"/>
      <c r="S55" s="595"/>
    </row>
    <row r="56" spans="1:19" s="630" customFormat="1" ht="13.5">
      <c r="A56" s="626"/>
      <c r="B56" s="674"/>
      <c r="C56" s="653"/>
      <c r="D56" s="127">
        <v>2024</v>
      </c>
      <c r="E56" s="723">
        <v>1</v>
      </c>
      <c r="F56" s="722"/>
      <c r="G56" s="723" t="s">
        <v>432</v>
      </c>
      <c r="H56" s="722"/>
      <c r="I56" s="723">
        <v>3</v>
      </c>
      <c r="J56" s="722"/>
      <c r="K56" s="723">
        <v>1</v>
      </c>
      <c r="L56" s="722"/>
      <c r="M56" s="722">
        <v>3</v>
      </c>
      <c r="N56" s="722"/>
      <c r="O56" s="722">
        <v>243</v>
      </c>
      <c r="P56" s="722"/>
      <c r="Q56" s="722">
        <v>1</v>
      </c>
      <c r="R56" s="595"/>
      <c r="S56" s="595"/>
    </row>
    <row r="57" spans="1:19" s="630" customFormat="1" ht="13.5">
      <c r="A57" s="626"/>
      <c r="B57" s="674"/>
      <c r="C57" s="653"/>
      <c r="D57" s="127"/>
      <c r="E57" s="723"/>
      <c r="F57" s="722"/>
      <c r="G57" s="723"/>
      <c r="H57" s="722"/>
      <c r="I57" s="723"/>
      <c r="J57" s="722"/>
      <c r="K57" s="723"/>
      <c r="L57" s="722"/>
      <c r="M57" s="722"/>
      <c r="N57" s="722"/>
      <c r="O57" s="722"/>
      <c r="P57" s="722"/>
      <c r="Q57" s="722"/>
      <c r="R57" s="595"/>
      <c r="S57" s="595"/>
    </row>
    <row r="58" spans="1:19" s="630" customFormat="1" ht="13.5">
      <c r="A58" s="626"/>
      <c r="B58" s="674" t="s">
        <v>15</v>
      </c>
      <c r="D58" s="127">
        <v>2022</v>
      </c>
      <c r="E58" s="723">
        <v>1</v>
      </c>
      <c r="F58" s="722"/>
      <c r="G58" s="723" t="s">
        <v>432</v>
      </c>
      <c r="H58" s="722"/>
      <c r="I58" s="723">
        <v>2</v>
      </c>
      <c r="J58" s="722"/>
      <c r="K58" s="723" t="s">
        <v>432</v>
      </c>
      <c r="L58" s="722"/>
      <c r="M58" s="722">
        <v>2</v>
      </c>
      <c r="N58" s="722"/>
      <c r="O58" s="722">
        <v>325</v>
      </c>
      <c r="P58" s="722"/>
      <c r="Q58" s="722">
        <v>3</v>
      </c>
      <c r="R58" s="595"/>
    </row>
    <row r="59" spans="1:19" s="630" customFormat="1" ht="13.5">
      <c r="A59" s="626"/>
      <c r="B59" s="674"/>
      <c r="D59" s="127">
        <v>2023</v>
      </c>
      <c r="E59" s="723" t="s">
        <v>432</v>
      </c>
      <c r="F59" s="722"/>
      <c r="G59" s="723" t="s">
        <v>432</v>
      </c>
      <c r="H59" s="722"/>
      <c r="I59" s="723" t="s">
        <v>432</v>
      </c>
      <c r="J59" s="722"/>
      <c r="K59" s="723" t="s">
        <v>432</v>
      </c>
      <c r="L59" s="722"/>
      <c r="M59" s="722">
        <v>7</v>
      </c>
      <c r="N59" s="722"/>
      <c r="O59" s="722">
        <v>360</v>
      </c>
      <c r="P59" s="722"/>
      <c r="Q59" s="722" t="s">
        <v>432</v>
      </c>
      <c r="R59" s="595"/>
    </row>
    <row r="60" spans="1:19" s="630" customFormat="1" ht="13.5">
      <c r="A60" s="626"/>
      <c r="B60" s="674"/>
      <c r="D60" s="127">
        <v>2024</v>
      </c>
      <c r="E60" s="723">
        <v>4</v>
      </c>
      <c r="F60" s="722"/>
      <c r="G60" s="723" t="s">
        <v>432</v>
      </c>
      <c r="H60" s="722"/>
      <c r="I60" s="723" t="s">
        <v>432</v>
      </c>
      <c r="J60" s="722"/>
      <c r="K60" s="723" t="s">
        <v>432</v>
      </c>
      <c r="L60" s="722"/>
      <c r="M60" s="722">
        <v>3</v>
      </c>
      <c r="N60" s="722"/>
      <c r="O60" s="722">
        <v>374</v>
      </c>
      <c r="P60" s="722"/>
      <c r="Q60" s="722">
        <v>1</v>
      </c>
      <c r="R60" s="595"/>
    </row>
    <row r="61" spans="1:19" s="630" customFormat="1" ht="13.5">
      <c r="A61" s="626"/>
      <c r="B61" s="674"/>
      <c r="D61" s="127"/>
      <c r="E61" s="723"/>
      <c r="F61" s="722"/>
      <c r="G61" s="723"/>
      <c r="H61" s="722"/>
      <c r="I61" s="723"/>
      <c r="J61" s="722"/>
      <c r="K61" s="723"/>
      <c r="L61" s="722"/>
      <c r="M61" s="722"/>
      <c r="N61" s="722"/>
      <c r="O61" s="722"/>
      <c r="P61" s="722"/>
      <c r="Q61" s="722"/>
      <c r="R61" s="595"/>
    </row>
    <row r="62" spans="1:19" s="630" customFormat="1" ht="13.5">
      <c r="A62" s="626"/>
      <c r="B62" s="674" t="s">
        <v>16</v>
      </c>
      <c r="C62" s="653"/>
      <c r="D62" s="127">
        <v>2022</v>
      </c>
      <c r="E62" s="723" t="s">
        <v>432</v>
      </c>
      <c r="F62" s="722"/>
      <c r="G62" s="723" t="s">
        <v>432</v>
      </c>
      <c r="H62" s="722"/>
      <c r="I62" s="723">
        <v>5</v>
      </c>
      <c r="J62" s="722"/>
      <c r="K62" s="723" t="s">
        <v>432</v>
      </c>
      <c r="L62" s="722"/>
      <c r="M62" s="722">
        <v>4</v>
      </c>
      <c r="N62" s="722"/>
      <c r="O62" s="722">
        <v>281</v>
      </c>
      <c r="P62" s="722"/>
      <c r="Q62" s="722" t="s">
        <v>432</v>
      </c>
      <c r="R62" s="595"/>
      <c r="S62" s="595"/>
    </row>
    <row r="63" spans="1:19" s="630" customFormat="1" ht="13.5">
      <c r="A63" s="626"/>
      <c r="B63" s="674"/>
      <c r="C63" s="653"/>
      <c r="D63" s="127">
        <v>2023</v>
      </c>
      <c r="E63" s="723">
        <v>1</v>
      </c>
      <c r="F63" s="722"/>
      <c r="G63" s="723">
        <v>1</v>
      </c>
      <c r="H63" s="722"/>
      <c r="I63" s="723">
        <v>2</v>
      </c>
      <c r="J63" s="722"/>
      <c r="K63" s="723" t="s">
        <v>432</v>
      </c>
      <c r="L63" s="722"/>
      <c r="M63" s="722">
        <v>4</v>
      </c>
      <c r="N63" s="722"/>
      <c r="O63" s="722">
        <v>301</v>
      </c>
      <c r="P63" s="722"/>
      <c r="Q63" s="722">
        <v>2</v>
      </c>
      <c r="R63" s="595"/>
      <c r="S63" s="595"/>
    </row>
    <row r="64" spans="1:19" s="630" customFormat="1" ht="13.5">
      <c r="A64" s="626"/>
      <c r="B64" s="674"/>
      <c r="C64" s="653"/>
      <c r="D64" s="127">
        <v>2024</v>
      </c>
      <c r="E64" s="723">
        <v>1</v>
      </c>
      <c r="F64" s="722"/>
      <c r="G64" s="723" t="s">
        <v>432</v>
      </c>
      <c r="H64" s="722"/>
      <c r="I64" s="723">
        <v>6</v>
      </c>
      <c r="J64" s="722"/>
      <c r="K64" s="723" t="s">
        <v>432</v>
      </c>
      <c r="L64" s="722"/>
      <c r="M64" s="722">
        <v>5</v>
      </c>
      <c r="N64" s="722"/>
      <c r="O64" s="722">
        <v>356</v>
      </c>
      <c r="P64" s="722"/>
      <c r="Q64" s="722" t="s">
        <v>432</v>
      </c>
      <c r="R64" s="595"/>
      <c r="S64" s="595"/>
    </row>
    <row r="65" spans="1:19" s="630" customFormat="1" ht="13.5">
      <c r="A65" s="626"/>
      <c r="B65" s="674"/>
      <c r="C65" s="653"/>
      <c r="D65" s="127"/>
      <c r="E65" s="723"/>
      <c r="F65" s="722"/>
      <c r="G65" s="723"/>
      <c r="H65" s="722"/>
      <c r="I65" s="723"/>
      <c r="J65" s="722"/>
      <c r="K65" s="723"/>
      <c r="L65" s="722"/>
      <c r="M65" s="722"/>
      <c r="N65" s="722"/>
      <c r="O65" s="722"/>
      <c r="P65" s="722"/>
      <c r="Q65" s="722"/>
      <c r="R65" s="595"/>
      <c r="S65" s="595"/>
    </row>
    <row r="66" spans="1:19" s="630" customFormat="1" ht="13.5">
      <c r="A66" s="626"/>
      <c r="B66" s="674" t="s">
        <v>17</v>
      </c>
      <c r="C66" s="653"/>
      <c r="D66" s="127">
        <v>2022</v>
      </c>
      <c r="E66" s="723" t="s">
        <v>432</v>
      </c>
      <c r="F66" s="722"/>
      <c r="G66" s="723">
        <v>1</v>
      </c>
      <c r="H66" s="722"/>
      <c r="I66" s="723" t="s">
        <v>432</v>
      </c>
      <c r="J66" s="722"/>
      <c r="K66" s="723" t="s">
        <v>432</v>
      </c>
      <c r="L66" s="722"/>
      <c r="M66" s="722" t="s">
        <v>432</v>
      </c>
      <c r="N66" s="722"/>
      <c r="O66" s="722">
        <v>960</v>
      </c>
      <c r="P66" s="722"/>
      <c r="Q66" s="722" t="s">
        <v>432</v>
      </c>
      <c r="R66" s="595"/>
    </row>
    <row r="67" spans="1:19" s="630" customFormat="1" ht="13.5">
      <c r="A67" s="626"/>
      <c r="B67" s="674"/>
      <c r="C67" s="653"/>
      <c r="D67" s="127">
        <v>2023</v>
      </c>
      <c r="E67" s="723">
        <v>2</v>
      </c>
      <c r="F67" s="722"/>
      <c r="G67" s="723">
        <v>1</v>
      </c>
      <c r="H67" s="722"/>
      <c r="I67" s="723">
        <v>1</v>
      </c>
      <c r="J67" s="722"/>
      <c r="K67" s="723" t="s">
        <v>432</v>
      </c>
      <c r="L67" s="722"/>
      <c r="M67" s="722" t="s">
        <v>432</v>
      </c>
      <c r="N67" s="722"/>
      <c r="O67" s="722">
        <v>1009</v>
      </c>
      <c r="P67" s="722"/>
      <c r="Q67" s="722">
        <v>1</v>
      </c>
      <c r="R67" s="595"/>
    </row>
    <row r="68" spans="1:19" s="630" customFormat="1" ht="13.5">
      <c r="A68" s="626"/>
      <c r="B68" s="674"/>
      <c r="C68" s="653"/>
      <c r="D68" s="127">
        <v>2024</v>
      </c>
      <c r="E68" s="723" t="s">
        <v>432</v>
      </c>
      <c r="F68" s="722"/>
      <c r="G68" s="723" t="s">
        <v>432</v>
      </c>
      <c r="H68" s="722"/>
      <c r="I68" s="723" t="s">
        <v>432</v>
      </c>
      <c r="J68" s="722"/>
      <c r="K68" s="723" t="s">
        <v>432</v>
      </c>
      <c r="L68" s="722"/>
      <c r="M68" s="722">
        <v>2</v>
      </c>
      <c r="N68" s="722"/>
      <c r="O68" s="722">
        <v>1427</v>
      </c>
      <c r="P68" s="722"/>
      <c r="Q68" s="722" t="s">
        <v>432</v>
      </c>
      <c r="R68" s="595"/>
    </row>
    <row r="69" spans="1:19" s="630" customFormat="1" ht="13.5">
      <c r="A69" s="626"/>
      <c r="B69" s="674"/>
      <c r="C69" s="653"/>
      <c r="D69" s="127"/>
      <c r="E69" s="723"/>
      <c r="F69" s="722"/>
      <c r="G69" s="723"/>
      <c r="H69" s="722"/>
      <c r="I69" s="723"/>
      <c r="J69" s="722"/>
      <c r="K69" s="723"/>
      <c r="L69" s="722"/>
      <c r="M69" s="722"/>
      <c r="N69" s="722"/>
      <c r="O69" s="722"/>
      <c r="P69" s="722"/>
      <c r="Q69" s="722"/>
      <c r="R69" s="595"/>
    </row>
    <row r="70" spans="1:19" s="630" customFormat="1" ht="13.5">
      <c r="A70" s="626"/>
      <c r="B70" s="674" t="s">
        <v>18</v>
      </c>
      <c r="C70" s="653"/>
      <c r="D70" s="127">
        <v>2022</v>
      </c>
      <c r="E70" s="723" t="s">
        <v>432</v>
      </c>
      <c r="F70" s="722"/>
      <c r="G70" s="723" t="s">
        <v>432</v>
      </c>
      <c r="H70" s="722"/>
      <c r="I70" s="723">
        <v>1</v>
      </c>
      <c r="J70" s="722"/>
      <c r="K70" s="723" t="s">
        <v>432</v>
      </c>
      <c r="L70" s="722"/>
      <c r="M70" s="722" t="s">
        <v>432</v>
      </c>
      <c r="N70" s="722"/>
      <c r="O70" s="722">
        <v>101</v>
      </c>
      <c r="P70" s="722"/>
      <c r="Q70" s="722">
        <v>23</v>
      </c>
      <c r="R70" s="595"/>
      <c r="S70" s="595"/>
    </row>
    <row r="71" spans="1:19" s="630" customFormat="1" ht="13.5">
      <c r="A71" s="626"/>
      <c r="B71" s="674"/>
      <c r="C71" s="653"/>
      <c r="D71" s="127">
        <v>2023</v>
      </c>
      <c r="E71" s="723" t="s">
        <v>432</v>
      </c>
      <c r="F71" s="722"/>
      <c r="G71" s="723">
        <v>1</v>
      </c>
      <c r="H71" s="722"/>
      <c r="I71" s="723" t="s">
        <v>432</v>
      </c>
      <c r="J71" s="722"/>
      <c r="K71" s="723" t="s">
        <v>432</v>
      </c>
      <c r="L71" s="722"/>
      <c r="M71" s="722">
        <v>4</v>
      </c>
      <c r="N71" s="722"/>
      <c r="O71" s="722">
        <v>101</v>
      </c>
      <c r="P71" s="722"/>
      <c r="Q71" s="722">
        <v>26</v>
      </c>
      <c r="R71" s="595"/>
      <c r="S71" s="595"/>
    </row>
    <row r="72" spans="1:19" s="630" customFormat="1" ht="13.5">
      <c r="A72" s="626"/>
      <c r="B72" s="674"/>
      <c r="C72" s="653"/>
      <c r="D72" s="127">
        <v>2024</v>
      </c>
      <c r="E72" s="723" t="s">
        <v>432</v>
      </c>
      <c r="F72" s="722"/>
      <c r="G72" s="723">
        <v>2</v>
      </c>
      <c r="H72" s="722"/>
      <c r="I72" s="723" t="s">
        <v>432</v>
      </c>
      <c r="J72" s="722"/>
      <c r="K72" s="723" t="s">
        <v>432</v>
      </c>
      <c r="L72" s="722"/>
      <c r="M72" s="722" t="s">
        <v>432</v>
      </c>
      <c r="N72" s="722"/>
      <c r="O72" s="722">
        <v>140</v>
      </c>
      <c r="P72" s="722"/>
      <c r="Q72" s="722">
        <v>22</v>
      </c>
      <c r="R72" s="595"/>
      <c r="S72" s="595"/>
    </row>
    <row r="73" spans="1:19" s="630" customFormat="1" ht="13.5">
      <c r="A73" s="626"/>
      <c r="B73" s="674"/>
      <c r="C73" s="653"/>
      <c r="D73" s="127"/>
      <c r="E73" s="723"/>
      <c r="F73" s="722"/>
      <c r="G73" s="723"/>
      <c r="H73" s="722"/>
      <c r="I73" s="723"/>
      <c r="J73" s="722"/>
      <c r="K73" s="723"/>
      <c r="L73" s="722"/>
      <c r="M73" s="722"/>
      <c r="N73" s="722"/>
      <c r="O73" s="722"/>
      <c r="P73" s="722"/>
      <c r="Q73" s="722"/>
      <c r="R73" s="595"/>
      <c r="S73" s="595"/>
    </row>
    <row r="74" spans="1:19" s="630" customFormat="1" ht="13.5">
      <c r="A74" s="626"/>
      <c r="B74" s="652" t="s">
        <v>20</v>
      </c>
      <c r="C74" s="653"/>
      <c r="D74" s="127">
        <v>2022</v>
      </c>
      <c r="E74" s="723" t="s">
        <v>432</v>
      </c>
      <c r="F74" s="722"/>
      <c r="G74" s="723" t="s">
        <v>432</v>
      </c>
      <c r="H74" s="722"/>
      <c r="I74" s="723" t="s">
        <v>432</v>
      </c>
      <c r="J74" s="722"/>
      <c r="K74" s="723" t="s">
        <v>432</v>
      </c>
      <c r="L74" s="722"/>
      <c r="M74" s="722">
        <v>2</v>
      </c>
      <c r="N74" s="722"/>
      <c r="O74" s="722">
        <v>202</v>
      </c>
      <c r="P74" s="722"/>
      <c r="Q74" s="722">
        <v>1</v>
      </c>
      <c r="R74" s="595"/>
    </row>
    <row r="75" spans="1:19" s="630" customFormat="1" ht="13.5">
      <c r="A75" s="626"/>
      <c r="B75" s="652"/>
      <c r="C75" s="653"/>
      <c r="D75" s="127">
        <v>2023</v>
      </c>
      <c r="E75" s="723" t="s">
        <v>432</v>
      </c>
      <c r="F75" s="722"/>
      <c r="G75" s="723">
        <v>2</v>
      </c>
      <c r="H75" s="722"/>
      <c r="I75" s="723">
        <v>1</v>
      </c>
      <c r="J75" s="722"/>
      <c r="K75" s="723" t="s">
        <v>432</v>
      </c>
      <c r="L75" s="722"/>
      <c r="M75" s="722">
        <v>2</v>
      </c>
      <c r="N75" s="722"/>
      <c r="O75" s="722">
        <v>240</v>
      </c>
      <c r="P75" s="722"/>
      <c r="Q75" s="722" t="s">
        <v>432</v>
      </c>
      <c r="R75" s="595"/>
    </row>
    <row r="76" spans="1:19" s="630" customFormat="1" ht="13.5">
      <c r="A76" s="626"/>
      <c r="B76" s="652"/>
      <c r="C76" s="653"/>
      <c r="D76" s="127">
        <v>2024</v>
      </c>
      <c r="E76" s="723" t="s">
        <v>432</v>
      </c>
      <c r="F76" s="722"/>
      <c r="G76" s="723" t="s">
        <v>432</v>
      </c>
      <c r="H76" s="722"/>
      <c r="I76" s="723">
        <v>1</v>
      </c>
      <c r="J76" s="722"/>
      <c r="K76" s="723" t="s">
        <v>432</v>
      </c>
      <c r="L76" s="722"/>
      <c r="M76" s="722">
        <v>1</v>
      </c>
      <c r="N76" s="722"/>
      <c r="O76" s="722">
        <v>294</v>
      </c>
      <c r="P76" s="722"/>
      <c r="Q76" s="722" t="s">
        <v>432</v>
      </c>
      <c r="R76" s="595"/>
    </row>
    <row r="77" spans="1:19" s="630" customFormat="1" ht="13.5">
      <c r="A77" s="626"/>
      <c r="B77" s="652"/>
      <c r="C77" s="653"/>
      <c r="D77" s="127"/>
      <c r="E77" s="723"/>
      <c r="F77" s="722"/>
      <c r="G77" s="723"/>
      <c r="H77" s="722"/>
      <c r="I77" s="723"/>
      <c r="J77" s="722"/>
      <c r="K77" s="723"/>
      <c r="L77" s="722"/>
      <c r="M77" s="722"/>
      <c r="N77" s="722"/>
      <c r="O77" s="722"/>
      <c r="P77" s="722"/>
      <c r="Q77" s="722"/>
      <c r="R77" s="595"/>
    </row>
    <row r="78" spans="1:19" s="630" customFormat="1" ht="13.5">
      <c r="A78" s="626"/>
      <c r="B78" s="652" t="s">
        <v>78</v>
      </c>
      <c r="D78" s="127">
        <v>2022</v>
      </c>
      <c r="E78" s="723" t="s">
        <v>432</v>
      </c>
      <c r="F78" s="722"/>
      <c r="G78" s="723" t="s">
        <v>432</v>
      </c>
      <c r="H78" s="722"/>
      <c r="I78" s="723">
        <v>1</v>
      </c>
      <c r="J78" s="722"/>
      <c r="K78" s="723" t="s">
        <v>432</v>
      </c>
      <c r="L78" s="722"/>
      <c r="M78" s="722" t="s">
        <v>432</v>
      </c>
      <c r="N78" s="722"/>
      <c r="O78" s="722">
        <v>17</v>
      </c>
      <c r="P78" s="722"/>
      <c r="Q78" s="722" t="s">
        <v>432</v>
      </c>
      <c r="R78" s="595"/>
      <c r="S78" s="595"/>
    </row>
    <row r="79" spans="1:19" s="630" customFormat="1" ht="13.5">
      <c r="A79" s="626"/>
      <c r="B79" s="652"/>
      <c r="D79" s="127">
        <v>2023</v>
      </c>
      <c r="E79" s="723" t="s">
        <v>432</v>
      </c>
      <c r="F79" s="722"/>
      <c r="G79" s="723" t="s">
        <v>432</v>
      </c>
      <c r="H79" s="722"/>
      <c r="I79" s="723" t="s">
        <v>432</v>
      </c>
      <c r="J79" s="722"/>
      <c r="K79" s="723" t="s">
        <v>432</v>
      </c>
      <c r="L79" s="722"/>
      <c r="M79" s="722" t="s">
        <v>432</v>
      </c>
      <c r="N79" s="722"/>
      <c r="O79" s="722">
        <v>9</v>
      </c>
      <c r="P79" s="722"/>
      <c r="Q79" s="722" t="s">
        <v>432</v>
      </c>
      <c r="R79" s="595"/>
      <c r="S79" s="595"/>
    </row>
    <row r="80" spans="1:19" s="630" customFormat="1" ht="13.5">
      <c r="A80" s="626"/>
      <c r="B80" s="652"/>
      <c r="D80" s="127">
        <v>2024</v>
      </c>
      <c r="E80" s="723">
        <v>1</v>
      </c>
      <c r="F80" s="722"/>
      <c r="G80" s="723" t="s">
        <v>432</v>
      </c>
      <c r="H80" s="722"/>
      <c r="I80" s="723" t="s">
        <v>432</v>
      </c>
      <c r="J80" s="722"/>
      <c r="K80" s="723" t="s">
        <v>432</v>
      </c>
      <c r="L80" s="722"/>
      <c r="M80" s="722" t="s">
        <v>432</v>
      </c>
      <c r="N80" s="722"/>
      <c r="O80" s="722">
        <v>18</v>
      </c>
      <c r="P80" s="722"/>
      <c r="Q80" s="722" t="s">
        <v>432</v>
      </c>
      <c r="R80" s="595"/>
      <c r="S80" s="595"/>
    </row>
    <row r="81" spans="1:19" s="630" customFormat="1" ht="13.5">
      <c r="A81" s="626"/>
      <c r="B81" s="652"/>
      <c r="D81" s="127"/>
      <c r="E81" s="723"/>
      <c r="F81" s="722"/>
      <c r="G81" s="723"/>
      <c r="H81" s="722"/>
      <c r="I81" s="723"/>
      <c r="J81" s="722"/>
      <c r="K81" s="723"/>
      <c r="L81" s="722"/>
      <c r="M81" s="722"/>
      <c r="N81" s="722"/>
      <c r="O81" s="722"/>
      <c r="P81" s="722"/>
      <c r="Q81" s="722"/>
      <c r="R81" s="595"/>
      <c r="S81" s="595"/>
    </row>
    <row r="82" spans="1:19" s="630" customFormat="1" ht="13.5">
      <c r="A82" s="626"/>
      <c r="B82" s="652" t="s">
        <v>77</v>
      </c>
      <c r="C82" s="653"/>
      <c r="D82" s="127">
        <v>2022</v>
      </c>
      <c r="E82" s="723" t="s">
        <v>432</v>
      </c>
      <c r="F82" s="722"/>
      <c r="G82" s="723" t="s">
        <v>432</v>
      </c>
      <c r="H82" s="722"/>
      <c r="I82" s="723" t="s">
        <v>432</v>
      </c>
      <c r="J82" s="722"/>
      <c r="K82" s="723" t="s">
        <v>432</v>
      </c>
      <c r="L82" s="722"/>
      <c r="M82" s="722" t="s">
        <v>432</v>
      </c>
      <c r="N82" s="722"/>
      <c r="O82" s="722">
        <v>9</v>
      </c>
      <c r="P82" s="722"/>
      <c r="Q82" s="722" t="s">
        <v>432</v>
      </c>
      <c r="R82" s="595"/>
    </row>
    <row r="83" spans="1:19" s="630" customFormat="1" ht="13.5">
      <c r="A83" s="626"/>
      <c r="B83" s="652"/>
      <c r="C83" s="653"/>
      <c r="D83" s="127">
        <v>2023</v>
      </c>
      <c r="E83" s="723" t="s">
        <v>432</v>
      </c>
      <c r="F83" s="722"/>
      <c r="G83" s="723" t="s">
        <v>432</v>
      </c>
      <c r="H83" s="722"/>
      <c r="I83" s="723" t="s">
        <v>432</v>
      </c>
      <c r="J83" s="722"/>
      <c r="K83" s="723" t="s">
        <v>432</v>
      </c>
      <c r="L83" s="722"/>
      <c r="M83" s="722" t="s">
        <v>432</v>
      </c>
      <c r="N83" s="722"/>
      <c r="O83" s="722">
        <v>13</v>
      </c>
      <c r="P83" s="722"/>
      <c r="Q83" s="722" t="s">
        <v>432</v>
      </c>
      <c r="R83" s="595"/>
    </row>
    <row r="84" spans="1:19" s="630" customFormat="1" ht="13.5">
      <c r="A84" s="626"/>
      <c r="B84" s="652"/>
      <c r="C84" s="653"/>
      <c r="D84" s="127">
        <v>2024</v>
      </c>
      <c r="E84" s="723" t="s">
        <v>432</v>
      </c>
      <c r="F84" s="722"/>
      <c r="G84" s="723" t="s">
        <v>432</v>
      </c>
      <c r="H84" s="722"/>
      <c r="I84" s="723" t="s">
        <v>432</v>
      </c>
      <c r="J84" s="722"/>
      <c r="K84" s="723" t="s">
        <v>432</v>
      </c>
      <c r="L84" s="722"/>
      <c r="M84" s="722" t="s">
        <v>432</v>
      </c>
      <c r="N84" s="722"/>
      <c r="O84" s="722">
        <v>11</v>
      </c>
      <c r="P84" s="722"/>
      <c r="Q84" s="722" t="s">
        <v>432</v>
      </c>
      <c r="R84" s="595"/>
    </row>
    <row r="85" spans="1:19" ht="8.1" customHeight="1" thickBot="1">
      <c r="A85" s="655"/>
      <c r="B85" s="715" t="s">
        <v>2</v>
      </c>
      <c r="C85" s="683"/>
      <c r="D85" s="683"/>
      <c r="E85" s="683"/>
      <c r="F85" s="683"/>
      <c r="G85" s="683"/>
      <c r="H85" s="683"/>
      <c r="I85" s="683"/>
      <c r="J85" s="683"/>
      <c r="K85" s="683"/>
      <c r="L85" s="683"/>
      <c r="M85" s="683"/>
      <c r="N85" s="683"/>
      <c r="O85" s="683"/>
      <c r="P85" s="683"/>
      <c r="Q85" s="683"/>
      <c r="R85" s="683"/>
      <c r="S85" s="657"/>
    </row>
    <row r="86" spans="1:19" s="660" customFormat="1" ht="15" customHeight="1">
      <c r="N86" s="724"/>
      <c r="O86" s="724"/>
      <c r="P86" s="724"/>
      <c r="Q86" s="724"/>
      <c r="R86" s="724"/>
      <c r="S86" s="688" t="s">
        <v>204</v>
      </c>
    </row>
    <row r="87" spans="1:19" s="660" customFormat="1" ht="13.5" customHeight="1">
      <c r="H87" s="661"/>
      <c r="L87" s="661"/>
      <c r="N87" s="724"/>
      <c r="O87" s="724"/>
      <c r="P87" s="724"/>
      <c r="Q87" s="724"/>
      <c r="R87" s="724"/>
      <c r="S87" s="613" t="s">
        <v>283</v>
      </c>
    </row>
    <row r="88" spans="1:19" ht="10.5" customHeight="1">
      <c r="H88" s="620"/>
      <c r="L88" s="620"/>
    </row>
    <row r="92" spans="1:19">
      <c r="B92" s="703"/>
    </row>
    <row r="93" spans="1:19">
      <c r="B93" s="703"/>
    </row>
    <row r="141" ht="9" customHeight="1"/>
  </sheetData>
  <printOptions horizontalCentered="1"/>
  <pageMargins left="0.5" right="0.5" top="0.74" bottom="0.74" header="0.511811023622047" footer="0.39370078740157499"/>
  <pageSetup paperSize="9" scale="63" orientation="portrait" r:id="rId1"/>
  <headerFooter alignWithMargins="0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C906443-F915-40E5-BD71-F5E800E67549}">
  <sheetPr>
    <tabColor rgb="FF92D050"/>
    <pageSetUpPr fitToPage="1"/>
  </sheetPr>
  <dimension ref="A1:XEW95"/>
  <sheetViews>
    <sheetView view="pageBreakPreview" topLeftCell="A3" zoomScale="90" zoomScaleNormal="100" zoomScaleSheetLayoutView="90" workbookViewId="0">
      <selection activeCell="F17" sqref="F17"/>
    </sheetView>
  </sheetViews>
  <sheetFormatPr defaultColWidth="10.5" defaultRowHeight="15" customHeight="1"/>
  <cols>
    <col min="1" max="1" width="2" style="74" customWidth="1"/>
    <col min="2" max="2" width="14.83203125" style="725" customWidth="1"/>
    <col min="3" max="3" width="13.6640625" style="725" customWidth="1"/>
    <col min="4" max="4" width="13.6640625" style="726" customWidth="1"/>
    <col min="5" max="5" width="53" style="727" customWidth="1"/>
    <col min="6" max="6" width="11.5" style="727" customWidth="1"/>
    <col min="7" max="7" width="41.5" style="727" customWidth="1"/>
    <col min="8" max="8" width="1.6640625" style="74" customWidth="1"/>
    <col min="9" max="16373" width="10.5" style="74"/>
    <col min="16374" max="16384" width="10.5" style="764"/>
  </cols>
  <sheetData>
    <row r="1" spans="1:10 16374:16377" s="74" customFormat="1">
      <c r="B1" s="725"/>
      <c r="C1" s="725"/>
      <c r="D1" s="726"/>
      <c r="E1" s="726"/>
      <c r="F1" s="726"/>
      <c r="G1" s="726"/>
      <c r="H1" s="69" t="s">
        <v>0</v>
      </c>
      <c r="XET1" s="764"/>
      <c r="XEU1" s="764"/>
      <c r="XEV1" s="764"/>
      <c r="XEW1" s="764"/>
    </row>
    <row r="2" spans="1:10 16374:16377" s="74" customFormat="1">
      <c r="B2" s="725"/>
      <c r="C2" s="725"/>
      <c r="D2" s="726"/>
      <c r="E2" s="726"/>
      <c r="F2" s="726"/>
      <c r="G2" s="726"/>
      <c r="H2" s="70" t="s">
        <v>1</v>
      </c>
      <c r="XET2" s="764"/>
      <c r="XEU2" s="764"/>
      <c r="XEV2" s="764"/>
      <c r="XEW2" s="764"/>
    </row>
    <row r="3" spans="1:10 16374:16377" s="74" customFormat="1">
      <c r="B3" s="725"/>
      <c r="C3" s="725"/>
      <c r="D3" s="726"/>
      <c r="E3" s="726"/>
      <c r="F3" s="726"/>
      <c r="G3" s="726"/>
      <c r="XET3" s="764"/>
      <c r="XEU3" s="764"/>
      <c r="XEV3" s="764"/>
      <c r="XEW3" s="764"/>
    </row>
    <row r="4" spans="1:10 16374:16377" s="74" customFormat="1">
      <c r="B4" s="725"/>
      <c r="C4" s="725"/>
      <c r="D4" s="726"/>
      <c r="E4" s="726"/>
      <c r="F4" s="726"/>
      <c r="G4" s="726"/>
      <c r="XET4" s="764"/>
      <c r="XEU4" s="764"/>
      <c r="XEV4" s="764"/>
      <c r="XEW4" s="764"/>
    </row>
    <row r="5" spans="1:10 16374:16377" s="728" customFormat="1" ht="16.5" customHeight="1">
      <c r="B5" s="729" t="s">
        <v>426</v>
      </c>
      <c r="C5" s="730" t="s">
        <v>636</v>
      </c>
      <c r="D5" s="731"/>
      <c r="E5" s="731"/>
      <c r="F5" s="731"/>
      <c r="G5" s="731"/>
      <c r="H5" s="730"/>
    </row>
    <row r="6" spans="1:10 16374:16377" s="728" customFormat="1" ht="16.5" customHeight="1">
      <c r="B6" s="732" t="s">
        <v>427</v>
      </c>
      <c r="C6" s="733" t="s">
        <v>637</v>
      </c>
      <c r="D6" s="731"/>
      <c r="E6" s="731"/>
      <c r="F6" s="731"/>
      <c r="G6" s="731"/>
      <c r="H6" s="730"/>
    </row>
    <row r="7" spans="1:10 16374:16377" s="74" customFormat="1" ht="8.1" customHeight="1" thickBot="1">
      <c r="B7" s="725"/>
      <c r="C7" s="725"/>
      <c r="D7" s="726"/>
      <c r="E7" s="726"/>
      <c r="F7" s="726"/>
      <c r="G7" s="726"/>
      <c r="XET7" s="764"/>
      <c r="XEU7" s="764"/>
      <c r="XEV7" s="764"/>
      <c r="XEW7" s="764"/>
    </row>
    <row r="8" spans="1:10 16374:16377" s="74" customFormat="1" ht="8.1" customHeight="1" thickTop="1">
      <c r="A8" s="734"/>
      <c r="B8" s="735"/>
      <c r="C8" s="735"/>
      <c r="D8" s="736"/>
      <c r="E8" s="736"/>
      <c r="F8" s="736"/>
      <c r="G8" s="736"/>
      <c r="H8" s="734"/>
      <c r="XET8" s="764"/>
      <c r="XEU8" s="764"/>
      <c r="XEV8" s="764"/>
      <c r="XEW8" s="764"/>
    </row>
    <row r="9" spans="1:10 16374:16377" s="74" customFormat="1" ht="15" customHeight="1">
      <c r="B9" s="737" t="s">
        <v>3</v>
      </c>
      <c r="C9" s="738"/>
      <c r="D9" s="739" t="s">
        <v>460</v>
      </c>
      <c r="E9" s="727" t="s">
        <v>411</v>
      </c>
      <c r="F9" s="727"/>
      <c r="G9" s="727" t="s">
        <v>412</v>
      </c>
      <c r="XET9" s="764"/>
      <c r="XEU9" s="764"/>
      <c r="XEV9" s="764"/>
      <c r="XEW9" s="764"/>
    </row>
    <row r="10" spans="1:10 16374:16377" s="740" customFormat="1" ht="15" customHeight="1">
      <c r="B10" s="741" t="s">
        <v>5</v>
      </c>
      <c r="D10" s="726" t="s">
        <v>461</v>
      </c>
      <c r="E10" s="767" t="s">
        <v>413</v>
      </c>
      <c r="F10" s="742"/>
      <c r="G10" s="766" t="s">
        <v>414</v>
      </c>
    </row>
    <row r="11" spans="1:10 16374:16377" s="738" customFormat="1" ht="8.1" customHeight="1">
      <c r="A11" s="743"/>
      <c r="B11" s="743"/>
      <c r="C11" s="743"/>
      <c r="D11" s="744"/>
      <c r="E11" s="744"/>
      <c r="F11" s="744"/>
      <c r="G11" s="744"/>
      <c r="H11" s="743"/>
    </row>
    <row r="12" spans="1:10 16374:16377" s="738" customFormat="1" ht="8.1" customHeight="1">
      <c r="A12" s="745"/>
      <c r="B12" s="746"/>
      <c r="C12" s="746"/>
      <c r="D12" s="726"/>
      <c r="E12" s="726"/>
      <c r="F12" s="726"/>
      <c r="G12" s="726"/>
    </row>
    <row r="13" spans="1:10 16374:16377" s="74" customFormat="1" ht="15" customHeight="1">
      <c r="A13" s="725"/>
      <c r="B13" s="345" t="s">
        <v>533</v>
      </c>
      <c r="C13" s="746"/>
      <c r="D13" s="422">
        <v>2022</v>
      </c>
      <c r="E13" s="747">
        <v>52</v>
      </c>
      <c r="F13" s="747"/>
      <c r="G13" s="747">
        <v>7613</v>
      </c>
      <c r="J13" s="725"/>
      <c r="XET13" s="764"/>
      <c r="XEU13" s="764"/>
      <c r="XEV13" s="764"/>
      <c r="XEW13" s="764"/>
    </row>
    <row r="14" spans="1:10 16374:16377" s="74" customFormat="1" ht="15" customHeight="1">
      <c r="A14" s="725"/>
      <c r="B14" s="748"/>
      <c r="C14" s="746"/>
      <c r="D14" s="422">
        <v>2023</v>
      </c>
      <c r="E14" s="747">
        <v>52</v>
      </c>
      <c r="F14" s="747"/>
      <c r="G14" s="747">
        <v>3954</v>
      </c>
      <c r="XET14" s="764"/>
      <c r="XEU14" s="764"/>
      <c r="XEV14" s="764"/>
      <c r="XEW14" s="764"/>
    </row>
    <row r="15" spans="1:10 16374:16377" s="74" customFormat="1" ht="15" customHeight="1">
      <c r="A15" s="725"/>
      <c r="B15" s="748"/>
      <c r="C15" s="746"/>
      <c r="D15" s="422">
        <v>2024</v>
      </c>
      <c r="E15" s="727" t="s">
        <v>634</v>
      </c>
      <c r="F15" s="727"/>
      <c r="G15" s="727" t="s">
        <v>634</v>
      </c>
      <c r="H15" s="749"/>
      <c r="XET15" s="764"/>
      <c r="XEU15" s="764"/>
      <c r="XEV15" s="764"/>
      <c r="XEW15" s="764"/>
    </row>
    <row r="16" spans="1:10 16374:16377" s="74" customFormat="1" ht="8.1" customHeight="1">
      <c r="A16" s="725"/>
      <c r="B16" s="748"/>
      <c r="C16" s="746"/>
      <c r="D16" s="425"/>
      <c r="E16" s="750"/>
      <c r="F16" s="750"/>
      <c r="G16" s="751"/>
      <c r="XET16" s="764"/>
      <c r="XEU16" s="764"/>
      <c r="XEV16" s="764"/>
      <c r="XEW16" s="764"/>
    </row>
    <row r="17" spans="1:17 16374:16377" s="74" customFormat="1" ht="15" customHeight="1">
      <c r="A17" s="725"/>
      <c r="B17" s="752" t="s">
        <v>6</v>
      </c>
      <c r="C17" s="725"/>
      <c r="D17" s="428">
        <v>2022</v>
      </c>
      <c r="E17" s="753">
        <v>5</v>
      </c>
      <c r="F17" s="753"/>
      <c r="G17" s="751">
        <v>720</v>
      </c>
      <c r="XET17" s="764"/>
      <c r="XEU17" s="764"/>
      <c r="XEV17" s="764"/>
      <c r="XEW17" s="764"/>
    </row>
    <row r="18" spans="1:17 16374:16377" s="74" customFormat="1" ht="15" customHeight="1">
      <c r="A18" s="725"/>
      <c r="B18" s="752"/>
      <c r="C18" s="725"/>
      <c r="D18" s="428">
        <v>2023</v>
      </c>
      <c r="E18" s="753">
        <v>5</v>
      </c>
      <c r="F18" s="753"/>
      <c r="G18" s="751">
        <v>314</v>
      </c>
      <c r="XET18" s="764"/>
      <c r="XEU18" s="764"/>
      <c r="XEV18" s="764"/>
      <c r="XEW18" s="764"/>
    </row>
    <row r="19" spans="1:17 16374:16377" s="74" customFormat="1" ht="15" customHeight="1">
      <c r="A19" s="725"/>
      <c r="B19" s="752"/>
      <c r="C19" s="725"/>
      <c r="D19" s="428">
        <v>2024</v>
      </c>
      <c r="E19" s="754" t="s">
        <v>634</v>
      </c>
      <c r="F19" s="754"/>
      <c r="G19" s="754" t="s">
        <v>634</v>
      </c>
      <c r="L19" s="755"/>
      <c r="XET19" s="764"/>
      <c r="XEU19" s="764"/>
      <c r="XEV19" s="764"/>
      <c r="XEW19" s="764"/>
    </row>
    <row r="20" spans="1:17 16374:16377" s="74" customFormat="1" ht="8.1" customHeight="1">
      <c r="A20" s="725"/>
      <c r="B20" s="752"/>
      <c r="C20" s="725"/>
      <c r="D20" s="425"/>
      <c r="E20" s="751"/>
      <c r="F20" s="751"/>
      <c r="G20" s="751"/>
      <c r="XET20" s="764"/>
      <c r="XEU20" s="764"/>
      <c r="XEV20" s="764"/>
      <c r="XEW20" s="764"/>
    </row>
    <row r="21" spans="1:17 16374:16377" s="74" customFormat="1" ht="15" customHeight="1">
      <c r="A21" s="725"/>
      <c r="B21" s="752" t="s">
        <v>7</v>
      </c>
      <c r="C21" s="725"/>
      <c r="D21" s="428">
        <v>2022</v>
      </c>
      <c r="E21" s="753">
        <v>5</v>
      </c>
      <c r="F21" s="753"/>
      <c r="G21" s="751">
        <v>815</v>
      </c>
      <c r="XET21" s="764"/>
      <c r="XEU21" s="764"/>
      <c r="XEV21" s="764"/>
      <c r="XEW21" s="764"/>
    </row>
    <row r="22" spans="1:17 16374:16377" s="725" customFormat="1" ht="15" customHeight="1">
      <c r="B22" s="752"/>
      <c r="D22" s="428">
        <v>2023</v>
      </c>
      <c r="E22" s="753">
        <v>5</v>
      </c>
      <c r="F22" s="753"/>
      <c r="G22" s="751">
        <v>382</v>
      </c>
      <c r="H22" s="74"/>
    </row>
    <row r="23" spans="1:17 16374:16377" s="74" customFormat="1" ht="15" customHeight="1">
      <c r="A23" s="725"/>
      <c r="B23" s="752"/>
      <c r="C23" s="725"/>
      <c r="D23" s="428">
        <v>2024</v>
      </c>
      <c r="E23" s="754" t="s">
        <v>634</v>
      </c>
      <c r="F23" s="754"/>
      <c r="G23" s="754" t="s">
        <v>634</v>
      </c>
      <c r="XET23" s="764"/>
      <c r="XEU23" s="764"/>
      <c r="XEV23" s="764"/>
      <c r="XEW23" s="764"/>
    </row>
    <row r="24" spans="1:17 16374:16377" s="74" customFormat="1" ht="8.1" customHeight="1">
      <c r="A24" s="725"/>
      <c r="B24" s="752"/>
      <c r="C24" s="725"/>
      <c r="D24" s="425"/>
      <c r="E24" s="751"/>
      <c r="F24" s="751"/>
      <c r="G24" s="751"/>
      <c r="XET24" s="764"/>
      <c r="XEU24" s="764"/>
      <c r="XEV24" s="764"/>
      <c r="XEW24" s="764"/>
    </row>
    <row r="25" spans="1:17 16374:16377" s="74" customFormat="1" ht="15" customHeight="1">
      <c r="A25" s="725"/>
      <c r="B25" s="752" t="s">
        <v>8</v>
      </c>
      <c r="C25" s="725"/>
      <c r="D25" s="428">
        <v>2022</v>
      </c>
      <c r="E25" s="753">
        <v>4</v>
      </c>
      <c r="F25" s="753"/>
      <c r="G25" s="751">
        <v>343</v>
      </c>
      <c r="XET25" s="764"/>
      <c r="XEU25" s="764"/>
      <c r="XEV25" s="764"/>
      <c r="XEW25" s="764"/>
    </row>
    <row r="26" spans="1:17 16374:16377" s="74" customFormat="1" ht="15" customHeight="1">
      <c r="A26" s="725"/>
      <c r="B26" s="752"/>
      <c r="C26" s="725"/>
      <c r="D26" s="428">
        <v>2023</v>
      </c>
      <c r="E26" s="753">
        <v>4</v>
      </c>
      <c r="F26" s="753"/>
      <c r="G26" s="751">
        <v>226</v>
      </c>
      <c r="XET26" s="764"/>
      <c r="XEU26" s="764"/>
      <c r="XEV26" s="764"/>
      <c r="XEW26" s="764"/>
    </row>
    <row r="27" spans="1:17 16374:16377" s="74" customFormat="1" ht="15" customHeight="1">
      <c r="A27" s="725"/>
      <c r="B27" s="752"/>
      <c r="C27" s="725"/>
      <c r="D27" s="428">
        <v>2024</v>
      </c>
      <c r="E27" s="754" t="s">
        <v>634</v>
      </c>
      <c r="F27" s="754"/>
      <c r="G27" s="754" t="s">
        <v>634</v>
      </c>
      <c r="XET27" s="764"/>
      <c r="XEU27" s="764"/>
      <c r="XEV27" s="764"/>
      <c r="XEW27" s="764"/>
    </row>
    <row r="28" spans="1:17 16374:16377" s="74" customFormat="1" ht="8.1" customHeight="1">
      <c r="A28" s="725"/>
      <c r="B28" s="752"/>
      <c r="C28" s="725"/>
      <c r="D28" s="425"/>
      <c r="E28" s="751"/>
      <c r="F28" s="751"/>
      <c r="G28" s="751"/>
      <c r="XET28" s="764"/>
      <c r="XEU28" s="764"/>
      <c r="XEV28" s="764"/>
      <c r="XEW28" s="764"/>
    </row>
    <row r="29" spans="1:17 16374:16377" s="74" customFormat="1" ht="15" customHeight="1">
      <c r="A29" s="725"/>
      <c r="B29" s="752" t="s">
        <v>9</v>
      </c>
      <c r="C29" s="725"/>
      <c r="D29" s="428">
        <v>2022</v>
      </c>
      <c r="E29" s="753">
        <v>1</v>
      </c>
      <c r="F29" s="753"/>
      <c r="G29" s="751">
        <v>230</v>
      </c>
      <c r="XET29" s="764"/>
      <c r="XEU29" s="764"/>
      <c r="XEV29" s="764"/>
      <c r="XEW29" s="764"/>
    </row>
    <row r="30" spans="1:17 16374:16377" s="74" customFormat="1" ht="15" customHeight="1">
      <c r="A30" s="725"/>
      <c r="B30" s="752"/>
      <c r="C30" s="725"/>
      <c r="D30" s="428">
        <v>2023</v>
      </c>
      <c r="E30" s="753">
        <v>1</v>
      </c>
      <c r="F30" s="753"/>
      <c r="G30" s="751">
        <v>106</v>
      </c>
      <c r="I30" s="748"/>
      <c r="J30" s="748"/>
      <c r="K30" s="748"/>
      <c r="L30" s="748"/>
      <c r="M30" s="748"/>
      <c r="N30" s="748"/>
      <c r="O30" s="748"/>
      <c r="P30" s="748"/>
      <c r="Q30" s="748"/>
      <c r="XET30" s="764"/>
      <c r="XEU30" s="764"/>
      <c r="XEV30" s="764"/>
      <c r="XEW30" s="764"/>
    </row>
    <row r="31" spans="1:17 16374:16377" s="74" customFormat="1" ht="15" customHeight="1">
      <c r="A31" s="725"/>
      <c r="B31" s="752"/>
      <c r="C31" s="725"/>
      <c r="D31" s="428">
        <v>2024</v>
      </c>
      <c r="E31" s="754" t="s">
        <v>634</v>
      </c>
      <c r="F31" s="754"/>
      <c r="G31" s="754" t="s">
        <v>634</v>
      </c>
      <c r="I31" s="748"/>
      <c r="J31" s="748"/>
      <c r="K31" s="748"/>
      <c r="L31" s="748"/>
      <c r="M31" s="748"/>
      <c r="N31" s="748"/>
      <c r="O31" s="748"/>
      <c r="P31" s="748"/>
      <c r="Q31" s="748"/>
      <c r="XET31" s="764"/>
      <c r="XEU31" s="764"/>
      <c r="XEV31" s="764"/>
      <c r="XEW31" s="764"/>
    </row>
    <row r="32" spans="1:17 16374:16377" s="74" customFormat="1" ht="8.1" customHeight="1">
      <c r="A32" s="725"/>
      <c r="B32" s="752"/>
      <c r="C32" s="725"/>
      <c r="D32" s="425"/>
      <c r="E32" s="751"/>
      <c r="F32" s="751"/>
      <c r="G32" s="751"/>
      <c r="I32" s="748"/>
      <c r="J32" s="748"/>
      <c r="K32" s="748"/>
      <c r="L32" s="748"/>
      <c r="M32" s="748"/>
      <c r="N32" s="748"/>
      <c r="O32" s="748"/>
      <c r="P32" s="748"/>
      <c r="Q32" s="748"/>
      <c r="XET32" s="764"/>
      <c r="XEU32" s="764"/>
      <c r="XEV32" s="764"/>
      <c r="XEW32" s="764"/>
    </row>
    <row r="33" spans="1:17 16374:16377" s="74" customFormat="1" ht="15" customHeight="1">
      <c r="A33" s="725"/>
      <c r="B33" s="752" t="s">
        <v>10</v>
      </c>
      <c r="C33" s="725"/>
      <c r="D33" s="428">
        <v>2022</v>
      </c>
      <c r="E33" s="753">
        <v>3</v>
      </c>
      <c r="F33" s="753"/>
      <c r="G33" s="751">
        <v>471</v>
      </c>
      <c r="I33" s="748"/>
      <c r="J33" s="748"/>
      <c r="K33" s="748"/>
      <c r="L33" s="748"/>
      <c r="M33" s="748"/>
      <c r="N33" s="748"/>
      <c r="O33" s="748"/>
      <c r="P33" s="748"/>
      <c r="Q33" s="748"/>
      <c r="XET33" s="764"/>
      <c r="XEU33" s="764"/>
      <c r="XEV33" s="764"/>
      <c r="XEW33" s="764"/>
    </row>
    <row r="34" spans="1:17 16374:16377" s="74" customFormat="1" ht="15" customHeight="1">
      <c r="A34" s="725"/>
      <c r="B34" s="752"/>
      <c r="C34" s="725"/>
      <c r="D34" s="428">
        <v>2023</v>
      </c>
      <c r="E34" s="753">
        <v>3</v>
      </c>
      <c r="F34" s="753"/>
      <c r="G34" s="751">
        <v>313</v>
      </c>
      <c r="I34" s="748"/>
      <c r="J34" s="748"/>
      <c r="K34" s="748"/>
      <c r="L34" s="748"/>
      <c r="M34" s="748"/>
      <c r="N34" s="748"/>
      <c r="O34" s="748"/>
      <c r="P34" s="748"/>
      <c r="Q34" s="748"/>
      <c r="XET34" s="764"/>
      <c r="XEU34" s="764"/>
      <c r="XEV34" s="764"/>
      <c r="XEW34" s="764"/>
    </row>
    <row r="35" spans="1:17 16374:16377" s="74" customFormat="1" ht="15" customHeight="1">
      <c r="A35" s="725"/>
      <c r="B35" s="752"/>
      <c r="C35" s="725"/>
      <c r="D35" s="428">
        <v>2024</v>
      </c>
      <c r="E35" s="754" t="s">
        <v>634</v>
      </c>
      <c r="F35" s="754"/>
      <c r="G35" s="754" t="s">
        <v>634</v>
      </c>
      <c r="I35" s="748"/>
      <c r="J35" s="748"/>
      <c r="K35" s="748"/>
      <c r="L35" s="748"/>
      <c r="M35" s="748"/>
      <c r="N35" s="748"/>
      <c r="O35" s="748"/>
      <c r="P35" s="748"/>
      <c r="Q35" s="748"/>
      <c r="XET35" s="764"/>
      <c r="XEU35" s="764"/>
      <c r="XEV35" s="764"/>
      <c r="XEW35" s="764"/>
    </row>
    <row r="36" spans="1:17 16374:16377" s="74" customFormat="1" ht="8.1" customHeight="1">
      <c r="A36" s="725"/>
      <c r="B36" s="752"/>
      <c r="C36" s="725"/>
      <c r="D36" s="429"/>
      <c r="E36" s="751"/>
      <c r="F36" s="751"/>
      <c r="G36" s="751"/>
      <c r="I36" s="748"/>
      <c r="J36" s="748"/>
      <c r="K36" s="748"/>
      <c r="L36" s="748"/>
      <c r="M36" s="748"/>
      <c r="N36" s="748"/>
      <c r="O36" s="748"/>
      <c r="P36" s="748"/>
      <c r="Q36" s="748"/>
      <c r="XET36" s="764"/>
      <c r="XEU36" s="764"/>
      <c r="XEV36" s="764"/>
      <c r="XEW36" s="764"/>
    </row>
    <row r="37" spans="1:17 16374:16377" s="74" customFormat="1" ht="15" customHeight="1">
      <c r="A37" s="725"/>
      <c r="B37" s="752" t="s">
        <v>11</v>
      </c>
      <c r="C37" s="725"/>
      <c r="D37" s="428">
        <v>2022</v>
      </c>
      <c r="E37" s="753">
        <v>4</v>
      </c>
      <c r="F37" s="753"/>
      <c r="G37" s="751">
        <v>490</v>
      </c>
      <c r="I37" s="748"/>
      <c r="J37" s="748"/>
      <c r="K37" s="748"/>
      <c r="L37" s="748"/>
      <c r="M37" s="748"/>
      <c r="N37" s="748"/>
      <c r="O37" s="748"/>
      <c r="P37" s="748"/>
      <c r="Q37" s="748"/>
      <c r="XET37" s="764"/>
      <c r="XEU37" s="764"/>
      <c r="XEV37" s="764"/>
      <c r="XEW37" s="764"/>
    </row>
    <row r="38" spans="1:17 16374:16377" s="74" customFormat="1" ht="15" customHeight="1">
      <c r="A38" s="725"/>
      <c r="B38" s="752"/>
      <c r="C38" s="725"/>
      <c r="D38" s="428">
        <v>2023</v>
      </c>
      <c r="E38" s="753">
        <v>4</v>
      </c>
      <c r="F38" s="753"/>
      <c r="G38" s="751">
        <v>227</v>
      </c>
      <c r="I38" s="748"/>
      <c r="J38" s="748"/>
      <c r="K38" s="748"/>
      <c r="L38" s="748"/>
      <c r="M38" s="748"/>
      <c r="N38" s="748"/>
      <c r="O38" s="748"/>
      <c r="P38" s="748"/>
      <c r="Q38" s="748"/>
      <c r="XET38" s="764"/>
      <c r="XEU38" s="764"/>
      <c r="XEV38" s="764"/>
      <c r="XEW38" s="764"/>
    </row>
    <row r="39" spans="1:17 16374:16377" s="74" customFormat="1" ht="15" customHeight="1">
      <c r="A39" s="725"/>
      <c r="B39" s="752"/>
      <c r="C39" s="725"/>
      <c r="D39" s="428">
        <v>2024</v>
      </c>
      <c r="E39" s="754" t="s">
        <v>634</v>
      </c>
      <c r="F39" s="754"/>
      <c r="G39" s="754" t="s">
        <v>634</v>
      </c>
      <c r="I39" s="748"/>
      <c r="J39" s="748"/>
      <c r="K39" s="748"/>
      <c r="L39" s="748"/>
      <c r="M39" s="748"/>
      <c r="N39" s="748"/>
      <c r="O39" s="748"/>
      <c r="P39" s="748"/>
      <c r="Q39" s="748"/>
      <c r="XET39" s="764"/>
      <c r="XEU39" s="764"/>
      <c r="XEV39" s="764"/>
      <c r="XEW39" s="764"/>
    </row>
    <row r="40" spans="1:17 16374:16377" s="74" customFormat="1" ht="8.1" customHeight="1">
      <c r="A40" s="725"/>
      <c r="B40" s="752"/>
      <c r="C40" s="725"/>
      <c r="D40" s="429"/>
      <c r="E40" s="751"/>
      <c r="F40" s="751"/>
      <c r="G40" s="751"/>
      <c r="I40" s="748"/>
      <c r="J40" s="748"/>
      <c r="K40" s="748"/>
      <c r="L40" s="748"/>
      <c r="M40" s="748"/>
      <c r="N40" s="748"/>
      <c r="O40" s="748"/>
      <c r="P40" s="748"/>
      <c r="Q40" s="748"/>
      <c r="XET40" s="764"/>
      <c r="XEU40" s="764"/>
      <c r="XEV40" s="764"/>
      <c r="XEW40" s="764"/>
    </row>
    <row r="41" spans="1:17 16374:16377" s="74" customFormat="1" ht="15" customHeight="1">
      <c r="A41" s="725"/>
      <c r="B41" s="752" t="s">
        <v>14</v>
      </c>
      <c r="C41" s="725"/>
      <c r="D41" s="428">
        <v>2022</v>
      </c>
      <c r="E41" s="753">
        <v>3</v>
      </c>
      <c r="F41" s="753"/>
      <c r="G41" s="751">
        <v>782</v>
      </c>
      <c r="I41" s="748"/>
      <c r="J41" s="748"/>
      <c r="K41" s="748"/>
      <c r="L41" s="748"/>
      <c r="M41" s="748"/>
      <c r="N41" s="748"/>
      <c r="O41" s="748"/>
      <c r="P41" s="748"/>
      <c r="Q41" s="748"/>
      <c r="XET41" s="764"/>
      <c r="XEU41" s="764"/>
      <c r="XEV41" s="764"/>
      <c r="XEW41" s="764"/>
    </row>
    <row r="42" spans="1:17 16374:16377" s="74" customFormat="1" ht="15" customHeight="1">
      <c r="A42" s="725"/>
      <c r="B42" s="752"/>
      <c r="C42" s="725"/>
      <c r="D42" s="428">
        <v>2023</v>
      </c>
      <c r="E42" s="753">
        <v>3</v>
      </c>
      <c r="F42" s="753"/>
      <c r="G42" s="751">
        <v>380</v>
      </c>
      <c r="I42" s="748"/>
      <c r="J42" s="748"/>
      <c r="K42" s="748"/>
      <c r="L42" s="748"/>
      <c r="M42" s="748"/>
      <c r="N42" s="748"/>
      <c r="O42" s="748"/>
      <c r="P42" s="748"/>
      <c r="Q42" s="748"/>
      <c r="XET42" s="764"/>
      <c r="XEU42" s="764"/>
      <c r="XEV42" s="764"/>
      <c r="XEW42" s="764"/>
    </row>
    <row r="43" spans="1:17 16374:16377" s="74" customFormat="1" ht="15" customHeight="1">
      <c r="A43" s="725"/>
      <c r="B43" s="752"/>
      <c r="C43" s="725"/>
      <c r="D43" s="428">
        <v>2024</v>
      </c>
      <c r="E43" s="754" t="s">
        <v>634</v>
      </c>
      <c r="F43" s="754"/>
      <c r="G43" s="754" t="s">
        <v>634</v>
      </c>
      <c r="I43" s="748"/>
      <c r="J43" s="748"/>
      <c r="K43" s="748"/>
      <c r="L43" s="748"/>
      <c r="M43" s="748"/>
      <c r="N43" s="748"/>
      <c r="O43" s="748"/>
      <c r="P43" s="748"/>
      <c r="Q43" s="748"/>
      <c r="XET43" s="764"/>
      <c r="XEU43" s="764"/>
      <c r="XEV43" s="764"/>
      <c r="XEW43" s="764"/>
    </row>
    <row r="44" spans="1:17 16374:16377" s="74" customFormat="1" ht="8.1" customHeight="1">
      <c r="A44" s="725"/>
      <c r="B44" s="752"/>
      <c r="C44" s="725"/>
      <c r="D44" s="429"/>
      <c r="E44" s="756"/>
      <c r="F44" s="753"/>
      <c r="G44" s="751"/>
      <c r="I44" s="748"/>
      <c r="J44" s="748"/>
      <c r="K44" s="748"/>
      <c r="L44" s="748"/>
      <c r="M44" s="748"/>
      <c r="N44" s="748"/>
      <c r="O44" s="748"/>
      <c r="P44" s="748"/>
      <c r="Q44" s="748"/>
      <c r="XET44" s="764"/>
      <c r="XEU44" s="764"/>
      <c r="XEV44" s="764"/>
      <c r="XEW44" s="764"/>
    </row>
    <row r="45" spans="1:17 16374:16377" s="74" customFormat="1" ht="15" customHeight="1">
      <c r="A45" s="725"/>
      <c r="B45" s="752" t="s">
        <v>12</v>
      </c>
      <c r="C45" s="725"/>
      <c r="D45" s="428">
        <v>2022</v>
      </c>
      <c r="E45" s="753">
        <v>5</v>
      </c>
      <c r="F45" s="753"/>
      <c r="G45" s="751">
        <v>636</v>
      </c>
      <c r="I45" s="748"/>
      <c r="J45" s="748"/>
      <c r="K45" s="748"/>
      <c r="L45" s="748"/>
      <c r="M45" s="748"/>
      <c r="N45" s="748"/>
      <c r="O45" s="748"/>
      <c r="P45" s="748"/>
      <c r="Q45" s="748"/>
      <c r="XET45" s="764"/>
      <c r="XEU45" s="764"/>
      <c r="XEV45" s="764"/>
      <c r="XEW45" s="764"/>
    </row>
    <row r="46" spans="1:17 16374:16377" s="74" customFormat="1" ht="15" customHeight="1">
      <c r="A46" s="725"/>
      <c r="B46" s="752"/>
      <c r="C46" s="725"/>
      <c r="D46" s="428">
        <v>2023</v>
      </c>
      <c r="E46" s="753">
        <v>5</v>
      </c>
      <c r="F46" s="753"/>
      <c r="G46" s="751">
        <v>335</v>
      </c>
      <c r="I46" s="748"/>
      <c r="J46" s="748"/>
      <c r="K46" s="748"/>
      <c r="L46" s="748"/>
      <c r="M46" s="748"/>
      <c r="N46" s="748"/>
      <c r="O46" s="748"/>
      <c r="P46" s="748"/>
      <c r="Q46" s="748"/>
      <c r="XET46" s="764"/>
      <c r="XEU46" s="764"/>
      <c r="XEV46" s="764"/>
      <c r="XEW46" s="764"/>
    </row>
    <row r="47" spans="1:17 16374:16377" s="74" customFormat="1" ht="15" customHeight="1">
      <c r="A47" s="725"/>
      <c r="B47" s="752"/>
      <c r="C47" s="725"/>
      <c r="D47" s="428">
        <v>2024</v>
      </c>
      <c r="E47" s="754" t="s">
        <v>634</v>
      </c>
      <c r="F47" s="754"/>
      <c r="G47" s="754" t="s">
        <v>634</v>
      </c>
      <c r="I47" s="748"/>
      <c r="J47" s="748"/>
      <c r="K47" s="748"/>
      <c r="L47" s="748"/>
      <c r="M47" s="748"/>
      <c r="N47" s="748"/>
      <c r="O47" s="748"/>
      <c r="P47" s="748"/>
      <c r="Q47" s="748"/>
      <c r="XET47" s="764"/>
      <c r="XEU47" s="764"/>
      <c r="XEV47" s="764"/>
      <c r="XEW47" s="764"/>
    </row>
    <row r="48" spans="1:17 16374:16377" s="74" customFormat="1" ht="8.1" customHeight="1">
      <c r="A48" s="725"/>
      <c r="B48" s="752"/>
      <c r="C48" s="725"/>
      <c r="D48" s="429"/>
      <c r="E48" s="756"/>
      <c r="F48" s="753"/>
      <c r="G48" s="751"/>
      <c r="I48" s="748"/>
      <c r="J48" s="748"/>
      <c r="K48" s="748"/>
      <c r="L48" s="748"/>
      <c r="M48" s="748"/>
      <c r="N48" s="748"/>
      <c r="O48" s="748"/>
      <c r="P48" s="748"/>
      <c r="Q48" s="748"/>
      <c r="XET48" s="764"/>
      <c r="XEU48" s="764"/>
      <c r="XEV48" s="764"/>
      <c r="XEW48" s="764"/>
    </row>
    <row r="49" spans="1:17 16374:16377" s="74" customFormat="1" ht="15" customHeight="1">
      <c r="A49" s="725"/>
      <c r="B49" s="752" t="s">
        <v>13</v>
      </c>
      <c r="C49" s="725"/>
      <c r="D49" s="428">
        <v>2022</v>
      </c>
      <c r="E49" s="754">
        <v>1</v>
      </c>
      <c r="F49" s="754"/>
      <c r="G49" s="751">
        <v>166</v>
      </c>
      <c r="I49" s="748"/>
      <c r="J49" s="748"/>
      <c r="K49" s="748"/>
      <c r="L49" s="748"/>
      <c r="M49" s="748"/>
      <c r="N49" s="748"/>
      <c r="O49" s="748"/>
      <c r="P49" s="748"/>
      <c r="Q49" s="748"/>
      <c r="XET49" s="764"/>
      <c r="XEU49" s="764"/>
      <c r="XEV49" s="764"/>
      <c r="XEW49" s="764"/>
    </row>
    <row r="50" spans="1:17 16374:16377" s="74" customFormat="1" ht="15" customHeight="1">
      <c r="A50" s="725"/>
      <c r="B50" s="752"/>
      <c r="C50" s="725"/>
      <c r="D50" s="428">
        <v>2023</v>
      </c>
      <c r="E50" s="753">
        <v>1</v>
      </c>
      <c r="F50" s="753"/>
      <c r="G50" s="751">
        <v>59</v>
      </c>
      <c r="I50" s="748"/>
      <c r="J50" s="748"/>
      <c r="K50" s="748"/>
      <c r="L50" s="748"/>
      <c r="M50" s="748"/>
      <c r="N50" s="748"/>
      <c r="O50" s="748"/>
      <c r="P50" s="748"/>
      <c r="Q50" s="748"/>
      <c r="XET50" s="764"/>
      <c r="XEU50" s="764"/>
      <c r="XEV50" s="764"/>
      <c r="XEW50" s="764"/>
    </row>
    <row r="51" spans="1:17 16374:16377" s="74" customFormat="1" ht="15" customHeight="1">
      <c r="A51" s="725"/>
      <c r="B51" s="752"/>
      <c r="C51" s="725"/>
      <c r="D51" s="428">
        <v>2024</v>
      </c>
      <c r="E51" s="754" t="s">
        <v>634</v>
      </c>
      <c r="F51" s="754"/>
      <c r="G51" s="754" t="s">
        <v>634</v>
      </c>
      <c r="XET51" s="764"/>
      <c r="XEU51" s="764"/>
      <c r="XEV51" s="764"/>
      <c r="XEW51" s="764"/>
    </row>
    <row r="52" spans="1:17 16374:16377" s="74" customFormat="1" ht="8.1" customHeight="1">
      <c r="A52" s="725"/>
      <c r="B52" s="752"/>
      <c r="C52" s="725"/>
      <c r="D52" s="429"/>
      <c r="E52" s="756"/>
      <c r="F52" s="753"/>
      <c r="G52" s="751"/>
      <c r="I52" s="748"/>
      <c r="J52" s="748"/>
      <c r="K52" s="748"/>
      <c r="L52" s="748"/>
      <c r="M52" s="748"/>
      <c r="N52" s="748"/>
      <c r="O52" s="748"/>
      <c r="P52" s="748"/>
      <c r="Q52" s="748"/>
      <c r="XET52" s="764"/>
      <c r="XEU52" s="764"/>
      <c r="XEV52" s="764"/>
      <c r="XEW52" s="764"/>
    </row>
    <row r="53" spans="1:17 16374:16377" s="74" customFormat="1" ht="15" customHeight="1">
      <c r="A53" s="725"/>
      <c r="B53" s="752" t="s">
        <v>17</v>
      </c>
      <c r="C53" s="725"/>
      <c r="D53" s="428">
        <v>2022</v>
      </c>
      <c r="E53" s="754">
        <v>5</v>
      </c>
      <c r="F53" s="754"/>
      <c r="G53" s="751">
        <v>1265</v>
      </c>
      <c r="I53" s="748"/>
      <c r="J53" s="748"/>
      <c r="K53" s="748"/>
      <c r="L53" s="748"/>
      <c r="M53" s="748"/>
      <c r="N53" s="748"/>
      <c r="O53" s="748"/>
      <c r="P53" s="748"/>
      <c r="Q53" s="748"/>
      <c r="XET53" s="764"/>
      <c r="XEU53" s="764"/>
      <c r="XEV53" s="764"/>
      <c r="XEW53" s="764"/>
    </row>
    <row r="54" spans="1:17 16374:16377" s="74" customFormat="1" ht="15" customHeight="1">
      <c r="A54" s="725"/>
      <c r="B54" s="752"/>
      <c r="C54" s="725"/>
      <c r="D54" s="428">
        <v>2023</v>
      </c>
      <c r="E54" s="753">
        <v>4</v>
      </c>
      <c r="F54" s="753"/>
      <c r="G54" s="751">
        <v>458</v>
      </c>
      <c r="I54" s="748"/>
      <c r="J54" s="748"/>
      <c r="K54" s="748"/>
      <c r="L54" s="748"/>
      <c r="M54" s="748"/>
      <c r="N54" s="748"/>
      <c r="O54" s="748"/>
      <c r="P54" s="748"/>
      <c r="Q54" s="748"/>
      <c r="XET54" s="764"/>
      <c r="XEU54" s="764"/>
      <c r="XEV54" s="764"/>
      <c r="XEW54" s="764"/>
    </row>
    <row r="55" spans="1:17 16374:16377" s="74" customFormat="1" ht="15" customHeight="1">
      <c r="A55" s="725"/>
      <c r="B55" s="752"/>
      <c r="C55" s="725"/>
      <c r="D55" s="428">
        <v>2024</v>
      </c>
      <c r="E55" s="754" t="s">
        <v>634</v>
      </c>
      <c r="F55" s="754"/>
      <c r="G55" s="754" t="s">
        <v>634</v>
      </c>
      <c r="XET55" s="764"/>
      <c r="XEU55" s="764"/>
      <c r="XEV55" s="764"/>
      <c r="XEW55" s="764"/>
    </row>
    <row r="56" spans="1:17 16374:16377" s="74" customFormat="1" ht="8.1" customHeight="1">
      <c r="A56" s="725"/>
      <c r="B56" s="752"/>
      <c r="C56" s="725"/>
      <c r="D56" s="429"/>
      <c r="E56" s="756"/>
      <c r="F56" s="753"/>
      <c r="G56" s="751"/>
      <c r="I56" s="748"/>
      <c r="J56" s="748"/>
      <c r="K56" s="748"/>
      <c r="L56" s="748"/>
      <c r="M56" s="748"/>
      <c r="N56" s="748"/>
      <c r="O56" s="748"/>
      <c r="P56" s="748"/>
      <c r="Q56" s="748"/>
      <c r="XET56" s="764"/>
      <c r="XEU56" s="764"/>
      <c r="XEV56" s="764"/>
      <c r="XEW56" s="764"/>
    </row>
    <row r="57" spans="1:17 16374:16377" s="74" customFormat="1" ht="15" customHeight="1">
      <c r="A57" s="725"/>
      <c r="B57" s="752" t="s">
        <v>18</v>
      </c>
      <c r="C57" s="725"/>
      <c r="D57" s="428">
        <v>2022</v>
      </c>
      <c r="E57" s="753">
        <v>4</v>
      </c>
      <c r="F57" s="753"/>
      <c r="G57" s="751">
        <v>408</v>
      </c>
      <c r="I57" s="748"/>
      <c r="J57" s="748"/>
      <c r="K57" s="748"/>
      <c r="L57" s="748"/>
      <c r="M57" s="748"/>
      <c r="N57" s="748"/>
      <c r="O57" s="748"/>
      <c r="P57" s="748"/>
      <c r="Q57" s="748"/>
      <c r="XET57" s="764"/>
      <c r="XEU57" s="764"/>
      <c r="XEV57" s="764"/>
      <c r="XEW57" s="764"/>
    </row>
    <row r="58" spans="1:17 16374:16377" s="74" customFormat="1" ht="15" customHeight="1">
      <c r="A58" s="725"/>
      <c r="B58" s="752"/>
      <c r="C58" s="725"/>
      <c r="D58" s="428">
        <v>2023</v>
      </c>
      <c r="E58" s="753">
        <v>4</v>
      </c>
      <c r="F58" s="753"/>
      <c r="G58" s="751">
        <v>310</v>
      </c>
      <c r="I58" s="748"/>
      <c r="J58" s="748"/>
      <c r="K58" s="748"/>
      <c r="L58" s="748"/>
      <c r="M58" s="748"/>
      <c r="N58" s="748"/>
      <c r="O58" s="748"/>
      <c r="P58" s="748"/>
      <c r="Q58" s="748"/>
      <c r="XET58" s="764"/>
      <c r="XEU58" s="764"/>
      <c r="XEV58" s="764"/>
      <c r="XEW58" s="764"/>
    </row>
    <row r="59" spans="1:17 16374:16377" s="74" customFormat="1" ht="15" customHeight="1">
      <c r="A59" s="725"/>
      <c r="B59" s="752"/>
      <c r="C59" s="725"/>
      <c r="D59" s="428">
        <v>2024</v>
      </c>
      <c r="E59" s="754" t="s">
        <v>634</v>
      </c>
      <c r="F59" s="754"/>
      <c r="G59" s="754" t="s">
        <v>634</v>
      </c>
      <c r="I59" s="748"/>
      <c r="J59" s="748"/>
      <c r="K59" s="748"/>
      <c r="L59" s="748"/>
      <c r="M59" s="748"/>
      <c r="N59" s="748"/>
      <c r="O59" s="748"/>
      <c r="P59" s="748"/>
      <c r="Q59" s="748"/>
      <c r="XET59" s="764"/>
      <c r="XEU59" s="764"/>
      <c r="XEV59" s="764"/>
      <c r="XEW59" s="764"/>
    </row>
    <row r="60" spans="1:17 16374:16377" s="74" customFormat="1" ht="8.1" customHeight="1">
      <c r="A60" s="725"/>
      <c r="B60" s="752"/>
      <c r="C60" s="725"/>
      <c r="D60" s="429"/>
      <c r="E60" s="756"/>
      <c r="F60" s="753"/>
      <c r="G60" s="751"/>
      <c r="I60" s="748"/>
      <c r="J60" s="748"/>
      <c r="K60" s="748"/>
      <c r="L60" s="748"/>
      <c r="M60" s="748"/>
      <c r="N60" s="748"/>
      <c r="O60" s="748"/>
      <c r="P60" s="748"/>
      <c r="Q60" s="748"/>
      <c r="XET60" s="764"/>
      <c r="XEU60" s="764"/>
      <c r="XEV60" s="764"/>
      <c r="XEW60" s="764"/>
    </row>
    <row r="61" spans="1:17 16374:16377" s="74" customFormat="1" ht="15" customHeight="1">
      <c r="A61" s="725"/>
      <c r="B61" s="752" t="s">
        <v>15</v>
      </c>
      <c r="C61" s="725"/>
      <c r="D61" s="428">
        <v>2022</v>
      </c>
      <c r="E61" s="754">
        <v>6</v>
      </c>
      <c r="F61" s="754"/>
      <c r="G61" s="751">
        <v>538</v>
      </c>
      <c r="I61" s="748"/>
      <c r="J61" s="748"/>
      <c r="K61" s="748"/>
      <c r="L61" s="748"/>
      <c r="M61" s="748"/>
      <c r="N61" s="748"/>
      <c r="O61" s="748"/>
      <c r="P61" s="748"/>
      <c r="Q61" s="748"/>
      <c r="XET61" s="764"/>
      <c r="XEU61" s="764"/>
      <c r="XEV61" s="764"/>
      <c r="XEW61" s="764"/>
    </row>
    <row r="62" spans="1:17 16374:16377" s="74" customFormat="1" ht="15" customHeight="1">
      <c r="A62" s="725"/>
      <c r="B62" s="752"/>
      <c r="C62" s="725"/>
      <c r="D62" s="428">
        <v>2023</v>
      </c>
      <c r="E62" s="753">
        <v>6</v>
      </c>
      <c r="F62" s="753"/>
      <c r="G62" s="751">
        <v>416</v>
      </c>
      <c r="I62" s="748"/>
      <c r="J62" s="748"/>
      <c r="K62" s="748"/>
      <c r="L62" s="748"/>
      <c r="M62" s="748"/>
      <c r="N62" s="748"/>
      <c r="O62" s="748"/>
      <c r="P62" s="748"/>
      <c r="Q62" s="748"/>
      <c r="XET62" s="764"/>
      <c r="XEU62" s="764"/>
      <c r="XEV62" s="764"/>
      <c r="XEW62" s="764"/>
    </row>
    <row r="63" spans="1:17 16374:16377" s="74" customFormat="1" ht="15" customHeight="1">
      <c r="A63" s="725"/>
      <c r="B63" s="752"/>
      <c r="C63" s="725"/>
      <c r="D63" s="428">
        <v>2024</v>
      </c>
      <c r="E63" s="754" t="s">
        <v>634</v>
      </c>
      <c r="F63" s="754"/>
      <c r="G63" s="754" t="s">
        <v>634</v>
      </c>
      <c r="XET63" s="764"/>
      <c r="XEU63" s="764"/>
      <c r="XEV63" s="764"/>
      <c r="XEW63" s="764"/>
    </row>
    <row r="64" spans="1:17 16374:16377" s="74" customFormat="1" ht="8.1" customHeight="1">
      <c r="A64" s="725"/>
      <c r="B64" s="752"/>
      <c r="C64" s="725"/>
      <c r="D64" s="429"/>
      <c r="E64" s="756"/>
      <c r="F64" s="753"/>
      <c r="G64" s="751"/>
      <c r="I64" s="748"/>
      <c r="J64" s="748"/>
      <c r="K64" s="748"/>
      <c r="L64" s="748"/>
      <c r="M64" s="748"/>
      <c r="N64" s="748"/>
      <c r="O64" s="748"/>
      <c r="P64" s="748"/>
      <c r="Q64" s="748"/>
    </row>
    <row r="65" spans="1:17" s="74" customFormat="1" ht="15" customHeight="1">
      <c r="A65" s="725"/>
      <c r="B65" s="752" t="s">
        <v>16</v>
      </c>
      <c r="C65" s="725"/>
      <c r="D65" s="428">
        <v>2022</v>
      </c>
      <c r="E65" s="754">
        <v>4</v>
      </c>
      <c r="F65" s="754"/>
      <c r="G65" s="751">
        <v>320</v>
      </c>
      <c r="I65" s="748"/>
      <c r="J65" s="748"/>
      <c r="K65" s="748"/>
      <c r="L65" s="748"/>
      <c r="M65" s="748"/>
      <c r="N65" s="748"/>
      <c r="O65" s="748"/>
      <c r="P65" s="748"/>
      <c r="Q65" s="748"/>
    </row>
    <row r="66" spans="1:17" s="74" customFormat="1" ht="15" customHeight="1">
      <c r="A66" s="725"/>
      <c r="B66" s="748"/>
      <c r="C66" s="725"/>
      <c r="D66" s="428">
        <v>2023</v>
      </c>
      <c r="E66" s="753">
        <v>4</v>
      </c>
      <c r="F66" s="753"/>
      <c r="G66" s="751">
        <v>190</v>
      </c>
      <c r="I66" s="748"/>
      <c r="J66" s="748"/>
      <c r="K66" s="748"/>
      <c r="L66" s="748"/>
      <c r="M66" s="748"/>
      <c r="N66" s="748"/>
      <c r="O66" s="748"/>
      <c r="P66" s="748"/>
      <c r="Q66" s="748"/>
    </row>
    <row r="67" spans="1:17" s="74" customFormat="1" ht="15" customHeight="1">
      <c r="A67" s="725"/>
      <c r="B67" s="748"/>
      <c r="C67" s="725"/>
      <c r="D67" s="428">
        <v>2024</v>
      </c>
      <c r="E67" s="754" t="s">
        <v>634</v>
      </c>
      <c r="F67" s="754"/>
      <c r="G67" s="754" t="s">
        <v>634</v>
      </c>
    </row>
    <row r="68" spans="1:17" s="74" customFormat="1" ht="8.1" customHeight="1">
      <c r="A68" s="725"/>
      <c r="B68" s="752"/>
      <c r="C68" s="725"/>
      <c r="D68" s="429"/>
      <c r="E68" s="756"/>
      <c r="F68" s="753"/>
      <c r="G68" s="751"/>
      <c r="I68" s="748"/>
      <c r="J68" s="748"/>
      <c r="K68" s="748"/>
      <c r="L68" s="748"/>
      <c r="M68" s="748"/>
      <c r="N68" s="748"/>
      <c r="O68" s="748"/>
      <c r="P68" s="748"/>
      <c r="Q68" s="748"/>
    </row>
    <row r="69" spans="1:17" s="74" customFormat="1" ht="15" customHeight="1">
      <c r="A69" s="725"/>
      <c r="B69" s="752" t="s">
        <v>20</v>
      </c>
      <c r="C69" s="725"/>
      <c r="D69" s="428">
        <v>2022</v>
      </c>
      <c r="E69" s="754">
        <v>2</v>
      </c>
      <c r="F69" s="754"/>
      <c r="G69" s="751">
        <v>429</v>
      </c>
      <c r="I69" s="748"/>
      <c r="J69" s="748"/>
      <c r="K69" s="748"/>
      <c r="L69" s="748"/>
      <c r="M69" s="748"/>
      <c r="N69" s="748"/>
      <c r="O69" s="748"/>
      <c r="P69" s="748"/>
      <c r="Q69" s="748"/>
    </row>
    <row r="70" spans="1:17" s="74" customFormat="1" ht="15" customHeight="1">
      <c r="A70" s="725"/>
      <c r="B70" s="748"/>
      <c r="C70" s="725"/>
      <c r="D70" s="428">
        <v>2023</v>
      </c>
      <c r="E70" s="74">
        <v>3</v>
      </c>
      <c r="G70" s="751">
        <v>238</v>
      </c>
      <c r="I70" s="748"/>
      <c r="J70" s="748"/>
      <c r="K70" s="748"/>
      <c r="L70" s="748"/>
      <c r="M70" s="748"/>
      <c r="N70" s="748"/>
      <c r="O70" s="748"/>
      <c r="P70" s="748"/>
      <c r="Q70" s="748"/>
    </row>
    <row r="71" spans="1:17" s="74" customFormat="1" ht="15" customHeight="1">
      <c r="A71" s="725"/>
      <c r="B71" s="748"/>
      <c r="C71" s="725"/>
      <c r="D71" s="428">
        <v>2024</v>
      </c>
      <c r="E71" s="754" t="s">
        <v>634</v>
      </c>
      <c r="F71" s="754"/>
      <c r="G71" s="754" t="s">
        <v>634</v>
      </c>
    </row>
    <row r="72" spans="1:17" s="74" customFormat="1" ht="8.1" customHeight="1" thickBot="1">
      <c r="A72" s="757"/>
      <c r="B72" s="758"/>
      <c r="C72" s="758"/>
      <c r="D72" s="759"/>
      <c r="E72" s="760"/>
      <c r="F72" s="760"/>
      <c r="G72" s="760"/>
      <c r="H72" s="757"/>
    </row>
    <row r="73" spans="1:17" s="74" customFormat="1" ht="15" customHeight="1">
      <c r="B73" s="725"/>
      <c r="C73" s="725"/>
      <c r="D73" s="726"/>
      <c r="E73" s="727"/>
      <c r="F73" s="727"/>
      <c r="G73" s="727"/>
      <c r="H73" s="761" t="s">
        <v>415</v>
      </c>
    </row>
    <row r="74" spans="1:17" s="74" customFormat="1" ht="15" customHeight="1">
      <c r="B74" s="725"/>
      <c r="C74" s="725"/>
      <c r="D74" s="726"/>
      <c r="E74" s="727"/>
      <c r="F74" s="727"/>
      <c r="G74" s="727"/>
      <c r="H74" s="762" t="s">
        <v>635</v>
      </c>
    </row>
    <row r="78" spans="1:17" s="74" customFormat="1" ht="15" customHeight="1">
      <c r="B78" s="725"/>
      <c r="C78" s="725"/>
      <c r="D78" s="763"/>
      <c r="E78" s="748"/>
      <c r="F78" s="748"/>
      <c r="G78" s="748"/>
      <c r="H78" s="748"/>
      <c r="I78" s="748"/>
    </row>
    <row r="79" spans="1:17" s="74" customFormat="1" ht="15" customHeight="1">
      <c r="B79" s="725"/>
      <c r="C79" s="725"/>
      <c r="D79" s="763"/>
      <c r="E79" s="748"/>
      <c r="F79" s="748"/>
      <c r="G79" s="748"/>
      <c r="H79" s="748"/>
      <c r="I79" s="748"/>
    </row>
    <row r="80" spans="1:17" s="74" customFormat="1" ht="15" customHeight="1">
      <c r="B80" s="725"/>
      <c r="C80" s="725"/>
      <c r="D80" s="763"/>
      <c r="E80" s="748"/>
      <c r="F80" s="748"/>
      <c r="G80" s="748"/>
      <c r="H80" s="748"/>
      <c r="I80" s="748"/>
    </row>
    <row r="81" spans="2:9" s="74" customFormat="1" ht="15" customHeight="1">
      <c r="B81" s="725"/>
      <c r="C81" s="725"/>
      <c r="D81" s="763"/>
      <c r="E81" s="748"/>
      <c r="F81" s="748"/>
      <c r="G81" s="748"/>
      <c r="H81" s="748"/>
      <c r="I81" s="748"/>
    </row>
    <row r="82" spans="2:9" s="74" customFormat="1" ht="15" customHeight="1">
      <c r="B82" s="725"/>
      <c r="C82" s="725"/>
      <c r="D82" s="763"/>
      <c r="E82" s="748"/>
      <c r="F82" s="748"/>
      <c r="G82" s="748"/>
      <c r="H82" s="748"/>
      <c r="I82" s="748"/>
    </row>
    <row r="83" spans="2:9" s="74" customFormat="1" ht="15" customHeight="1">
      <c r="B83" s="725"/>
      <c r="C83" s="725"/>
      <c r="D83" s="763"/>
      <c r="E83" s="748"/>
      <c r="F83" s="748"/>
      <c r="G83" s="748"/>
      <c r="H83" s="748"/>
      <c r="I83" s="748"/>
    </row>
    <row r="84" spans="2:9" s="74" customFormat="1" ht="15" customHeight="1">
      <c r="B84" s="725"/>
      <c r="C84" s="725"/>
      <c r="D84" s="763"/>
      <c r="E84" s="748"/>
      <c r="F84" s="748"/>
      <c r="G84" s="748"/>
      <c r="H84" s="748"/>
      <c r="I84" s="748"/>
    </row>
    <row r="85" spans="2:9" s="74" customFormat="1" ht="15" customHeight="1">
      <c r="B85" s="725"/>
      <c r="C85" s="725"/>
      <c r="D85" s="763"/>
      <c r="E85" s="748"/>
      <c r="F85" s="748"/>
      <c r="G85" s="748"/>
      <c r="H85" s="748"/>
      <c r="I85" s="748"/>
    </row>
    <row r="86" spans="2:9" s="74" customFormat="1" ht="15" customHeight="1">
      <c r="B86" s="725"/>
      <c r="C86" s="725"/>
      <c r="D86" s="763"/>
      <c r="E86" s="748"/>
      <c r="F86" s="748"/>
      <c r="G86" s="748"/>
      <c r="H86" s="748"/>
      <c r="I86" s="748"/>
    </row>
    <row r="87" spans="2:9" s="74" customFormat="1" ht="15" customHeight="1">
      <c r="B87" s="725"/>
      <c r="C87" s="725"/>
      <c r="D87" s="763"/>
      <c r="E87" s="748"/>
      <c r="F87" s="748"/>
      <c r="G87" s="748"/>
      <c r="H87" s="748"/>
      <c r="I87" s="748"/>
    </row>
    <row r="88" spans="2:9" s="74" customFormat="1" ht="15" customHeight="1">
      <c r="B88" s="725"/>
      <c r="C88" s="725"/>
      <c r="D88" s="763"/>
      <c r="E88" s="748"/>
      <c r="F88" s="748"/>
      <c r="G88" s="748"/>
      <c r="H88" s="748"/>
      <c r="I88" s="748"/>
    </row>
    <row r="89" spans="2:9" s="74" customFormat="1" ht="15" customHeight="1">
      <c r="B89" s="725"/>
      <c r="C89" s="725"/>
      <c r="D89" s="763"/>
      <c r="E89" s="748"/>
      <c r="F89" s="748"/>
      <c r="G89" s="748"/>
      <c r="H89" s="748"/>
      <c r="I89" s="748"/>
    </row>
    <row r="90" spans="2:9" s="74" customFormat="1" ht="15" customHeight="1">
      <c r="B90" s="725"/>
      <c r="C90" s="725"/>
      <c r="D90" s="763"/>
      <c r="E90" s="748"/>
      <c r="F90" s="748"/>
      <c r="G90" s="748"/>
      <c r="H90" s="748"/>
      <c r="I90" s="748"/>
    </row>
    <row r="91" spans="2:9" s="74" customFormat="1" ht="15" customHeight="1">
      <c r="B91" s="725"/>
      <c r="C91" s="725"/>
      <c r="D91" s="763"/>
      <c r="E91" s="748"/>
      <c r="F91" s="748"/>
      <c r="G91" s="748"/>
      <c r="H91" s="748"/>
      <c r="I91" s="748"/>
    </row>
    <row r="92" spans="2:9" s="74" customFormat="1" ht="15" customHeight="1">
      <c r="B92" s="725"/>
      <c r="C92" s="725"/>
      <c r="D92" s="763"/>
      <c r="E92" s="748"/>
      <c r="F92" s="748"/>
      <c r="G92" s="748"/>
      <c r="H92" s="748"/>
      <c r="I92" s="748"/>
    </row>
    <row r="93" spans="2:9" s="74" customFormat="1" ht="15" customHeight="1">
      <c r="B93" s="725"/>
      <c r="C93" s="725"/>
      <c r="D93" s="763"/>
      <c r="E93" s="748"/>
      <c r="F93" s="748"/>
      <c r="G93" s="748"/>
      <c r="H93" s="748"/>
      <c r="I93" s="748"/>
    </row>
    <row r="94" spans="2:9" s="74" customFormat="1" ht="15" customHeight="1">
      <c r="B94" s="725"/>
      <c r="C94" s="725"/>
      <c r="D94" s="763"/>
      <c r="E94" s="748"/>
      <c r="F94" s="748"/>
      <c r="G94" s="748"/>
      <c r="H94" s="748"/>
      <c r="I94" s="748"/>
    </row>
    <row r="95" spans="2:9" s="74" customFormat="1" ht="15" customHeight="1">
      <c r="B95" s="725"/>
      <c r="C95" s="725"/>
      <c r="D95" s="763"/>
      <c r="E95" s="748"/>
      <c r="F95" s="748"/>
      <c r="G95" s="748"/>
      <c r="H95" s="748"/>
      <c r="I95" s="748"/>
    </row>
  </sheetData>
  <printOptions horizontalCentered="1"/>
  <pageMargins left="0.70866141732283505" right="0.70866141732283505" top="0.59055118110236204" bottom="0.59055118110236204" header="0.59055118110236204" footer="0.59055118110236204"/>
  <pageSetup paperSize="9" scale="72" orientation="portrait" r:id="rId1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EB4BAD8-A9D4-459F-80B6-4CAA42ECAD5E}">
  <sheetPr>
    <tabColor rgb="FF92D050"/>
  </sheetPr>
  <dimension ref="A1:H74"/>
  <sheetViews>
    <sheetView view="pageBreakPreview" zoomScale="70" zoomScaleNormal="100" zoomScaleSheetLayoutView="70" workbookViewId="0">
      <selection activeCell="L17" sqref="L17"/>
    </sheetView>
  </sheetViews>
  <sheetFormatPr defaultColWidth="10.6640625" defaultRowHeight="16.5"/>
  <cols>
    <col min="1" max="1" width="2.1640625" style="404" customWidth="1"/>
    <col min="2" max="2" width="14.6640625" style="404" customWidth="1"/>
    <col min="3" max="3" width="9.6640625" style="404" customWidth="1"/>
    <col min="4" max="4" width="24" style="404" customWidth="1"/>
    <col min="5" max="7" width="25" style="405" customWidth="1"/>
    <col min="8" max="8" width="2.1640625" style="404" customWidth="1"/>
    <col min="9" max="16384" width="10.6640625" style="404"/>
  </cols>
  <sheetData>
    <row r="1" spans="1:8" s="768" customFormat="1" ht="15">
      <c r="B1" s="769"/>
      <c r="C1" s="769"/>
      <c r="D1" s="770"/>
      <c r="E1" s="771"/>
      <c r="F1" s="770"/>
      <c r="G1" s="772"/>
      <c r="H1" s="69" t="s">
        <v>0</v>
      </c>
    </row>
    <row r="2" spans="1:8" s="768" customFormat="1" ht="15">
      <c r="B2" s="769"/>
      <c r="C2" s="769"/>
      <c r="D2" s="770"/>
      <c r="E2" s="771"/>
      <c r="F2" s="770"/>
      <c r="G2" s="772"/>
      <c r="H2" s="70" t="s">
        <v>1</v>
      </c>
    </row>
    <row r="3" spans="1:8" s="768" customFormat="1" ht="13.5">
      <c r="B3" s="769"/>
      <c r="C3" s="769"/>
      <c r="D3" s="770"/>
      <c r="E3" s="771"/>
      <c r="F3" s="770"/>
      <c r="G3" s="772"/>
    </row>
    <row r="4" spans="1:8" s="768" customFormat="1" ht="13.5">
      <c r="B4" s="769"/>
      <c r="C4" s="769"/>
      <c r="D4" s="770"/>
      <c r="E4" s="771"/>
      <c r="F4" s="770"/>
      <c r="G4" s="772"/>
    </row>
    <row r="5" spans="1:8" s="773" customFormat="1" ht="16.5" customHeight="1">
      <c r="B5" s="774" t="s">
        <v>428</v>
      </c>
      <c r="C5" s="775" t="s">
        <v>638</v>
      </c>
      <c r="D5" s="776"/>
      <c r="E5" s="777"/>
      <c r="F5" s="776"/>
      <c r="G5" s="778"/>
      <c r="H5" s="779"/>
    </row>
    <row r="6" spans="1:8" s="773" customFormat="1" ht="16.5" customHeight="1">
      <c r="B6" s="780" t="s">
        <v>429</v>
      </c>
      <c r="C6" s="781" t="s">
        <v>639</v>
      </c>
      <c r="D6" s="776"/>
      <c r="E6" s="777"/>
      <c r="F6" s="776"/>
      <c r="G6" s="778"/>
      <c r="H6" s="779"/>
    </row>
    <row r="7" spans="1:8" s="768" customFormat="1" ht="14.25" thickBot="1">
      <c r="B7" s="769"/>
      <c r="C7" s="769"/>
      <c r="D7" s="770"/>
      <c r="E7" s="771"/>
      <c r="F7" s="770"/>
      <c r="G7" s="772"/>
    </row>
    <row r="8" spans="1:8" s="768" customFormat="1" ht="8.1" customHeight="1" thickTop="1">
      <c r="A8" s="782"/>
      <c r="B8" s="783"/>
      <c r="C8" s="783"/>
      <c r="D8" s="784"/>
      <c r="E8" s="785"/>
      <c r="F8" s="784"/>
      <c r="G8" s="786"/>
      <c r="H8" s="782"/>
    </row>
    <row r="9" spans="1:8" s="768" customFormat="1" ht="13.5">
      <c r="B9" s="787" t="s">
        <v>3</v>
      </c>
      <c r="C9" s="788"/>
      <c r="D9" s="789" t="s">
        <v>460</v>
      </c>
      <c r="E9" s="790" t="s">
        <v>4</v>
      </c>
      <c r="F9" s="790" t="s">
        <v>185</v>
      </c>
      <c r="G9" s="790" t="s">
        <v>186</v>
      </c>
    </row>
    <row r="10" spans="1:8" s="791" customFormat="1" ht="12.75">
      <c r="B10" s="792" t="s">
        <v>5</v>
      </c>
      <c r="C10" s="793"/>
      <c r="D10" s="794" t="s">
        <v>461</v>
      </c>
      <c r="E10" s="795" t="s">
        <v>19</v>
      </c>
      <c r="F10" s="796" t="s">
        <v>187</v>
      </c>
      <c r="G10" s="796" t="s">
        <v>188</v>
      </c>
    </row>
    <row r="11" spans="1:8" s="787" customFormat="1" ht="13.5">
      <c r="A11" s="797"/>
      <c r="B11" s="798"/>
      <c r="C11" s="798"/>
      <c r="D11" s="799"/>
      <c r="E11" s="800"/>
      <c r="F11" s="799"/>
      <c r="G11" s="801"/>
      <c r="H11" s="797"/>
    </row>
    <row r="12" spans="1:8" s="787" customFormat="1" ht="8.1" customHeight="1">
      <c r="A12" s="802"/>
      <c r="B12" s="803"/>
      <c r="C12" s="803"/>
      <c r="D12" s="804"/>
      <c r="E12" s="805"/>
      <c r="F12" s="804"/>
      <c r="G12" s="806"/>
    </row>
    <row r="13" spans="1:8" ht="15" customHeight="1">
      <c r="B13" s="421" t="s">
        <v>533</v>
      </c>
      <c r="C13" s="421"/>
      <c r="D13" s="422">
        <v>2022</v>
      </c>
      <c r="E13" s="807">
        <f>SUM(E17,E21,E25,E29,E33,E37,E41,E45,E49,E53,E57,E61,E65,)</f>
        <v>104081</v>
      </c>
      <c r="F13" s="807">
        <f>SUM(F17,F21,F25,F29,F33,F37,F41,F45,F49,F53,F57,F61,F65,)</f>
        <v>95409</v>
      </c>
      <c r="G13" s="807">
        <f>SUM(G17,G21,G25,G29,G33,G37,G41,G45,G49,G53,G57,G61,G65,)</f>
        <v>8672</v>
      </c>
    </row>
    <row r="14" spans="1:8" ht="15" customHeight="1">
      <c r="B14" s="424"/>
      <c r="C14" s="424"/>
      <c r="D14" s="422">
        <v>2023</v>
      </c>
      <c r="E14" s="807">
        <f t="shared" ref="E14:G15" si="0">SUM(E18,E22,E26,E30,E34,E38,E42,E46,E50,E54,E58,E62,E66,)</f>
        <v>100383</v>
      </c>
      <c r="F14" s="807">
        <f t="shared" si="0"/>
        <v>90914</v>
      </c>
      <c r="G14" s="807">
        <f t="shared" si="0"/>
        <v>9469</v>
      </c>
    </row>
    <row r="15" spans="1:8" ht="15" customHeight="1">
      <c r="B15" s="424"/>
      <c r="C15" s="424"/>
      <c r="D15" s="422">
        <v>2024</v>
      </c>
      <c r="E15" s="807">
        <f t="shared" si="0"/>
        <v>128916</v>
      </c>
      <c r="F15" s="807">
        <f t="shared" si="0"/>
        <v>117211</v>
      </c>
      <c r="G15" s="807">
        <f t="shared" si="0"/>
        <v>11705</v>
      </c>
    </row>
    <row r="16" spans="1:8" ht="6.95" customHeight="1">
      <c r="B16" s="424"/>
      <c r="C16" s="424"/>
      <c r="D16" s="428"/>
      <c r="E16" s="426"/>
      <c r="F16" s="426"/>
      <c r="G16" s="426"/>
    </row>
    <row r="17" spans="2:7" ht="15" customHeight="1">
      <c r="B17" s="427" t="s">
        <v>6</v>
      </c>
      <c r="C17" s="427"/>
      <c r="D17" s="428">
        <v>2022</v>
      </c>
      <c r="E17" s="426">
        <f t="shared" ref="E17:E67" si="1">SUM(F17,G17)</f>
        <v>8635</v>
      </c>
      <c r="F17" s="426">
        <v>8070</v>
      </c>
      <c r="G17" s="426">
        <v>565</v>
      </c>
    </row>
    <row r="18" spans="2:7" ht="15" customHeight="1">
      <c r="B18" s="427"/>
      <c r="C18" s="427"/>
      <c r="D18" s="428">
        <v>2023</v>
      </c>
      <c r="E18" s="426">
        <f t="shared" si="1"/>
        <v>6958</v>
      </c>
      <c r="F18" s="426">
        <v>6019</v>
      </c>
      <c r="G18" s="426">
        <v>939</v>
      </c>
    </row>
    <row r="19" spans="2:7" ht="15" customHeight="1">
      <c r="B19" s="427"/>
      <c r="C19" s="427"/>
      <c r="D19" s="428">
        <v>2024</v>
      </c>
      <c r="E19" s="426">
        <f t="shared" si="1"/>
        <v>13169</v>
      </c>
      <c r="F19" s="426">
        <v>11806</v>
      </c>
      <c r="G19" s="426">
        <v>1363</v>
      </c>
    </row>
    <row r="20" spans="2:7" ht="6.95" customHeight="1">
      <c r="B20" s="427"/>
      <c r="C20" s="427"/>
      <c r="D20" s="428"/>
      <c r="E20" s="426"/>
      <c r="F20" s="426"/>
      <c r="G20" s="426"/>
    </row>
    <row r="21" spans="2:7" ht="15" customHeight="1">
      <c r="B21" s="427" t="s">
        <v>7</v>
      </c>
      <c r="C21" s="427"/>
      <c r="D21" s="428">
        <v>2022</v>
      </c>
      <c r="E21" s="426">
        <f t="shared" si="1"/>
        <v>8980</v>
      </c>
      <c r="F21" s="426">
        <v>8230</v>
      </c>
      <c r="G21" s="426">
        <v>750</v>
      </c>
    </row>
    <row r="22" spans="2:7" ht="15" customHeight="1">
      <c r="B22" s="427"/>
      <c r="C22" s="427"/>
      <c r="D22" s="428">
        <v>2023</v>
      </c>
      <c r="E22" s="426">
        <f t="shared" si="1"/>
        <v>8929</v>
      </c>
      <c r="F22" s="426">
        <v>8353</v>
      </c>
      <c r="G22" s="426">
        <v>576</v>
      </c>
    </row>
    <row r="23" spans="2:7" ht="15" customHeight="1">
      <c r="B23" s="427"/>
      <c r="C23" s="427"/>
      <c r="D23" s="428">
        <v>2024</v>
      </c>
      <c r="E23" s="426">
        <f t="shared" si="1"/>
        <v>9849</v>
      </c>
      <c r="F23" s="426">
        <v>9356</v>
      </c>
      <c r="G23" s="426">
        <v>493</v>
      </c>
    </row>
    <row r="24" spans="2:7" ht="6.95" customHeight="1">
      <c r="B24" s="427"/>
      <c r="C24" s="427"/>
      <c r="D24" s="428"/>
      <c r="E24" s="426"/>
      <c r="F24" s="426"/>
      <c r="G24" s="426"/>
    </row>
    <row r="25" spans="2:7" ht="15" customHeight="1">
      <c r="B25" s="427" t="s">
        <v>8</v>
      </c>
      <c r="C25" s="427"/>
      <c r="D25" s="428">
        <v>2022</v>
      </c>
      <c r="E25" s="426">
        <f t="shared" si="1"/>
        <v>7986</v>
      </c>
      <c r="F25" s="426">
        <v>7287</v>
      </c>
      <c r="G25" s="426">
        <v>699</v>
      </c>
    </row>
    <row r="26" spans="2:7" ht="15" customHeight="1">
      <c r="B26" s="427"/>
      <c r="C26" s="427"/>
      <c r="D26" s="428">
        <v>2023</v>
      </c>
      <c r="E26" s="426">
        <f t="shared" si="1"/>
        <v>7894</v>
      </c>
      <c r="F26" s="426">
        <v>7374</v>
      </c>
      <c r="G26" s="426">
        <v>520</v>
      </c>
    </row>
    <row r="27" spans="2:7" ht="15" customHeight="1">
      <c r="B27" s="427"/>
      <c r="C27" s="427"/>
      <c r="D27" s="428">
        <v>2024</v>
      </c>
      <c r="E27" s="426">
        <f t="shared" si="1"/>
        <v>10100</v>
      </c>
      <c r="F27" s="426">
        <v>9600</v>
      </c>
      <c r="G27" s="426">
        <v>500</v>
      </c>
    </row>
    <row r="28" spans="2:7" ht="6.95" customHeight="1">
      <c r="B28" s="427"/>
      <c r="C28" s="427"/>
      <c r="D28" s="428"/>
      <c r="E28" s="426"/>
      <c r="F28" s="426"/>
      <c r="G28" s="426"/>
    </row>
    <row r="29" spans="2:7" ht="15" customHeight="1">
      <c r="B29" s="427" t="s">
        <v>9</v>
      </c>
      <c r="C29" s="427"/>
      <c r="D29" s="428">
        <v>2022</v>
      </c>
      <c r="E29" s="426">
        <f t="shared" si="1"/>
        <v>5281</v>
      </c>
      <c r="F29" s="426">
        <v>4634</v>
      </c>
      <c r="G29" s="426">
        <v>647</v>
      </c>
    </row>
    <row r="30" spans="2:7" ht="15" customHeight="1">
      <c r="B30" s="427"/>
      <c r="C30" s="427"/>
      <c r="D30" s="428">
        <v>2023</v>
      </c>
      <c r="E30" s="426">
        <f t="shared" si="1"/>
        <v>4864</v>
      </c>
      <c r="F30" s="426">
        <v>4117</v>
      </c>
      <c r="G30" s="426">
        <v>747</v>
      </c>
    </row>
    <row r="31" spans="2:7" ht="15" customHeight="1">
      <c r="B31" s="427"/>
      <c r="C31" s="427"/>
      <c r="D31" s="428">
        <v>2024</v>
      </c>
      <c r="E31" s="426">
        <f t="shared" si="1"/>
        <v>4983</v>
      </c>
      <c r="F31" s="426">
        <v>3996</v>
      </c>
      <c r="G31" s="426">
        <v>987</v>
      </c>
    </row>
    <row r="32" spans="2:7" ht="6.95" customHeight="1">
      <c r="B32" s="427"/>
      <c r="C32" s="427"/>
      <c r="D32" s="428"/>
      <c r="E32" s="426"/>
      <c r="F32" s="426"/>
      <c r="G32" s="426"/>
    </row>
    <row r="33" spans="2:7" ht="15" customHeight="1">
      <c r="B33" s="427" t="s">
        <v>10</v>
      </c>
      <c r="C33" s="427"/>
      <c r="D33" s="428">
        <v>2022</v>
      </c>
      <c r="E33" s="426">
        <f t="shared" si="1"/>
        <v>2722</v>
      </c>
      <c r="F33" s="426">
        <v>2722</v>
      </c>
      <c r="G33" s="426" t="s">
        <v>432</v>
      </c>
    </row>
    <row r="34" spans="2:7" ht="15" customHeight="1">
      <c r="B34" s="427"/>
      <c r="C34" s="427"/>
      <c r="D34" s="428">
        <v>2023</v>
      </c>
      <c r="E34" s="426">
        <f t="shared" si="1"/>
        <v>3136</v>
      </c>
      <c r="F34" s="426">
        <v>3136</v>
      </c>
      <c r="G34" s="426">
        <v>0</v>
      </c>
    </row>
    <row r="35" spans="2:7" ht="15" customHeight="1">
      <c r="B35" s="427"/>
      <c r="C35" s="427"/>
      <c r="D35" s="428">
        <v>2024</v>
      </c>
      <c r="E35" s="426">
        <f t="shared" si="1"/>
        <v>3948</v>
      </c>
      <c r="F35" s="426">
        <v>3948</v>
      </c>
      <c r="G35" s="426" t="s">
        <v>432</v>
      </c>
    </row>
    <row r="36" spans="2:7" ht="6.95" customHeight="1">
      <c r="B36" s="427"/>
      <c r="C36" s="427"/>
      <c r="D36" s="428"/>
      <c r="E36" s="426"/>
      <c r="F36" s="426"/>
      <c r="G36" s="426"/>
    </row>
    <row r="37" spans="2:7" ht="15" customHeight="1">
      <c r="B37" s="427" t="s">
        <v>11</v>
      </c>
      <c r="C37" s="427"/>
      <c r="D37" s="428">
        <v>2022</v>
      </c>
      <c r="E37" s="426">
        <f t="shared" si="1"/>
        <v>5977</v>
      </c>
      <c r="F37" s="426">
        <v>5432</v>
      </c>
      <c r="G37" s="426">
        <v>545</v>
      </c>
    </row>
    <row r="38" spans="2:7" ht="15" customHeight="1">
      <c r="B38" s="427"/>
      <c r="C38" s="427"/>
      <c r="D38" s="428">
        <v>2023</v>
      </c>
      <c r="E38" s="426">
        <f t="shared" si="1"/>
        <v>5415</v>
      </c>
      <c r="F38" s="426">
        <v>4817</v>
      </c>
      <c r="G38" s="426">
        <v>598</v>
      </c>
    </row>
    <row r="39" spans="2:7" ht="15" customHeight="1">
      <c r="B39" s="427"/>
      <c r="C39" s="427"/>
      <c r="D39" s="428">
        <v>2024</v>
      </c>
      <c r="E39" s="426">
        <f t="shared" si="1"/>
        <v>6788</v>
      </c>
      <c r="F39" s="426">
        <v>6171</v>
      </c>
      <c r="G39" s="426">
        <v>617</v>
      </c>
    </row>
    <row r="40" spans="2:7" ht="6.95" customHeight="1">
      <c r="B40" s="427"/>
      <c r="C40" s="427"/>
      <c r="D40" s="428"/>
      <c r="E40" s="426"/>
      <c r="F40" s="426"/>
      <c r="G40" s="426"/>
    </row>
    <row r="41" spans="2:7" ht="15" customHeight="1">
      <c r="B41" s="427" t="s">
        <v>14</v>
      </c>
      <c r="C41" s="427"/>
      <c r="D41" s="428">
        <v>2022</v>
      </c>
      <c r="E41" s="426">
        <f t="shared" si="1"/>
        <v>6699</v>
      </c>
      <c r="F41" s="426">
        <v>6237</v>
      </c>
      <c r="G41" s="426">
        <v>462</v>
      </c>
    </row>
    <row r="42" spans="2:7" ht="15" customHeight="1">
      <c r="B42" s="427"/>
      <c r="C42" s="427"/>
      <c r="D42" s="428">
        <v>2023</v>
      </c>
      <c r="E42" s="426">
        <f t="shared" si="1"/>
        <v>6711</v>
      </c>
      <c r="F42" s="426">
        <v>6222</v>
      </c>
      <c r="G42" s="426">
        <v>489</v>
      </c>
    </row>
    <row r="43" spans="2:7" ht="15" customHeight="1">
      <c r="B43" s="427"/>
      <c r="C43" s="427"/>
      <c r="D43" s="428">
        <v>2024</v>
      </c>
      <c r="E43" s="426">
        <f t="shared" si="1"/>
        <v>7117</v>
      </c>
      <c r="F43" s="426">
        <v>6611</v>
      </c>
      <c r="G43" s="426">
        <v>506</v>
      </c>
    </row>
    <row r="44" spans="2:7" ht="6.95" customHeight="1">
      <c r="B44" s="427"/>
      <c r="C44" s="427"/>
      <c r="D44" s="428"/>
      <c r="E44" s="426"/>
      <c r="F44" s="426"/>
      <c r="G44" s="426"/>
    </row>
    <row r="45" spans="2:7" ht="15" customHeight="1">
      <c r="B45" s="427" t="s">
        <v>12</v>
      </c>
      <c r="C45" s="427"/>
      <c r="D45" s="428">
        <v>2022</v>
      </c>
      <c r="E45" s="426">
        <f t="shared" si="1"/>
        <v>8276</v>
      </c>
      <c r="F45" s="426">
        <v>7721</v>
      </c>
      <c r="G45" s="426">
        <v>555</v>
      </c>
    </row>
    <row r="46" spans="2:7" ht="15" customHeight="1">
      <c r="B46" s="427"/>
      <c r="C46" s="427"/>
      <c r="D46" s="428">
        <v>2023</v>
      </c>
      <c r="E46" s="426">
        <f t="shared" si="1"/>
        <v>7648</v>
      </c>
      <c r="F46" s="426">
        <v>7102</v>
      </c>
      <c r="G46" s="426">
        <v>546</v>
      </c>
    </row>
    <row r="47" spans="2:7" ht="15" customHeight="1">
      <c r="B47" s="427"/>
      <c r="C47" s="427"/>
      <c r="D47" s="428">
        <v>2024</v>
      </c>
      <c r="E47" s="426">
        <f t="shared" si="1"/>
        <v>9560</v>
      </c>
      <c r="F47" s="426">
        <v>8830</v>
      </c>
      <c r="G47" s="426">
        <v>730</v>
      </c>
    </row>
    <row r="48" spans="2:7" ht="6.95" customHeight="1">
      <c r="B48" s="427"/>
      <c r="C48" s="427"/>
      <c r="D48" s="428"/>
      <c r="E48" s="426"/>
      <c r="F48" s="426"/>
      <c r="G48" s="426"/>
    </row>
    <row r="49" spans="2:7" ht="15" customHeight="1">
      <c r="B49" s="427" t="s">
        <v>13</v>
      </c>
      <c r="C49" s="427"/>
      <c r="D49" s="428">
        <v>2022</v>
      </c>
      <c r="E49" s="426">
        <f t="shared" si="1"/>
        <v>2272</v>
      </c>
      <c r="F49" s="426">
        <v>2272</v>
      </c>
      <c r="G49" s="426" t="s">
        <v>432</v>
      </c>
    </row>
    <row r="50" spans="2:7" ht="15" customHeight="1">
      <c r="B50" s="427"/>
      <c r="C50" s="427"/>
      <c r="D50" s="428">
        <v>2023</v>
      </c>
      <c r="E50" s="426">
        <f t="shared" si="1"/>
        <v>1907</v>
      </c>
      <c r="F50" s="426">
        <v>1907</v>
      </c>
      <c r="G50" s="426" t="s">
        <v>432</v>
      </c>
    </row>
    <row r="51" spans="2:7" ht="15" customHeight="1">
      <c r="B51" s="427"/>
      <c r="C51" s="427"/>
      <c r="D51" s="428">
        <v>2024</v>
      </c>
      <c r="E51" s="426">
        <f t="shared" si="1"/>
        <v>2194</v>
      </c>
      <c r="F51" s="426">
        <v>2194</v>
      </c>
      <c r="G51" s="426" t="s">
        <v>432</v>
      </c>
    </row>
    <row r="52" spans="2:7" ht="6.95" customHeight="1">
      <c r="B52" s="427"/>
      <c r="C52" s="427"/>
      <c r="D52" s="428"/>
      <c r="E52" s="426"/>
      <c r="F52" s="426"/>
      <c r="G52" s="426"/>
    </row>
    <row r="53" spans="2:7" ht="15" customHeight="1">
      <c r="B53" s="427" t="s">
        <v>17</v>
      </c>
      <c r="C53" s="427"/>
      <c r="D53" s="428">
        <v>2022</v>
      </c>
      <c r="E53" s="426">
        <f t="shared" si="1"/>
        <v>27765</v>
      </c>
      <c r="F53" s="426">
        <v>24577</v>
      </c>
      <c r="G53" s="426">
        <v>3188</v>
      </c>
    </row>
    <row r="54" spans="2:7" ht="15" customHeight="1">
      <c r="B54" s="427"/>
      <c r="C54" s="427"/>
      <c r="D54" s="428">
        <v>2023</v>
      </c>
      <c r="E54" s="426">
        <f t="shared" si="1"/>
        <v>26907</v>
      </c>
      <c r="F54" s="426">
        <v>23519</v>
      </c>
      <c r="G54" s="426">
        <v>3388</v>
      </c>
    </row>
    <row r="55" spans="2:7" ht="15" customHeight="1">
      <c r="B55" s="427"/>
      <c r="C55" s="427"/>
      <c r="D55" s="428">
        <v>2024</v>
      </c>
      <c r="E55" s="426">
        <f t="shared" si="1"/>
        <v>34988</v>
      </c>
      <c r="F55" s="426">
        <v>30749</v>
      </c>
      <c r="G55" s="426">
        <v>4239</v>
      </c>
    </row>
    <row r="56" spans="2:7" ht="6.95" customHeight="1">
      <c r="B56" s="427"/>
      <c r="C56" s="427"/>
      <c r="D56" s="428"/>
      <c r="E56" s="426"/>
      <c r="F56" s="426"/>
      <c r="G56" s="426"/>
    </row>
    <row r="57" spans="2:7" ht="15" customHeight="1">
      <c r="B57" s="427" t="s">
        <v>18</v>
      </c>
      <c r="C57" s="427"/>
      <c r="D57" s="428">
        <v>2022</v>
      </c>
      <c r="E57" s="426">
        <f t="shared" si="1"/>
        <v>4987</v>
      </c>
      <c r="F57" s="426">
        <v>4987</v>
      </c>
      <c r="G57" s="426" t="s">
        <v>432</v>
      </c>
    </row>
    <row r="58" spans="2:7" ht="15" customHeight="1">
      <c r="B58" s="427"/>
      <c r="C58" s="427"/>
      <c r="D58" s="428">
        <v>2023</v>
      </c>
      <c r="E58" s="426">
        <f t="shared" si="1"/>
        <v>3587</v>
      </c>
      <c r="F58" s="426">
        <v>3586</v>
      </c>
      <c r="G58" s="426">
        <v>1</v>
      </c>
    </row>
    <row r="59" spans="2:7" ht="15" customHeight="1">
      <c r="B59" s="427"/>
      <c r="C59" s="427"/>
      <c r="D59" s="428">
        <v>2024</v>
      </c>
      <c r="E59" s="426">
        <f t="shared" si="1"/>
        <v>4787</v>
      </c>
      <c r="F59" s="426">
        <v>4787</v>
      </c>
      <c r="G59" s="426" t="s">
        <v>432</v>
      </c>
    </row>
    <row r="60" spans="2:7" ht="6.95" customHeight="1">
      <c r="B60" s="427"/>
      <c r="C60" s="427"/>
      <c r="D60" s="428"/>
      <c r="E60" s="426"/>
      <c r="F60" s="426"/>
      <c r="G60" s="426"/>
    </row>
    <row r="61" spans="2:7" ht="15" customHeight="1">
      <c r="B61" s="427" t="s">
        <v>640</v>
      </c>
      <c r="C61" s="427"/>
      <c r="D61" s="428">
        <v>2022</v>
      </c>
      <c r="E61" s="426">
        <f t="shared" si="1"/>
        <v>8412</v>
      </c>
      <c r="F61" s="426">
        <v>7776</v>
      </c>
      <c r="G61" s="426">
        <v>636</v>
      </c>
    </row>
    <row r="62" spans="2:7" ht="15" customHeight="1">
      <c r="B62" s="427"/>
      <c r="C62" s="427"/>
      <c r="D62" s="428">
        <v>2023</v>
      </c>
      <c r="E62" s="426">
        <f t="shared" si="1"/>
        <v>10199</v>
      </c>
      <c r="F62" s="426">
        <v>9168</v>
      </c>
      <c r="G62" s="426">
        <v>1031</v>
      </c>
    </row>
    <row r="63" spans="2:7" ht="15" customHeight="1">
      <c r="B63" s="427"/>
      <c r="C63" s="427"/>
      <c r="D63" s="428">
        <v>2024</v>
      </c>
      <c r="E63" s="426">
        <f t="shared" si="1"/>
        <v>14012</v>
      </c>
      <c r="F63" s="426">
        <v>12562</v>
      </c>
      <c r="G63" s="426">
        <v>1450</v>
      </c>
    </row>
    <row r="64" spans="2:7" ht="6.95" customHeight="1">
      <c r="B64" s="427"/>
      <c r="C64" s="427"/>
      <c r="D64" s="428"/>
      <c r="E64" s="426"/>
      <c r="F64" s="426"/>
      <c r="G64" s="426"/>
    </row>
    <row r="65" spans="1:8" ht="15" customHeight="1">
      <c r="B65" s="427" t="s">
        <v>16</v>
      </c>
      <c r="C65" s="427"/>
      <c r="D65" s="428">
        <v>2022</v>
      </c>
      <c r="E65" s="426">
        <f t="shared" si="1"/>
        <v>6089</v>
      </c>
      <c r="F65" s="426">
        <v>5464</v>
      </c>
      <c r="G65" s="426">
        <v>625</v>
      </c>
    </row>
    <row r="66" spans="1:8" ht="15" customHeight="1">
      <c r="B66" s="427"/>
      <c r="C66" s="427"/>
      <c r="D66" s="428">
        <v>2023</v>
      </c>
      <c r="E66" s="426">
        <f t="shared" si="1"/>
        <v>6228</v>
      </c>
      <c r="F66" s="426">
        <v>5594</v>
      </c>
      <c r="G66" s="426">
        <v>634</v>
      </c>
    </row>
    <row r="67" spans="1:8" ht="15" customHeight="1">
      <c r="B67" s="427"/>
      <c r="C67" s="427"/>
      <c r="D67" s="428">
        <v>2024</v>
      </c>
      <c r="E67" s="426">
        <f t="shared" si="1"/>
        <v>7421</v>
      </c>
      <c r="F67" s="426">
        <v>6601</v>
      </c>
      <c r="G67" s="426">
        <v>820</v>
      </c>
    </row>
    <row r="68" spans="1:8" ht="6.95" customHeight="1" thickBot="1">
      <c r="A68" s="430"/>
      <c r="B68" s="430"/>
      <c r="C68" s="430"/>
      <c r="D68" s="430"/>
      <c r="E68" s="808"/>
      <c r="F68" s="431"/>
      <c r="G68" s="432"/>
      <c r="H68" s="430"/>
    </row>
    <row r="69" spans="1:8" s="809" customFormat="1" ht="16.5" customHeight="1">
      <c r="D69" s="726"/>
      <c r="E69" s="405"/>
      <c r="F69" s="405"/>
      <c r="G69" s="405"/>
      <c r="H69" s="435" t="s">
        <v>415</v>
      </c>
    </row>
    <row r="70" spans="1:8" s="809" customFormat="1" ht="15" customHeight="1">
      <c r="D70" s="810"/>
      <c r="E70" s="810"/>
      <c r="F70" s="810"/>
      <c r="G70" s="810"/>
      <c r="H70" s="762" t="s">
        <v>635</v>
      </c>
    </row>
    <row r="71" spans="1:8" ht="8.1" customHeight="1">
      <c r="D71" s="811"/>
      <c r="E71" s="765"/>
      <c r="F71" s="812"/>
      <c r="G71" s="812"/>
    </row>
    <row r="72" spans="1:8" s="810" customFormat="1" ht="16.5" customHeight="1">
      <c r="B72" s="813" t="s">
        <v>606</v>
      </c>
      <c r="D72" s="811"/>
      <c r="E72" s="765"/>
      <c r="F72" s="812"/>
      <c r="G72" s="812"/>
      <c r="H72" s="814"/>
    </row>
    <row r="73" spans="1:8" s="810" customFormat="1">
      <c r="B73" s="815" t="s">
        <v>549</v>
      </c>
      <c r="C73" s="816"/>
      <c r="D73" s="404"/>
      <c r="E73" s="405"/>
      <c r="F73" s="405"/>
      <c r="G73" s="405"/>
      <c r="H73" s="812"/>
    </row>
    <row r="74" spans="1:8" s="812" customFormat="1">
      <c r="B74" s="817" t="s">
        <v>374</v>
      </c>
      <c r="C74" s="816"/>
      <c r="D74" s="404"/>
      <c r="E74" s="405"/>
      <c r="F74" s="405"/>
      <c r="G74" s="405"/>
    </row>
  </sheetData>
  <printOptions horizontalCentered="1"/>
  <pageMargins left="0.55118110236220497" right="0.55118110236220497" top="0.39370078740157499" bottom="0.39370078740157499" header="0.39370078740157499" footer="0.39370078740157499"/>
  <pageSetup paperSize="9" scale="80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FAFD5E-9B13-4CD0-BBB1-2546EB5B9903}">
  <sheetPr>
    <tabColor rgb="FF92D050"/>
  </sheetPr>
  <dimension ref="A1:L62"/>
  <sheetViews>
    <sheetView showGridLines="0" view="pageBreakPreview" zoomScale="70" zoomScaleNormal="70" zoomScaleSheetLayoutView="70" workbookViewId="0">
      <selection activeCell="B7" sqref="B7"/>
    </sheetView>
  </sheetViews>
  <sheetFormatPr defaultColWidth="9.83203125" defaultRowHeight="16.5"/>
  <cols>
    <col min="1" max="1" width="1.83203125" style="152" customWidth="1"/>
    <col min="2" max="2" width="16.1640625" style="152" customWidth="1"/>
    <col min="3" max="3" width="8.6640625" style="152" customWidth="1"/>
    <col min="4" max="4" width="15.83203125" style="153" customWidth="1"/>
    <col min="5" max="5" width="16.83203125" style="152" customWidth="1"/>
    <col min="6" max="6" width="4.83203125" style="152" customWidth="1"/>
    <col min="7" max="7" width="16.83203125" style="152" customWidth="1"/>
    <col min="8" max="8" width="4.83203125" style="152" customWidth="1"/>
    <col min="9" max="9" width="16.83203125" style="152" customWidth="1"/>
    <col min="10" max="10" width="4.83203125" style="152" customWidth="1"/>
    <col min="11" max="11" width="16.83203125" style="152" customWidth="1"/>
    <col min="12" max="12" width="1.6640625" style="152" customWidth="1"/>
    <col min="13" max="13" width="0.83203125" style="152" customWidth="1"/>
    <col min="14" max="16384" width="9.83203125" style="152"/>
  </cols>
  <sheetData>
    <row r="1" spans="1:12">
      <c r="L1" s="69" t="s">
        <v>0</v>
      </c>
    </row>
    <row r="2" spans="1:12">
      <c r="L2" s="70" t="s">
        <v>1</v>
      </c>
    </row>
    <row r="3" spans="1:12" ht="15" customHeight="1"/>
    <row r="4" spans="1:12" ht="15" customHeight="1"/>
    <row r="5" spans="1:12">
      <c r="B5" s="154" t="s">
        <v>242</v>
      </c>
      <c r="C5" s="155" t="s">
        <v>471</v>
      </c>
      <c r="D5" s="156"/>
    </row>
    <row r="6" spans="1:12">
      <c r="B6" s="154"/>
      <c r="C6" s="155" t="s">
        <v>472</v>
      </c>
      <c r="D6" s="156"/>
    </row>
    <row r="7" spans="1:12" ht="16.5" customHeight="1">
      <c r="B7" s="157" t="s">
        <v>243</v>
      </c>
      <c r="C7" s="158" t="s">
        <v>473</v>
      </c>
      <c r="D7" s="159"/>
    </row>
    <row r="8" spans="1:12" ht="9.9499999999999993" customHeight="1" thickBot="1">
      <c r="C8" s="160" t="s">
        <v>474</v>
      </c>
    </row>
    <row r="9" spans="1:12" s="164" customFormat="1" ht="8.1" customHeight="1" thickTop="1">
      <c r="A9" s="161"/>
      <c r="B9" s="161"/>
      <c r="C9" s="161"/>
      <c r="D9" s="162"/>
      <c r="E9" s="161"/>
      <c r="F9" s="161"/>
      <c r="G9" s="163"/>
      <c r="H9" s="163"/>
      <c r="I9" s="163"/>
      <c r="J9" s="163"/>
      <c r="K9" s="163"/>
      <c r="L9" s="163"/>
    </row>
    <row r="10" spans="1:12" s="164" customFormat="1" ht="15" customHeight="1">
      <c r="B10" s="165" t="s">
        <v>34</v>
      </c>
      <c r="D10" s="166" t="s">
        <v>460</v>
      </c>
      <c r="E10" s="167" t="s">
        <v>4</v>
      </c>
      <c r="F10" s="167"/>
      <c r="G10" s="168" t="s">
        <v>235</v>
      </c>
      <c r="I10" s="168" t="s">
        <v>433</v>
      </c>
      <c r="J10" s="169"/>
      <c r="K10" s="168" t="s">
        <v>475</v>
      </c>
      <c r="L10" s="170"/>
    </row>
    <row r="11" spans="1:12" s="164" customFormat="1" ht="14.25" customHeight="1">
      <c r="A11" s="171" t="s">
        <v>2</v>
      </c>
      <c r="B11" s="172" t="s">
        <v>161</v>
      </c>
      <c r="C11" s="170"/>
      <c r="D11" s="173" t="s">
        <v>461</v>
      </c>
      <c r="E11" s="174" t="s">
        <v>19</v>
      </c>
      <c r="F11" s="174"/>
      <c r="G11" s="175" t="s">
        <v>57</v>
      </c>
      <c r="I11" s="168" t="s">
        <v>434</v>
      </c>
      <c r="J11" s="176"/>
      <c r="K11" s="168" t="s">
        <v>435</v>
      </c>
      <c r="L11" s="172"/>
    </row>
    <row r="12" spans="1:12" s="164" customFormat="1" ht="14.25" customHeight="1">
      <c r="A12" s="171"/>
      <c r="B12" s="172"/>
      <c r="C12" s="170"/>
      <c r="D12" s="173"/>
      <c r="E12" s="174"/>
      <c r="F12" s="174"/>
      <c r="G12" s="168"/>
      <c r="I12" s="175" t="s">
        <v>436</v>
      </c>
      <c r="J12" s="176"/>
      <c r="K12" s="175" t="s">
        <v>437</v>
      </c>
      <c r="L12" s="172"/>
    </row>
    <row r="13" spans="1:12" s="164" customFormat="1" ht="8.1" customHeight="1">
      <c r="A13" s="177"/>
      <c r="B13" s="177"/>
      <c r="C13" s="177"/>
      <c r="D13" s="178"/>
      <c r="E13" s="179"/>
      <c r="F13" s="179"/>
      <c r="G13" s="177"/>
      <c r="H13" s="177"/>
      <c r="I13" s="177"/>
      <c r="J13" s="177"/>
      <c r="K13" s="177"/>
      <c r="L13" s="177"/>
    </row>
    <row r="14" spans="1:12" s="164" customFormat="1" ht="8.1" customHeight="1">
      <c r="A14" s="180"/>
      <c r="B14" s="180"/>
      <c r="C14" s="180"/>
      <c r="D14" s="181"/>
    </row>
    <row r="15" spans="1:12" s="164" customFormat="1" ht="13.5">
      <c r="A15" s="180"/>
      <c r="B15" s="182" t="s">
        <v>4</v>
      </c>
      <c r="C15" s="182"/>
      <c r="D15" s="121">
        <v>2022</v>
      </c>
      <c r="E15" s="183">
        <f>SUM(E19,E23,E27,E31,E35,E39,E43,E47,E51)</f>
        <v>35510</v>
      </c>
      <c r="F15" s="183"/>
      <c r="G15" s="183">
        <f>SUM(G19,G23,G27,G31,G35,G39,G43,G47,G51)</f>
        <v>5671</v>
      </c>
      <c r="H15" s="183"/>
      <c r="I15" s="183">
        <f>SUM(I19,I23,I27,I31,I35,I39,I43,I47,I51)</f>
        <v>3475</v>
      </c>
      <c r="J15" s="183"/>
      <c r="K15" s="183">
        <f>SUM(K19,K23,K27,K31,K35,K39,K43,K47,K51)</f>
        <v>26364</v>
      </c>
    </row>
    <row r="16" spans="1:12" s="164" customFormat="1" ht="13.5">
      <c r="A16" s="180"/>
      <c r="B16" s="184" t="s">
        <v>19</v>
      </c>
      <c r="C16" s="184"/>
      <c r="D16" s="121">
        <v>2023</v>
      </c>
      <c r="E16" s="183">
        <f>SUM(E20,E24,E28,E32,E36,E40,E44,E48,E52)</f>
        <v>37023</v>
      </c>
      <c r="F16" s="183"/>
      <c r="G16" s="183">
        <f>SUM(G20,G24,G28,G32,G36,G40,G44,G48,G52)</f>
        <v>6024</v>
      </c>
      <c r="H16" s="183"/>
      <c r="I16" s="183">
        <f>SUM(I20,I24,I28,I32,I36,I40,I44,I48,I52)</f>
        <v>2346</v>
      </c>
      <c r="J16" s="183"/>
      <c r="K16" s="183">
        <f>SUM(K20,K24,K28,K32,K36,K40,K44,K48,K52)</f>
        <v>28653</v>
      </c>
      <c r="L16" s="165"/>
    </row>
    <row r="17" spans="1:11" s="164" customFormat="1" ht="13.5">
      <c r="A17" s="180"/>
      <c r="B17" s="184"/>
      <c r="C17" s="184"/>
      <c r="D17" s="121">
        <v>2024</v>
      </c>
      <c r="E17" s="183">
        <f>SUM(E21,E25,E29,E33,E37,E41,E45,E49,E53)</f>
        <v>35084</v>
      </c>
      <c r="F17" s="183"/>
      <c r="G17" s="183">
        <f>SUM(G21,G25,G29,G33,G37,G41,G45,G49,G53)</f>
        <v>6046</v>
      </c>
      <c r="H17" s="183"/>
      <c r="I17" s="183">
        <f>SUM(I21,I25,I29,I33,I37,I41,I45,I49,I53)</f>
        <v>2283</v>
      </c>
      <c r="J17" s="183"/>
      <c r="K17" s="183">
        <f>SUM(K21,K25,K29,K33,K37,K41,K45,K49,K53)</f>
        <v>26755</v>
      </c>
    </row>
    <row r="18" spans="1:11" s="164" customFormat="1" ht="13.5">
      <c r="A18" s="180"/>
      <c r="B18" s="180"/>
      <c r="C18" s="180"/>
      <c r="D18" s="127"/>
      <c r="E18" s="185"/>
      <c r="F18" s="185"/>
      <c r="G18" s="185"/>
      <c r="H18" s="185"/>
      <c r="I18" s="185"/>
      <c r="J18" s="185"/>
      <c r="K18" s="185"/>
    </row>
    <row r="19" spans="1:11" s="164" customFormat="1" ht="13.5">
      <c r="B19" s="186" t="s">
        <v>31</v>
      </c>
      <c r="C19" s="186"/>
      <c r="D19" s="127">
        <v>2022</v>
      </c>
      <c r="E19" s="185">
        <f>SUM(G19:K19)</f>
        <v>4049</v>
      </c>
      <c r="F19" s="187"/>
      <c r="G19" s="185">
        <v>1100</v>
      </c>
      <c r="H19" s="187"/>
      <c r="I19" s="185">
        <v>556</v>
      </c>
      <c r="J19" s="187"/>
      <c r="K19" s="185">
        <v>2393</v>
      </c>
    </row>
    <row r="20" spans="1:11" s="164" customFormat="1" ht="13.5">
      <c r="B20" s="188" t="s">
        <v>30</v>
      </c>
      <c r="C20" s="188"/>
      <c r="D20" s="127">
        <v>2023</v>
      </c>
      <c r="E20" s="185">
        <f>SUM(G20:K20)</f>
        <v>5209</v>
      </c>
      <c r="F20" s="185"/>
      <c r="G20" s="185">
        <v>962</v>
      </c>
      <c r="H20" s="185"/>
      <c r="I20" s="185">
        <v>437</v>
      </c>
      <c r="J20" s="185"/>
      <c r="K20" s="185">
        <v>3810</v>
      </c>
    </row>
    <row r="21" spans="1:11" s="164" customFormat="1" ht="13.5">
      <c r="B21" s="188"/>
      <c r="C21" s="188"/>
      <c r="D21" s="127">
        <v>2024</v>
      </c>
      <c r="E21" s="185">
        <f>SUM(G21:K21)</f>
        <v>4656</v>
      </c>
      <c r="G21" s="164">
        <v>1009</v>
      </c>
      <c r="I21" s="164">
        <v>366</v>
      </c>
      <c r="K21" s="164">
        <v>3281</v>
      </c>
    </row>
    <row r="22" spans="1:11" s="164" customFormat="1" ht="13.5">
      <c r="B22" s="188"/>
      <c r="C22" s="188"/>
      <c r="D22" s="127"/>
      <c r="E22" s="185"/>
      <c r="F22" s="185"/>
      <c r="G22" s="185"/>
      <c r="H22" s="185"/>
      <c r="I22" s="185"/>
      <c r="J22" s="185"/>
      <c r="K22" s="185"/>
    </row>
    <row r="23" spans="1:11" s="164" customFormat="1" ht="13.5">
      <c r="B23" s="186" t="s">
        <v>29</v>
      </c>
      <c r="C23" s="186"/>
      <c r="D23" s="127">
        <v>2022</v>
      </c>
      <c r="E23" s="185">
        <f>SUM(G23:K23)</f>
        <v>30250</v>
      </c>
      <c r="F23" s="187"/>
      <c r="G23" s="185">
        <v>4101</v>
      </c>
      <c r="H23" s="187"/>
      <c r="I23" s="185">
        <v>2836</v>
      </c>
      <c r="J23" s="187"/>
      <c r="K23" s="185">
        <v>23313</v>
      </c>
    </row>
    <row r="24" spans="1:11" s="164" customFormat="1" ht="13.5">
      <c r="B24" s="188" t="s">
        <v>189</v>
      </c>
      <c r="C24" s="188"/>
      <c r="D24" s="127">
        <v>2023</v>
      </c>
      <c r="E24" s="185">
        <f>SUM(G24:K24)</f>
        <v>29717</v>
      </c>
      <c r="F24" s="185"/>
      <c r="G24" s="185">
        <v>4490</v>
      </c>
      <c r="H24" s="185"/>
      <c r="I24" s="185">
        <v>1687</v>
      </c>
      <c r="J24" s="185"/>
      <c r="K24" s="185">
        <v>23540</v>
      </c>
    </row>
    <row r="25" spans="1:11" s="164" customFormat="1" ht="13.5">
      <c r="B25" s="189"/>
      <c r="C25" s="188"/>
      <c r="D25" s="127">
        <v>2024</v>
      </c>
      <c r="E25" s="185">
        <f>SUM(G25:K25)</f>
        <v>27873</v>
      </c>
      <c r="G25" s="164">
        <v>4126</v>
      </c>
      <c r="I25" s="164">
        <v>1620</v>
      </c>
      <c r="K25" s="164">
        <v>22127</v>
      </c>
    </row>
    <row r="26" spans="1:11" s="164" customFormat="1" ht="13.5">
      <c r="B26" s="188"/>
      <c r="C26" s="188"/>
      <c r="D26" s="127"/>
      <c r="E26" s="185"/>
      <c r="F26" s="185"/>
      <c r="G26" s="185"/>
      <c r="H26" s="185"/>
      <c r="I26" s="185"/>
      <c r="J26" s="185"/>
      <c r="K26" s="185"/>
    </row>
    <row r="27" spans="1:11" s="164" customFormat="1" ht="13.5">
      <c r="B27" s="186" t="s">
        <v>440</v>
      </c>
      <c r="C27" s="186"/>
      <c r="D27" s="127">
        <v>2022</v>
      </c>
      <c r="E27" s="185">
        <f>SUM(G27:K27)</f>
        <v>10</v>
      </c>
      <c r="F27" s="187"/>
      <c r="G27" s="185">
        <v>2</v>
      </c>
      <c r="H27" s="187"/>
      <c r="I27" s="185">
        <v>1</v>
      </c>
      <c r="J27" s="187"/>
      <c r="K27" s="185">
        <v>7</v>
      </c>
    </row>
    <row r="28" spans="1:11" s="164" customFormat="1" ht="13.5">
      <c r="B28" s="188" t="s">
        <v>441</v>
      </c>
      <c r="C28" s="188"/>
      <c r="D28" s="127">
        <v>2023</v>
      </c>
      <c r="E28" s="185">
        <f>SUM(G28:K28)</f>
        <v>18</v>
      </c>
      <c r="F28" s="185"/>
      <c r="G28" s="185">
        <v>4</v>
      </c>
      <c r="H28" s="185"/>
      <c r="I28" s="190" t="s">
        <v>432</v>
      </c>
      <c r="J28" s="185"/>
      <c r="K28" s="185">
        <v>14</v>
      </c>
    </row>
    <row r="29" spans="1:11" s="164" customFormat="1" ht="13.5">
      <c r="B29" s="188"/>
      <c r="C29" s="188"/>
      <c r="D29" s="127">
        <v>2024</v>
      </c>
      <c r="E29" s="185">
        <f>SUM(G29:K29)</f>
        <v>8</v>
      </c>
      <c r="G29" s="164">
        <v>3</v>
      </c>
      <c r="I29" s="164">
        <v>1</v>
      </c>
      <c r="K29" s="164">
        <v>4</v>
      </c>
    </row>
    <row r="30" spans="1:11" s="164" customFormat="1" ht="13.5">
      <c r="B30" s="188"/>
      <c r="C30" s="188"/>
      <c r="D30" s="127"/>
      <c r="E30" s="185"/>
      <c r="F30" s="185"/>
      <c r="G30" s="185"/>
      <c r="H30" s="185"/>
      <c r="I30" s="185"/>
      <c r="J30" s="185"/>
      <c r="K30" s="185"/>
    </row>
    <row r="31" spans="1:11" s="164" customFormat="1" ht="13.5">
      <c r="B31" s="186" t="s">
        <v>224</v>
      </c>
      <c r="C31" s="186"/>
      <c r="D31" s="127">
        <v>2022</v>
      </c>
      <c r="E31" s="185">
        <f>SUM(G31:K31)</f>
        <v>327</v>
      </c>
      <c r="F31" s="187"/>
      <c r="G31" s="185">
        <v>119</v>
      </c>
      <c r="H31" s="187"/>
      <c r="I31" s="185">
        <v>25</v>
      </c>
      <c r="J31" s="187"/>
      <c r="K31" s="185">
        <v>183</v>
      </c>
    </row>
    <row r="32" spans="1:11" s="164" customFormat="1" ht="13.5">
      <c r="B32" s="189" t="s">
        <v>225</v>
      </c>
      <c r="C32" s="188"/>
      <c r="D32" s="127">
        <v>2023</v>
      </c>
      <c r="E32" s="185">
        <f>SUM(G32:K32)</f>
        <v>85</v>
      </c>
      <c r="F32" s="185"/>
      <c r="G32" s="185">
        <v>34</v>
      </c>
      <c r="H32" s="185"/>
      <c r="I32" s="185">
        <v>6</v>
      </c>
      <c r="J32" s="185"/>
      <c r="K32" s="185">
        <v>45</v>
      </c>
    </row>
    <row r="33" spans="2:11" s="164" customFormat="1" ht="13.5">
      <c r="B33" s="188"/>
      <c r="C33" s="188"/>
      <c r="D33" s="127">
        <v>2024</v>
      </c>
      <c r="E33" s="185">
        <f>SUM(G33:K33)</f>
        <v>495</v>
      </c>
      <c r="G33" s="164">
        <v>156</v>
      </c>
      <c r="I33" s="164">
        <v>52</v>
      </c>
      <c r="K33" s="164">
        <v>287</v>
      </c>
    </row>
    <row r="34" spans="2:11" s="164" customFormat="1" ht="13.5">
      <c r="B34" s="188"/>
      <c r="C34" s="188"/>
      <c r="D34" s="127"/>
      <c r="E34" s="185"/>
      <c r="F34" s="185"/>
      <c r="G34" s="185"/>
      <c r="H34" s="185"/>
      <c r="I34" s="185"/>
      <c r="J34" s="185"/>
      <c r="K34" s="185"/>
    </row>
    <row r="35" spans="2:11" s="164" customFormat="1" ht="13.5">
      <c r="B35" s="186" t="s">
        <v>27</v>
      </c>
      <c r="C35" s="186"/>
      <c r="D35" s="127">
        <v>2022</v>
      </c>
      <c r="E35" s="185">
        <f>SUM(G35:K35)</f>
        <v>229</v>
      </c>
      <c r="F35" s="187"/>
      <c r="G35" s="185">
        <v>94</v>
      </c>
      <c r="H35" s="187"/>
      <c r="I35" s="185">
        <v>20</v>
      </c>
      <c r="J35" s="187"/>
      <c r="K35" s="185">
        <v>115</v>
      </c>
    </row>
    <row r="36" spans="2:11" s="164" customFormat="1" ht="13.5">
      <c r="B36" s="188" t="s">
        <v>26</v>
      </c>
      <c r="C36" s="188"/>
      <c r="D36" s="127">
        <v>2023</v>
      </c>
      <c r="E36" s="185">
        <f>SUM(G36:K36)</f>
        <v>199</v>
      </c>
      <c r="F36" s="185"/>
      <c r="G36" s="185">
        <v>75</v>
      </c>
      <c r="H36" s="185"/>
      <c r="I36" s="185">
        <v>18</v>
      </c>
      <c r="J36" s="185"/>
      <c r="K36" s="185">
        <v>106</v>
      </c>
    </row>
    <row r="37" spans="2:11" s="164" customFormat="1" ht="13.5">
      <c r="B37" s="188"/>
      <c r="C37" s="188"/>
      <c r="D37" s="127">
        <v>2024</v>
      </c>
      <c r="E37" s="185">
        <f>SUM(G37:K37)</f>
        <v>255</v>
      </c>
      <c r="G37" s="164">
        <v>92</v>
      </c>
      <c r="I37" s="164">
        <v>22</v>
      </c>
      <c r="K37" s="164">
        <v>141</v>
      </c>
    </row>
    <row r="38" spans="2:11" s="164" customFormat="1" ht="13.5">
      <c r="B38" s="188"/>
      <c r="C38" s="188"/>
      <c r="D38" s="127"/>
      <c r="E38" s="185"/>
      <c r="F38" s="185"/>
      <c r="G38" s="185"/>
      <c r="H38" s="185"/>
      <c r="I38" s="185"/>
      <c r="J38" s="185"/>
      <c r="K38" s="185"/>
    </row>
    <row r="39" spans="2:11" s="164" customFormat="1" ht="13.5">
      <c r="B39" s="186" t="s">
        <v>33</v>
      </c>
      <c r="C39" s="186"/>
      <c r="D39" s="127">
        <v>2022</v>
      </c>
      <c r="E39" s="185">
        <f>SUM(G39:K39)</f>
        <v>54</v>
      </c>
      <c r="F39" s="187"/>
      <c r="G39" s="185">
        <v>13</v>
      </c>
      <c r="H39" s="187"/>
      <c r="I39" s="185">
        <v>6</v>
      </c>
      <c r="J39" s="187"/>
      <c r="K39" s="185">
        <v>35</v>
      </c>
    </row>
    <row r="40" spans="2:11" s="164" customFormat="1" ht="13.5">
      <c r="B40" s="188" t="s">
        <v>32</v>
      </c>
      <c r="C40" s="186"/>
      <c r="D40" s="127">
        <v>2023</v>
      </c>
      <c r="E40" s="185">
        <f>SUM(G40:K40)</f>
        <v>95</v>
      </c>
      <c r="F40" s="185"/>
      <c r="G40" s="185">
        <v>16</v>
      </c>
      <c r="H40" s="185"/>
      <c r="I40" s="185">
        <v>12</v>
      </c>
      <c r="J40" s="185"/>
      <c r="K40" s="185">
        <v>67</v>
      </c>
    </row>
    <row r="41" spans="2:11" s="164" customFormat="1" ht="13.5">
      <c r="B41" s="188"/>
      <c r="C41" s="186"/>
      <c r="D41" s="127">
        <v>2024</v>
      </c>
      <c r="E41" s="185">
        <f>SUM(G41:K41)</f>
        <v>61</v>
      </c>
      <c r="G41" s="164">
        <v>24</v>
      </c>
      <c r="I41" s="164">
        <v>7</v>
      </c>
      <c r="K41" s="164">
        <v>30</v>
      </c>
    </row>
    <row r="42" spans="2:11" s="164" customFormat="1" ht="13.5">
      <c r="B42" s="188"/>
      <c r="C42" s="188"/>
      <c r="D42" s="127"/>
      <c r="E42" s="185"/>
      <c r="F42" s="185"/>
      <c r="G42" s="185"/>
      <c r="H42" s="185"/>
      <c r="I42" s="185"/>
      <c r="J42" s="185"/>
      <c r="K42" s="185"/>
    </row>
    <row r="43" spans="2:11" s="164" customFormat="1" ht="13.5">
      <c r="B43" s="186" t="s">
        <v>28</v>
      </c>
      <c r="C43" s="186"/>
      <c r="D43" s="127">
        <v>2022</v>
      </c>
      <c r="E43" s="185">
        <f>SUM(G43:K43)</f>
        <v>175</v>
      </c>
      <c r="F43" s="187"/>
      <c r="G43" s="185">
        <v>41</v>
      </c>
      <c r="H43" s="187"/>
      <c r="I43" s="185">
        <v>7</v>
      </c>
      <c r="J43" s="187"/>
      <c r="K43" s="185">
        <v>127</v>
      </c>
    </row>
    <row r="44" spans="2:11" s="164" customFormat="1" ht="13.5">
      <c r="B44" s="186"/>
      <c r="C44" s="186"/>
      <c r="D44" s="127">
        <v>2023</v>
      </c>
      <c r="E44" s="185">
        <f>SUM(G44:K44)</f>
        <v>207</v>
      </c>
      <c r="F44" s="185"/>
      <c r="G44" s="185">
        <v>41</v>
      </c>
      <c r="H44" s="185"/>
      <c r="I44" s="185">
        <v>34</v>
      </c>
      <c r="J44" s="185"/>
      <c r="K44" s="185">
        <v>132</v>
      </c>
    </row>
    <row r="45" spans="2:11" s="164" customFormat="1" ht="13.5">
      <c r="B45" s="186"/>
      <c r="C45" s="186"/>
      <c r="D45" s="127">
        <v>2024</v>
      </c>
      <c r="E45" s="185">
        <f>SUM(G45:K45)</f>
        <v>153</v>
      </c>
      <c r="G45" s="164">
        <v>39</v>
      </c>
      <c r="I45" s="164">
        <v>22</v>
      </c>
      <c r="K45" s="164">
        <v>92</v>
      </c>
    </row>
    <row r="46" spans="2:11" s="164" customFormat="1" ht="13.5">
      <c r="B46" s="188"/>
      <c r="C46" s="188"/>
      <c r="D46" s="127"/>
      <c r="E46" s="185"/>
      <c r="F46" s="185"/>
      <c r="G46" s="185"/>
      <c r="H46" s="185"/>
      <c r="I46" s="185"/>
      <c r="J46" s="185"/>
      <c r="K46" s="185"/>
    </row>
    <row r="47" spans="2:11" s="164" customFormat="1" ht="13.5">
      <c r="B47" s="186" t="s">
        <v>275</v>
      </c>
      <c r="C47" s="186"/>
      <c r="D47" s="127">
        <v>2022</v>
      </c>
      <c r="E47" s="185">
        <f>SUM(G47:K47)</f>
        <v>376</v>
      </c>
      <c r="F47" s="187"/>
      <c r="G47" s="185">
        <v>192</v>
      </c>
      <c r="H47" s="187"/>
      <c r="I47" s="185">
        <v>17</v>
      </c>
      <c r="J47" s="187"/>
      <c r="K47" s="185">
        <v>167</v>
      </c>
    </row>
    <row r="48" spans="2:11" s="164" customFormat="1" ht="13.5">
      <c r="B48" s="188" t="s">
        <v>476</v>
      </c>
      <c r="C48" s="188"/>
      <c r="D48" s="127">
        <v>2023</v>
      </c>
      <c r="E48" s="185">
        <f>SUM(G48:K48)</f>
        <v>619</v>
      </c>
      <c r="F48" s="185"/>
      <c r="G48" s="185">
        <v>210</v>
      </c>
      <c r="H48" s="185"/>
      <c r="I48" s="185">
        <v>72</v>
      </c>
      <c r="J48" s="185"/>
      <c r="K48" s="185">
        <v>337</v>
      </c>
    </row>
    <row r="49" spans="1:12" s="164" customFormat="1" ht="13.5">
      <c r="B49" s="188"/>
      <c r="C49" s="188"/>
      <c r="D49" s="127">
        <v>2024</v>
      </c>
      <c r="E49" s="185">
        <f>SUM(G49:K49)</f>
        <v>497</v>
      </c>
      <c r="G49" s="164">
        <v>222</v>
      </c>
      <c r="I49" s="164">
        <v>58</v>
      </c>
      <c r="K49" s="164">
        <v>217</v>
      </c>
    </row>
    <row r="50" spans="1:12" s="164" customFormat="1" ht="13.5">
      <c r="B50" s="188"/>
      <c r="C50" s="188"/>
      <c r="D50" s="127"/>
      <c r="E50" s="185"/>
      <c r="F50" s="191"/>
      <c r="G50" s="185"/>
      <c r="H50" s="185"/>
      <c r="I50" s="185"/>
      <c r="J50" s="185"/>
      <c r="K50" s="185"/>
    </row>
    <row r="51" spans="1:12" s="164" customFormat="1" ht="15.75">
      <c r="B51" s="186" t="s">
        <v>477</v>
      </c>
      <c r="C51" s="186"/>
      <c r="D51" s="127">
        <v>2022</v>
      </c>
      <c r="E51" s="185">
        <f>SUM(G51:K51)</f>
        <v>40</v>
      </c>
      <c r="F51" s="187"/>
      <c r="G51" s="185">
        <v>9</v>
      </c>
      <c r="H51" s="187"/>
      <c r="I51" s="185">
        <v>7</v>
      </c>
      <c r="J51" s="187"/>
      <c r="K51" s="185">
        <v>24</v>
      </c>
    </row>
    <row r="52" spans="1:12" s="164" customFormat="1" ht="13.5">
      <c r="B52" s="188" t="s">
        <v>22</v>
      </c>
      <c r="C52" s="188"/>
      <c r="D52" s="127">
        <v>2023</v>
      </c>
      <c r="E52" s="185">
        <f>SUM(G52:K52)</f>
        <v>874</v>
      </c>
      <c r="F52" s="185"/>
      <c r="G52" s="185">
        <v>192</v>
      </c>
      <c r="H52" s="185"/>
      <c r="I52" s="185">
        <v>80</v>
      </c>
      <c r="J52" s="185"/>
      <c r="K52" s="185">
        <v>602</v>
      </c>
    </row>
    <row r="53" spans="1:12" s="164" customFormat="1" ht="13.5">
      <c r="B53" s="188"/>
      <c r="C53" s="188"/>
      <c r="D53" s="127">
        <v>2024</v>
      </c>
      <c r="E53" s="185">
        <f>SUM(G53:K53)</f>
        <v>1086</v>
      </c>
      <c r="G53" s="164">
        <v>375</v>
      </c>
      <c r="I53" s="164">
        <v>135</v>
      </c>
      <c r="K53" s="164">
        <v>576</v>
      </c>
    </row>
    <row r="54" spans="1:12" s="164" customFormat="1" ht="13.5">
      <c r="B54" s="188"/>
      <c r="C54" s="188"/>
      <c r="D54" s="192"/>
      <c r="E54" s="188"/>
      <c r="F54" s="188"/>
      <c r="K54" s="193"/>
    </row>
    <row r="55" spans="1:12" s="164" customFormat="1" ht="8.1" customHeight="1" thickBot="1">
      <c r="A55" s="194"/>
      <c r="B55" s="194"/>
      <c r="C55" s="194"/>
      <c r="D55" s="195"/>
      <c r="E55" s="194"/>
      <c r="F55" s="194"/>
      <c r="G55" s="194"/>
      <c r="H55" s="194"/>
      <c r="I55" s="194"/>
      <c r="J55" s="194"/>
      <c r="K55" s="196"/>
      <c r="L55" s="194"/>
    </row>
    <row r="56" spans="1:12" s="197" customFormat="1" ht="18" customHeight="1">
      <c r="D56" s="198"/>
      <c r="F56" s="199"/>
      <c r="K56" s="200"/>
      <c r="L56" s="201" t="s">
        <v>238</v>
      </c>
    </row>
    <row r="57" spans="1:12" s="197" customFormat="1" ht="13.5" customHeight="1">
      <c r="D57" s="198"/>
      <c r="G57" s="200"/>
      <c r="K57" s="202"/>
      <c r="L57" s="203" t="s">
        <v>227</v>
      </c>
    </row>
    <row r="58" spans="1:12" s="197" customFormat="1" ht="13.5" customHeight="1">
      <c r="D58" s="198"/>
      <c r="G58" s="200"/>
      <c r="K58" s="202"/>
      <c r="L58" s="203"/>
    </row>
    <row r="59" spans="1:12" s="81" customFormat="1">
      <c r="A59" s="204"/>
      <c r="B59" s="205" t="s">
        <v>478</v>
      </c>
      <c r="C59" s="206"/>
      <c r="D59" s="207"/>
      <c r="E59" s="206"/>
      <c r="F59" s="206"/>
      <c r="G59" s="208"/>
      <c r="H59" s="208"/>
      <c r="I59" s="208"/>
    </row>
    <row r="60" spans="1:12" s="209" customFormat="1">
      <c r="B60" s="210" t="s">
        <v>479</v>
      </c>
      <c r="C60" s="211"/>
      <c r="D60" s="212"/>
      <c r="E60" s="211"/>
      <c r="F60" s="211"/>
    </row>
    <row r="61" spans="1:12" s="217" customFormat="1">
      <c r="A61" s="213"/>
      <c r="B61" s="214" t="s">
        <v>480</v>
      </c>
      <c r="C61" s="215"/>
      <c r="D61" s="216"/>
      <c r="E61" s="215"/>
      <c r="F61" s="215"/>
      <c r="G61" s="213"/>
      <c r="H61" s="213"/>
      <c r="I61" s="213"/>
    </row>
    <row r="62" spans="1:12" ht="11.45" customHeight="1"/>
  </sheetData>
  <hyperlinks>
    <hyperlink ref="L1:L2" r:id="rId1" display="      KESELAMATAN AWAM" xr:uid="{2238EE0F-C722-42FE-ADF2-C519FD2CDA4E}"/>
  </hyperlinks>
  <printOptions horizontalCentered="1"/>
  <pageMargins left="0.511811023622047" right="0.511811023622047" top="0.74803149606299202" bottom="0.511811023622047" header="0.23622047244094499" footer="0.39370078740157499"/>
  <pageSetup paperSize="9" scale="85" orientation="portrait" r:id="rId2"/>
  <headerFooter scaleWithDoc="0">
    <oddFooter>&amp;C&amp;"Calibri,Regular"&amp;10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05DDD31-D242-4AA7-BB22-20AEEE08FF30}">
  <sheetPr>
    <tabColor rgb="FF92D050"/>
  </sheetPr>
  <dimension ref="A1:O76"/>
  <sheetViews>
    <sheetView view="pageBreakPreview" zoomScale="70" zoomScaleNormal="100" zoomScaleSheetLayoutView="70" workbookViewId="0">
      <selection activeCell="AD35" sqref="AD35"/>
    </sheetView>
  </sheetViews>
  <sheetFormatPr defaultColWidth="10.6640625" defaultRowHeight="16.5"/>
  <cols>
    <col min="1" max="1" width="2.1640625" style="404" customWidth="1"/>
    <col min="2" max="2" width="14.6640625" style="404" customWidth="1"/>
    <col min="3" max="3" width="6.33203125" style="404" customWidth="1"/>
    <col min="4" max="4" width="10" style="404" customWidth="1"/>
    <col min="5" max="5" width="12.1640625" style="405" customWidth="1"/>
    <col min="6" max="6" width="18.83203125" style="405" customWidth="1"/>
    <col min="7" max="7" width="15.6640625" style="405" customWidth="1"/>
    <col min="8" max="10" width="12.33203125" style="404" customWidth="1"/>
    <col min="11" max="11" width="17.1640625" style="404" customWidth="1"/>
    <col min="12" max="12" width="1.6640625" style="404" customWidth="1"/>
    <col min="13" max="16384" width="10.6640625" style="404"/>
  </cols>
  <sheetData>
    <row r="1" spans="1:12" s="768" customFormat="1" ht="15">
      <c r="B1" s="769"/>
      <c r="C1" s="769"/>
      <c r="D1" s="770"/>
      <c r="E1" s="771"/>
      <c r="F1" s="770"/>
      <c r="G1" s="772"/>
      <c r="L1" s="69" t="s">
        <v>0</v>
      </c>
    </row>
    <row r="2" spans="1:12" s="768" customFormat="1" ht="15">
      <c r="B2" s="769"/>
      <c r="C2" s="769"/>
      <c r="D2" s="770"/>
      <c r="E2" s="771"/>
      <c r="F2" s="770"/>
      <c r="G2" s="772"/>
      <c r="L2" s="70" t="s">
        <v>1</v>
      </c>
    </row>
    <row r="3" spans="1:12" s="768" customFormat="1" ht="13.5">
      <c r="B3" s="769"/>
      <c r="C3" s="769"/>
      <c r="D3" s="770"/>
      <c r="E3" s="771"/>
      <c r="F3" s="770"/>
      <c r="G3" s="772"/>
    </row>
    <row r="4" spans="1:12" s="768" customFormat="1" ht="13.5">
      <c r="B4" s="769"/>
      <c r="C4" s="769"/>
      <c r="D4" s="770"/>
      <c r="E4" s="771"/>
      <c r="F4" s="770"/>
      <c r="G4" s="772"/>
    </row>
    <row r="5" spans="1:12" s="773" customFormat="1" ht="16.5" customHeight="1">
      <c r="B5" s="774" t="s">
        <v>430</v>
      </c>
      <c r="C5" s="775" t="s">
        <v>641</v>
      </c>
      <c r="D5" s="776"/>
      <c r="E5" s="777"/>
      <c r="F5" s="776"/>
      <c r="G5" s="778"/>
      <c r="H5" s="779"/>
    </row>
    <row r="6" spans="1:12" s="773" customFormat="1" ht="16.5" customHeight="1">
      <c r="B6" s="780" t="s">
        <v>431</v>
      </c>
      <c r="C6" s="781" t="s">
        <v>642</v>
      </c>
      <c r="D6" s="776"/>
      <c r="E6" s="777"/>
      <c r="F6" s="776"/>
      <c r="G6" s="778"/>
      <c r="H6" s="779"/>
    </row>
    <row r="7" spans="1:12" s="768" customFormat="1" ht="14.25" thickBot="1">
      <c r="B7" s="769"/>
      <c r="C7" s="769"/>
      <c r="D7" s="770"/>
      <c r="E7" s="771"/>
      <c r="F7" s="770"/>
      <c r="G7" s="772"/>
    </row>
    <row r="8" spans="1:12" s="820" customFormat="1" ht="9" customHeight="1" thickTop="1">
      <c r="A8" s="818"/>
      <c r="B8" s="819"/>
      <c r="C8" s="819"/>
      <c r="D8" s="819"/>
      <c r="E8" s="819"/>
      <c r="F8" s="819"/>
      <c r="G8" s="819"/>
      <c r="H8" s="819"/>
      <c r="I8" s="819"/>
      <c r="J8" s="819"/>
      <c r="K8" s="819"/>
      <c r="L8" s="818"/>
    </row>
    <row r="9" spans="1:12" s="820" customFormat="1" ht="24.75" customHeight="1">
      <c r="A9" s="821"/>
      <c r="B9" s="822" t="s">
        <v>3</v>
      </c>
      <c r="C9" s="823"/>
      <c r="D9" s="824" t="s">
        <v>460</v>
      </c>
      <c r="E9" s="825" t="s">
        <v>4</v>
      </c>
      <c r="F9" s="864" t="s">
        <v>643</v>
      </c>
      <c r="G9" s="864"/>
      <c r="H9" s="864"/>
      <c r="I9" s="864"/>
      <c r="J9" s="864"/>
      <c r="K9" s="825" t="s">
        <v>421</v>
      </c>
      <c r="L9" s="821"/>
    </row>
    <row r="10" spans="1:12" s="820" customFormat="1" ht="16.5" customHeight="1">
      <c r="A10" s="821"/>
      <c r="B10" s="826" t="s">
        <v>5</v>
      </c>
      <c r="C10" s="823"/>
      <c r="D10" s="827" t="s">
        <v>644</v>
      </c>
      <c r="E10" s="828" t="s">
        <v>19</v>
      </c>
      <c r="F10" s="829" t="s">
        <v>4</v>
      </c>
      <c r="G10" s="830" t="s">
        <v>416</v>
      </c>
      <c r="H10" s="825" t="s">
        <v>417</v>
      </c>
      <c r="I10" s="825" t="s">
        <v>418</v>
      </c>
      <c r="J10" s="825" t="s">
        <v>23</v>
      </c>
      <c r="K10" s="831" t="s">
        <v>645</v>
      </c>
      <c r="L10" s="821"/>
    </row>
    <row r="11" spans="1:12" s="820" customFormat="1" ht="15" customHeight="1">
      <c r="A11" s="832"/>
      <c r="B11" s="833"/>
      <c r="C11" s="834"/>
      <c r="D11" s="834"/>
      <c r="E11" s="833"/>
      <c r="F11" s="835" t="s">
        <v>645</v>
      </c>
      <c r="G11" s="831"/>
      <c r="H11" s="828" t="s">
        <v>322</v>
      </c>
      <c r="I11" s="828" t="s">
        <v>419</v>
      </c>
      <c r="J11" s="828" t="s">
        <v>22</v>
      </c>
      <c r="K11" s="836" t="s">
        <v>422</v>
      </c>
      <c r="L11" s="821"/>
    </row>
    <row r="12" spans="1:12" s="820" customFormat="1" ht="17.25" customHeight="1">
      <c r="B12" s="833"/>
      <c r="C12" s="833"/>
      <c r="D12" s="833"/>
      <c r="E12" s="833"/>
      <c r="F12" s="837" t="s">
        <v>420</v>
      </c>
      <c r="G12" s="833"/>
      <c r="H12" s="833"/>
      <c r="I12" s="833"/>
      <c r="J12" s="833"/>
      <c r="K12" s="836" t="s">
        <v>423</v>
      </c>
      <c r="L12" s="821"/>
    </row>
    <row r="13" spans="1:12" s="820" customFormat="1" ht="9" customHeight="1">
      <c r="A13" s="838"/>
      <c r="B13" s="839"/>
      <c r="C13" s="839"/>
      <c r="D13" s="839"/>
      <c r="E13" s="839"/>
      <c r="F13" s="839"/>
      <c r="G13" s="840"/>
      <c r="H13" s="839"/>
      <c r="I13" s="839"/>
      <c r="J13" s="839"/>
      <c r="K13" s="839"/>
      <c r="L13" s="838"/>
    </row>
    <row r="14" spans="1:12" s="787" customFormat="1" ht="8.1" customHeight="1">
      <c r="A14" s="802"/>
      <c r="B14" s="803"/>
      <c r="C14" s="803"/>
      <c r="D14" s="804"/>
      <c r="E14" s="805"/>
      <c r="F14" s="804"/>
      <c r="G14" s="806"/>
    </row>
    <row r="15" spans="1:12" ht="15" customHeight="1">
      <c r="B15" s="421" t="s">
        <v>533</v>
      </c>
      <c r="C15" s="421"/>
      <c r="D15" s="422">
        <v>2022</v>
      </c>
      <c r="E15" s="807">
        <v>104081</v>
      </c>
      <c r="F15" s="807">
        <v>73315</v>
      </c>
      <c r="G15" s="807">
        <v>51420</v>
      </c>
      <c r="H15" s="807">
        <v>6235</v>
      </c>
      <c r="I15" s="807">
        <v>8388</v>
      </c>
      <c r="J15" s="807">
        <v>7272</v>
      </c>
      <c r="K15" s="807">
        <v>30766</v>
      </c>
    </row>
    <row r="16" spans="1:12" ht="15" customHeight="1">
      <c r="B16" s="424"/>
      <c r="C16" s="424"/>
      <c r="D16" s="422">
        <v>2023</v>
      </c>
      <c r="E16" s="807">
        <v>93775</v>
      </c>
      <c r="F16" s="807">
        <v>63725</v>
      </c>
      <c r="G16" s="807">
        <v>45338</v>
      </c>
      <c r="H16" s="807">
        <v>4637</v>
      </c>
      <c r="I16" s="807">
        <v>8946</v>
      </c>
      <c r="J16" s="807">
        <v>6431</v>
      </c>
      <c r="K16" s="807">
        <v>32609</v>
      </c>
    </row>
    <row r="17" spans="2:15" ht="15" customHeight="1">
      <c r="B17" s="424"/>
      <c r="C17" s="424"/>
      <c r="D17" s="422">
        <v>2024</v>
      </c>
      <c r="E17" s="807">
        <v>128916</v>
      </c>
      <c r="F17" s="807">
        <v>85616</v>
      </c>
      <c r="G17" s="807">
        <v>58416</v>
      </c>
      <c r="H17" s="807">
        <v>6064</v>
      </c>
      <c r="I17" s="807">
        <v>9306</v>
      </c>
      <c r="J17" s="807">
        <v>11830</v>
      </c>
      <c r="K17" s="807">
        <v>43300</v>
      </c>
    </row>
    <row r="18" spans="2:15" ht="6.95" customHeight="1">
      <c r="B18" s="424"/>
      <c r="C18" s="424"/>
      <c r="D18" s="428"/>
      <c r="E18" s="426"/>
      <c r="F18" s="426"/>
      <c r="G18" s="426"/>
      <c r="H18" s="841"/>
      <c r="I18" s="841"/>
      <c r="J18" s="841"/>
      <c r="K18" s="841"/>
    </row>
    <row r="19" spans="2:15" ht="15" customHeight="1">
      <c r="B19" s="427" t="s">
        <v>6</v>
      </c>
      <c r="C19" s="427"/>
      <c r="D19" s="428">
        <v>2022</v>
      </c>
      <c r="E19" s="426">
        <v>8635</v>
      </c>
      <c r="F19" s="426">
        <v>6555</v>
      </c>
      <c r="G19" s="426">
        <v>4858</v>
      </c>
      <c r="H19" s="841">
        <v>619</v>
      </c>
      <c r="I19" s="841">
        <v>765</v>
      </c>
      <c r="J19" s="841">
        <v>313</v>
      </c>
      <c r="K19" s="841">
        <v>2080</v>
      </c>
      <c r="O19" s="842"/>
    </row>
    <row r="20" spans="2:15" ht="15" customHeight="1">
      <c r="B20" s="427"/>
      <c r="C20" s="427"/>
      <c r="D20" s="428">
        <v>2023</v>
      </c>
      <c r="E20" s="426">
        <v>6954</v>
      </c>
      <c r="F20" s="426">
        <v>4150</v>
      </c>
      <c r="G20" s="426">
        <v>2883</v>
      </c>
      <c r="H20" s="841">
        <v>486</v>
      </c>
      <c r="I20" s="841">
        <v>780</v>
      </c>
      <c r="J20" s="841">
        <v>1</v>
      </c>
      <c r="K20" s="841">
        <v>2804</v>
      </c>
      <c r="O20" s="842"/>
    </row>
    <row r="21" spans="2:15" ht="15" customHeight="1">
      <c r="B21" s="427"/>
      <c r="C21" s="427"/>
      <c r="D21" s="428">
        <v>2024</v>
      </c>
      <c r="E21" s="426">
        <v>13169</v>
      </c>
      <c r="F21" s="426">
        <v>8622</v>
      </c>
      <c r="G21" s="426">
        <v>6473</v>
      </c>
      <c r="H21" s="841">
        <v>707</v>
      </c>
      <c r="I21" s="841">
        <v>1024</v>
      </c>
      <c r="J21" s="841">
        <v>418</v>
      </c>
      <c r="K21" s="841">
        <v>4547</v>
      </c>
      <c r="O21" s="842"/>
    </row>
    <row r="22" spans="2:15" ht="6.95" customHeight="1">
      <c r="B22" s="427"/>
      <c r="C22" s="427"/>
      <c r="D22" s="428"/>
      <c r="E22" s="426"/>
      <c r="F22" s="426"/>
      <c r="G22" s="426"/>
      <c r="H22" s="841"/>
      <c r="I22" s="841"/>
      <c r="J22" s="841"/>
      <c r="K22" s="841"/>
      <c r="O22" s="842"/>
    </row>
    <row r="23" spans="2:15" ht="15" customHeight="1">
      <c r="B23" s="427" t="s">
        <v>7</v>
      </c>
      <c r="C23" s="427"/>
      <c r="D23" s="428">
        <v>2022</v>
      </c>
      <c r="E23" s="426">
        <v>8980</v>
      </c>
      <c r="F23" s="426">
        <v>6907</v>
      </c>
      <c r="G23" s="426">
        <v>6195</v>
      </c>
      <c r="H23" s="841">
        <v>207</v>
      </c>
      <c r="I23" s="841">
        <v>460</v>
      </c>
      <c r="J23" s="841">
        <v>45</v>
      </c>
      <c r="K23" s="841">
        <v>2073</v>
      </c>
      <c r="O23" s="842"/>
    </row>
    <row r="24" spans="2:15" ht="15" customHeight="1">
      <c r="B24" s="427"/>
      <c r="C24" s="427"/>
      <c r="D24" s="428">
        <v>2023</v>
      </c>
      <c r="E24" s="426">
        <v>8727</v>
      </c>
      <c r="F24" s="426">
        <v>6960</v>
      </c>
      <c r="G24" s="426">
        <v>6233</v>
      </c>
      <c r="H24" s="841">
        <v>160</v>
      </c>
      <c r="I24" s="841">
        <v>561</v>
      </c>
      <c r="J24" s="841">
        <v>6</v>
      </c>
      <c r="K24" s="841">
        <v>1767</v>
      </c>
      <c r="O24" s="842"/>
    </row>
    <row r="25" spans="2:15" ht="15" customHeight="1">
      <c r="B25" s="427"/>
      <c r="C25" s="427"/>
      <c r="D25" s="428">
        <v>2024</v>
      </c>
      <c r="E25" s="426">
        <v>9849</v>
      </c>
      <c r="F25" s="426">
        <v>8364</v>
      </c>
      <c r="G25" s="426">
        <v>7573</v>
      </c>
      <c r="H25" s="841">
        <v>211</v>
      </c>
      <c r="I25" s="841">
        <v>517</v>
      </c>
      <c r="J25" s="841">
        <v>63</v>
      </c>
      <c r="K25" s="841">
        <v>1485</v>
      </c>
      <c r="O25" s="842"/>
    </row>
    <row r="26" spans="2:15" ht="6.95" customHeight="1">
      <c r="B26" s="427"/>
      <c r="C26" s="427"/>
      <c r="D26" s="428"/>
      <c r="E26" s="426"/>
      <c r="F26" s="426"/>
      <c r="G26" s="426"/>
      <c r="H26" s="841"/>
      <c r="I26" s="841"/>
      <c r="J26" s="841"/>
      <c r="K26" s="841"/>
      <c r="O26" s="842"/>
    </row>
    <row r="27" spans="2:15" ht="15" customHeight="1">
      <c r="B27" s="427" t="s">
        <v>8</v>
      </c>
      <c r="C27" s="427"/>
      <c r="D27" s="428">
        <v>2022</v>
      </c>
      <c r="E27" s="426">
        <v>7986</v>
      </c>
      <c r="F27" s="426">
        <v>4762</v>
      </c>
      <c r="G27" s="426">
        <v>4681</v>
      </c>
      <c r="H27" s="841">
        <v>54</v>
      </c>
      <c r="I27" s="841">
        <v>14</v>
      </c>
      <c r="J27" s="841">
        <v>13</v>
      </c>
      <c r="K27" s="841">
        <v>3224</v>
      </c>
      <c r="O27" s="842"/>
    </row>
    <row r="28" spans="2:15" ht="15" customHeight="1">
      <c r="B28" s="427"/>
      <c r="C28" s="427"/>
      <c r="D28" s="428">
        <v>2023</v>
      </c>
      <c r="E28" s="426">
        <v>7846</v>
      </c>
      <c r="F28" s="426">
        <v>5122</v>
      </c>
      <c r="G28" s="426">
        <v>4777</v>
      </c>
      <c r="H28" s="841">
        <v>53</v>
      </c>
      <c r="I28" s="841">
        <v>292</v>
      </c>
      <c r="J28" s="841">
        <v>0</v>
      </c>
      <c r="K28" s="841">
        <v>2724</v>
      </c>
      <c r="O28" s="842"/>
    </row>
    <row r="29" spans="2:15" ht="15" customHeight="1">
      <c r="B29" s="427"/>
      <c r="C29" s="427"/>
      <c r="D29" s="428">
        <v>2024</v>
      </c>
      <c r="E29" s="426">
        <v>10100</v>
      </c>
      <c r="F29" s="426">
        <v>7673</v>
      </c>
      <c r="G29" s="426">
        <v>7534</v>
      </c>
      <c r="H29" s="841">
        <v>69</v>
      </c>
      <c r="I29" s="841">
        <v>9</v>
      </c>
      <c r="J29" s="841">
        <v>61</v>
      </c>
      <c r="K29" s="841">
        <v>2427</v>
      </c>
      <c r="O29" s="842"/>
    </row>
    <row r="30" spans="2:15" ht="6.95" customHeight="1">
      <c r="B30" s="427"/>
      <c r="C30" s="427"/>
      <c r="D30" s="428"/>
      <c r="E30" s="426"/>
      <c r="F30" s="426"/>
      <c r="G30" s="426"/>
      <c r="H30" s="841"/>
      <c r="I30" s="841"/>
      <c r="J30" s="841"/>
      <c r="K30" s="841"/>
      <c r="O30" s="842"/>
    </row>
    <row r="31" spans="2:15" ht="15" customHeight="1">
      <c r="B31" s="427" t="s">
        <v>9</v>
      </c>
      <c r="C31" s="427"/>
      <c r="D31" s="428">
        <v>2022</v>
      </c>
      <c r="E31" s="426">
        <v>5281</v>
      </c>
      <c r="F31" s="426">
        <v>4355</v>
      </c>
      <c r="G31" s="426">
        <v>3534</v>
      </c>
      <c r="H31" s="841">
        <v>310</v>
      </c>
      <c r="I31" s="841">
        <v>413</v>
      </c>
      <c r="J31" s="841">
        <v>98</v>
      </c>
      <c r="K31" s="841">
        <v>926</v>
      </c>
      <c r="O31" s="842"/>
    </row>
    <row r="32" spans="2:15" ht="15" customHeight="1">
      <c r="B32" s="427"/>
      <c r="C32" s="427"/>
      <c r="D32" s="428">
        <v>2023</v>
      </c>
      <c r="E32" s="426">
        <v>4863</v>
      </c>
      <c r="F32" s="426">
        <v>3659</v>
      </c>
      <c r="G32" s="426">
        <v>3079</v>
      </c>
      <c r="H32" s="841">
        <v>266</v>
      </c>
      <c r="I32" s="841">
        <v>288</v>
      </c>
      <c r="J32" s="841">
        <v>26</v>
      </c>
      <c r="K32" s="841">
        <v>1204</v>
      </c>
      <c r="O32" s="842"/>
    </row>
    <row r="33" spans="2:15" ht="15" customHeight="1">
      <c r="B33" s="427"/>
      <c r="C33" s="427"/>
      <c r="D33" s="428">
        <v>2024</v>
      </c>
      <c r="E33" s="426">
        <v>4983</v>
      </c>
      <c r="F33" s="426">
        <v>3522</v>
      </c>
      <c r="G33" s="426">
        <v>2941</v>
      </c>
      <c r="H33" s="841">
        <v>205</v>
      </c>
      <c r="I33" s="841">
        <v>282</v>
      </c>
      <c r="J33" s="841">
        <v>94</v>
      </c>
      <c r="K33" s="841">
        <v>1461</v>
      </c>
      <c r="O33" s="842"/>
    </row>
    <row r="34" spans="2:15" ht="6.95" customHeight="1">
      <c r="B34" s="427"/>
      <c r="C34" s="427"/>
      <c r="D34" s="428"/>
      <c r="E34" s="426"/>
      <c r="F34" s="426"/>
      <c r="G34" s="426"/>
      <c r="H34" s="841"/>
      <c r="I34" s="841"/>
      <c r="J34" s="841"/>
      <c r="K34" s="841"/>
      <c r="O34" s="842"/>
    </row>
    <row r="35" spans="2:15" ht="15" customHeight="1">
      <c r="B35" s="427" t="s">
        <v>10</v>
      </c>
      <c r="C35" s="427"/>
      <c r="D35" s="428">
        <v>2022</v>
      </c>
      <c r="E35" s="426">
        <v>2722</v>
      </c>
      <c r="F35" s="426">
        <v>2008</v>
      </c>
      <c r="G35" s="426">
        <v>1480</v>
      </c>
      <c r="H35" s="841">
        <v>115</v>
      </c>
      <c r="I35" s="841">
        <v>391</v>
      </c>
      <c r="J35" s="841">
        <v>22</v>
      </c>
      <c r="K35" s="841">
        <v>714</v>
      </c>
      <c r="O35" s="842"/>
    </row>
    <row r="36" spans="2:15" ht="15" customHeight="1">
      <c r="B36" s="427"/>
      <c r="C36" s="427"/>
      <c r="D36" s="428">
        <v>2023</v>
      </c>
      <c r="E36" s="426">
        <v>3011</v>
      </c>
      <c r="F36" s="426">
        <v>2286</v>
      </c>
      <c r="G36" s="426">
        <v>1610</v>
      </c>
      <c r="H36" s="841">
        <v>155</v>
      </c>
      <c r="I36" s="841">
        <v>465</v>
      </c>
      <c r="J36" s="841">
        <v>56</v>
      </c>
      <c r="K36" s="841">
        <v>725</v>
      </c>
      <c r="O36" s="842"/>
    </row>
    <row r="37" spans="2:15" ht="15" customHeight="1">
      <c r="B37" s="427"/>
      <c r="C37" s="427"/>
      <c r="D37" s="428">
        <v>2024</v>
      </c>
      <c r="E37" s="426">
        <v>3948</v>
      </c>
      <c r="F37" s="426">
        <v>2916</v>
      </c>
      <c r="G37" s="426">
        <v>21</v>
      </c>
      <c r="H37" s="841">
        <v>225</v>
      </c>
      <c r="I37" s="841">
        <v>550</v>
      </c>
      <c r="J37" s="841">
        <v>2120</v>
      </c>
      <c r="K37" s="841">
        <v>1032</v>
      </c>
      <c r="O37" s="842"/>
    </row>
    <row r="38" spans="2:15" ht="6.95" customHeight="1">
      <c r="B38" s="427"/>
      <c r="C38" s="427"/>
      <c r="D38" s="428"/>
      <c r="E38" s="426"/>
      <c r="F38" s="426"/>
      <c r="G38" s="426"/>
      <c r="H38" s="841"/>
      <c r="I38" s="841"/>
      <c r="J38" s="841"/>
      <c r="K38" s="841"/>
      <c r="O38" s="842"/>
    </row>
    <row r="39" spans="2:15" ht="15" customHeight="1">
      <c r="B39" s="427" t="s">
        <v>11</v>
      </c>
      <c r="C39" s="427"/>
      <c r="D39" s="428">
        <v>2022</v>
      </c>
      <c r="E39" s="426">
        <v>5977</v>
      </c>
      <c r="F39" s="426">
        <v>4406</v>
      </c>
      <c r="G39" s="426">
        <v>4042</v>
      </c>
      <c r="H39" s="841">
        <v>158</v>
      </c>
      <c r="I39" s="841">
        <v>140</v>
      </c>
      <c r="J39" s="841">
        <v>66</v>
      </c>
      <c r="K39" s="841">
        <v>1571</v>
      </c>
      <c r="O39" s="842"/>
    </row>
    <row r="40" spans="2:15" ht="15" customHeight="1">
      <c r="B40" s="427"/>
      <c r="C40" s="427"/>
      <c r="D40" s="428">
        <v>2023</v>
      </c>
      <c r="E40" s="426">
        <v>5415</v>
      </c>
      <c r="F40" s="426">
        <v>3606</v>
      </c>
      <c r="G40" s="426">
        <v>3253</v>
      </c>
      <c r="H40" s="841">
        <v>126</v>
      </c>
      <c r="I40" s="841">
        <v>156</v>
      </c>
      <c r="J40" s="841">
        <v>71</v>
      </c>
      <c r="K40" s="841">
        <v>1809</v>
      </c>
      <c r="O40" s="842"/>
    </row>
    <row r="41" spans="2:15" ht="15" customHeight="1">
      <c r="B41" s="427"/>
      <c r="C41" s="427"/>
      <c r="D41" s="428">
        <v>2024</v>
      </c>
      <c r="E41" s="426">
        <v>6788</v>
      </c>
      <c r="F41" s="426">
        <v>4434</v>
      </c>
      <c r="G41" s="426">
        <v>3974</v>
      </c>
      <c r="H41" s="841">
        <v>165</v>
      </c>
      <c r="I41" s="841">
        <v>183</v>
      </c>
      <c r="J41" s="841">
        <v>112</v>
      </c>
      <c r="K41" s="841">
        <v>2354</v>
      </c>
      <c r="O41" s="842"/>
    </row>
    <row r="42" spans="2:15" ht="6.95" customHeight="1">
      <c r="B42" s="427"/>
      <c r="C42" s="427"/>
      <c r="D42" s="428"/>
      <c r="E42" s="426"/>
      <c r="F42" s="426"/>
      <c r="G42" s="426"/>
      <c r="H42" s="841"/>
      <c r="I42" s="841"/>
      <c r="J42" s="841"/>
      <c r="K42" s="841"/>
      <c r="O42" s="842"/>
    </row>
    <row r="43" spans="2:15" ht="15" customHeight="1">
      <c r="B43" s="427" t="s">
        <v>14</v>
      </c>
      <c r="C43" s="427"/>
      <c r="D43" s="428">
        <v>2022</v>
      </c>
      <c r="E43" s="426">
        <v>6699</v>
      </c>
      <c r="F43" s="426">
        <v>5941</v>
      </c>
      <c r="G43" s="426">
        <v>3931</v>
      </c>
      <c r="H43" s="841">
        <v>765</v>
      </c>
      <c r="I43" s="841">
        <v>1194</v>
      </c>
      <c r="J43" s="841">
        <v>51</v>
      </c>
      <c r="K43" s="841">
        <v>758</v>
      </c>
      <c r="O43" s="842"/>
    </row>
    <row r="44" spans="2:15" ht="15" customHeight="1">
      <c r="B44" s="427"/>
      <c r="C44" s="427"/>
      <c r="D44" s="428">
        <v>2023</v>
      </c>
      <c r="E44" s="426">
        <v>6711</v>
      </c>
      <c r="F44" s="426">
        <v>5933</v>
      </c>
      <c r="G44" s="426">
        <v>3926</v>
      </c>
      <c r="H44" s="841">
        <v>726</v>
      </c>
      <c r="I44" s="841">
        <v>1264</v>
      </c>
      <c r="J44" s="841">
        <v>17</v>
      </c>
      <c r="K44" s="841">
        <v>778</v>
      </c>
      <c r="O44" s="842"/>
    </row>
    <row r="45" spans="2:15" ht="15" customHeight="1">
      <c r="B45" s="427"/>
      <c r="C45" s="427"/>
      <c r="D45" s="428">
        <v>2024</v>
      </c>
      <c r="E45" s="426">
        <v>7117</v>
      </c>
      <c r="F45" s="426">
        <v>6181</v>
      </c>
      <c r="G45" s="426">
        <v>3981</v>
      </c>
      <c r="H45" s="841">
        <v>827</v>
      </c>
      <c r="I45" s="841">
        <v>1289</v>
      </c>
      <c r="J45" s="841">
        <v>84</v>
      </c>
      <c r="K45" s="841">
        <v>936</v>
      </c>
      <c r="O45" s="842"/>
    </row>
    <row r="46" spans="2:15" ht="6.95" customHeight="1">
      <c r="B46" s="427"/>
      <c r="C46" s="427"/>
      <c r="D46" s="428"/>
      <c r="E46" s="426"/>
      <c r="F46" s="426"/>
      <c r="G46" s="426"/>
      <c r="H46" s="841"/>
      <c r="I46" s="841"/>
      <c r="J46" s="841"/>
      <c r="K46" s="841"/>
      <c r="O46" s="842"/>
    </row>
    <row r="47" spans="2:15" ht="15" customHeight="1">
      <c r="B47" s="427" t="s">
        <v>12</v>
      </c>
      <c r="C47" s="427"/>
      <c r="D47" s="428">
        <v>2022</v>
      </c>
      <c r="E47" s="426">
        <v>8276</v>
      </c>
      <c r="F47" s="426">
        <v>6907</v>
      </c>
      <c r="G47" s="426">
        <v>4956</v>
      </c>
      <c r="H47" s="841">
        <v>690</v>
      </c>
      <c r="I47" s="841">
        <v>1168</v>
      </c>
      <c r="J47" s="841">
        <v>93</v>
      </c>
      <c r="K47" s="841">
        <v>1369</v>
      </c>
      <c r="O47" s="842"/>
    </row>
    <row r="48" spans="2:15" ht="15" customHeight="1">
      <c r="B48" s="427"/>
      <c r="C48" s="427"/>
      <c r="D48" s="428">
        <v>2023</v>
      </c>
      <c r="E48" s="426">
        <v>7652</v>
      </c>
      <c r="F48" s="426">
        <v>6146</v>
      </c>
      <c r="G48" s="426">
        <v>4439</v>
      </c>
      <c r="H48" s="841">
        <v>585</v>
      </c>
      <c r="I48" s="841">
        <v>1117</v>
      </c>
      <c r="J48" s="841">
        <v>5</v>
      </c>
      <c r="K48" s="841">
        <v>1506</v>
      </c>
      <c r="O48" s="842"/>
    </row>
    <row r="49" spans="2:15" ht="15" customHeight="1">
      <c r="B49" s="427"/>
      <c r="C49" s="427"/>
      <c r="D49" s="428">
        <v>2024</v>
      </c>
      <c r="E49" s="426">
        <v>9560</v>
      </c>
      <c r="F49" s="426">
        <v>7104</v>
      </c>
      <c r="G49" s="426">
        <v>5213</v>
      </c>
      <c r="H49" s="841">
        <v>592</v>
      </c>
      <c r="I49" s="841">
        <v>1212</v>
      </c>
      <c r="J49" s="841">
        <v>87</v>
      </c>
      <c r="K49" s="841">
        <v>2456</v>
      </c>
      <c r="O49" s="842"/>
    </row>
    <row r="50" spans="2:15" ht="6.95" customHeight="1">
      <c r="B50" s="427"/>
      <c r="C50" s="427"/>
      <c r="D50" s="428"/>
      <c r="E50" s="426"/>
      <c r="F50" s="426"/>
      <c r="G50" s="426"/>
      <c r="H50" s="841"/>
      <c r="I50" s="841"/>
      <c r="J50" s="841"/>
      <c r="K50" s="841"/>
      <c r="O50" s="842"/>
    </row>
    <row r="51" spans="2:15" ht="15" customHeight="1">
      <c r="B51" s="427" t="s">
        <v>13</v>
      </c>
      <c r="C51" s="427"/>
      <c r="D51" s="428">
        <v>2022</v>
      </c>
      <c r="E51" s="426">
        <v>2272</v>
      </c>
      <c r="F51" s="426">
        <v>1697</v>
      </c>
      <c r="G51" s="426">
        <v>1616</v>
      </c>
      <c r="H51" s="841">
        <v>36</v>
      </c>
      <c r="I51" s="841">
        <v>32</v>
      </c>
      <c r="J51" s="841">
        <v>13</v>
      </c>
      <c r="K51" s="841">
        <v>575</v>
      </c>
      <c r="O51" s="842"/>
    </row>
    <row r="52" spans="2:15" ht="15" customHeight="1">
      <c r="B52" s="427"/>
      <c r="C52" s="427"/>
      <c r="D52" s="428">
        <v>2023</v>
      </c>
      <c r="E52" s="426">
        <v>1907</v>
      </c>
      <c r="F52" s="426">
        <v>1306</v>
      </c>
      <c r="G52" s="426">
        <v>1214</v>
      </c>
      <c r="H52" s="841">
        <v>27</v>
      </c>
      <c r="I52" s="841">
        <v>65</v>
      </c>
      <c r="J52" s="841">
        <v>0</v>
      </c>
      <c r="K52" s="841">
        <v>601</v>
      </c>
      <c r="O52" s="842"/>
    </row>
    <row r="53" spans="2:15" ht="15" customHeight="1">
      <c r="B53" s="427"/>
      <c r="C53" s="427"/>
      <c r="D53" s="428">
        <v>2024</v>
      </c>
      <c r="E53" s="426">
        <v>2194</v>
      </c>
      <c r="F53" s="426">
        <v>1690</v>
      </c>
      <c r="G53" s="426">
        <v>1582</v>
      </c>
      <c r="H53" s="841">
        <v>32</v>
      </c>
      <c r="I53" s="841">
        <v>49</v>
      </c>
      <c r="J53" s="841">
        <v>27</v>
      </c>
      <c r="K53" s="841">
        <v>504</v>
      </c>
      <c r="O53" s="842"/>
    </row>
    <row r="54" spans="2:15" ht="6.95" customHeight="1">
      <c r="B54" s="427"/>
      <c r="C54" s="427"/>
      <c r="D54" s="428"/>
      <c r="E54" s="426"/>
      <c r="F54" s="426"/>
      <c r="G54" s="426"/>
      <c r="H54" s="841"/>
      <c r="I54" s="841"/>
      <c r="J54" s="841"/>
      <c r="K54" s="841"/>
      <c r="O54" s="842"/>
    </row>
    <row r="55" spans="2:15" ht="15" customHeight="1">
      <c r="B55" s="427" t="s">
        <v>17</v>
      </c>
      <c r="C55" s="427"/>
      <c r="D55" s="428">
        <v>2022</v>
      </c>
      <c r="E55" s="426">
        <v>27765</v>
      </c>
      <c r="F55" s="426">
        <v>17928</v>
      </c>
      <c r="G55" s="426">
        <v>10836</v>
      </c>
      <c r="H55" s="841">
        <v>2517</v>
      </c>
      <c r="I55" s="841">
        <v>3784</v>
      </c>
      <c r="J55" s="841">
        <v>791</v>
      </c>
      <c r="K55" s="841">
        <v>9837</v>
      </c>
      <c r="O55" s="842"/>
    </row>
    <row r="56" spans="2:15" ht="15" customHeight="1">
      <c r="B56" s="427"/>
      <c r="C56" s="427"/>
      <c r="D56" s="428">
        <v>2023</v>
      </c>
      <c r="E56" s="426">
        <v>26905</v>
      </c>
      <c r="F56" s="426">
        <v>17561</v>
      </c>
      <c r="G56" s="426">
        <v>11102</v>
      </c>
      <c r="H56" s="841">
        <v>1860</v>
      </c>
      <c r="I56" s="841">
        <v>3874</v>
      </c>
      <c r="J56" s="841">
        <v>725</v>
      </c>
      <c r="K56" s="841">
        <v>9344</v>
      </c>
      <c r="O56" s="842"/>
    </row>
    <row r="57" spans="2:15" ht="15" customHeight="1">
      <c r="B57" s="427"/>
      <c r="C57" s="427"/>
      <c r="D57" s="428">
        <v>2024</v>
      </c>
      <c r="E57" s="426">
        <v>34988</v>
      </c>
      <c r="F57" s="426">
        <v>21633</v>
      </c>
      <c r="G57" s="426">
        <v>13579</v>
      </c>
      <c r="H57" s="841">
        <v>2205</v>
      </c>
      <c r="I57" s="841">
        <v>4152</v>
      </c>
      <c r="J57" s="841">
        <v>1697</v>
      </c>
      <c r="K57" s="841">
        <v>13355</v>
      </c>
      <c r="O57" s="842"/>
    </row>
    <row r="58" spans="2:15" ht="6.95" customHeight="1">
      <c r="B58" s="427"/>
      <c r="C58" s="427"/>
      <c r="D58" s="428"/>
      <c r="E58" s="426"/>
      <c r="F58" s="426"/>
      <c r="G58" s="426"/>
      <c r="H58" s="841"/>
      <c r="I58" s="841"/>
      <c r="J58" s="841"/>
      <c r="K58" s="841"/>
      <c r="O58" s="842"/>
    </row>
    <row r="59" spans="2:15" ht="15" customHeight="1">
      <c r="B59" s="427" t="s">
        <v>18</v>
      </c>
      <c r="C59" s="427"/>
      <c r="D59" s="428">
        <v>2022</v>
      </c>
      <c r="E59" s="426">
        <v>4987</v>
      </c>
      <c r="F59" s="426">
        <v>3860</v>
      </c>
      <c r="G59" s="426">
        <v>3809</v>
      </c>
      <c r="H59" s="841">
        <v>25</v>
      </c>
      <c r="I59" s="841">
        <v>9</v>
      </c>
      <c r="J59" s="841">
        <v>17</v>
      </c>
      <c r="K59" s="841">
        <v>1127</v>
      </c>
      <c r="O59" s="842"/>
    </row>
    <row r="60" spans="2:15" ht="15" customHeight="1">
      <c r="B60" s="427"/>
      <c r="C60" s="427"/>
      <c r="D60" s="428">
        <v>2023</v>
      </c>
      <c r="E60" s="426">
        <v>3587</v>
      </c>
      <c r="F60" s="426">
        <v>2720</v>
      </c>
      <c r="G60" s="426">
        <v>2658</v>
      </c>
      <c r="H60" s="841">
        <v>19</v>
      </c>
      <c r="I60" s="841">
        <v>43</v>
      </c>
      <c r="J60" s="841">
        <v>0</v>
      </c>
      <c r="K60" s="841">
        <v>867</v>
      </c>
      <c r="O60" s="842"/>
    </row>
    <row r="61" spans="2:15" ht="15" customHeight="1">
      <c r="B61" s="427"/>
      <c r="C61" s="427"/>
      <c r="D61" s="428">
        <v>2024</v>
      </c>
      <c r="E61" s="426">
        <v>4787</v>
      </c>
      <c r="F61" s="426">
        <v>3753</v>
      </c>
      <c r="G61" s="426">
        <v>3702</v>
      </c>
      <c r="H61" s="841">
        <v>20</v>
      </c>
      <c r="I61" s="841">
        <v>11</v>
      </c>
      <c r="J61" s="841">
        <v>20</v>
      </c>
      <c r="K61" s="841">
        <v>1034</v>
      </c>
      <c r="O61" s="842"/>
    </row>
    <row r="62" spans="2:15" ht="6.95" customHeight="1">
      <c r="B62" s="427"/>
      <c r="C62" s="427"/>
      <c r="D62" s="428"/>
      <c r="E62" s="426"/>
      <c r="F62" s="426"/>
      <c r="G62" s="426"/>
      <c r="H62" s="841"/>
      <c r="I62" s="841"/>
      <c r="J62" s="841"/>
      <c r="K62" s="841"/>
      <c r="O62" s="842"/>
    </row>
    <row r="63" spans="2:15" ht="17.100000000000001" customHeight="1">
      <c r="B63" s="427" t="s">
        <v>640</v>
      </c>
      <c r="C63" s="427"/>
      <c r="D63" s="428">
        <v>2022</v>
      </c>
      <c r="E63" s="426">
        <v>8412</v>
      </c>
      <c r="F63" s="426">
        <v>4347</v>
      </c>
      <c r="G63" s="426">
        <v>148</v>
      </c>
      <c r="H63" s="841">
        <v>205</v>
      </c>
      <c r="I63" s="841">
        <v>11</v>
      </c>
      <c r="J63" s="841">
        <v>3983</v>
      </c>
      <c r="K63" s="841">
        <v>4065</v>
      </c>
      <c r="O63" s="842"/>
    </row>
    <row r="64" spans="2:15" ht="15" customHeight="1">
      <c r="B64" s="427"/>
      <c r="C64" s="427"/>
      <c r="D64" s="428">
        <v>2023</v>
      </c>
      <c r="E64" s="426">
        <v>10197</v>
      </c>
      <c r="F64" s="426">
        <v>4276</v>
      </c>
      <c r="G64" s="426">
        <v>164</v>
      </c>
      <c r="H64" s="841">
        <v>174</v>
      </c>
      <c r="I64" s="841">
        <v>20</v>
      </c>
      <c r="J64" s="841">
        <v>3918</v>
      </c>
      <c r="K64" s="841">
        <v>5921</v>
      </c>
      <c r="O64" s="842"/>
    </row>
    <row r="65" spans="1:15" ht="15" customHeight="1">
      <c r="B65" s="427"/>
      <c r="C65" s="427"/>
      <c r="D65" s="428">
        <v>2024</v>
      </c>
      <c r="E65" s="426">
        <v>14012</v>
      </c>
      <c r="F65" s="426">
        <v>5235</v>
      </c>
      <c r="G65" s="426">
        <v>166</v>
      </c>
      <c r="H65" s="841">
        <v>239</v>
      </c>
      <c r="I65" s="841">
        <v>16</v>
      </c>
      <c r="J65" s="841">
        <v>4814</v>
      </c>
      <c r="K65" s="841">
        <v>8777</v>
      </c>
      <c r="O65" s="842"/>
    </row>
    <row r="66" spans="1:15" ht="6.95" customHeight="1">
      <c r="B66" s="427"/>
      <c r="C66" s="427"/>
      <c r="D66" s="428"/>
      <c r="E66" s="426"/>
      <c r="F66" s="426"/>
      <c r="G66" s="426"/>
      <c r="H66" s="841"/>
      <c r="I66" s="841"/>
      <c r="J66" s="841"/>
      <c r="K66" s="841"/>
      <c r="O66" s="842"/>
    </row>
    <row r="67" spans="1:15" ht="15" customHeight="1">
      <c r="B67" s="427" t="s">
        <v>16</v>
      </c>
      <c r="C67" s="427"/>
      <c r="D67" s="428">
        <v>2022</v>
      </c>
      <c r="E67" s="426">
        <v>6089</v>
      </c>
      <c r="F67" s="426">
        <v>3642</v>
      </c>
      <c r="G67" s="426">
        <v>1334</v>
      </c>
      <c r="H67" s="841">
        <v>534</v>
      </c>
      <c r="I67" s="841">
        <v>7</v>
      </c>
      <c r="J67" s="841">
        <v>1767</v>
      </c>
      <c r="K67" s="841">
        <v>2447</v>
      </c>
      <c r="O67" s="842"/>
    </row>
    <row r="68" spans="1:15" ht="15" customHeight="1">
      <c r="B68" s="427"/>
      <c r="C68" s="427"/>
      <c r="D68" s="428">
        <v>2023</v>
      </c>
      <c r="E68" s="426">
        <v>6228</v>
      </c>
      <c r="F68" s="426">
        <v>3669</v>
      </c>
      <c r="G68" s="426">
        <v>1563</v>
      </c>
      <c r="H68" s="841">
        <v>479</v>
      </c>
      <c r="I68" s="841">
        <v>21</v>
      </c>
      <c r="J68" s="841">
        <v>1606</v>
      </c>
      <c r="K68" s="841">
        <v>2559</v>
      </c>
      <c r="O68" s="842"/>
    </row>
    <row r="69" spans="1:15" ht="15" customHeight="1">
      <c r="B69" s="427"/>
      <c r="C69" s="427"/>
      <c r="D69" s="428">
        <v>2024</v>
      </c>
      <c r="E69" s="426">
        <v>7421</v>
      </c>
      <c r="F69" s="426">
        <v>4489</v>
      </c>
      <c r="G69" s="426">
        <v>1677</v>
      </c>
      <c r="H69" s="841">
        <v>567</v>
      </c>
      <c r="I69" s="841">
        <v>12</v>
      </c>
      <c r="J69" s="841">
        <v>2233</v>
      </c>
      <c r="K69" s="841">
        <v>2932</v>
      </c>
      <c r="O69" s="842"/>
    </row>
    <row r="70" spans="1:15" ht="6.95" customHeight="1" thickBot="1">
      <c r="A70" s="430"/>
      <c r="B70" s="430"/>
      <c r="C70" s="430"/>
      <c r="D70" s="759"/>
      <c r="E70" s="808"/>
      <c r="F70" s="431"/>
      <c r="G70" s="432"/>
      <c r="H70" s="430"/>
      <c r="I70" s="430"/>
      <c r="J70" s="430"/>
      <c r="K70" s="430"/>
    </row>
    <row r="71" spans="1:15" s="809" customFormat="1" ht="16.5" customHeight="1">
      <c r="D71" s="726"/>
      <c r="E71" s="405"/>
      <c r="F71" s="405"/>
      <c r="G71" s="405"/>
      <c r="H71" s="404"/>
      <c r="I71" s="404"/>
      <c r="J71" s="404"/>
      <c r="K71" s="404"/>
      <c r="L71" s="843" t="s">
        <v>415</v>
      </c>
    </row>
    <row r="72" spans="1:15" s="809" customFormat="1" ht="15" customHeight="1">
      <c r="D72" s="810"/>
      <c r="E72" s="810"/>
      <c r="F72" s="810"/>
      <c r="G72" s="810"/>
      <c r="H72" s="814"/>
      <c r="I72" s="810"/>
      <c r="J72" s="810"/>
      <c r="K72" s="810"/>
      <c r="L72" s="762" t="s">
        <v>635</v>
      </c>
    </row>
    <row r="73" spans="1:15" ht="8.1" customHeight="1">
      <c r="D73" s="811"/>
      <c r="E73" s="765"/>
      <c r="F73" s="812"/>
      <c r="G73" s="812"/>
      <c r="H73" s="812"/>
      <c r="I73" s="810"/>
      <c r="J73" s="810"/>
      <c r="K73" s="810"/>
    </row>
    <row r="74" spans="1:15" s="810" customFormat="1" ht="16.5" customHeight="1">
      <c r="B74" s="813" t="s">
        <v>606</v>
      </c>
      <c r="D74" s="811"/>
      <c r="E74" s="765"/>
      <c r="F74" s="812"/>
      <c r="G74" s="812"/>
      <c r="H74" s="812"/>
      <c r="I74" s="812"/>
      <c r="J74" s="812"/>
      <c r="K74" s="812"/>
    </row>
    <row r="75" spans="1:15" s="810" customFormat="1">
      <c r="B75" s="815" t="s">
        <v>549</v>
      </c>
      <c r="C75" s="816"/>
      <c r="D75" s="404"/>
      <c r="E75" s="405"/>
      <c r="F75" s="405"/>
      <c r="G75" s="405"/>
      <c r="H75" s="404"/>
      <c r="I75" s="404"/>
      <c r="J75" s="404"/>
      <c r="K75" s="404"/>
    </row>
    <row r="76" spans="1:15" s="812" customFormat="1">
      <c r="B76" s="817" t="s">
        <v>374</v>
      </c>
      <c r="C76" s="816"/>
      <c r="D76" s="404"/>
      <c r="E76" s="405"/>
      <c r="F76" s="405"/>
      <c r="G76" s="405"/>
      <c r="H76" s="404"/>
      <c r="I76" s="404"/>
      <c r="J76" s="404"/>
      <c r="K76" s="404"/>
    </row>
  </sheetData>
  <mergeCells count="1">
    <mergeCell ref="F9:J9"/>
  </mergeCells>
  <printOptions horizontalCentered="1"/>
  <pageMargins left="0.55118110236220474" right="0.55118110236220474" top="0.39370078740157483" bottom="0.39370078740157483" header="0.39370078740157483" footer="0.39370078740157483"/>
  <pageSetup paperSize="9" scale="75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8A873AD-4B54-4368-80B8-750ECE246557}">
  <sheetPr>
    <tabColor rgb="FF92D050"/>
  </sheetPr>
  <dimension ref="A1:K60"/>
  <sheetViews>
    <sheetView showGridLines="0" tabSelected="1" view="pageBreakPreview" topLeftCell="A5" zoomScaleNormal="100" zoomScaleSheetLayoutView="100" workbookViewId="0">
      <selection activeCell="N25" sqref="N25"/>
    </sheetView>
  </sheetViews>
  <sheetFormatPr defaultColWidth="8.33203125" defaultRowHeight="16.5"/>
  <cols>
    <col min="1" max="1" width="1.83203125" style="81" customWidth="1"/>
    <col min="2" max="2" width="13.33203125" style="81" customWidth="1"/>
    <col min="3" max="3" width="9.83203125" style="81" customWidth="1"/>
    <col min="4" max="4" width="13.83203125" style="82" customWidth="1"/>
    <col min="5" max="8" width="20.5" style="81" customWidth="1"/>
    <col min="9" max="9" width="2" style="81" customWidth="1"/>
    <col min="10" max="16384" width="8.33203125" style="81"/>
  </cols>
  <sheetData>
    <row r="1" spans="1:11" ht="15" customHeight="1">
      <c r="A1" s="208"/>
      <c r="B1" s="208"/>
      <c r="C1" s="208"/>
      <c r="D1" s="218"/>
      <c r="E1" s="208"/>
      <c r="F1" s="208"/>
      <c r="G1" s="208"/>
      <c r="H1" s="208"/>
      <c r="I1" s="69" t="s">
        <v>0</v>
      </c>
      <c r="J1" s="256"/>
      <c r="K1" s="256"/>
    </row>
    <row r="2" spans="1:11" ht="15" customHeight="1">
      <c r="A2" s="208"/>
      <c r="B2" s="208"/>
      <c r="C2" s="208"/>
      <c r="D2" s="218"/>
      <c r="E2" s="208"/>
      <c r="F2" s="208"/>
      <c r="G2" s="208"/>
      <c r="H2" s="257"/>
      <c r="I2" s="70" t="s">
        <v>1</v>
      </c>
      <c r="J2" s="257"/>
    </row>
    <row r="3" spans="1:11" ht="15" customHeight="1">
      <c r="A3" s="208"/>
      <c r="B3" s="208"/>
      <c r="C3" s="208"/>
      <c r="D3" s="218"/>
      <c r="E3" s="208"/>
      <c r="F3" s="208"/>
      <c r="G3" s="208"/>
      <c r="H3" s="257"/>
      <c r="I3" s="70"/>
      <c r="J3" s="257"/>
    </row>
    <row r="4" spans="1:11" ht="15" customHeight="1">
      <c r="A4" s="208"/>
      <c r="B4" s="208"/>
      <c r="C4" s="208"/>
      <c r="D4" s="218"/>
      <c r="E4" s="208"/>
      <c r="F4" s="208"/>
      <c r="G4" s="208"/>
      <c r="H4" s="257"/>
      <c r="I4" s="70"/>
      <c r="J4" s="257"/>
    </row>
    <row r="5" spans="1:11">
      <c r="A5" s="208"/>
      <c r="B5" s="219" t="s">
        <v>244</v>
      </c>
      <c r="C5" s="220" t="s">
        <v>286</v>
      </c>
      <c r="D5" s="221"/>
      <c r="E5" s="220"/>
      <c r="F5" s="222"/>
      <c r="G5" s="222"/>
      <c r="H5" s="220"/>
      <c r="I5" s="222"/>
      <c r="J5" s="208"/>
    </row>
    <row r="6" spans="1:11">
      <c r="A6" s="208"/>
      <c r="B6" s="219"/>
      <c r="C6" s="220" t="s">
        <v>481</v>
      </c>
      <c r="D6" s="221"/>
      <c r="E6" s="220"/>
      <c r="F6" s="222"/>
      <c r="G6" s="222"/>
      <c r="H6" s="220"/>
      <c r="I6" s="222"/>
      <c r="J6" s="208"/>
    </row>
    <row r="7" spans="1:11">
      <c r="A7" s="208"/>
      <c r="B7" s="223" t="s">
        <v>245</v>
      </c>
      <c r="C7" s="204" t="s">
        <v>482</v>
      </c>
      <c r="D7" s="224"/>
      <c r="E7" s="204"/>
      <c r="F7" s="208"/>
      <c r="G7" s="208"/>
      <c r="H7" s="204"/>
      <c r="I7" s="208"/>
      <c r="J7" s="208"/>
    </row>
    <row r="8" spans="1:11" ht="17.25" thickBot="1">
      <c r="A8" s="208"/>
      <c r="B8" s="208"/>
      <c r="C8" s="208"/>
      <c r="D8" s="218"/>
      <c r="E8" s="208"/>
      <c r="F8" s="208"/>
      <c r="G8" s="208"/>
      <c r="H8" s="208"/>
      <c r="I8" s="208"/>
      <c r="J8" s="208"/>
    </row>
    <row r="9" spans="1:11" ht="7.5" customHeight="1" thickTop="1">
      <c r="A9" s="225"/>
      <c r="B9" s="225"/>
      <c r="C9" s="225"/>
      <c r="D9" s="226"/>
      <c r="E9" s="225"/>
      <c r="F9" s="225"/>
      <c r="G9" s="225"/>
      <c r="H9" s="225"/>
      <c r="I9" s="225"/>
      <c r="J9" s="208"/>
    </row>
    <row r="10" spans="1:11" ht="15" customHeight="1">
      <c r="A10" s="71"/>
      <c r="B10" s="227" t="s">
        <v>34</v>
      </c>
      <c r="C10" s="71"/>
      <c r="D10" s="166" t="s">
        <v>460</v>
      </c>
      <c r="E10" s="168" t="s">
        <v>4</v>
      </c>
      <c r="F10" s="168" t="s">
        <v>235</v>
      </c>
      <c r="G10" s="168" t="s">
        <v>433</v>
      </c>
      <c r="H10" s="168" t="s">
        <v>433</v>
      </c>
      <c r="I10" s="71"/>
      <c r="J10" s="208"/>
    </row>
    <row r="11" spans="1:11" ht="15" customHeight="1">
      <c r="A11" s="71"/>
      <c r="B11" s="228" t="s">
        <v>161</v>
      </c>
      <c r="C11" s="71"/>
      <c r="D11" s="229" t="s">
        <v>461</v>
      </c>
      <c r="E11" s="175" t="s">
        <v>19</v>
      </c>
      <c r="F11" s="175" t="s">
        <v>57</v>
      </c>
      <c r="G11" s="168" t="s">
        <v>434</v>
      </c>
      <c r="H11" s="168" t="s">
        <v>435</v>
      </c>
      <c r="I11" s="71"/>
      <c r="J11" s="208"/>
    </row>
    <row r="12" spans="1:11" ht="20.25" customHeight="1">
      <c r="A12" s="71"/>
      <c r="B12" s="71"/>
      <c r="C12" s="71"/>
      <c r="D12" s="230"/>
      <c r="E12" s="168"/>
      <c r="F12" s="168"/>
      <c r="G12" s="175" t="s">
        <v>436</v>
      </c>
      <c r="H12" s="175" t="s">
        <v>437</v>
      </c>
      <c r="I12" s="71"/>
      <c r="J12" s="208"/>
    </row>
    <row r="13" spans="1:11" ht="8.1" customHeight="1">
      <c r="A13" s="231"/>
      <c r="B13" s="232" t="s">
        <v>2</v>
      </c>
      <c r="C13" s="233"/>
      <c r="D13" s="234"/>
      <c r="E13" s="233"/>
      <c r="F13" s="235"/>
      <c r="G13" s="235"/>
      <c r="H13" s="233"/>
      <c r="I13" s="236"/>
      <c r="J13" s="208"/>
    </row>
    <row r="14" spans="1:11" ht="8.1" customHeight="1">
      <c r="A14" s="237"/>
      <c r="B14" s="237"/>
      <c r="C14" s="237"/>
      <c r="D14" s="238"/>
      <c r="E14" s="237"/>
      <c r="F14" s="168"/>
      <c r="G14" s="168"/>
      <c r="H14" s="237"/>
      <c r="I14" s="168"/>
      <c r="J14" s="208"/>
    </row>
    <row r="15" spans="1:11">
      <c r="A15" s="71"/>
      <c r="B15" s="239" t="s">
        <v>4</v>
      </c>
      <c r="C15" s="237"/>
      <c r="D15" s="121">
        <v>2022</v>
      </c>
      <c r="E15" s="72">
        <f t="shared" ref="E15:H17" si="0">SUM(E19,E23,E27,E31,E35,E39,E43,E47,E51)</f>
        <v>40116</v>
      </c>
      <c r="F15" s="72">
        <f t="shared" si="0"/>
        <v>6080</v>
      </c>
      <c r="G15" s="72">
        <f t="shared" si="0"/>
        <v>4306</v>
      </c>
      <c r="H15" s="72">
        <f t="shared" si="0"/>
        <v>29730</v>
      </c>
      <c r="I15" s="240"/>
      <c r="J15" s="208"/>
    </row>
    <row r="16" spans="1:11">
      <c r="A16" s="71"/>
      <c r="B16" s="241" t="s">
        <v>273</v>
      </c>
      <c r="C16" s="242"/>
      <c r="D16" s="121">
        <v>2023</v>
      </c>
      <c r="E16" s="72">
        <f t="shared" si="0"/>
        <v>6473</v>
      </c>
      <c r="F16" s="72">
        <f t="shared" si="0"/>
        <v>6473</v>
      </c>
      <c r="G16" s="72"/>
      <c r="H16" s="72"/>
      <c r="I16" s="243"/>
    </row>
    <row r="17" spans="1:9">
      <c r="A17" s="71"/>
      <c r="B17" s="241"/>
      <c r="C17" s="242"/>
      <c r="D17" s="121">
        <v>2024</v>
      </c>
      <c r="E17" s="72">
        <f t="shared" si="0"/>
        <v>6464</v>
      </c>
      <c r="F17" s="72">
        <f t="shared" si="0"/>
        <v>6464</v>
      </c>
      <c r="G17" s="72"/>
      <c r="H17" s="72"/>
      <c r="I17" s="243"/>
    </row>
    <row r="18" spans="1:9">
      <c r="A18" s="242"/>
      <c r="B18" s="242"/>
      <c r="C18" s="242"/>
      <c r="D18" s="127"/>
      <c r="E18" s="244"/>
      <c r="F18" s="244"/>
      <c r="G18" s="244"/>
      <c r="H18" s="244"/>
      <c r="I18" s="240"/>
    </row>
    <row r="19" spans="1:9" s="208" customFormat="1">
      <c r="A19" s="71"/>
      <c r="B19" s="227" t="s">
        <v>29</v>
      </c>
      <c r="C19" s="227"/>
      <c r="D19" s="127">
        <v>2022</v>
      </c>
      <c r="E19" s="244">
        <f>SUM(F19:H19)</f>
        <v>30250</v>
      </c>
      <c r="F19" s="244">
        <v>4101</v>
      </c>
      <c r="G19" s="244">
        <v>2836</v>
      </c>
      <c r="H19" s="244">
        <v>23313</v>
      </c>
      <c r="I19" s="245"/>
    </row>
    <row r="20" spans="1:9" s="208" customFormat="1">
      <c r="A20" s="71"/>
      <c r="B20" s="228" t="s">
        <v>189</v>
      </c>
      <c r="C20" s="246"/>
      <c r="D20" s="127">
        <v>2023</v>
      </c>
      <c r="E20" s="244">
        <f>SUM(F20:H20)</f>
        <v>4489</v>
      </c>
      <c r="F20" s="244">
        <v>4489</v>
      </c>
      <c r="G20" s="244"/>
      <c r="H20" s="244"/>
      <c r="I20" s="247"/>
    </row>
    <row r="21" spans="1:9" s="208" customFormat="1">
      <c r="A21" s="71"/>
      <c r="B21" s="228"/>
      <c r="C21" s="246"/>
      <c r="D21" s="127">
        <v>2024</v>
      </c>
      <c r="E21" s="244">
        <f>SUM(F21:H21)</f>
        <v>4548</v>
      </c>
      <c r="F21" s="244">
        <v>4548</v>
      </c>
      <c r="G21" s="244"/>
      <c r="H21" s="244"/>
      <c r="I21" s="247"/>
    </row>
    <row r="22" spans="1:9" s="208" customFormat="1">
      <c r="A22" s="71"/>
      <c r="B22" s="246"/>
      <c r="C22" s="246"/>
      <c r="D22" s="127"/>
      <c r="E22" s="244"/>
      <c r="F22" s="244"/>
      <c r="G22" s="244"/>
      <c r="H22" s="244"/>
      <c r="I22" s="247"/>
    </row>
    <row r="23" spans="1:9" s="208" customFormat="1">
      <c r="A23" s="71"/>
      <c r="B23" s="227" t="s">
        <v>31</v>
      </c>
      <c r="C23" s="227"/>
      <c r="D23" s="127">
        <v>2022</v>
      </c>
      <c r="E23" s="244">
        <f>SUM(F23:H23)</f>
        <v>6052</v>
      </c>
      <c r="F23" s="244">
        <v>1089</v>
      </c>
      <c r="G23" s="244">
        <v>724</v>
      </c>
      <c r="H23" s="244">
        <v>4239</v>
      </c>
      <c r="I23" s="245"/>
    </row>
    <row r="24" spans="1:9" s="208" customFormat="1">
      <c r="A24" s="71"/>
      <c r="B24" s="228" t="s">
        <v>274</v>
      </c>
      <c r="C24" s="246"/>
      <c r="D24" s="127">
        <v>2023</v>
      </c>
      <c r="E24" s="244">
        <f>SUM(F24:H24)</f>
        <v>975</v>
      </c>
      <c r="F24" s="244">
        <v>975</v>
      </c>
      <c r="G24" s="244"/>
      <c r="H24" s="244"/>
      <c r="I24" s="247"/>
    </row>
    <row r="25" spans="1:9" s="208" customFormat="1">
      <c r="A25" s="71"/>
      <c r="C25" s="246"/>
      <c r="D25" s="127">
        <v>2024</v>
      </c>
      <c r="E25" s="244">
        <f>SUM(F25:H25)</f>
        <v>1024</v>
      </c>
      <c r="F25" s="244">
        <v>1024</v>
      </c>
      <c r="G25" s="244"/>
      <c r="H25" s="244"/>
      <c r="I25" s="247"/>
    </row>
    <row r="26" spans="1:9" s="208" customFormat="1">
      <c r="A26" s="71"/>
      <c r="C26" s="246"/>
      <c r="D26" s="127"/>
      <c r="E26" s="244"/>
      <c r="F26" s="244"/>
      <c r="G26" s="244"/>
      <c r="H26" s="244"/>
      <c r="I26" s="245"/>
    </row>
    <row r="27" spans="1:9" s="208" customFormat="1">
      <c r="A27" s="71"/>
      <c r="B27" s="227" t="s">
        <v>25</v>
      </c>
      <c r="C27" s="227"/>
      <c r="D27" s="127">
        <v>2022</v>
      </c>
      <c r="E27" s="244">
        <f>SUM(F27:H27)</f>
        <v>928</v>
      </c>
      <c r="F27" s="244">
        <v>294</v>
      </c>
      <c r="G27" s="244">
        <v>183</v>
      </c>
      <c r="H27" s="244">
        <v>451</v>
      </c>
      <c r="I27" s="245"/>
    </row>
    <row r="28" spans="1:9" s="208" customFormat="1">
      <c r="A28" s="71"/>
      <c r="B28" s="228" t="s">
        <v>24</v>
      </c>
      <c r="C28" s="246"/>
      <c r="D28" s="127">
        <v>2023</v>
      </c>
      <c r="E28" s="244">
        <f t="shared" ref="E28:E29" si="1">SUM(F28:H28)</f>
        <v>376</v>
      </c>
      <c r="F28" s="244">
        <v>376</v>
      </c>
      <c r="G28" s="244"/>
      <c r="H28" s="244"/>
      <c r="I28" s="245"/>
    </row>
    <row r="29" spans="1:9" s="208" customFormat="1">
      <c r="A29" s="71"/>
      <c r="C29" s="246"/>
      <c r="D29" s="127">
        <v>2024</v>
      </c>
      <c r="E29" s="244">
        <f t="shared" si="1"/>
        <v>372</v>
      </c>
      <c r="F29" s="244">
        <v>372</v>
      </c>
      <c r="G29" s="244"/>
      <c r="H29" s="244"/>
      <c r="I29" s="245"/>
    </row>
    <row r="30" spans="1:9" s="208" customFormat="1">
      <c r="A30" s="71"/>
      <c r="C30" s="246"/>
      <c r="D30" s="127"/>
      <c r="E30" s="244"/>
      <c r="F30" s="244"/>
      <c r="G30" s="244"/>
      <c r="H30" s="244"/>
      <c r="I30" s="247"/>
    </row>
    <row r="31" spans="1:9" s="208" customFormat="1">
      <c r="A31" s="71"/>
      <c r="B31" s="227" t="s">
        <v>27</v>
      </c>
      <c r="C31" s="227"/>
      <c r="D31" s="127">
        <v>2022</v>
      </c>
      <c r="E31" s="244">
        <f>SUM(F31:H31)</f>
        <v>351</v>
      </c>
      <c r="F31" s="244">
        <v>97</v>
      </c>
      <c r="G31" s="244">
        <v>71</v>
      </c>
      <c r="H31" s="244">
        <v>183</v>
      </c>
      <c r="I31" s="248"/>
    </row>
    <row r="32" spans="1:9" s="208" customFormat="1">
      <c r="A32" s="71"/>
      <c r="B32" s="228" t="s">
        <v>26</v>
      </c>
      <c r="C32" s="246"/>
      <c r="D32" s="127">
        <v>2023</v>
      </c>
      <c r="E32" s="244">
        <f t="shared" ref="E32:E33" si="2">SUM(F32:H32)</f>
        <v>77</v>
      </c>
      <c r="F32" s="244">
        <v>77</v>
      </c>
      <c r="G32" s="244"/>
      <c r="H32" s="244"/>
      <c r="I32" s="249"/>
    </row>
    <row r="33" spans="1:9" s="208" customFormat="1">
      <c r="A33" s="71"/>
      <c r="B33" s="228"/>
      <c r="C33" s="246"/>
      <c r="D33" s="127">
        <v>2024</v>
      </c>
      <c r="E33" s="244">
        <f t="shared" si="2"/>
        <v>96</v>
      </c>
      <c r="F33" s="244">
        <v>96</v>
      </c>
      <c r="G33" s="244"/>
      <c r="H33" s="244"/>
      <c r="I33" s="249"/>
    </row>
    <row r="34" spans="1:9" s="208" customFormat="1">
      <c r="A34" s="71"/>
      <c r="B34" s="246"/>
      <c r="C34" s="246"/>
      <c r="D34" s="127"/>
      <c r="E34" s="244"/>
      <c r="F34" s="244"/>
      <c r="G34" s="244"/>
      <c r="H34" s="244"/>
      <c r="I34" s="249"/>
    </row>
    <row r="35" spans="1:9" s="208" customFormat="1">
      <c r="A35" s="71"/>
      <c r="B35" s="227" t="s">
        <v>275</v>
      </c>
      <c r="C35" s="246"/>
      <c r="D35" s="127">
        <v>2022</v>
      </c>
      <c r="E35" s="244">
        <f>SUM(F35:H35)</f>
        <v>686</v>
      </c>
      <c r="F35" s="244">
        <v>179</v>
      </c>
      <c r="G35" s="244">
        <v>144</v>
      </c>
      <c r="H35" s="244">
        <v>363</v>
      </c>
      <c r="I35" s="249"/>
    </row>
    <row r="36" spans="1:9" s="208" customFormat="1">
      <c r="A36" s="71"/>
      <c r="B36" s="228" t="s">
        <v>276</v>
      </c>
      <c r="C36" s="246"/>
      <c r="D36" s="127">
        <v>2023</v>
      </c>
      <c r="E36" s="244">
        <f>SUM(F36:H36)</f>
        <v>183</v>
      </c>
      <c r="F36" s="244">
        <v>183</v>
      </c>
      <c r="G36" s="244"/>
      <c r="H36" s="244"/>
      <c r="I36" s="249"/>
    </row>
    <row r="37" spans="1:9" s="208" customFormat="1">
      <c r="A37" s="71"/>
      <c r="C37" s="246"/>
      <c r="D37" s="127">
        <v>2024</v>
      </c>
      <c r="E37" s="244">
        <f>SUM(F37:H37)</f>
        <v>189</v>
      </c>
      <c r="F37" s="244">
        <v>189</v>
      </c>
      <c r="G37" s="244"/>
      <c r="H37" s="244"/>
      <c r="I37" s="249"/>
    </row>
    <row r="38" spans="1:9" s="208" customFormat="1">
      <c r="A38" s="71"/>
      <c r="C38" s="246"/>
      <c r="D38" s="127"/>
      <c r="E38" s="244"/>
      <c r="F38" s="244"/>
      <c r="G38" s="244"/>
      <c r="H38" s="244"/>
      <c r="I38" s="247"/>
    </row>
    <row r="39" spans="1:9" s="208" customFormat="1">
      <c r="A39" s="71"/>
      <c r="B39" s="186" t="s">
        <v>224</v>
      </c>
      <c r="C39" s="227"/>
      <c r="D39" s="127">
        <v>2022</v>
      </c>
      <c r="E39" s="244">
        <f>SUM(F39:H39)</f>
        <v>687</v>
      </c>
      <c r="F39" s="244">
        <v>126</v>
      </c>
      <c r="G39" s="244">
        <v>112</v>
      </c>
      <c r="H39" s="244">
        <v>449</v>
      </c>
      <c r="I39" s="245"/>
    </row>
    <row r="40" spans="1:9" s="208" customFormat="1">
      <c r="A40" s="71"/>
      <c r="B40" s="189" t="s">
        <v>225</v>
      </c>
      <c r="C40" s="246"/>
      <c r="D40" s="127">
        <v>2023</v>
      </c>
      <c r="E40" s="244">
        <f t="shared" ref="E40:E41" si="3">SUM(F40:H40)</f>
        <v>49</v>
      </c>
      <c r="F40" s="244">
        <v>49</v>
      </c>
      <c r="G40" s="244"/>
      <c r="H40" s="244"/>
      <c r="I40" s="247"/>
    </row>
    <row r="41" spans="1:9" s="208" customFormat="1">
      <c r="A41" s="71"/>
      <c r="B41" s="228"/>
      <c r="C41" s="246"/>
      <c r="D41" s="127">
        <v>2024</v>
      </c>
      <c r="E41" s="244">
        <f t="shared" si="3"/>
        <v>133</v>
      </c>
      <c r="F41" s="244">
        <v>133</v>
      </c>
      <c r="G41" s="244"/>
      <c r="H41" s="244"/>
      <c r="I41" s="247"/>
    </row>
    <row r="42" spans="1:9" s="208" customFormat="1">
      <c r="A42" s="71"/>
      <c r="C42" s="246"/>
      <c r="D42" s="127"/>
      <c r="E42" s="244"/>
      <c r="F42" s="244"/>
      <c r="G42" s="244"/>
      <c r="H42" s="244"/>
      <c r="I42" s="247"/>
    </row>
    <row r="43" spans="1:9" s="208" customFormat="1">
      <c r="A43" s="71"/>
      <c r="B43" s="186" t="s">
        <v>28</v>
      </c>
      <c r="C43" s="227"/>
      <c r="D43" s="127">
        <v>2022</v>
      </c>
      <c r="E43" s="244">
        <f>SUM(F43:H43)</f>
        <v>688</v>
      </c>
      <c r="F43" s="244">
        <v>119</v>
      </c>
      <c r="G43" s="244">
        <v>126</v>
      </c>
      <c r="H43" s="244">
        <v>443</v>
      </c>
      <c r="I43" s="245"/>
    </row>
    <row r="44" spans="1:9" s="208" customFormat="1">
      <c r="A44" s="71"/>
      <c r="B44" s="228"/>
      <c r="C44" s="246"/>
      <c r="D44" s="127">
        <v>2023</v>
      </c>
      <c r="E44" s="244">
        <f t="shared" ref="E44:E45" si="4">SUM(F44:H44)</f>
        <v>41</v>
      </c>
      <c r="F44" s="244">
        <v>41</v>
      </c>
      <c r="G44" s="244"/>
      <c r="H44" s="244"/>
      <c r="I44" s="247"/>
    </row>
    <row r="45" spans="1:9" s="208" customFormat="1">
      <c r="A45" s="71"/>
      <c r="B45" s="228"/>
      <c r="C45" s="246"/>
      <c r="D45" s="127">
        <v>2024</v>
      </c>
      <c r="E45" s="244">
        <f t="shared" si="4"/>
        <v>34</v>
      </c>
      <c r="F45" s="244">
        <v>34</v>
      </c>
      <c r="G45" s="244"/>
      <c r="H45" s="244"/>
      <c r="I45" s="247"/>
    </row>
    <row r="46" spans="1:9" s="208" customFormat="1">
      <c r="A46" s="71"/>
      <c r="C46" s="246"/>
      <c r="D46" s="127"/>
      <c r="E46" s="244"/>
      <c r="F46" s="244"/>
      <c r="G46" s="244"/>
      <c r="H46" s="244"/>
      <c r="I46" s="247"/>
    </row>
    <row r="47" spans="1:9" s="208" customFormat="1">
      <c r="A47" s="71"/>
      <c r="B47" s="227" t="s">
        <v>33</v>
      </c>
      <c r="C47" s="227"/>
      <c r="D47" s="127">
        <v>2022</v>
      </c>
      <c r="E47" s="244">
        <f>SUM(F47:H47)</f>
        <v>232</v>
      </c>
      <c r="F47" s="244">
        <v>27</v>
      </c>
      <c r="G47" s="244">
        <v>60</v>
      </c>
      <c r="H47" s="244">
        <v>145</v>
      </c>
      <c r="I47" s="245"/>
    </row>
    <row r="48" spans="1:9" s="208" customFormat="1">
      <c r="A48" s="71"/>
      <c r="B48" s="228" t="s">
        <v>32</v>
      </c>
      <c r="C48" s="246"/>
      <c r="D48" s="127">
        <v>2023</v>
      </c>
      <c r="E48" s="244">
        <f t="shared" ref="E48:E49" si="5">SUM(F48:H48)</f>
        <v>16</v>
      </c>
      <c r="F48" s="244">
        <v>16</v>
      </c>
      <c r="G48" s="244"/>
      <c r="H48" s="244"/>
      <c r="I48" s="247"/>
    </row>
    <row r="49" spans="1:9" s="208" customFormat="1">
      <c r="A49" s="71"/>
      <c r="B49" s="228"/>
      <c r="C49" s="246"/>
      <c r="D49" s="127">
        <v>2024</v>
      </c>
      <c r="E49" s="244">
        <f t="shared" si="5"/>
        <v>29</v>
      </c>
      <c r="F49" s="244">
        <v>29</v>
      </c>
      <c r="G49" s="244"/>
      <c r="H49" s="244"/>
      <c r="I49" s="247"/>
    </row>
    <row r="50" spans="1:9" s="208" customFormat="1">
      <c r="A50" s="71"/>
      <c r="B50" s="246"/>
      <c r="C50" s="246"/>
      <c r="D50" s="127"/>
      <c r="E50" s="244"/>
      <c r="F50" s="244"/>
      <c r="G50" s="244"/>
      <c r="H50" s="244"/>
      <c r="I50" s="247"/>
    </row>
    <row r="51" spans="1:9" s="208" customFormat="1">
      <c r="A51" s="71"/>
      <c r="B51" s="227" t="s">
        <v>483</v>
      </c>
      <c r="C51" s="227"/>
      <c r="D51" s="127">
        <v>2022</v>
      </c>
      <c r="E51" s="244">
        <f>SUM(F51:H51)</f>
        <v>242</v>
      </c>
      <c r="F51" s="244">
        <v>48</v>
      </c>
      <c r="G51" s="244">
        <v>50</v>
      </c>
      <c r="H51" s="244">
        <v>144</v>
      </c>
      <c r="I51" s="245"/>
    </row>
    <row r="52" spans="1:9" s="208" customFormat="1">
      <c r="A52" s="71"/>
      <c r="B52" s="228" t="s">
        <v>22</v>
      </c>
      <c r="C52" s="246"/>
      <c r="D52" s="127">
        <v>2023</v>
      </c>
      <c r="E52" s="244">
        <f t="shared" ref="E52:E53" si="6">SUM(F52:H52)</f>
        <v>267</v>
      </c>
      <c r="F52" s="244">
        <v>267</v>
      </c>
      <c r="G52" s="244"/>
      <c r="H52" s="244"/>
      <c r="I52" s="245"/>
    </row>
    <row r="53" spans="1:9" s="208" customFormat="1">
      <c r="A53" s="71"/>
      <c r="B53" s="228"/>
      <c r="C53" s="246"/>
      <c r="D53" s="127">
        <v>2024</v>
      </c>
      <c r="E53" s="244">
        <f t="shared" si="6"/>
        <v>39</v>
      </c>
      <c r="F53" s="244">
        <v>39</v>
      </c>
      <c r="G53" s="244"/>
      <c r="H53" s="244"/>
      <c r="I53" s="245"/>
    </row>
    <row r="54" spans="1:9" ht="8.1" customHeight="1" thickBot="1">
      <c r="A54" s="250"/>
      <c r="B54" s="250"/>
      <c r="C54" s="250"/>
      <c r="D54" s="251"/>
      <c r="E54" s="250"/>
      <c r="F54" s="252"/>
      <c r="G54" s="252"/>
      <c r="H54" s="250"/>
      <c r="I54" s="252"/>
    </row>
    <row r="55" spans="1:9" s="253" customFormat="1" ht="15" customHeight="1">
      <c r="D55" s="254"/>
      <c r="G55" s="255"/>
      <c r="I55" s="201" t="s">
        <v>238</v>
      </c>
    </row>
    <row r="56" spans="1:9" s="253" customFormat="1" ht="12.75" customHeight="1">
      <c r="D56" s="254"/>
      <c r="I56" s="203" t="s">
        <v>227</v>
      </c>
    </row>
    <row r="57" spans="1:9" s="253" customFormat="1" ht="12.75" customHeight="1">
      <c r="D57" s="254"/>
      <c r="I57" s="203"/>
    </row>
    <row r="58" spans="1:9">
      <c r="A58" s="204"/>
      <c r="B58" s="205" t="s">
        <v>478</v>
      </c>
      <c r="C58" s="206"/>
      <c r="D58" s="207"/>
      <c r="E58" s="206"/>
      <c r="F58" s="206"/>
      <c r="G58" s="208"/>
      <c r="H58" s="208"/>
      <c r="I58" s="208"/>
    </row>
    <row r="59" spans="1:9" s="209" customFormat="1">
      <c r="B59" s="210" t="s">
        <v>479</v>
      </c>
      <c r="C59" s="211"/>
      <c r="D59" s="212"/>
      <c r="E59" s="211"/>
      <c r="F59" s="211"/>
    </row>
    <row r="60" spans="1:9" s="217" customFormat="1">
      <c r="A60" s="213"/>
      <c r="B60" s="214" t="s">
        <v>480</v>
      </c>
      <c r="C60" s="215"/>
      <c r="D60" s="216"/>
      <c r="E60" s="215"/>
      <c r="F60" s="215"/>
      <c r="G60" s="213"/>
      <c r="H60" s="213"/>
      <c r="I60" s="213"/>
    </row>
  </sheetData>
  <printOptions horizontalCentered="1"/>
  <pageMargins left="0.511811023622047" right="0.511811023622047" top="0.74803149606299202" bottom="0.511811023622047" header="0.23622047244094499" footer="0.39370078740157499"/>
  <pageSetup paperSize="9" scale="82" orientation="portrait" r:id="rId1"/>
  <headerFooter scaleWithDoc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DA95B2-5366-4504-BB23-2AC98D47C56A}">
  <sheetPr>
    <tabColor rgb="FF92D050"/>
  </sheetPr>
  <dimension ref="A1:XFD106"/>
  <sheetViews>
    <sheetView showGridLines="0" view="pageBreakPreview" zoomScale="70" zoomScaleNormal="90" zoomScaleSheetLayoutView="70" workbookViewId="0">
      <selection activeCell="B6" sqref="B6"/>
    </sheetView>
  </sheetViews>
  <sheetFormatPr defaultColWidth="9.83203125" defaultRowHeight="16.5"/>
  <cols>
    <col min="1" max="1" width="1.83203125" style="152" customWidth="1"/>
    <col min="2" max="2" width="13.1640625" style="152" customWidth="1"/>
    <col min="3" max="3" width="38.1640625" style="152" customWidth="1"/>
    <col min="4" max="4" width="14.1640625" style="153" customWidth="1"/>
    <col min="5" max="6" width="15.6640625" style="152" customWidth="1"/>
    <col min="7" max="7" width="16.6640625" style="152" customWidth="1"/>
    <col min="8" max="8" width="16.6640625" style="258" customWidth="1"/>
    <col min="9" max="9" width="2.33203125" style="152" customWidth="1"/>
    <col min="10" max="16384" width="9.83203125" style="152"/>
  </cols>
  <sheetData>
    <row r="1" spans="1:11" ht="15" customHeight="1">
      <c r="I1" s="69" t="s">
        <v>0</v>
      </c>
    </row>
    <row r="2" spans="1:11" ht="15" customHeight="1">
      <c r="I2" s="70" t="s">
        <v>1</v>
      </c>
    </row>
    <row r="3" spans="1:11" ht="15" customHeight="1"/>
    <row r="4" spans="1:11" ht="15" customHeight="1"/>
    <row r="5" spans="1:11">
      <c r="B5" s="154" t="s">
        <v>246</v>
      </c>
      <c r="C5" s="155" t="s">
        <v>485</v>
      </c>
      <c r="D5" s="156"/>
    </row>
    <row r="6" spans="1:11" ht="16.5" customHeight="1">
      <c r="B6" s="157" t="s">
        <v>247</v>
      </c>
      <c r="C6" s="158" t="s">
        <v>487</v>
      </c>
      <c r="D6" s="159"/>
    </row>
    <row r="7" spans="1:11" ht="9.9499999999999993" customHeight="1" thickBot="1"/>
    <row r="8" spans="1:11" ht="8.1" customHeight="1" thickTop="1">
      <c r="A8" s="161"/>
      <c r="B8" s="161"/>
      <c r="C8" s="161"/>
      <c r="D8" s="162"/>
      <c r="E8" s="161"/>
      <c r="F8" s="161"/>
      <c r="G8" s="161"/>
      <c r="H8" s="259"/>
      <c r="I8" s="163"/>
    </row>
    <row r="9" spans="1:11" ht="15" customHeight="1">
      <c r="A9" s="164"/>
      <c r="B9" s="165" t="s">
        <v>231</v>
      </c>
      <c r="C9" s="164"/>
      <c r="D9" s="166" t="s">
        <v>460</v>
      </c>
      <c r="E9" s="167" t="s">
        <v>4</v>
      </c>
      <c r="F9" s="168" t="s">
        <v>235</v>
      </c>
      <c r="G9" s="168" t="s">
        <v>433</v>
      </c>
      <c r="H9" s="168" t="s">
        <v>433</v>
      </c>
      <c r="I9" s="169"/>
      <c r="J9" s="169"/>
    </row>
    <row r="10" spans="1:11" ht="14.25" customHeight="1">
      <c r="A10" s="171" t="s">
        <v>2</v>
      </c>
      <c r="B10" s="260" t="s">
        <v>239</v>
      </c>
      <c r="C10" s="261"/>
      <c r="D10" s="262" t="s">
        <v>461</v>
      </c>
      <c r="E10" s="263" t="s">
        <v>19</v>
      </c>
      <c r="F10" s="175" t="s">
        <v>57</v>
      </c>
      <c r="G10" s="168" t="s">
        <v>434</v>
      </c>
      <c r="H10" s="168" t="s">
        <v>435</v>
      </c>
      <c r="I10" s="176"/>
      <c r="J10" s="176"/>
    </row>
    <row r="11" spans="1:11" ht="18" customHeight="1">
      <c r="A11" s="171"/>
      <c r="B11" s="260"/>
      <c r="C11" s="261"/>
      <c r="D11" s="262"/>
      <c r="E11" s="263"/>
      <c r="F11" s="168"/>
      <c r="G11" s="175" t="s">
        <v>436</v>
      </c>
      <c r="H11" s="175" t="s">
        <v>437</v>
      </c>
      <c r="I11" s="176"/>
      <c r="J11" s="176"/>
    </row>
    <row r="12" spans="1:11" ht="8.1" customHeight="1">
      <c r="A12" s="177"/>
      <c r="B12" s="177"/>
      <c r="C12" s="177"/>
      <c r="D12" s="178"/>
      <c r="E12" s="179"/>
      <c r="F12" s="179"/>
      <c r="G12" s="179"/>
      <c r="H12" s="264"/>
      <c r="I12" s="177"/>
    </row>
    <row r="13" spans="1:11" ht="8.1" customHeight="1">
      <c r="A13" s="180"/>
      <c r="B13" s="180"/>
      <c r="C13" s="180"/>
      <c r="D13" s="181"/>
      <c r="E13" s="164"/>
      <c r="F13" s="164"/>
      <c r="G13" s="164"/>
      <c r="H13" s="193"/>
      <c r="I13" s="164"/>
    </row>
    <row r="14" spans="1:11" ht="15" customHeight="1">
      <c r="A14" s="180"/>
      <c r="B14" s="182" t="s">
        <v>4</v>
      </c>
      <c r="C14" s="182"/>
      <c r="D14" s="121">
        <v>2022</v>
      </c>
      <c r="E14" s="265">
        <f t="shared" ref="E14:H16" si="0">SUM(E18,E22,E26,E30,E34,E38,E42,E46,E50,E54,E58,E62,E66,E86,E90,E98,E94)</f>
        <v>35510</v>
      </c>
      <c r="F14" s="265">
        <f t="shared" si="0"/>
        <v>5671</v>
      </c>
      <c r="G14" s="265">
        <f t="shared" si="0"/>
        <v>3475</v>
      </c>
      <c r="H14" s="183">
        <f t="shared" si="0"/>
        <v>26364</v>
      </c>
      <c r="I14" s="165"/>
      <c r="K14" s="266"/>
    </row>
    <row r="15" spans="1:11" ht="15" customHeight="1">
      <c r="A15" s="180"/>
      <c r="B15" s="184" t="s">
        <v>19</v>
      </c>
      <c r="C15" s="184"/>
      <c r="D15" s="121">
        <v>2023</v>
      </c>
      <c r="E15" s="265">
        <f t="shared" si="0"/>
        <v>37023</v>
      </c>
      <c r="F15" s="265">
        <f t="shared" si="0"/>
        <v>6024</v>
      </c>
      <c r="G15" s="265">
        <f t="shared" si="0"/>
        <v>2346</v>
      </c>
      <c r="H15" s="183">
        <f t="shared" si="0"/>
        <v>28653</v>
      </c>
      <c r="I15" s="164"/>
      <c r="K15" s="266"/>
    </row>
    <row r="16" spans="1:11" ht="15" customHeight="1">
      <c r="A16" s="180"/>
      <c r="B16" s="184"/>
      <c r="C16" s="184"/>
      <c r="D16" s="121">
        <v>2024</v>
      </c>
      <c r="E16" s="265">
        <f t="shared" si="0"/>
        <v>34840</v>
      </c>
      <c r="F16" s="265">
        <f t="shared" si="0"/>
        <v>6068</v>
      </c>
      <c r="G16" s="265">
        <f t="shared" si="0"/>
        <v>2284</v>
      </c>
      <c r="H16" s="183">
        <f t="shared" si="0"/>
        <v>26488</v>
      </c>
      <c r="I16" s="164"/>
      <c r="K16" s="266"/>
    </row>
    <row r="17" spans="1:20" ht="8.1" customHeight="1">
      <c r="A17" s="180"/>
      <c r="B17" s="184"/>
      <c r="C17" s="184"/>
      <c r="D17" s="127"/>
      <c r="E17" s="187"/>
      <c r="F17" s="187"/>
      <c r="G17" s="187"/>
      <c r="H17" s="185"/>
      <c r="I17" s="164"/>
      <c r="K17" s="266"/>
    </row>
    <row r="18" spans="1:20" ht="15" customHeight="1">
      <c r="A18" s="164"/>
      <c r="B18" s="186" t="s">
        <v>488</v>
      </c>
      <c r="C18" s="186"/>
      <c r="D18" s="127">
        <v>2022</v>
      </c>
      <c r="E18" s="187">
        <f t="shared" ref="E18:E68" si="1">SUM(F18,G18,H18)</f>
        <v>41</v>
      </c>
      <c r="F18" s="187">
        <v>22</v>
      </c>
      <c r="G18" s="190" t="s">
        <v>432</v>
      </c>
      <c r="H18" s="185">
        <v>19</v>
      </c>
      <c r="I18" s="164"/>
      <c r="K18" s="266"/>
    </row>
    <row r="19" spans="1:20" ht="15" customHeight="1">
      <c r="A19" s="164"/>
      <c r="B19" s="188" t="s">
        <v>489</v>
      </c>
      <c r="C19" s="188"/>
      <c r="D19" s="127">
        <v>2023</v>
      </c>
      <c r="E19" s="187">
        <f t="shared" si="1"/>
        <v>50</v>
      </c>
      <c r="F19" s="187">
        <v>19</v>
      </c>
      <c r="G19" s="190">
        <v>4</v>
      </c>
      <c r="H19" s="185">
        <v>27</v>
      </c>
      <c r="I19" s="164"/>
      <c r="K19" s="266"/>
    </row>
    <row r="20" spans="1:20" ht="15" customHeight="1">
      <c r="A20" s="164"/>
      <c r="B20" s="188"/>
      <c r="C20" s="188"/>
      <c r="D20" s="127">
        <v>2024</v>
      </c>
      <c r="E20" s="187">
        <f t="shared" si="1"/>
        <v>47</v>
      </c>
      <c r="F20" s="187">
        <v>21</v>
      </c>
      <c r="G20" s="190">
        <v>9</v>
      </c>
      <c r="H20" s="185">
        <v>17</v>
      </c>
      <c r="I20" s="164"/>
      <c r="K20" s="266"/>
    </row>
    <row r="21" spans="1:20" ht="8.1" customHeight="1">
      <c r="A21" s="164"/>
      <c r="B21" s="188"/>
      <c r="C21" s="188"/>
      <c r="D21" s="127"/>
      <c r="E21" s="187"/>
      <c r="F21" s="187"/>
      <c r="G21" s="190"/>
      <c r="H21" s="185"/>
      <c r="I21" s="164"/>
      <c r="K21" s="266"/>
    </row>
    <row r="22" spans="1:20" ht="15" customHeight="1">
      <c r="A22" s="164"/>
      <c r="B22" s="186" t="s">
        <v>490</v>
      </c>
      <c r="C22" s="186"/>
      <c r="D22" s="127">
        <v>2022</v>
      </c>
      <c r="E22" s="187">
        <f t="shared" si="1"/>
        <v>12</v>
      </c>
      <c r="F22" s="187">
        <v>6</v>
      </c>
      <c r="G22" s="190" t="s">
        <v>432</v>
      </c>
      <c r="H22" s="185">
        <v>6</v>
      </c>
      <c r="I22" s="164"/>
      <c r="K22" s="266"/>
    </row>
    <row r="23" spans="1:20" ht="15" customHeight="1">
      <c r="A23" s="164"/>
      <c r="B23" s="188" t="s">
        <v>491</v>
      </c>
      <c r="C23" s="188"/>
      <c r="D23" s="127">
        <v>2023</v>
      </c>
      <c r="E23" s="187">
        <f t="shared" si="1"/>
        <v>18</v>
      </c>
      <c r="F23" s="187">
        <v>1</v>
      </c>
      <c r="G23" s="190">
        <v>2</v>
      </c>
      <c r="H23" s="185">
        <v>15</v>
      </c>
      <c r="I23" s="164"/>
      <c r="K23" s="266"/>
    </row>
    <row r="24" spans="1:20" ht="15" customHeight="1">
      <c r="A24" s="164"/>
      <c r="B24" s="188"/>
      <c r="C24" s="188"/>
      <c r="D24" s="127">
        <v>2024</v>
      </c>
      <c r="E24" s="187">
        <f t="shared" si="1"/>
        <v>7</v>
      </c>
      <c r="F24" s="187">
        <v>2</v>
      </c>
      <c r="G24" s="190" t="s">
        <v>432</v>
      </c>
      <c r="H24" s="185">
        <v>5</v>
      </c>
      <c r="I24" s="164"/>
      <c r="K24" s="266"/>
    </row>
    <row r="25" spans="1:20" ht="8.1" customHeight="1">
      <c r="A25" s="164"/>
      <c r="B25" s="188"/>
      <c r="C25" s="188"/>
      <c r="D25" s="127"/>
      <c r="E25" s="187"/>
      <c r="F25" s="187"/>
      <c r="G25" s="190"/>
      <c r="H25" s="185"/>
      <c r="I25" s="164"/>
      <c r="K25" s="266"/>
    </row>
    <row r="26" spans="1:20" ht="15" customHeight="1">
      <c r="A26" s="164"/>
      <c r="B26" s="186" t="s">
        <v>492</v>
      </c>
      <c r="C26" s="186"/>
      <c r="D26" s="127">
        <v>2022</v>
      </c>
      <c r="E26" s="187">
        <f t="shared" si="1"/>
        <v>6</v>
      </c>
      <c r="F26" s="187">
        <v>6</v>
      </c>
      <c r="G26" s="190" t="s">
        <v>432</v>
      </c>
      <c r="H26" s="185" t="s">
        <v>432</v>
      </c>
      <c r="I26" s="164"/>
      <c r="K26" s="266"/>
      <c r="T26" s="258"/>
    </row>
    <row r="27" spans="1:20" ht="15" customHeight="1">
      <c r="A27" s="164"/>
      <c r="B27" s="188" t="s">
        <v>493</v>
      </c>
      <c r="C27" s="188"/>
      <c r="D27" s="127">
        <v>2023</v>
      </c>
      <c r="E27" s="187">
        <f t="shared" si="1"/>
        <v>1</v>
      </c>
      <c r="F27" s="187">
        <v>1</v>
      </c>
      <c r="G27" s="190" t="s">
        <v>432</v>
      </c>
      <c r="H27" s="185" t="s">
        <v>432</v>
      </c>
      <c r="I27" s="164"/>
      <c r="K27" s="266"/>
    </row>
    <row r="28" spans="1:20" ht="15" customHeight="1">
      <c r="A28" s="164"/>
      <c r="B28" s="188"/>
      <c r="C28" s="188"/>
      <c r="D28" s="127">
        <v>2024</v>
      </c>
      <c r="E28" s="187">
        <f t="shared" si="1"/>
        <v>0</v>
      </c>
      <c r="F28" s="185" t="s">
        <v>432</v>
      </c>
      <c r="G28" s="185" t="s">
        <v>432</v>
      </c>
      <c r="H28" s="185" t="s">
        <v>432</v>
      </c>
      <c r="I28" s="164"/>
      <c r="K28" s="266"/>
    </row>
    <row r="29" spans="1:20" ht="8.1" customHeight="1">
      <c r="A29" s="164"/>
      <c r="B29" s="188"/>
      <c r="C29" s="188"/>
      <c r="D29" s="127"/>
      <c r="E29" s="187"/>
      <c r="F29" s="187"/>
      <c r="G29" s="190"/>
      <c r="H29" s="185"/>
      <c r="I29" s="164"/>
      <c r="K29" s="266"/>
    </row>
    <row r="30" spans="1:20" ht="15" customHeight="1">
      <c r="A30" s="164"/>
      <c r="B30" s="186" t="s">
        <v>494</v>
      </c>
      <c r="C30" s="186"/>
      <c r="D30" s="127">
        <v>2022</v>
      </c>
      <c r="E30" s="187">
        <f t="shared" si="1"/>
        <v>2</v>
      </c>
      <c r="F30" s="187">
        <v>2</v>
      </c>
      <c r="G30" s="190" t="s">
        <v>432</v>
      </c>
      <c r="H30" s="185" t="s">
        <v>432</v>
      </c>
      <c r="I30" s="164"/>
      <c r="K30" s="266"/>
    </row>
    <row r="31" spans="1:20" ht="15" customHeight="1">
      <c r="A31" s="164"/>
      <c r="B31" s="188" t="s">
        <v>495</v>
      </c>
      <c r="C31" s="188"/>
      <c r="D31" s="127">
        <v>2023</v>
      </c>
      <c r="E31" s="187">
        <f t="shared" si="1"/>
        <v>2</v>
      </c>
      <c r="F31" s="187">
        <v>2</v>
      </c>
      <c r="G31" s="190" t="s">
        <v>432</v>
      </c>
      <c r="H31" s="185" t="s">
        <v>432</v>
      </c>
      <c r="I31" s="164"/>
      <c r="K31" s="266"/>
    </row>
    <row r="32" spans="1:20" ht="15" customHeight="1">
      <c r="A32" s="164"/>
      <c r="B32" s="188"/>
      <c r="C32" s="188"/>
      <c r="D32" s="127">
        <v>2024</v>
      </c>
      <c r="E32" s="187">
        <f t="shared" si="1"/>
        <v>0</v>
      </c>
      <c r="F32" s="185" t="s">
        <v>432</v>
      </c>
      <c r="G32" s="185" t="s">
        <v>432</v>
      </c>
      <c r="H32" s="185" t="s">
        <v>432</v>
      </c>
      <c r="I32" s="164"/>
      <c r="K32" s="266"/>
    </row>
    <row r="33" spans="1:11" ht="8.1" customHeight="1">
      <c r="A33" s="164"/>
      <c r="B33" s="188"/>
      <c r="C33" s="188"/>
      <c r="D33" s="127"/>
      <c r="E33" s="187"/>
      <c r="F33" s="187"/>
      <c r="G33" s="190"/>
      <c r="H33" s="185"/>
      <c r="I33" s="164"/>
      <c r="K33" s="266"/>
    </row>
    <row r="34" spans="1:11" ht="15" customHeight="1">
      <c r="A34" s="164"/>
      <c r="B34" s="186" t="s">
        <v>496</v>
      </c>
      <c r="C34" s="186"/>
      <c r="D34" s="127">
        <v>2022</v>
      </c>
      <c r="E34" s="187">
        <f t="shared" si="1"/>
        <v>6</v>
      </c>
      <c r="F34" s="187">
        <v>6</v>
      </c>
      <c r="G34" s="190" t="s">
        <v>432</v>
      </c>
      <c r="H34" s="185" t="s">
        <v>432</v>
      </c>
      <c r="I34" s="164"/>
      <c r="K34" s="266"/>
    </row>
    <row r="35" spans="1:11" ht="15" customHeight="1">
      <c r="A35" s="164"/>
      <c r="B35" s="188" t="s">
        <v>497</v>
      </c>
      <c r="C35" s="188"/>
      <c r="D35" s="127">
        <v>2023</v>
      </c>
      <c r="E35" s="187">
        <f t="shared" si="1"/>
        <v>2</v>
      </c>
      <c r="F35" s="187">
        <v>2</v>
      </c>
      <c r="G35" s="190" t="s">
        <v>432</v>
      </c>
      <c r="H35" s="185" t="s">
        <v>432</v>
      </c>
      <c r="I35" s="164"/>
      <c r="K35" s="266"/>
    </row>
    <row r="36" spans="1:11" ht="15" customHeight="1">
      <c r="A36" s="164"/>
      <c r="B36" s="188"/>
      <c r="C36" s="188"/>
      <c r="D36" s="127">
        <v>2024</v>
      </c>
      <c r="E36" s="187">
        <f t="shared" si="1"/>
        <v>6</v>
      </c>
      <c r="F36" s="190" t="s">
        <v>432</v>
      </c>
      <c r="G36" s="190">
        <v>1</v>
      </c>
      <c r="H36" s="185">
        <v>5</v>
      </c>
      <c r="I36" s="164"/>
      <c r="K36" s="266"/>
    </row>
    <row r="37" spans="1:11" ht="8.1" customHeight="1">
      <c r="A37" s="164"/>
      <c r="B37" s="188"/>
      <c r="C37" s="188"/>
      <c r="D37" s="127"/>
      <c r="E37" s="187"/>
      <c r="F37" s="187"/>
      <c r="G37" s="190"/>
      <c r="H37" s="185"/>
      <c r="I37" s="164"/>
      <c r="K37" s="266"/>
    </row>
    <row r="38" spans="1:11" ht="15" customHeight="1">
      <c r="A38" s="164"/>
      <c r="B38" s="186" t="s">
        <v>498</v>
      </c>
      <c r="C38" s="186"/>
      <c r="D38" s="127">
        <v>2022</v>
      </c>
      <c r="E38" s="187">
        <f t="shared" si="1"/>
        <v>2932</v>
      </c>
      <c r="F38" s="187">
        <v>979</v>
      </c>
      <c r="G38" s="190">
        <v>705</v>
      </c>
      <c r="H38" s="185">
        <v>1248</v>
      </c>
      <c r="I38" s="164"/>
      <c r="K38" s="266"/>
    </row>
    <row r="39" spans="1:11" ht="15" customHeight="1">
      <c r="A39" s="164"/>
      <c r="B39" s="188" t="s">
        <v>438</v>
      </c>
      <c r="C39" s="186"/>
      <c r="D39" s="127">
        <v>2023</v>
      </c>
      <c r="E39" s="187">
        <f t="shared" si="1"/>
        <v>2089</v>
      </c>
      <c r="F39" s="187">
        <v>893</v>
      </c>
      <c r="G39" s="190">
        <v>157</v>
      </c>
      <c r="H39" s="185">
        <v>1039</v>
      </c>
      <c r="I39" s="164"/>
      <c r="K39" s="266"/>
    </row>
    <row r="40" spans="1:11" ht="15" customHeight="1">
      <c r="A40" s="164"/>
      <c r="B40" s="188"/>
      <c r="C40" s="186"/>
      <c r="D40" s="127">
        <v>2024</v>
      </c>
      <c r="E40" s="187">
        <f t="shared" si="1"/>
        <v>1904</v>
      </c>
      <c r="F40" s="187">
        <v>854</v>
      </c>
      <c r="G40" s="190">
        <v>172</v>
      </c>
      <c r="H40" s="185">
        <v>878</v>
      </c>
      <c r="I40" s="164"/>
      <c r="K40" s="266"/>
    </row>
    <row r="41" spans="1:11" ht="8.1" customHeight="1">
      <c r="A41" s="164"/>
      <c r="B41" s="188"/>
      <c r="C41" s="186"/>
      <c r="D41" s="127"/>
      <c r="E41" s="187"/>
      <c r="F41" s="187"/>
      <c r="G41" s="190"/>
      <c r="H41" s="185"/>
      <c r="I41" s="164"/>
      <c r="K41" s="266"/>
    </row>
    <row r="42" spans="1:11" ht="15" customHeight="1">
      <c r="A42" s="164"/>
      <c r="B42" s="186" t="s">
        <v>499</v>
      </c>
      <c r="C42" s="186"/>
      <c r="D42" s="127">
        <v>2022</v>
      </c>
      <c r="E42" s="187">
        <f t="shared" si="1"/>
        <v>1191</v>
      </c>
      <c r="F42" s="187">
        <v>225</v>
      </c>
      <c r="G42" s="190">
        <v>54</v>
      </c>
      <c r="H42" s="185">
        <v>912</v>
      </c>
      <c r="I42" s="164"/>
      <c r="K42" s="266"/>
    </row>
    <row r="43" spans="1:11" ht="15" customHeight="1">
      <c r="A43" s="164"/>
      <c r="B43" s="188" t="s">
        <v>500</v>
      </c>
      <c r="C43" s="188"/>
      <c r="D43" s="127">
        <v>2023</v>
      </c>
      <c r="E43" s="187">
        <f t="shared" si="1"/>
        <v>200</v>
      </c>
      <c r="F43" s="187">
        <v>142</v>
      </c>
      <c r="G43" s="190">
        <v>36</v>
      </c>
      <c r="H43" s="185">
        <v>22</v>
      </c>
      <c r="I43" s="164"/>
      <c r="K43" s="266"/>
    </row>
    <row r="44" spans="1:11" ht="15" customHeight="1">
      <c r="A44" s="164"/>
      <c r="C44" s="188"/>
      <c r="D44" s="127">
        <v>2024</v>
      </c>
      <c r="E44" s="187">
        <f t="shared" si="1"/>
        <v>206</v>
      </c>
      <c r="F44" s="187">
        <v>142</v>
      </c>
      <c r="G44" s="190">
        <v>25</v>
      </c>
      <c r="H44" s="185">
        <v>39</v>
      </c>
      <c r="I44" s="164"/>
      <c r="K44" s="266"/>
    </row>
    <row r="45" spans="1:11" ht="8.1" customHeight="1">
      <c r="A45" s="164"/>
      <c r="B45" s="188"/>
      <c r="C45" s="188"/>
      <c r="E45" s="187"/>
      <c r="F45" s="187"/>
      <c r="G45" s="190"/>
      <c r="H45" s="185"/>
      <c r="I45" s="164"/>
      <c r="K45" s="266"/>
    </row>
    <row r="46" spans="1:11" ht="15" customHeight="1">
      <c r="A46" s="164"/>
      <c r="B46" s="186" t="s">
        <v>501</v>
      </c>
      <c r="C46" s="186"/>
      <c r="D46" s="127">
        <v>2022</v>
      </c>
      <c r="E46" s="187">
        <f t="shared" si="1"/>
        <v>1125</v>
      </c>
      <c r="F46" s="187">
        <v>168</v>
      </c>
      <c r="G46" s="190">
        <v>45</v>
      </c>
      <c r="H46" s="185">
        <v>912</v>
      </c>
      <c r="I46" s="164"/>
      <c r="K46" s="266"/>
    </row>
    <row r="47" spans="1:11" ht="15" customHeight="1">
      <c r="A47" s="164"/>
      <c r="B47" s="188" t="s">
        <v>502</v>
      </c>
      <c r="C47" s="188"/>
      <c r="D47" s="127">
        <v>2023</v>
      </c>
      <c r="E47" s="187">
        <f t="shared" si="1"/>
        <v>126</v>
      </c>
      <c r="F47" s="187">
        <v>42</v>
      </c>
      <c r="G47" s="190">
        <v>16</v>
      </c>
      <c r="H47" s="185">
        <v>68</v>
      </c>
      <c r="I47" s="164"/>
      <c r="K47" s="266"/>
    </row>
    <row r="48" spans="1:11" ht="15" customHeight="1">
      <c r="A48" s="164"/>
      <c r="B48" s="188"/>
      <c r="C48" s="188"/>
      <c r="D48" s="127">
        <v>2024</v>
      </c>
      <c r="E48" s="187">
        <f t="shared" si="1"/>
        <v>126</v>
      </c>
      <c r="F48" s="187">
        <v>60</v>
      </c>
      <c r="G48" s="190">
        <v>14</v>
      </c>
      <c r="H48" s="185">
        <v>52</v>
      </c>
      <c r="I48" s="164"/>
      <c r="K48" s="266"/>
    </row>
    <row r="49" spans="1:11" ht="8.1" customHeight="1">
      <c r="A49" s="164"/>
      <c r="B49" s="188"/>
      <c r="C49" s="188"/>
      <c r="D49" s="127"/>
      <c r="E49" s="187"/>
      <c r="F49" s="187"/>
      <c r="G49" s="190"/>
      <c r="H49" s="185"/>
      <c r="I49" s="164"/>
      <c r="K49" s="266"/>
    </row>
    <row r="50" spans="1:11" ht="15" customHeight="1">
      <c r="A50" s="164"/>
      <c r="B50" s="186" t="s">
        <v>503</v>
      </c>
      <c r="C50" s="186"/>
      <c r="D50" s="127">
        <v>2022</v>
      </c>
      <c r="E50" s="187">
        <f t="shared" si="1"/>
        <v>1308</v>
      </c>
      <c r="F50" s="187">
        <v>199</v>
      </c>
      <c r="G50" s="190">
        <v>59</v>
      </c>
      <c r="H50" s="185">
        <v>1050</v>
      </c>
      <c r="I50" s="164"/>
      <c r="K50" s="266"/>
    </row>
    <row r="51" spans="1:11" ht="15" customHeight="1">
      <c r="A51" s="164"/>
      <c r="B51" s="188" t="s">
        <v>504</v>
      </c>
      <c r="C51" s="188"/>
      <c r="D51" s="127">
        <v>2023</v>
      </c>
      <c r="E51" s="187">
        <f t="shared" si="1"/>
        <v>244</v>
      </c>
      <c r="F51" s="187">
        <v>116</v>
      </c>
      <c r="G51" s="190">
        <v>41</v>
      </c>
      <c r="H51" s="185">
        <v>87</v>
      </c>
      <c r="I51" s="164"/>
      <c r="K51" s="266"/>
    </row>
    <row r="52" spans="1:11" ht="15" customHeight="1">
      <c r="A52" s="164"/>
      <c r="B52" s="188"/>
      <c r="C52" s="188"/>
      <c r="D52" s="127">
        <v>2024</v>
      </c>
      <c r="E52" s="187">
        <f t="shared" si="1"/>
        <v>244</v>
      </c>
      <c r="F52" s="187">
        <v>91</v>
      </c>
      <c r="G52" s="190">
        <v>38</v>
      </c>
      <c r="H52" s="185">
        <v>115</v>
      </c>
      <c r="I52" s="164"/>
      <c r="K52" s="266"/>
    </row>
    <row r="53" spans="1:11" ht="8.1" customHeight="1">
      <c r="A53" s="164"/>
      <c r="B53" s="188"/>
      <c r="C53" s="188"/>
      <c r="D53" s="127"/>
      <c r="E53" s="187"/>
      <c r="F53" s="187"/>
      <c r="G53" s="190"/>
      <c r="H53" s="185"/>
      <c r="I53" s="164"/>
      <c r="K53" s="266"/>
    </row>
    <row r="54" spans="1:11" ht="15" customHeight="1">
      <c r="A54" s="164"/>
      <c r="B54" s="186" t="s">
        <v>505</v>
      </c>
      <c r="C54" s="186"/>
      <c r="D54" s="127">
        <v>2022</v>
      </c>
      <c r="E54" s="187">
        <f t="shared" si="1"/>
        <v>1473</v>
      </c>
      <c r="F54" s="187">
        <v>435</v>
      </c>
      <c r="G54" s="190">
        <v>72</v>
      </c>
      <c r="H54" s="185">
        <v>966</v>
      </c>
      <c r="I54" s="164"/>
      <c r="K54" s="266"/>
    </row>
    <row r="55" spans="1:11" ht="15" customHeight="1">
      <c r="A55" s="164"/>
      <c r="B55" s="188" t="s">
        <v>438</v>
      </c>
      <c r="C55" s="188"/>
      <c r="D55" s="127">
        <v>2023</v>
      </c>
      <c r="E55" s="187">
        <f t="shared" si="1"/>
        <v>579</v>
      </c>
      <c r="F55" s="187">
        <v>90</v>
      </c>
      <c r="G55" s="190">
        <v>51</v>
      </c>
      <c r="H55" s="185">
        <v>438</v>
      </c>
      <c r="I55" s="164"/>
      <c r="K55" s="266"/>
    </row>
    <row r="56" spans="1:11" ht="15" customHeight="1">
      <c r="A56" s="164"/>
      <c r="B56" s="188"/>
      <c r="C56" s="188"/>
      <c r="D56" s="127">
        <v>2024</v>
      </c>
      <c r="E56" s="187">
        <f t="shared" si="1"/>
        <v>500</v>
      </c>
      <c r="F56" s="187">
        <v>118</v>
      </c>
      <c r="G56" s="190">
        <v>39</v>
      </c>
      <c r="H56" s="185">
        <v>343</v>
      </c>
      <c r="I56" s="164"/>
      <c r="K56" s="266"/>
    </row>
    <row r="57" spans="1:11" ht="8.1" customHeight="1">
      <c r="A57" s="164"/>
      <c r="B57" s="188"/>
      <c r="C57" s="188"/>
      <c r="D57" s="127"/>
      <c r="E57" s="187"/>
      <c r="F57" s="187"/>
      <c r="G57" s="190"/>
      <c r="H57" s="185"/>
      <c r="I57" s="164"/>
      <c r="K57" s="266"/>
    </row>
    <row r="58" spans="1:11" ht="15" customHeight="1">
      <c r="A58" s="164"/>
      <c r="B58" s="186" t="s">
        <v>506</v>
      </c>
      <c r="C58" s="186"/>
      <c r="D58" s="127">
        <v>2022</v>
      </c>
      <c r="E58" s="187">
        <f t="shared" si="1"/>
        <v>1557</v>
      </c>
      <c r="F58" s="187">
        <v>212</v>
      </c>
      <c r="G58" s="190">
        <v>105</v>
      </c>
      <c r="H58" s="185">
        <v>1240</v>
      </c>
      <c r="I58" s="164"/>
      <c r="K58" s="266"/>
    </row>
    <row r="59" spans="1:11" ht="15" customHeight="1">
      <c r="A59" s="164"/>
      <c r="B59" s="188" t="s">
        <v>507</v>
      </c>
      <c r="C59" s="188"/>
      <c r="D59" s="127">
        <v>2023</v>
      </c>
      <c r="E59" s="187">
        <f t="shared" si="1"/>
        <v>278</v>
      </c>
      <c r="F59" s="187">
        <v>196</v>
      </c>
      <c r="G59" s="190">
        <v>30</v>
      </c>
      <c r="H59" s="185">
        <v>52</v>
      </c>
      <c r="I59" s="164"/>
      <c r="K59" s="266"/>
    </row>
    <row r="60" spans="1:11" ht="15" customHeight="1">
      <c r="A60" s="164"/>
      <c r="B60" s="188"/>
      <c r="C60" s="188"/>
      <c r="D60" s="127">
        <v>2024</v>
      </c>
      <c r="E60" s="187">
        <f t="shared" si="1"/>
        <v>204</v>
      </c>
      <c r="F60" s="187">
        <v>142</v>
      </c>
      <c r="G60" s="190">
        <v>19</v>
      </c>
      <c r="H60" s="185">
        <v>43</v>
      </c>
      <c r="I60" s="164"/>
      <c r="K60" s="266"/>
    </row>
    <row r="61" spans="1:11" ht="8.1" customHeight="1">
      <c r="A61" s="164"/>
      <c r="B61" s="188"/>
      <c r="C61" s="188"/>
      <c r="D61" s="127"/>
      <c r="E61" s="187"/>
      <c r="F61" s="187"/>
      <c r="G61" s="190"/>
      <c r="H61" s="185"/>
      <c r="I61" s="164"/>
      <c r="K61" s="266"/>
    </row>
    <row r="62" spans="1:11" ht="15" customHeight="1">
      <c r="A62" s="164"/>
      <c r="B62" s="186" t="s">
        <v>508</v>
      </c>
      <c r="C62" s="186"/>
      <c r="D62" s="127">
        <v>2022</v>
      </c>
      <c r="E62" s="187">
        <f t="shared" si="1"/>
        <v>708</v>
      </c>
      <c r="F62" s="187">
        <v>129</v>
      </c>
      <c r="G62" s="190">
        <v>36</v>
      </c>
      <c r="H62" s="185">
        <v>543</v>
      </c>
      <c r="I62" s="164"/>
      <c r="K62" s="266"/>
    </row>
    <row r="63" spans="1:11" ht="15" customHeight="1">
      <c r="A63" s="164"/>
      <c r="B63" s="188" t="s">
        <v>509</v>
      </c>
      <c r="C63" s="188"/>
      <c r="D63" s="127">
        <v>2023</v>
      </c>
      <c r="E63" s="187">
        <f t="shared" si="1"/>
        <v>95</v>
      </c>
      <c r="F63" s="187">
        <v>32</v>
      </c>
      <c r="G63" s="190">
        <v>15</v>
      </c>
      <c r="H63" s="185">
        <v>48</v>
      </c>
      <c r="I63" s="164"/>
      <c r="K63" s="266"/>
    </row>
    <row r="64" spans="1:11" ht="15" customHeight="1">
      <c r="A64" s="164"/>
      <c r="B64" s="188"/>
      <c r="C64" s="188"/>
      <c r="D64" s="127">
        <v>2024</v>
      </c>
      <c r="E64" s="187">
        <f t="shared" si="1"/>
        <v>148</v>
      </c>
      <c r="F64" s="187">
        <v>50</v>
      </c>
      <c r="G64" s="190">
        <v>28</v>
      </c>
      <c r="H64" s="185">
        <v>70</v>
      </c>
      <c r="I64" s="164"/>
      <c r="K64" s="266"/>
    </row>
    <row r="65" spans="1:11" ht="8.1" customHeight="1">
      <c r="A65" s="164"/>
      <c r="B65" s="188"/>
      <c r="C65" s="188"/>
      <c r="D65" s="127"/>
      <c r="E65" s="187"/>
      <c r="F65" s="187"/>
      <c r="G65" s="190"/>
      <c r="H65" s="185"/>
      <c r="I65" s="164"/>
      <c r="K65" s="266"/>
    </row>
    <row r="66" spans="1:11" ht="15" customHeight="1">
      <c r="A66" s="164"/>
      <c r="B66" s="186" t="s">
        <v>510</v>
      </c>
      <c r="C66" s="188"/>
      <c r="D66" s="127">
        <v>2022</v>
      </c>
      <c r="E66" s="187">
        <f t="shared" si="1"/>
        <v>1021</v>
      </c>
      <c r="F66" s="187">
        <v>112</v>
      </c>
      <c r="G66" s="190">
        <v>59</v>
      </c>
      <c r="H66" s="185">
        <v>850</v>
      </c>
      <c r="I66" s="164"/>
      <c r="K66" s="266"/>
    </row>
    <row r="67" spans="1:11" ht="15" customHeight="1">
      <c r="A67" s="164"/>
      <c r="B67" s="188" t="s">
        <v>511</v>
      </c>
      <c r="C67" s="188"/>
      <c r="D67" s="127">
        <v>2023</v>
      </c>
      <c r="E67" s="187">
        <f t="shared" si="1"/>
        <v>758</v>
      </c>
      <c r="F67" s="187">
        <v>169</v>
      </c>
      <c r="G67" s="190">
        <v>74</v>
      </c>
      <c r="H67" s="185">
        <v>515</v>
      </c>
      <c r="I67" s="164"/>
      <c r="K67" s="266"/>
    </row>
    <row r="68" spans="1:11" ht="15" customHeight="1">
      <c r="A68" s="164"/>
      <c r="B68" s="188"/>
      <c r="C68" s="188"/>
      <c r="D68" s="127">
        <v>2024</v>
      </c>
      <c r="E68" s="187">
        <f t="shared" si="1"/>
        <v>703</v>
      </c>
      <c r="F68" s="187">
        <v>137</v>
      </c>
      <c r="G68" s="190">
        <v>74</v>
      </c>
      <c r="H68" s="185">
        <v>492</v>
      </c>
      <c r="I68" s="164"/>
      <c r="K68" s="266"/>
    </row>
    <row r="69" spans="1:11" ht="8.1" customHeight="1" thickBot="1">
      <c r="A69" s="194"/>
      <c r="B69" s="194"/>
      <c r="C69" s="194"/>
      <c r="D69" s="267"/>
      <c r="E69" s="194"/>
      <c r="F69" s="194"/>
      <c r="G69" s="194"/>
      <c r="H69" s="196"/>
      <c r="I69" s="194"/>
    </row>
    <row r="70" spans="1:11" ht="15" customHeight="1">
      <c r="I70" s="201" t="s">
        <v>238</v>
      </c>
    </row>
    <row r="71" spans="1:11" ht="14.1" customHeight="1">
      <c r="I71" s="268" t="s">
        <v>227</v>
      </c>
    </row>
    <row r="72" spans="1:11" ht="15" customHeight="1"/>
    <row r="73" spans="1:11" ht="15" customHeight="1"/>
    <row r="74" spans="1:11" ht="15" customHeight="1"/>
    <row r="75" spans="1:11" ht="15" customHeight="1"/>
    <row r="76" spans="1:11" ht="15" customHeight="1"/>
    <row r="77" spans="1:11">
      <c r="B77" s="154" t="s">
        <v>484</v>
      </c>
      <c r="C77" s="155" t="s">
        <v>512</v>
      </c>
      <c r="D77" s="156"/>
    </row>
    <row r="78" spans="1:11" ht="16.5" customHeight="1">
      <c r="B78" s="157" t="s">
        <v>486</v>
      </c>
      <c r="C78" s="158" t="s">
        <v>513</v>
      </c>
      <c r="D78" s="159"/>
    </row>
    <row r="79" spans="1:11" ht="9.9499999999999993" customHeight="1" thickBot="1"/>
    <row r="80" spans="1:11" ht="8.1" customHeight="1" thickTop="1">
      <c r="A80" s="161"/>
      <c r="B80" s="161"/>
      <c r="C80" s="161"/>
      <c r="D80" s="162"/>
      <c r="E80" s="161"/>
      <c r="F80" s="161"/>
      <c r="G80" s="161"/>
      <c r="H80" s="259"/>
      <c r="I80" s="163"/>
    </row>
    <row r="81" spans="1:16384" ht="15" customHeight="1">
      <c r="A81" s="164"/>
      <c r="B81" s="165" t="s">
        <v>231</v>
      </c>
      <c r="C81" s="164"/>
      <c r="D81" s="166" t="s">
        <v>460</v>
      </c>
      <c r="E81" s="167" t="s">
        <v>4</v>
      </c>
      <c r="F81" s="168" t="s">
        <v>235</v>
      </c>
      <c r="G81" s="168" t="s">
        <v>433</v>
      </c>
      <c r="H81" s="168" t="s">
        <v>433</v>
      </c>
      <c r="I81" s="170"/>
    </row>
    <row r="82" spans="1:16384" ht="14.25" customHeight="1">
      <c r="A82" s="171" t="s">
        <v>2</v>
      </c>
      <c r="B82" s="260" t="s">
        <v>239</v>
      </c>
      <c r="C82" s="261"/>
      <c r="D82" s="262" t="s">
        <v>461</v>
      </c>
      <c r="E82" s="263" t="s">
        <v>19</v>
      </c>
      <c r="F82" s="175" t="s">
        <v>57</v>
      </c>
      <c r="G82" s="168" t="s">
        <v>434</v>
      </c>
      <c r="H82" s="168" t="s">
        <v>435</v>
      </c>
      <c r="I82" s="260"/>
    </row>
    <row r="83" spans="1:16384" ht="18.75" customHeight="1">
      <c r="A83" s="167"/>
      <c r="B83" s="168"/>
      <c r="C83" s="168"/>
      <c r="D83" s="168"/>
      <c r="E83" s="263"/>
      <c r="F83" s="168"/>
      <c r="G83" s="175" t="s">
        <v>436</v>
      </c>
      <c r="H83" s="175" t="s">
        <v>437</v>
      </c>
      <c r="I83" s="167"/>
      <c r="J83" s="168"/>
      <c r="K83" s="168"/>
      <c r="L83" s="168"/>
      <c r="M83" s="167"/>
      <c r="N83" s="168"/>
      <c r="O83" s="168"/>
      <c r="P83" s="168"/>
      <c r="Q83" s="167"/>
      <c r="R83" s="168"/>
      <c r="S83" s="168"/>
      <c r="T83" s="168"/>
      <c r="U83" s="167"/>
      <c r="V83" s="168"/>
      <c r="W83" s="168"/>
      <c r="X83" s="168"/>
      <c r="Y83" s="167"/>
      <c r="Z83" s="168"/>
      <c r="AA83" s="168"/>
      <c r="AB83" s="168"/>
      <c r="AC83" s="167"/>
      <c r="AD83" s="168"/>
      <c r="AE83" s="168"/>
      <c r="AF83" s="168"/>
      <c r="AG83" s="167"/>
      <c r="AH83" s="168"/>
      <c r="AI83" s="168"/>
      <c r="AJ83" s="168"/>
      <c r="AK83" s="167"/>
      <c r="AL83" s="168"/>
      <c r="AM83" s="168"/>
      <c r="AN83" s="168"/>
      <c r="AO83" s="167"/>
      <c r="AP83" s="168"/>
      <c r="AQ83" s="168"/>
      <c r="AR83" s="168"/>
      <c r="AS83" s="167"/>
      <c r="AT83" s="168"/>
      <c r="AU83" s="168"/>
      <c r="AV83" s="168"/>
      <c r="AW83" s="167"/>
      <c r="AX83" s="168"/>
      <c r="AY83" s="168"/>
      <c r="AZ83" s="168"/>
      <c r="BA83" s="167"/>
      <c r="BB83" s="168"/>
      <c r="BC83" s="168"/>
      <c r="BD83" s="168"/>
      <c r="BE83" s="167"/>
      <c r="BF83" s="168"/>
      <c r="BG83" s="168"/>
      <c r="BH83" s="168"/>
      <c r="BI83" s="167"/>
      <c r="BJ83" s="168"/>
      <c r="BK83" s="168"/>
      <c r="BL83" s="168"/>
      <c r="BM83" s="167"/>
      <c r="BN83" s="168"/>
      <c r="BO83" s="168"/>
      <c r="BP83" s="168"/>
      <c r="BQ83" s="167"/>
      <c r="BR83" s="168"/>
      <c r="BS83" s="168"/>
      <c r="BT83" s="168"/>
      <c r="BU83" s="167"/>
      <c r="BV83" s="168"/>
      <c r="BW83" s="168"/>
      <c r="BX83" s="168"/>
      <c r="BY83" s="167"/>
      <c r="BZ83" s="168"/>
      <c r="CA83" s="168"/>
      <c r="CB83" s="168"/>
      <c r="CC83" s="167"/>
      <c r="CD83" s="168"/>
      <c r="CE83" s="168"/>
      <c r="CF83" s="168"/>
      <c r="CG83" s="167"/>
      <c r="CH83" s="168"/>
      <c r="CI83" s="168"/>
      <c r="CJ83" s="168"/>
      <c r="CK83" s="167"/>
      <c r="CL83" s="168"/>
      <c r="CM83" s="168"/>
      <c r="CN83" s="168"/>
      <c r="CO83" s="167"/>
      <c r="CP83" s="168"/>
      <c r="CQ83" s="168"/>
      <c r="CR83" s="168"/>
      <c r="CS83" s="167"/>
      <c r="CT83" s="168"/>
      <c r="CU83" s="168"/>
      <c r="CV83" s="168"/>
      <c r="CW83" s="167"/>
      <c r="CX83" s="168"/>
      <c r="CY83" s="168"/>
      <c r="CZ83" s="168"/>
      <c r="DA83" s="167"/>
      <c r="DB83" s="168"/>
      <c r="DC83" s="168"/>
      <c r="DD83" s="168"/>
      <c r="DE83" s="167"/>
      <c r="DF83" s="168"/>
      <c r="DG83" s="168"/>
      <c r="DH83" s="168"/>
      <c r="DI83" s="167"/>
      <c r="DJ83" s="168"/>
      <c r="DK83" s="168"/>
      <c r="DL83" s="168"/>
      <c r="DM83" s="167"/>
      <c r="DN83" s="168"/>
      <c r="DO83" s="168"/>
      <c r="DP83" s="168"/>
      <c r="DQ83" s="167"/>
      <c r="DR83" s="168"/>
      <c r="DS83" s="168"/>
      <c r="DT83" s="168"/>
      <c r="DU83" s="167"/>
      <c r="DV83" s="168"/>
      <c r="DW83" s="168"/>
      <c r="DX83" s="168"/>
      <c r="DY83" s="167"/>
      <c r="DZ83" s="168"/>
      <c r="EA83" s="168"/>
      <c r="EB83" s="168"/>
      <c r="EC83" s="167"/>
      <c r="ED83" s="168"/>
      <c r="EE83" s="168"/>
      <c r="EF83" s="168"/>
      <c r="EG83" s="167"/>
      <c r="EH83" s="168"/>
      <c r="EI83" s="168"/>
      <c r="EJ83" s="168"/>
      <c r="EK83" s="167"/>
      <c r="EL83" s="168"/>
      <c r="EM83" s="168"/>
      <c r="EN83" s="168"/>
      <c r="EO83" s="167"/>
      <c r="EP83" s="168"/>
      <c r="EQ83" s="168"/>
      <c r="ER83" s="168"/>
      <c r="ES83" s="167"/>
      <c r="ET83" s="168"/>
      <c r="EU83" s="168"/>
      <c r="EV83" s="168"/>
      <c r="EW83" s="167"/>
      <c r="EX83" s="168"/>
      <c r="EY83" s="168"/>
      <c r="EZ83" s="168"/>
      <c r="FA83" s="167"/>
      <c r="FB83" s="168"/>
      <c r="FC83" s="168"/>
      <c r="FD83" s="168"/>
      <c r="FE83" s="167"/>
      <c r="FF83" s="168"/>
      <c r="FG83" s="168"/>
      <c r="FH83" s="168"/>
      <c r="FI83" s="167"/>
      <c r="FJ83" s="168"/>
      <c r="FK83" s="168"/>
      <c r="FL83" s="168"/>
      <c r="FM83" s="167"/>
      <c r="FN83" s="168"/>
      <c r="FO83" s="168"/>
      <c r="FP83" s="168"/>
      <c r="FQ83" s="167"/>
      <c r="FR83" s="168"/>
      <c r="FS83" s="168"/>
      <c r="FT83" s="168"/>
      <c r="FU83" s="167"/>
      <c r="FV83" s="168"/>
      <c r="FW83" s="168"/>
      <c r="FX83" s="168"/>
      <c r="FY83" s="167"/>
      <c r="FZ83" s="168"/>
      <c r="GA83" s="168"/>
      <c r="GB83" s="168"/>
      <c r="GC83" s="167"/>
      <c r="GD83" s="168"/>
      <c r="GE83" s="168"/>
      <c r="GF83" s="168"/>
      <c r="GG83" s="167"/>
      <c r="GH83" s="168"/>
      <c r="GI83" s="168"/>
      <c r="GJ83" s="168"/>
      <c r="GK83" s="167"/>
      <c r="GL83" s="168"/>
      <c r="GM83" s="168"/>
      <c r="GN83" s="168"/>
      <c r="GO83" s="167"/>
      <c r="GP83" s="168"/>
      <c r="GQ83" s="168"/>
      <c r="GR83" s="168"/>
      <c r="GS83" s="167"/>
      <c r="GT83" s="168"/>
      <c r="GU83" s="168"/>
      <c r="GV83" s="168"/>
      <c r="GW83" s="167"/>
      <c r="GX83" s="168"/>
      <c r="GY83" s="168"/>
      <c r="GZ83" s="168"/>
      <c r="HA83" s="167"/>
      <c r="HB83" s="168"/>
      <c r="HC83" s="168"/>
      <c r="HD83" s="168"/>
      <c r="HE83" s="167"/>
      <c r="HF83" s="168"/>
      <c r="HG83" s="168"/>
      <c r="HH83" s="168"/>
      <c r="HI83" s="167"/>
      <c r="HJ83" s="168"/>
      <c r="HK83" s="168"/>
      <c r="HL83" s="168"/>
      <c r="HM83" s="167"/>
      <c r="HN83" s="168"/>
      <c r="HO83" s="168"/>
      <c r="HP83" s="168"/>
      <c r="HQ83" s="167"/>
      <c r="HR83" s="168"/>
      <c r="HS83" s="168"/>
      <c r="HT83" s="168"/>
      <c r="HU83" s="167"/>
      <c r="HV83" s="168"/>
      <c r="HW83" s="168"/>
      <c r="HX83" s="168"/>
      <c r="HY83" s="167"/>
      <c r="HZ83" s="168"/>
      <c r="IA83" s="168"/>
      <c r="IB83" s="168"/>
      <c r="IC83" s="167"/>
      <c r="ID83" s="168"/>
      <c r="IE83" s="168"/>
      <c r="IF83" s="168"/>
      <c r="IG83" s="167"/>
      <c r="IH83" s="168"/>
      <c r="II83" s="168"/>
      <c r="IJ83" s="168"/>
      <c r="IK83" s="167"/>
      <c r="IL83" s="168"/>
      <c r="IM83" s="168"/>
      <c r="IN83" s="168"/>
      <c r="IO83" s="167"/>
      <c r="IP83" s="168"/>
      <c r="IQ83" s="168"/>
      <c r="IR83" s="168"/>
      <c r="IS83" s="167"/>
      <c r="IT83" s="168"/>
      <c r="IU83" s="168"/>
      <c r="IV83" s="168"/>
      <c r="IW83" s="167"/>
      <c r="IX83" s="168"/>
      <c r="IY83" s="168"/>
      <c r="IZ83" s="168"/>
      <c r="JA83" s="167"/>
      <c r="JB83" s="168"/>
      <c r="JC83" s="168"/>
      <c r="JD83" s="168"/>
      <c r="JE83" s="167"/>
      <c r="JF83" s="168"/>
      <c r="JG83" s="168"/>
      <c r="JH83" s="168"/>
      <c r="JI83" s="167"/>
      <c r="JJ83" s="168"/>
      <c r="JK83" s="168"/>
      <c r="JL83" s="168"/>
      <c r="JM83" s="167"/>
      <c r="JN83" s="168"/>
      <c r="JO83" s="168"/>
      <c r="JP83" s="168"/>
      <c r="JQ83" s="167"/>
      <c r="JR83" s="168"/>
      <c r="JS83" s="168"/>
      <c r="JT83" s="168"/>
      <c r="JU83" s="167"/>
      <c r="JV83" s="168"/>
      <c r="JW83" s="168"/>
      <c r="JX83" s="168"/>
      <c r="JY83" s="167"/>
      <c r="JZ83" s="168"/>
      <c r="KA83" s="168"/>
      <c r="KB83" s="168"/>
      <c r="KC83" s="167"/>
      <c r="KD83" s="168"/>
      <c r="KE83" s="168"/>
      <c r="KF83" s="168"/>
      <c r="KG83" s="167"/>
      <c r="KH83" s="168"/>
      <c r="KI83" s="168"/>
      <c r="KJ83" s="168"/>
      <c r="KK83" s="167"/>
      <c r="KL83" s="168"/>
      <c r="KM83" s="168"/>
      <c r="KN83" s="168"/>
      <c r="KO83" s="167"/>
      <c r="KP83" s="168"/>
      <c r="KQ83" s="168"/>
      <c r="KR83" s="168"/>
      <c r="KS83" s="167"/>
      <c r="KT83" s="168"/>
      <c r="KU83" s="168"/>
      <c r="KV83" s="168"/>
      <c r="KW83" s="167"/>
      <c r="KX83" s="168"/>
      <c r="KY83" s="168"/>
      <c r="KZ83" s="168"/>
      <c r="LA83" s="167"/>
      <c r="LB83" s="168"/>
      <c r="LC83" s="168"/>
      <c r="LD83" s="168"/>
      <c r="LE83" s="167"/>
      <c r="LF83" s="168"/>
      <c r="LG83" s="168"/>
      <c r="LH83" s="168"/>
      <c r="LI83" s="167"/>
      <c r="LJ83" s="168"/>
      <c r="LK83" s="168"/>
      <c r="LL83" s="168"/>
      <c r="LM83" s="167"/>
      <c r="LN83" s="168"/>
      <c r="LO83" s="168"/>
      <c r="LP83" s="168"/>
      <c r="LQ83" s="167"/>
      <c r="LR83" s="168"/>
      <c r="LS83" s="168"/>
      <c r="LT83" s="168"/>
      <c r="LU83" s="167"/>
      <c r="LV83" s="168"/>
      <c r="LW83" s="168"/>
      <c r="LX83" s="168"/>
      <c r="LY83" s="167"/>
      <c r="LZ83" s="168"/>
      <c r="MA83" s="168"/>
      <c r="MB83" s="168"/>
      <c r="MC83" s="167"/>
      <c r="MD83" s="168"/>
      <c r="ME83" s="168"/>
      <c r="MF83" s="168"/>
      <c r="MG83" s="167"/>
      <c r="MH83" s="168"/>
      <c r="MI83" s="168"/>
      <c r="MJ83" s="168"/>
      <c r="MK83" s="167"/>
      <c r="ML83" s="168"/>
      <c r="MM83" s="168"/>
      <c r="MN83" s="168"/>
      <c r="MO83" s="167"/>
      <c r="MP83" s="168"/>
      <c r="MQ83" s="168"/>
      <c r="MR83" s="168"/>
      <c r="MS83" s="167"/>
      <c r="MT83" s="168"/>
      <c r="MU83" s="168"/>
      <c r="MV83" s="168"/>
      <c r="MW83" s="167"/>
      <c r="MX83" s="168"/>
      <c r="MY83" s="168"/>
      <c r="MZ83" s="168"/>
      <c r="NA83" s="167"/>
      <c r="NB83" s="168"/>
      <c r="NC83" s="168"/>
      <c r="ND83" s="168"/>
      <c r="NE83" s="167"/>
      <c r="NF83" s="168"/>
      <c r="NG83" s="168"/>
      <c r="NH83" s="168"/>
      <c r="NI83" s="167"/>
      <c r="NJ83" s="168"/>
      <c r="NK83" s="168"/>
      <c r="NL83" s="168"/>
      <c r="NM83" s="167"/>
      <c r="NN83" s="168"/>
      <c r="NO83" s="168"/>
      <c r="NP83" s="168"/>
      <c r="NQ83" s="167"/>
      <c r="NR83" s="168"/>
      <c r="NS83" s="168"/>
      <c r="NT83" s="168"/>
      <c r="NU83" s="167"/>
      <c r="NV83" s="168"/>
      <c r="NW83" s="168"/>
      <c r="NX83" s="168"/>
      <c r="NY83" s="167"/>
      <c r="NZ83" s="168"/>
      <c r="OA83" s="168"/>
      <c r="OB83" s="168"/>
      <c r="OC83" s="167"/>
      <c r="OD83" s="168"/>
      <c r="OE83" s="168"/>
      <c r="OF83" s="168"/>
      <c r="OG83" s="167"/>
      <c r="OH83" s="168"/>
      <c r="OI83" s="168"/>
      <c r="OJ83" s="168"/>
      <c r="OK83" s="167"/>
      <c r="OL83" s="168"/>
      <c r="OM83" s="168"/>
      <c r="ON83" s="168"/>
      <c r="OO83" s="167"/>
      <c r="OP83" s="168"/>
      <c r="OQ83" s="168"/>
      <c r="OR83" s="168"/>
      <c r="OS83" s="167"/>
      <c r="OT83" s="168"/>
      <c r="OU83" s="168"/>
      <c r="OV83" s="168"/>
      <c r="OW83" s="167"/>
      <c r="OX83" s="168"/>
      <c r="OY83" s="168"/>
      <c r="OZ83" s="168"/>
      <c r="PA83" s="167"/>
      <c r="PB83" s="168"/>
      <c r="PC83" s="168"/>
      <c r="PD83" s="168"/>
      <c r="PE83" s="167"/>
      <c r="PF83" s="168"/>
      <c r="PG83" s="168"/>
      <c r="PH83" s="168"/>
      <c r="PI83" s="167"/>
      <c r="PJ83" s="168"/>
      <c r="PK83" s="168"/>
      <c r="PL83" s="168"/>
      <c r="PM83" s="167"/>
      <c r="PN83" s="168"/>
      <c r="PO83" s="168"/>
      <c r="PP83" s="168"/>
      <c r="PQ83" s="167"/>
      <c r="PR83" s="168"/>
      <c r="PS83" s="168"/>
      <c r="PT83" s="168"/>
      <c r="PU83" s="167"/>
      <c r="PV83" s="168"/>
      <c r="PW83" s="168"/>
      <c r="PX83" s="168"/>
      <c r="PY83" s="167"/>
      <c r="PZ83" s="168"/>
      <c r="QA83" s="168"/>
      <c r="QB83" s="168"/>
      <c r="QC83" s="167"/>
      <c r="QD83" s="168"/>
      <c r="QE83" s="168"/>
      <c r="QF83" s="168"/>
      <c r="QG83" s="167"/>
      <c r="QH83" s="168"/>
      <c r="QI83" s="168"/>
      <c r="QJ83" s="168"/>
      <c r="QK83" s="167"/>
      <c r="QL83" s="168"/>
      <c r="QM83" s="168"/>
      <c r="QN83" s="168"/>
      <c r="QO83" s="167"/>
      <c r="QP83" s="168"/>
      <c r="QQ83" s="168"/>
      <c r="QR83" s="168"/>
      <c r="QS83" s="167"/>
      <c r="QT83" s="168"/>
      <c r="QU83" s="168"/>
      <c r="QV83" s="168"/>
      <c r="QW83" s="167"/>
      <c r="QX83" s="168"/>
      <c r="QY83" s="168"/>
      <c r="QZ83" s="168"/>
      <c r="RA83" s="167"/>
      <c r="RB83" s="168"/>
      <c r="RC83" s="168"/>
      <c r="RD83" s="168"/>
      <c r="RE83" s="167"/>
      <c r="RF83" s="168"/>
      <c r="RG83" s="168"/>
      <c r="RH83" s="168"/>
      <c r="RI83" s="167"/>
      <c r="RJ83" s="168"/>
      <c r="RK83" s="168"/>
      <c r="RL83" s="168"/>
      <c r="RM83" s="167"/>
      <c r="RN83" s="168"/>
      <c r="RO83" s="168"/>
      <c r="RP83" s="168"/>
      <c r="RQ83" s="167"/>
      <c r="RR83" s="168"/>
      <c r="RS83" s="168"/>
      <c r="RT83" s="168"/>
      <c r="RU83" s="167"/>
      <c r="RV83" s="168"/>
      <c r="RW83" s="168"/>
      <c r="RX83" s="168"/>
      <c r="RY83" s="167"/>
      <c r="RZ83" s="168"/>
      <c r="SA83" s="168"/>
      <c r="SB83" s="168"/>
      <c r="SC83" s="167"/>
      <c r="SD83" s="168"/>
      <c r="SE83" s="168"/>
      <c r="SF83" s="168"/>
      <c r="SG83" s="167"/>
      <c r="SH83" s="168"/>
      <c r="SI83" s="168"/>
      <c r="SJ83" s="168"/>
      <c r="SK83" s="167"/>
      <c r="SL83" s="168"/>
      <c r="SM83" s="168"/>
      <c r="SN83" s="168"/>
      <c r="SO83" s="167"/>
      <c r="SP83" s="168"/>
      <c r="SQ83" s="168"/>
      <c r="SR83" s="168"/>
      <c r="SS83" s="167"/>
      <c r="ST83" s="168"/>
      <c r="SU83" s="168"/>
      <c r="SV83" s="168"/>
      <c r="SW83" s="167"/>
      <c r="SX83" s="168"/>
      <c r="SY83" s="168"/>
      <c r="SZ83" s="168"/>
      <c r="TA83" s="167"/>
      <c r="TB83" s="168"/>
      <c r="TC83" s="168"/>
      <c r="TD83" s="168"/>
      <c r="TE83" s="167"/>
      <c r="TF83" s="168"/>
      <c r="TG83" s="168"/>
      <c r="TH83" s="168"/>
      <c r="TI83" s="167"/>
      <c r="TJ83" s="168"/>
      <c r="TK83" s="168"/>
      <c r="TL83" s="168"/>
      <c r="TM83" s="167"/>
      <c r="TN83" s="168"/>
      <c r="TO83" s="168"/>
      <c r="TP83" s="168"/>
      <c r="TQ83" s="167"/>
      <c r="TR83" s="168"/>
      <c r="TS83" s="168"/>
      <c r="TT83" s="168"/>
      <c r="TU83" s="167"/>
      <c r="TV83" s="168"/>
      <c r="TW83" s="168"/>
      <c r="TX83" s="168"/>
      <c r="TY83" s="167"/>
      <c r="TZ83" s="168"/>
      <c r="UA83" s="168"/>
      <c r="UB83" s="168"/>
      <c r="UC83" s="167"/>
      <c r="UD83" s="168"/>
      <c r="UE83" s="168"/>
      <c r="UF83" s="168"/>
      <c r="UG83" s="167"/>
      <c r="UH83" s="168"/>
      <c r="UI83" s="168"/>
      <c r="UJ83" s="168"/>
      <c r="UK83" s="167"/>
      <c r="UL83" s="168"/>
      <c r="UM83" s="168"/>
      <c r="UN83" s="168"/>
      <c r="UO83" s="167"/>
      <c r="UP83" s="168"/>
      <c r="UQ83" s="168"/>
      <c r="UR83" s="168"/>
      <c r="US83" s="167"/>
      <c r="UT83" s="168"/>
      <c r="UU83" s="168"/>
      <c r="UV83" s="168"/>
      <c r="UW83" s="167"/>
      <c r="UX83" s="168"/>
      <c r="UY83" s="168"/>
      <c r="UZ83" s="168"/>
      <c r="VA83" s="167"/>
      <c r="VB83" s="168"/>
      <c r="VC83" s="168"/>
      <c r="VD83" s="168"/>
      <c r="VE83" s="167"/>
      <c r="VF83" s="168"/>
      <c r="VG83" s="168"/>
      <c r="VH83" s="168"/>
      <c r="VI83" s="167"/>
      <c r="VJ83" s="168"/>
      <c r="VK83" s="168"/>
      <c r="VL83" s="168"/>
      <c r="VM83" s="167"/>
      <c r="VN83" s="168"/>
      <c r="VO83" s="168"/>
      <c r="VP83" s="168"/>
      <c r="VQ83" s="167"/>
      <c r="VR83" s="168"/>
      <c r="VS83" s="168"/>
      <c r="VT83" s="168"/>
      <c r="VU83" s="167"/>
      <c r="VV83" s="168"/>
      <c r="VW83" s="168"/>
      <c r="VX83" s="168"/>
      <c r="VY83" s="167"/>
      <c r="VZ83" s="168"/>
      <c r="WA83" s="168"/>
      <c r="WB83" s="168"/>
      <c r="WC83" s="167"/>
      <c r="WD83" s="168"/>
      <c r="WE83" s="168"/>
      <c r="WF83" s="168"/>
      <c r="WG83" s="167"/>
      <c r="WH83" s="168"/>
      <c r="WI83" s="168"/>
      <c r="WJ83" s="168"/>
      <c r="WK83" s="167"/>
      <c r="WL83" s="168"/>
      <c r="WM83" s="168"/>
      <c r="WN83" s="168"/>
      <c r="WO83" s="167"/>
      <c r="WP83" s="168"/>
      <c r="WQ83" s="168"/>
      <c r="WR83" s="168"/>
      <c r="WS83" s="167"/>
      <c r="WT83" s="168"/>
      <c r="WU83" s="168"/>
      <c r="WV83" s="168"/>
      <c r="WW83" s="167"/>
      <c r="WX83" s="168"/>
      <c r="WY83" s="168"/>
      <c r="WZ83" s="168"/>
      <c r="XA83" s="167"/>
      <c r="XB83" s="168"/>
      <c r="XC83" s="168"/>
      <c r="XD83" s="168"/>
      <c r="XE83" s="167"/>
      <c r="XF83" s="168"/>
      <c r="XG83" s="168"/>
      <c r="XH83" s="168"/>
      <c r="XI83" s="167"/>
      <c r="XJ83" s="168"/>
      <c r="XK83" s="168"/>
      <c r="XL83" s="168"/>
      <c r="XM83" s="167"/>
      <c r="XN83" s="168"/>
      <c r="XO83" s="168"/>
      <c r="XP83" s="168"/>
      <c r="XQ83" s="167"/>
      <c r="XR83" s="168"/>
      <c r="XS83" s="168"/>
      <c r="XT83" s="168"/>
      <c r="XU83" s="167"/>
      <c r="XV83" s="168"/>
      <c r="XW83" s="168"/>
      <c r="XX83" s="168"/>
      <c r="XY83" s="167"/>
      <c r="XZ83" s="168"/>
      <c r="YA83" s="168"/>
      <c r="YB83" s="168"/>
      <c r="YC83" s="167"/>
      <c r="YD83" s="168"/>
      <c r="YE83" s="168"/>
      <c r="YF83" s="168"/>
      <c r="YG83" s="167"/>
      <c r="YH83" s="168"/>
      <c r="YI83" s="168"/>
      <c r="YJ83" s="168"/>
      <c r="YK83" s="167"/>
      <c r="YL83" s="168"/>
      <c r="YM83" s="168"/>
      <c r="YN83" s="168"/>
      <c r="YO83" s="167"/>
      <c r="YP83" s="168"/>
      <c r="YQ83" s="168"/>
      <c r="YR83" s="168"/>
      <c r="YS83" s="167"/>
      <c r="YT83" s="168"/>
      <c r="YU83" s="168"/>
      <c r="YV83" s="168"/>
      <c r="YW83" s="167"/>
      <c r="YX83" s="168"/>
      <c r="YY83" s="168"/>
      <c r="YZ83" s="168"/>
      <c r="ZA83" s="167"/>
      <c r="ZB83" s="168"/>
      <c r="ZC83" s="168"/>
      <c r="ZD83" s="168"/>
      <c r="ZE83" s="167"/>
      <c r="ZF83" s="168"/>
      <c r="ZG83" s="168"/>
      <c r="ZH83" s="168"/>
      <c r="ZI83" s="167"/>
      <c r="ZJ83" s="168"/>
      <c r="ZK83" s="168"/>
      <c r="ZL83" s="168"/>
      <c r="ZM83" s="167"/>
      <c r="ZN83" s="168"/>
      <c r="ZO83" s="168"/>
      <c r="ZP83" s="168"/>
      <c r="ZQ83" s="167"/>
      <c r="ZR83" s="168"/>
      <c r="ZS83" s="168"/>
      <c r="ZT83" s="168"/>
      <c r="ZU83" s="167"/>
      <c r="ZV83" s="168"/>
      <c r="ZW83" s="168"/>
      <c r="ZX83" s="168"/>
      <c r="ZY83" s="167"/>
      <c r="ZZ83" s="168"/>
      <c r="AAA83" s="168"/>
      <c r="AAB83" s="168"/>
      <c r="AAC83" s="167"/>
      <c r="AAD83" s="168"/>
      <c r="AAE83" s="168"/>
      <c r="AAF83" s="168"/>
      <c r="AAG83" s="167"/>
      <c r="AAH83" s="168"/>
      <c r="AAI83" s="168"/>
      <c r="AAJ83" s="168"/>
      <c r="AAK83" s="167"/>
      <c r="AAL83" s="168"/>
      <c r="AAM83" s="168"/>
      <c r="AAN83" s="168"/>
      <c r="AAO83" s="167"/>
      <c r="AAP83" s="168"/>
      <c r="AAQ83" s="168"/>
      <c r="AAR83" s="168"/>
      <c r="AAS83" s="167"/>
      <c r="AAT83" s="168"/>
      <c r="AAU83" s="168"/>
      <c r="AAV83" s="168"/>
      <c r="AAW83" s="167"/>
      <c r="AAX83" s="168"/>
      <c r="AAY83" s="168"/>
      <c r="AAZ83" s="168"/>
      <c r="ABA83" s="167"/>
      <c r="ABB83" s="168"/>
      <c r="ABC83" s="168"/>
      <c r="ABD83" s="168"/>
      <c r="ABE83" s="167"/>
      <c r="ABF83" s="168"/>
      <c r="ABG83" s="168"/>
      <c r="ABH83" s="168"/>
      <c r="ABI83" s="167"/>
      <c r="ABJ83" s="168"/>
      <c r="ABK83" s="168"/>
      <c r="ABL83" s="168"/>
      <c r="ABM83" s="167"/>
      <c r="ABN83" s="168"/>
      <c r="ABO83" s="168"/>
      <c r="ABP83" s="168"/>
      <c r="ABQ83" s="167"/>
      <c r="ABR83" s="168"/>
      <c r="ABS83" s="168"/>
      <c r="ABT83" s="168"/>
      <c r="ABU83" s="167"/>
      <c r="ABV83" s="168"/>
      <c r="ABW83" s="168"/>
      <c r="ABX83" s="168"/>
      <c r="ABY83" s="167"/>
      <c r="ABZ83" s="168"/>
      <c r="ACA83" s="168"/>
      <c r="ACB83" s="168"/>
      <c r="ACC83" s="167"/>
      <c r="ACD83" s="168"/>
      <c r="ACE83" s="168"/>
      <c r="ACF83" s="168"/>
      <c r="ACG83" s="167"/>
      <c r="ACH83" s="168"/>
      <c r="ACI83" s="168"/>
      <c r="ACJ83" s="168"/>
      <c r="ACK83" s="167"/>
      <c r="ACL83" s="168"/>
      <c r="ACM83" s="168"/>
      <c r="ACN83" s="168"/>
      <c r="ACO83" s="167"/>
      <c r="ACP83" s="168"/>
      <c r="ACQ83" s="168"/>
      <c r="ACR83" s="168"/>
      <c r="ACS83" s="167"/>
      <c r="ACT83" s="168"/>
      <c r="ACU83" s="168"/>
      <c r="ACV83" s="168"/>
      <c r="ACW83" s="167"/>
      <c r="ACX83" s="168"/>
      <c r="ACY83" s="168"/>
      <c r="ACZ83" s="168"/>
      <c r="ADA83" s="167"/>
      <c r="ADB83" s="168"/>
      <c r="ADC83" s="168"/>
      <c r="ADD83" s="168"/>
      <c r="ADE83" s="167"/>
      <c r="ADF83" s="168"/>
      <c r="ADG83" s="168"/>
      <c r="ADH83" s="168"/>
      <c r="ADI83" s="167"/>
      <c r="ADJ83" s="168"/>
      <c r="ADK83" s="168"/>
      <c r="ADL83" s="168"/>
      <c r="ADM83" s="167"/>
      <c r="ADN83" s="168"/>
      <c r="ADO83" s="168"/>
      <c r="ADP83" s="168"/>
      <c r="ADQ83" s="167"/>
      <c r="ADR83" s="168"/>
      <c r="ADS83" s="168"/>
      <c r="ADT83" s="168"/>
      <c r="ADU83" s="167"/>
      <c r="ADV83" s="168"/>
      <c r="ADW83" s="168"/>
      <c r="ADX83" s="168"/>
      <c r="ADY83" s="167"/>
      <c r="ADZ83" s="168"/>
      <c r="AEA83" s="168"/>
      <c r="AEB83" s="168"/>
      <c r="AEC83" s="167"/>
      <c r="AED83" s="168"/>
      <c r="AEE83" s="168"/>
      <c r="AEF83" s="168"/>
      <c r="AEG83" s="167"/>
      <c r="AEH83" s="168"/>
      <c r="AEI83" s="168"/>
      <c r="AEJ83" s="168"/>
      <c r="AEK83" s="167"/>
      <c r="AEL83" s="168"/>
      <c r="AEM83" s="168"/>
      <c r="AEN83" s="168"/>
      <c r="AEO83" s="167"/>
      <c r="AEP83" s="168"/>
      <c r="AEQ83" s="168"/>
      <c r="AER83" s="168"/>
      <c r="AES83" s="167"/>
      <c r="AET83" s="168"/>
      <c r="AEU83" s="168"/>
      <c r="AEV83" s="168"/>
      <c r="AEW83" s="167"/>
      <c r="AEX83" s="168"/>
      <c r="AEY83" s="168"/>
      <c r="AEZ83" s="168"/>
      <c r="AFA83" s="167"/>
      <c r="AFB83" s="168"/>
      <c r="AFC83" s="168"/>
      <c r="AFD83" s="168"/>
      <c r="AFE83" s="167"/>
      <c r="AFF83" s="168"/>
      <c r="AFG83" s="168"/>
      <c r="AFH83" s="168"/>
      <c r="AFI83" s="167"/>
      <c r="AFJ83" s="168"/>
      <c r="AFK83" s="168"/>
      <c r="AFL83" s="168"/>
      <c r="AFM83" s="167"/>
      <c r="AFN83" s="168"/>
      <c r="AFO83" s="168"/>
      <c r="AFP83" s="168"/>
      <c r="AFQ83" s="167"/>
      <c r="AFR83" s="168"/>
      <c r="AFS83" s="168"/>
      <c r="AFT83" s="168"/>
      <c r="AFU83" s="167"/>
      <c r="AFV83" s="168"/>
      <c r="AFW83" s="168"/>
      <c r="AFX83" s="168"/>
      <c r="AFY83" s="167"/>
      <c r="AFZ83" s="168"/>
      <c r="AGA83" s="168"/>
      <c r="AGB83" s="168"/>
      <c r="AGC83" s="167"/>
      <c r="AGD83" s="168"/>
      <c r="AGE83" s="168"/>
      <c r="AGF83" s="168"/>
      <c r="AGG83" s="167"/>
      <c r="AGH83" s="168"/>
      <c r="AGI83" s="168"/>
      <c r="AGJ83" s="168"/>
      <c r="AGK83" s="167"/>
      <c r="AGL83" s="168"/>
      <c r="AGM83" s="168"/>
      <c r="AGN83" s="168"/>
      <c r="AGO83" s="167"/>
      <c r="AGP83" s="168"/>
      <c r="AGQ83" s="168"/>
      <c r="AGR83" s="168"/>
      <c r="AGS83" s="167"/>
      <c r="AGT83" s="168"/>
      <c r="AGU83" s="168"/>
      <c r="AGV83" s="168"/>
      <c r="AGW83" s="167"/>
      <c r="AGX83" s="168"/>
      <c r="AGY83" s="168"/>
      <c r="AGZ83" s="168"/>
      <c r="AHA83" s="167"/>
      <c r="AHB83" s="168"/>
      <c r="AHC83" s="168"/>
      <c r="AHD83" s="168"/>
      <c r="AHE83" s="167"/>
      <c r="AHF83" s="168"/>
      <c r="AHG83" s="168"/>
      <c r="AHH83" s="168"/>
      <c r="AHI83" s="167"/>
      <c r="AHJ83" s="168"/>
      <c r="AHK83" s="168"/>
      <c r="AHL83" s="168"/>
      <c r="AHM83" s="167"/>
      <c r="AHN83" s="168"/>
      <c r="AHO83" s="168"/>
      <c r="AHP83" s="168"/>
      <c r="AHQ83" s="167"/>
      <c r="AHR83" s="168"/>
      <c r="AHS83" s="168"/>
      <c r="AHT83" s="168"/>
      <c r="AHU83" s="167"/>
      <c r="AHV83" s="168"/>
      <c r="AHW83" s="168"/>
      <c r="AHX83" s="168"/>
      <c r="AHY83" s="167"/>
      <c r="AHZ83" s="168"/>
      <c r="AIA83" s="168"/>
      <c r="AIB83" s="168"/>
      <c r="AIC83" s="167"/>
      <c r="AID83" s="168"/>
      <c r="AIE83" s="168"/>
      <c r="AIF83" s="168"/>
      <c r="AIG83" s="167"/>
      <c r="AIH83" s="168"/>
      <c r="AII83" s="168"/>
      <c r="AIJ83" s="168"/>
      <c r="AIK83" s="167"/>
      <c r="AIL83" s="168"/>
      <c r="AIM83" s="168"/>
      <c r="AIN83" s="168"/>
      <c r="AIO83" s="167"/>
      <c r="AIP83" s="168"/>
      <c r="AIQ83" s="168"/>
      <c r="AIR83" s="168"/>
      <c r="AIS83" s="167"/>
      <c r="AIT83" s="168"/>
      <c r="AIU83" s="168"/>
      <c r="AIV83" s="168"/>
      <c r="AIW83" s="167"/>
      <c r="AIX83" s="168"/>
      <c r="AIY83" s="168"/>
      <c r="AIZ83" s="168"/>
      <c r="AJA83" s="167"/>
      <c r="AJB83" s="168"/>
      <c r="AJC83" s="168"/>
      <c r="AJD83" s="168"/>
      <c r="AJE83" s="167"/>
      <c r="AJF83" s="168"/>
      <c r="AJG83" s="168"/>
      <c r="AJH83" s="168"/>
      <c r="AJI83" s="167"/>
      <c r="AJJ83" s="168"/>
      <c r="AJK83" s="168"/>
      <c r="AJL83" s="168"/>
      <c r="AJM83" s="167"/>
      <c r="AJN83" s="168"/>
      <c r="AJO83" s="168"/>
      <c r="AJP83" s="168"/>
      <c r="AJQ83" s="167"/>
      <c r="AJR83" s="168"/>
      <c r="AJS83" s="168"/>
      <c r="AJT83" s="168"/>
      <c r="AJU83" s="167"/>
      <c r="AJV83" s="168"/>
      <c r="AJW83" s="168"/>
      <c r="AJX83" s="168"/>
      <c r="AJY83" s="167"/>
      <c r="AJZ83" s="168"/>
      <c r="AKA83" s="168"/>
      <c r="AKB83" s="168"/>
      <c r="AKC83" s="167"/>
      <c r="AKD83" s="168"/>
      <c r="AKE83" s="168"/>
      <c r="AKF83" s="168"/>
      <c r="AKG83" s="167"/>
      <c r="AKH83" s="168"/>
      <c r="AKI83" s="168"/>
      <c r="AKJ83" s="168"/>
      <c r="AKK83" s="167"/>
      <c r="AKL83" s="168"/>
      <c r="AKM83" s="168"/>
      <c r="AKN83" s="168"/>
      <c r="AKO83" s="167"/>
      <c r="AKP83" s="168"/>
      <c r="AKQ83" s="168"/>
      <c r="AKR83" s="168"/>
      <c r="AKS83" s="167"/>
      <c r="AKT83" s="168"/>
      <c r="AKU83" s="168"/>
      <c r="AKV83" s="168"/>
      <c r="AKW83" s="167"/>
      <c r="AKX83" s="168"/>
      <c r="AKY83" s="168"/>
      <c r="AKZ83" s="168"/>
      <c r="ALA83" s="167"/>
      <c r="ALB83" s="168"/>
      <c r="ALC83" s="168"/>
      <c r="ALD83" s="168"/>
      <c r="ALE83" s="167"/>
      <c r="ALF83" s="168"/>
      <c r="ALG83" s="168"/>
      <c r="ALH83" s="168"/>
      <c r="ALI83" s="167"/>
      <c r="ALJ83" s="168"/>
      <c r="ALK83" s="168"/>
      <c r="ALL83" s="168"/>
      <c r="ALM83" s="167"/>
      <c r="ALN83" s="168"/>
      <c r="ALO83" s="168"/>
      <c r="ALP83" s="168"/>
      <c r="ALQ83" s="167"/>
      <c r="ALR83" s="168"/>
      <c r="ALS83" s="168"/>
      <c r="ALT83" s="168"/>
      <c r="ALU83" s="167"/>
      <c r="ALV83" s="168"/>
      <c r="ALW83" s="168"/>
      <c r="ALX83" s="168"/>
      <c r="ALY83" s="167"/>
      <c r="ALZ83" s="168"/>
      <c r="AMA83" s="168"/>
      <c r="AMB83" s="168"/>
      <c r="AMC83" s="167"/>
      <c r="AMD83" s="168"/>
      <c r="AME83" s="168"/>
      <c r="AMF83" s="168"/>
      <c r="AMG83" s="167"/>
      <c r="AMH83" s="168"/>
      <c r="AMI83" s="168"/>
      <c r="AMJ83" s="168"/>
      <c r="AMK83" s="167"/>
      <c r="AML83" s="168"/>
      <c r="AMM83" s="168"/>
      <c r="AMN83" s="168"/>
      <c r="AMO83" s="167"/>
      <c r="AMP83" s="168"/>
      <c r="AMQ83" s="168"/>
      <c r="AMR83" s="168"/>
      <c r="AMS83" s="167"/>
      <c r="AMT83" s="168"/>
      <c r="AMU83" s="168"/>
      <c r="AMV83" s="168"/>
      <c r="AMW83" s="167"/>
      <c r="AMX83" s="168"/>
      <c r="AMY83" s="168"/>
      <c r="AMZ83" s="168"/>
      <c r="ANA83" s="167"/>
      <c r="ANB83" s="168"/>
      <c r="ANC83" s="168"/>
      <c r="AND83" s="168"/>
      <c r="ANE83" s="167"/>
      <c r="ANF83" s="168"/>
      <c r="ANG83" s="168"/>
      <c r="ANH83" s="168"/>
      <c r="ANI83" s="167"/>
      <c r="ANJ83" s="168"/>
      <c r="ANK83" s="168"/>
      <c r="ANL83" s="168"/>
      <c r="ANM83" s="167"/>
      <c r="ANN83" s="168"/>
      <c r="ANO83" s="168"/>
      <c r="ANP83" s="168"/>
      <c r="ANQ83" s="167"/>
      <c r="ANR83" s="168"/>
      <c r="ANS83" s="168"/>
      <c r="ANT83" s="168"/>
      <c r="ANU83" s="167"/>
      <c r="ANV83" s="168"/>
      <c r="ANW83" s="168"/>
      <c r="ANX83" s="168"/>
      <c r="ANY83" s="167"/>
      <c r="ANZ83" s="168"/>
      <c r="AOA83" s="168"/>
      <c r="AOB83" s="168"/>
      <c r="AOC83" s="167"/>
      <c r="AOD83" s="168"/>
      <c r="AOE83" s="168"/>
      <c r="AOF83" s="168"/>
      <c r="AOG83" s="167"/>
      <c r="AOH83" s="168"/>
      <c r="AOI83" s="168"/>
      <c r="AOJ83" s="168"/>
      <c r="AOK83" s="167"/>
      <c r="AOL83" s="168"/>
      <c r="AOM83" s="168"/>
      <c r="AON83" s="168"/>
      <c r="AOO83" s="167"/>
      <c r="AOP83" s="168"/>
      <c r="AOQ83" s="168"/>
      <c r="AOR83" s="168"/>
      <c r="AOS83" s="167"/>
      <c r="AOT83" s="168"/>
      <c r="AOU83" s="168"/>
      <c r="AOV83" s="168"/>
      <c r="AOW83" s="167"/>
      <c r="AOX83" s="168"/>
      <c r="AOY83" s="168"/>
      <c r="AOZ83" s="168"/>
      <c r="APA83" s="167"/>
      <c r="APB83" s="168"/>
      <c r="APC83" s="168"/>
      <c r="APD83" s="168"/>
      <c r="APE83" s="167"/>
      <c r="APF83" s="168"/>
      <c r="APG83" s="168"/>
      <c r="APH83" s="168"/>
      <c r="API83" s="167"/>
      <c r="APJ83" s="168"/>
      <c r="APK83" s="168"/>
      <c r="APL83" s="168"/>
      <c r="APM83" s="167"/>
      <c r="APN83" s="168"/>
      <c r="APO83" s="168"/>
      <c r="APP83" s="168"/>
      <c r="APQ83" s="167"/>
      <c r="APR83" s="168"/>
      <c r="APS83" s="168"/>
      <c r="APT83" s="168"/>
      <c r="APU83" s="167"/>
      <c r="APV83" s="168"/>
      <c r="APW83" s="168"/>
      <c r="APX83" s="168"/>
      <c r="APY83" s="167"/>
      <c r="APZ83" s="168"/>
      <c r="AQA83" s="168"/>
      <c r="AQB83" s="168"/>
      <c r="AQC83" s="167"/>
      <c r="AQD83" s="168"/>
      <c r="AQE83" s="168"/>
      <c r="AQF83" s="168"/>
      <c r="AQG83" s="167"/>
      <c r="AQH83" s="168"/>
      <c r="AQI83" s="168"/>
      <c r="AQJ83" s="168"/>
      <c r="AQK83" s="167"/>
      <c r="AQL83" s="168"/>
      <c r="AQM83" s="168"/>
      <c r="AQN83" s="168"/>
      <c r="AQO83" s="167"/>
      <c r="AQP83" s="168"/>
      <c r="AQQ83" s="168"/>
      <c r="AQR83" s="168"/>
      <c r="AQS83" s="167"/>
      <c r="AQT83" s="168"/>
      <c r="AQU83" s="168"/>
      <c r="AQV83" s="168"/>
      <c r="AQW83" s="167"/>
      <c r="AQX83" s="168"/>
      <c r="AQY83" s="168"/>
      <c r="AQZ83" s="168"/>
      <c r="ARA83" s="167"/>
      <c r="ARB83" s="168"/>
      <c r="ARC83" s="168"/>
      <c r="ARD83" s="168"/>
      <c r="ARE83" s="167"/>
      <c r="ARF83" s="168"/>
      <c r="ARG83" s="168"/>
      <c r="ARH83" s="168"/>
      <c r="ARI83" s="167"/>
      <c r="ARJ83" s="168"/>
      <c r="ARK83" s="168"/>
      <c r="ARL83" s="168"/>
      <c r="ARM83" s="167"/>
      <c r="ARN83" s="168"/>
      <c r="ARO83" s="168"/>
      <c r="ARP83" s="168"/>
      <c r="ARQ83" s="167"/>
      <c r="ARR83" s="168"/>
      <c r="ARS83" s="168"/>
      <c r="ART83" s="168"/>
      <c r="ARU83" s="167"/>
      <c r="ARV83" s="168"/>
      <c r="ARW83" s="168"/>
      <c r="ARX83" s="168"/>
      <c r="ARY83" s="167"/>
      <c r="ARZ83" s="168"/>
      <c r="ASA83" s="168"/>
      <c r="ASB83" s="168"/>
      <c r="ASC83" s="167"/>
      <c r="ASD83" s="168"/>
      <c r="ASE83" s="168"/>
      <c r="ASF83" s="168"/>
      <c r="ASG83" s="167"/>
      <c r="ASH83" s="168"/>
      <c r="ASI83" s="168"/>
      <c r="ASJ83" s="168"/>
      <c r="ASK83" s="167"/>
      <c r="ASL83" s="168"/>
      <c r="ASM83" s="168"/>
      <c r="ASN83" s="168"/>
      <c r="ASO83" s="167"/>
      <c r="ASP83" s="168"/>
      <c r="ASQ83" s="168"/>
      <c r="ASR83" s="168"/>
      <c r="ASS83" s="167"/>
      <c r="AST83" s="168"/>
      <c r="ASU83" s="168"/>
      <c r="ASV83" s="168"/>
      <c r="ASW83" s="167"/>
      <c r="ASX83" s="168"/>
      <c r="ASY83" s="168"/>
      <c r="ASZ83" s="168"/>
      <c r="ATA83" s="167"/>
      <c r="ATB83" s="168"/>
      <c r="ATC83" s="168"/>
      <c r="ATD83" s="168"/>
      <c r="ATE83" s="167"/>
      <c r="ATF83" s="168"/>
      <c r="ATG83" s="168"/>
      <c r="ATH83" s="168"/>
      <c r="ATI83" s="167"/>
      <c r="ATJ83" s="168"/>
      <c r="ATK83" s="168"/>
      <c r="ATL83" s="168"/>
      <c r="ATM83" s="167"/>
      <c r="ATN83" s="168"/>
      <c r="ATO83" s="168"/>
      <c r="ATP83" s="168"/>
      <c r="ATQ83" s="167"/>
      <c r="ATR83" s="168"/>
      <c r="ATS83" s="168"/>
      <c r="ATT83" s="168"/>
      <c r="ATU83" s="167"/>
      <c r="ATV83" s="168"/>
      <c r="ATW83" s="168"/>
      <c r="ATX83" s="168"/>
      <c r="ATY83" s="167"/>
      <c r="ATZ83" s="168"/>
      <c r="AUA83" s="168"/>
      <c r="AUB83" s="168"/>
      <c r="AUC83" s="167"/>
      <c r="AUD83" s="168"/>
      <c r="AUE83" s="168"/>
      <c r="AUF83" s="168"/>
      <c r="AUG83" s="167"/>
      <c r="AUH83" s="168"/>
      <c r="AUI83" s="168"/>
      <c r="AUJ83" s="168"/>
      <c r="AUK83" s="167"/>
      <c r="AUL83" s="168"/>
      <c r="AUM83" s="168"/>
      <c r="AUN83" s="168"/>
      <c r="AUO83" s="167"/>
      <c r="AUP83" s="168"/>
      <c r="AUQ83" s="168"/>
      <c r="AUR83" s="168"/>
      <c r="AUS83" s="167"/>
      <c r="AUT83" s="168"/>
      <c r="AUU83" s="168"/>
      <c r="AUV83" s="168"/>
      <c r="AUW83" s="167"/>
      <c r="AUX83" s="168"/>
      <c r="AUY83" s="168"/>
      <c r="AUZ83" s="168"/>
      <c r="AVA83" s="167"/>
      <c r="AVB83" s="168"/>
      <c r="AVC83" s="168"/>
      <c r="AVD83" s="168"/>
      <c r="AVE83" s="167"/>
      <c r="AVF83" s="168"/>
      <c r="AVG83" s="168"/>
      <c r="AVH83" s="168"/>
      <c r="AVI83" s="167"/>
      <c r="AVJ83" s="168"/>
      <c r="AVK83" s="168"/>
      <c r="AVL83" s="168"/>
      <c r="AVM83" s="167"/>
      <c r="AVN83" s="168"/>
      <c r="AVO83" s="168"/>
      <c r="AVP83" s="168"/>
      <c r="AVQ83" s="167"/>
      <c r="AVR83" s="168"/>
      <c r="AVS83" s="168"/>
      <c r="AVT83" s="168"/>
      <c r="AVU83" s="167"/>
      <c r="AVV83" s="168"/>
      <c r="AVW83" s="168"/>
      <c r="AVX83" s="168"/>
      <c r="AVY83" s="167"/>
      <c r="AVZ83" s="168"/>
      <c r="AWA83" s="168"/>
      <c r="AWB83" s="168"/>
      <c r="AWC83" s="167"/>
      <c r="AWD83" s="168"/>
      <c r="AWE83" s="168"/>
      <c r="AWF83" s="168"/>
      <c r="AWG83" s="167"/>
      <c r="AWH83" s="168"/>
      <c r="AWI83" s="168"/>
      <c r="AWJ83" s="168"/>
      <c r="AWK83" s="167"/>
      <c r="AWL83" s="168"/>
      <c r="AWM83" s="168"/>
      <c r="AWN83" s="168"/>
      <c r="AWO83" s="167"/>
      <c r="AWP83" s="168"/>
      <c r="AWQ83" s="168"/>
      <c r="AWR83" s="168"/>
      <c r="AWS83" s="167"/>
      <c r="AWT83" s="168"/>
      <c r="AWU83" s="168"/>
      <c r="AWV83" s="168"/>
      <c r="AWW83" s="167"/>
      <c r="AWX83" s="168"/>
      <c r="AWY83" s="168"/>
      <c r="AWZ83" s="168"/>
      <c r="AXA83" s="167"/>
      <c r="AXB83" s="168"/>
      <c r="AXC83" s="168"/>
      <c r="AXD83" s="168"/>
      <c r="AXE83" s="167"/>
      <c r="AXF83" s="168"/>
      <c r="AXG83" s="168"/>
      <c r="AXH83" s="168"/>
      <c r="AXI83" s="167"/>
      <c r="AXJ83" s="168"/>
      <c r="AXK83" s="168"/>
      <c r="AXL83" s="168"/>
      <c r="AXM83" s="167"/>
      <c r="AXN83" s="168"/>
      <c r="AXO83" s="168"/>
      <c r="AXP83" s="168"/>
      <c r="AXQ83" s="167"/>
      <c r="AXR83" s="168"/>
      <c r="AXS83" s="168"/>
      <c r="AXT83" s="168"/>
      <c r="AXU83" s="167"/>
      <c r="AXV83" s="168"/>
      <c r="AXW83" s="168"/>
      <c r="AXX83" s="168"/>
      <c r="AXY83" s="167"/>
      <c r="AXZ83" s="168"/>
      <c r="AYA83" s="168"/>
      <c r="AYB83" s="168"/>
      <c r="AYC83" s="167"/>
      <c r="AYD83" s="168"/>
      <c r="AYE83" s="168"/>
      <c r="AYF83" s="168"/>
      <c r="AYG83" s="167"/>
      <c r="AYH83" s="168"/>
      <c r="AYI83" s="168"/>
      <c r="AYJ83" s="168"/>
      <c r="AYK83" s="167"/>
      <c r="AYL83" s="168"/>
      <c r="AYM83" s="168"/>
      <c r="AYN83" s="168"/>
      <c r="AYO83" s="167"/>
      <c r="AYP83" s="168"/>
      <c r="AYQ83" s="168"/>
      <c r="AYR83" s="168"/>
      <c r="AYS83" s="167"/>
      <c r="AYT83" s="168"/>
      <c r="AYU83" s="168"/>
      <c r="AYV83" s="168"/>
      <c r="AYW83" s="167"/>
      <c r="AYX83" s="168"/>
      <c r="AYY83" s="168"/>
      <c r="AYZ83" s="168"/>
      <c r="AZA83" s="167"/>
      <c r="AZB83" s="168"/>
      <c r="AZC83" s="168"/>
      <c r="AZD83" s="168"/>
      <c r="AZE83" s="167"/>
      <c r="AZF83" s="168"/>
      <c r="AZG83" s="168"/>
      <c r="AZH83" s="168"/>
      <c r="AZI83" s="167"/>
      <c r="AZJ83" s="168"/>
      <c r="AZK83" s="168"/>
      <c r="AZL83" s="168"/>
      <c r="AZM83" s="167"/>
      <c r="AZN83" s="168"/>
      <c r="AZO83" s="168"/>
      <c r="AZP83" s="168"/>
      <c r="AZQ83" s="167"/>
      <c r="AZR83" s="168"/>
      <c r="AZS83" s="168"/>
      <c r="AZT83" s="168"/>
      <c r="AZU83" s="167"/>
      <c r="AZV83" s="168"/>
      <c r="AZW83" s="168"/>
      <c r="AZX83" s="168"/>
      <c r="AZY83" s="167"/>
      <c r="AZZ83" s="168"/>
      <c r="BAA83" s="168"/>
      <c r="BAB83" s="168"/>
      <c r="BAC83" s="167"/>
      <c r="BAD83" s="168"/>
      <c r="BAE83" s="168"/>
      <c r="BAF83" s="168"/>
      <c r="BAG83" s="167"/>
      <c r="BAH83" s="168"/>
      <c r="BAI83" s="168"/>
      <c r="BAJ83" s="168"/>
      <c r="BAK83" s="167"/>
      <c r="BAL83" s="168"/>
      <c r="BAM83" s="168"/>
      <c r="BAN83" s="168"/>
      <c r="BAO83" s="167"/>
      <c r="BAP83" s="168"/>
      <c r="BAQ83" s="168"/>
      <c r="BAR83" s="168"/>
      <c r="BAS83" s="167"/>
      <c r="BAT83" s="168"/>
      <c r="BAU83" s="168"/>
      <c r="BAV83" s="168"/>
      <c r="BAW83" s="167"/>
      <c r="BAX83" s="168"/>
      <c r="BAY83" s="168"/>
      <c r="BAZ83" s="168"/>
      <c r="BBA83" s="167"/>
      <c r="BBB83" s="168"/>
      <c r="BBC83" s="168"/>
      <c r="BBD83" s="168"/>
      <c r="BBE83" s="167"/>
      <c r="BBF83" s="168"/>
      <c r="BBG83" s="168"/>
      <c r="BBH83" s="168"/>
      <c r="BBI83" s="167"/>
      <c r="BBJ83" s="168"/>
      <c r="BBK83" s="168"/>
      <c r="BBL83" s="168"/>
      <c r="BBM83" s="167"/>
      <c r="BBN83" s="168"/>
      <c r="BBO83" s="168"/>
      <c r="BBP83" s="168"/>
      <c r="BBQ83" s="167"/>
      <c r="BBR83" s="168"/>
      <c r="BBS83" s="168"/>
      <c r="BBT83" s="168"/>
      <c r="BBU83" s="167"/>
      <c r="BBV83" s="168"/>
      <c r="BBW83" s="168"/>
      <c r="BBX83" s="168"/>
      <c r="BBY83" s="167"/>
      <c r="BBZ83" s="168"/>
      <c r="BCA83" s="168"/>
      <c r="BCB83" s="168"/>
      <c r="BCC83" s="167"/>
      <c r="BCD83" s="168"/>
      <c r="BCE83" s="168"/>
      <c r="BCF83" s="168"/>
      <c r="BCG83" s="167"/>
      <c r="BCH83" s="168"/>
      <c r="BCI83" s="168"/>
      <c r="BCJ83" s="168"/>
      <c r="BCK83" s="167"/>
      <c r="BCL83" s="168"/>
      <c r="BCM83" s="168"/>
      <c r="BCN83" s="168"/>
      <c r="BCO83" s="167"/>
      <c r="BCP83" s="168"/>
      <c r="BCQ83" s="168"/>
      <c r="BCR83" s="168"/>
      <c r="BCS83" s="167"/>
      <c r="BCT83" s="168"/>
      <c r="BCU83" s="168"/>
      <c r="BCV83" s="168"/>
      <c r="BCW83" s="167"/>
      <c r="BCX83" s="168"/>
      <c r="BCY83" s="168"/>
      <c r="BCZ83" s="168"/>
      <c r="BDA83" s="167"/>
      <c r="BDB83" s="168"/>
      <c r="BDC83" s="168"/>
      <c r="BDD83" s="168"/>
      <c r="BDE83" s="167"/>
      <c r="BDF83" s="168"/>
      <c r="BDG83" s="168"/>
      <c r="BDH83" s="168"/>
      <c r="BDI83" s="167"/>
      <c r="BDJ83" s="168"/>
      <c r="BDK83" s="168"/>
      <c r="BDL83" s="168"/>
      <c r="BDM83" s="167"/>
      <c r="BDN83" s="168"/>
      <c r="BDO83" s="168"/>
      <c r="BDP83" s="168"/>
      <c r="BDQ83" s="167"/>
      <c r="BDR83" s="168"/>
      <c r="BDS83" s="168"/>
      <c r="BDT83" s="168"/>
      <c r="BDU83" s="167"/>
      <c r="BDV83" s="168"/>
      <c r="BDW83" s="168"/>
      <c r="BDX83" s="168"/>
      <c r="BDY83" s="167"/>
      <c r="BDZ83" s="168"/>
      <c r="BEA83" s="168"/>
      <c r="BEB83" s="168"/>
      <c r="BEC83" s="167"/>
      <c r="BED83" s="168"/>
      <c r="BEE83" s="168"/>
      <c r="BEF83" s="168"/>
      <c r="BEG83" s="167"/>
      <c r="BEH83" s="168"/>
      <c r="BEI83" s="168"/>
      <c r="BEJ83" s="168"/>
      <c r="BEK83" s="167"/>
      <c r="BEL83" s="168"/>
      <c r="BEM83" s="168"/>
      <c r="BEN83" s="168"/>
      <c r="BEO83" s="167"/>
      <c r="BEP83" s="168"/>
      <c r="BEQ83" s="168"/>
      <c r="BER83" s="168"/>
      <c r="BES83" s="167"/>
      <c r="BET83" s="168"/>
      <c r="BEU83" s="168"/>
      <c r="BEV83" s="168"/>
      <c r="BEW83" s="167"/>
      <c r="BEX83" s="168"/>
      <c r="BEY83" s="168"/>
      <c r="BEZ83" s="168"/>
      <c r="BFA83" s="167"/>
      <c r="BFB83" s="168"/>
      <c r="BFC83" s="168"/>
      <c r="BFD83" s="168"/>
      <c r="BFE83" s="167"/>
      <c r="BFF83" s="168"/>
      <c r="BFG83" s="168"/>
      <c r="BFH83" s="168"/>
      <c r="BFI83" s="167"/>
      <c r="BFJ83" s="168"/>
      <c r="BFK83" s="168"/>
      <c r="BFL83" s="168"/>
      <c r="BFM83" s="167"/>
      <c r="BFN83" s="168"/>
      <c r="BFO83" s="168"/>
      <c r="BFP83" s="168"/>
      <c r="BFQ83" s="167"/>
      <c r="BFR83" s="168"/>
      <c r="BFS83" s="168"/>
      <c r="BFT83" s="168"/>
      <c r="BFU83" s="167"/>
      <c r="BFV83" s="168"/>
      <c r="BFW83" s="168"/>
      <c r="BFX83" s="168"/>
      <c r="BFY83" s="167"/>
      <c r="BFZ83" s="168"/>
      <c r="BGA83" s="168"/>
      <c r="BGB83" s="168"/>
      <c r="BGC83" s="167"/>
      <c r="BGD83" s="168"/>
      <c r="BGE83" s="168"/>
      <c r="BGF83" s="168"/>
      <c r="BGG83" s="167"/>
      <c r="BGH83" s="168"/>
      <c r="BGI83" s="168"/>
      <c r="BGJ83" s="168"/>
      <c r="BGK83" s="167"/>
      <c r="BGL83" s="168"/>
      <c r="BGM83" s="168"/>
      <c r="BGN83" s="168"/>
      <c r="BGO83" s="167"/>
      <c r="BGP83" s="168"/>
      <c r="BGQ83" s="168"/>
      <c r="BGR83" s="168"/>
      <c r="BGS83" s="167"/>
      <c r="BGT83" s="168"/>
      <c r="BGU83" s="168"/>
      <c r="BGV83" s="168"/>
      <c r="BGW83" s="167"/>
      <c r="BGX83" s="168"/>
      <c r="BGY83" s="168"/>
      <c r="BGZ83" s="168"/>
      <c r="BHA83" s="167"/>
      <c r="BHB83" s="168"/>
      <c r="BHC83" s="168"/>
      <c r="BHD83" s="168"/>
      <c r="BHE83" s="167"/>
      <c r="BHF83" s="168"/>
      <c r="BHG83" s="168"/>
      <c r="BHH83" s="168"/>
      <c r="BHI83" s="167"/>
      <c r="BHJ83" s="168"/>
      <c r="BHK83" s="168"/>
      <c r="BHL83" s="168"/>
      <c r="BHM83" s="167"/>
      <c r="BHN83" s="168"/>
      <c r="BHO83" s="168"/>
      <c r="BHP83" s="168"/>
      <c r="BHQ83" s="167"/>
      <c r="BHR83" s="168"/>
      <c r="BHS83" s="168"/>
      <c r="BHT83" s="168"/>
      <c r="BHU83" s="167"/>
      <c r="BHV83" s="168"/>
      <c r="BHW83" s="168"/>
      <c r="BHX83" s="168"/>
      <c r="BHY83" s="167"/>
      <c r="BHZ83" s="168"/>
      <c r="BIA83" s="168"/>
      <c r="BIB83" s="168"/>
      <c r="BIC83" s="167"/>
      <c r="BID83" s="168"/>
      <c r="BIE83" s="168"/>
      <c r="BIF83" s="168"/>
      <c r="BIG83" s="167"/>
      <c r="BIH83" s="168"/>
      <c r="BII83" s="168"/>
      <c r="BIJ83" s="168"/>
      <c r="BIK83" s="167"/>
      <c r="BIL83" s="168"/>
      <c r="BIM83" s="168"/>
      <c r="BIN83" s="168"/>
      <c r="BIO83" s="167"/>
      <c r="BIP83" s="168"/>
      <c r="BIQ83" s="168"/>
      <c r="BIR83" s="168"/>
      <c r="BIS83" s="167"/>
      <c r="BIT83" s="168"/>
      <c r="BIU83" s="168"/>
      <c r="BIV83" s="168"/>
      <c r="BIW83" s="167"/>
      <c r="BIX83" s="168"/>
      <c r="BIY83" s="168"/>
      <c r="BIZ83" s="168"/>
      <c r="BJA83" s="167"/>
      <c r="BJB83" s="168"/>
      <c r="BJC83" s="168"/>
      <c r="BJD83" s="168"/>
      <c r="BJE83" s="167"/>
      <c r="BJF83" s="168"/>
      <c r="BJG83" s="168"/>
      <c r="BJH83" s="168"/>
      <c r="BJI83" s="167"/>
      <c r="BJJ83" s="168"/>
      <c r="BJK83" s="168"/>
      <c r="BJL83" s="168"/>
      <c r="BJM83" s="167"/>
      <c r="BJN83" s="168"/>
      <c r="BJO83" s="168"/>
      <c r="BJP83" s="168"/>
      <c r="BJQ83" s="167"/>
      <c r="BJR83" s="168"/>
      <c r="BJS83" s="168"/>
      <c r="BJT83" s="168"/>
      <c r="BJU83" s="167"/>
      <c r="BJV83" s="168"/>
      <c r="BJW83" s="168"/>
      <c r="BJX83" s="168"/>
      <c r="BJY83" s="167"/>
      <c r="BJZ83" s="168"/>
      <c r="BKA83" s="168"/>
      <c r="BKB83" s="168"/>
      <c r="BKC83" s="167"/>
      <c r="BKD83" s="168"/>
      <c r="BKE83" s="168"/>
      <c r="BKF83" s="168"/>
      <c r="BKG83" s="167"/>
      <c r="BKH83" s="168"/>
      <c r="BKI83" s="168"/>
      <c r="BKJ83" s="168"/>
      <c r="BKK83" s="167"/>
      <c r="BKL83" s="168"/>
      <c r="BKM83" s="168"/>
      <c r="BKN83" s="168"/>
      <c r="BKO83" s="167"/>
      <c r="BKP83" s="168"/>
      <c r="BKQ83" s="168"/>
      <c r="BKR83" s="168"/>
      <c r="BKS83" s="167"/>
      <c r="BKT83" s="168"/>
      <c r="BKU83" s="168"/>
      <c r="BKV83" s="168"/>
      <c r="BKW83" s="167"/>
      <c r="BKX83" s="168"/>
      <c r="BKY83" s="168"/>
      <c r="BKZ83" s="168"/>
      <c r="BLA83" s="167"/>
      <c r="BLB83" s="168"/>
      <c r="BLC83" s="168"/>
      <c r="BLD83" s="168"/>
      <c r="BLE83" s="167"/>
      <c r="BLF83" s="168"/>
      <c r="BLG83" s="168"/>
      <c r="BLH83" s="168"/>
      <c r="BLI83" s="167"/>
      <c r="BLJ83" s="168"/>
      <c r="BLK83" s="168"/>
      <c r="BLL83" s="168"/>
      <c r="BLM83" s="167"/>
      <c r="BLN83" s="168"/>
      <c r="BLO83" s="168"/>
      <c r="BLP83" s="168"/>
      <c r="BLQ83" s="167"/>
      <c r="BLR83" s="168"/>
      <c r="BLS83" s="168"/>
      <c r="BLT83" s="168"/>
      <c r="BLU83" s="167"/>
      <c r="BLV83" s="168"/>
      <c r="BLW83" s="168"/>
      <c r="BLX83" s="168"/>
      <c r="BLY83" s="167"/>
      <c r="BLZ83" s="168"/>
      <c r="BMA83" s="168"/>
      <c r="BMB83" s="168"/>
      <c r="BMC83" s="167"/>
      <c r="BMD83" s="168"/>
      <c r="BME83" s="168"/>
      <c r="BMF83" s="168"/>
      <c r="BMG83" s="167"/>
      <c r="BMH83" s="168"/>
      <c r="BMI83" s="168"/>
      <c r="BMJ83" s="168"/>
      <c r="BMK83" s="167"/>
      <c r="BML83" s="168"/>
      <c r="BMM83" s="168"/>
      <c r="BMN83" s="168"/>
      <c r="BMO83" s="167"/>
      <c r="BMP83" s="168"/>
      <c r="BMQ83" s="168"/>
      <c r="BMR83" s="168"/>
      <c r="BMS83" s="167"/>
      <c r="BMT83" s="168"/>
      <c r="BMU83" s="168"/>
      <c r="BMV83" s="168"/>
      <c r="BMW83" s="167"/>
      <c r="BMX83" s="168"/>
      <c r="BMY83" s="168"/>
      <c r="BMZ83" s="168"/>
      <c r="BNA83" s="167"/>
      <c r="BNB83" s="168"/>
      <c r="BNC83" s="168"/>
      <c r="BND83" s="168"/>
      <c r="BNE83" s="167"/>
      <c r="BNF83" s="168"/>
      <c r="BNG83" s="168"/>
      <c r="BNH83" s="168"/>
      <c r="BNI83" s="167"/>
      <c r="BNJ83" s="168"/>
      <c r="BNK83" s="168"/>
      <c r="BNL83" s="168"/>
      <c r="BNM83" s="167"/>
      <c r="BNN83" s="168"/>
      <c r="BNO83" s="168"/>
      <c r="BNP83" s="168"/>
      <c r="BNQ83" s="167"/>
      <c r="BNR83" s="168"/>
      <c r="BNS83" s="168"/>
      <c r="BNT83" s="168"/>
      <c r="BNU83" s="167"/>
      <c r="BNV83" s="168"/>
      <c r="BNW83" s="168"/>
      <c r="BNX83" s="168"/>
      <c r="BNY83" s="167"/>
      <c r="BNZ83" s="168"/>
      <c r="BOA83" s="168"/>
      <c r="BOB83" s="168"/>
      <c r="BOC83" s="167"/>
      <c r="BOD83" s="168"/>
      <c r="BOE83" s="168"/>
      <c r="BOF83" s="168"/>
      <c r="BOG83" s="167"/>
      <c r="BOH83" s="168"/>
      <c r="BOI83" s="168"/>
      <c r="BOJ83" s="168"/>
      <c r="BOK83" s="167"/>
      <c r="BOL83" s="168"/>
      <c r="BOM83" s="168"/>
      <c r="BON83" s="168"/>
      <c r="BOO83" s="167"/>
      <c r="BOP83" s="168"/>
      <c r="BOQ83" s="168"/>
      <c r="BOR83" s="168"/>
      <c r="BOS83" s="167"/>
      <c r="BOT83" s="168"/>
      <c r="BOU83" s="168"/>
      <c r="BOV83" s="168"/>
      <c r="BOW83" s="167"/>
      <c r="BOX83" s="168"/>
      <c r="BOY83" s="168"/>
      <c r="BOZ83" s="168"/>
      <c r="BPA83" s="167"/>
      <c r="BPB83" s="168"/>
      <c r="BPC83" s="168"/>
      <c r="BPD83" s="168"/>
      <c r="BPE83" s="167"/>
      <c r="BPF83" s="168"/>
      <c r="BPG83" s="168"/>
      <c r="BPH83" s="168"/>
      <c r="BPI83" s="167"/>
      <c r="BPJ83" s="168"/>
      <c r="BPK83" s="168"/>
      <c r="BPL83" s="168"/>
      <c r="BPM83" s="167"/>
      <c r="BPN83" s="168"/>
      <c r="BPO83" s="168"/>
      <c r="BPP83" s="168"/>
      <c r="BPQ83" s="167"/>
      <c r="BPR83" s="168"/>
      <c r="BPS83" s="168"/>
      <c r="BPT83" s="168"/>
      <c r="BPU83" s="167"/>
      <c r="BPV83" s="168"/>
      <c r="BPW83" s="168"/>
      <c r="BPX83" s="168"/>
      <c r="BPY83" s="167"/>
      <c r="BPZ83" s="168"/>
      <c r="BQA83" s="168"/>
      <c r="BQB83" s="168"/>
      <c r="BQC83" s="167"/>
      <c r="BQD83" s="168"/>
      <c r="BQE83" s="168"/>
      <c r="BQF83" s="168"/>
      <c r="BQG83" s="167"/>
      <c r="BQH83" s="168"/>
      <c r="BQI83" s="168"/>
      <c r="BQJ83" s="168"/>
      <c r="BQK83" s="167"/>
      <c r="BQL83" s="168"/>
      <c r="BQM83" s="168"/>
      <c r="BQN83" s="168"/>
      <c r="BQO83" s="167"/>
      <c r="BQP83" s="168"/>
      <c r="BQQ83" s="168"/>
      <c r="BQR83" s="168"/>
      <c r="BQS83" s="167"/>
      <c r="BQT83" s="168"/>
      <c r="BQU83" s="168"/>
      <c r="BQV83" s="168"/>
      <c r="BQW83" s="167"/>
      <c r="BQX83" s="168"/>
      <c r="BQY83" s="168"/>
      <c r="BQZ83" s="168"/>
      <c r="BRA83" s="167"/>
      <c r="BRB83" s="168"/>
      <c r="BRC83" s="168"/>
      <c r="BRD83" s="168"/>
      <c r="BRE83" s="167"/>
      <c r="BRF83" s="168"/>
      <c r="BRG83" s="168"/>
      <c r="BRH83" s="168"/>
      <c r="BRI83" s="167"/>
      <c r="BRJ83" s="168"/>
      <c r="BRK83" s="168"/>
      <c r="BRL83" s="168"/>
      <c r="BRM83" s="167"/>
      <c r="BRN83" s="168"/>
      <c r="BRO83" s="168"/>
      <c r="BRP83" s="168"/>
      <c r="BRQ83" s="167"/>
      <c r="BRR83" s="168"/>
      <c r="BRS83" s="168"/>
      <c r="BRT83" s="168"/>
      <c r="BRU83" s="167"/>
      <c r="BRV83" s="168"/>
      <c r="BRW83" s="168"/>
      <c r="BRX83" s="168"/>
      <c r="BRY83" s="167"/>
      <c r="BRZ83" s="168"/>
      <c r="BSA83" s="168"/>
      <c r="BSB83" s="168"/>
      <c r="BSC83" s="167"/>
      <c r="BSD83" s="168"/>
      <c r="BSE83" s="168"/>
      <c r="BSF83" s="168"/>
      <c r="BSG83" s="167"/>
      <c r="BSH83" s="168"/>
      <c r="BSI83" s="168"/>
      <c r="BSJ83" s="168"/>
      <c r="BSK83" s="167"/>
      <c r="BSL83" s="168"/>
      <c r="BSM83" s="168"/>
      <c r="BSN83" s="168"/>
      <c r="BSO83" s="167"/>
      <c r="BSP83" s="168"/>
      <c r="BSQ83" s="168"/>
      <c r="BSR83" s="168"/>
      <c r="BSS83" s="167"/>
      <c r="BST83" s="168"/>
      <c r="BSU83" s="168"/>
      <c r="BSV83" s="168"/>
      <c r="BSW83" s="167"/>
      <c r="BSX83" s="168"/>
      <c r="BSY83" s="168"/>
      <c r="BSZ83" s="168"/>
      <c r="BTA83" s="167"/>
      <c r="BTB83" s="168"/>
      <c r="BTC83" s="168"/>
      <c r="BTD83" s="168"/>
      <c r="BTE83" s="167"/>
      <c r="BTF83" s="168"/>
      <c r="BTG83" s="168"/>
      <c r="BTH83" s="168"/>
      <c r="BTI83" s="167"/>
      <c r="BTJ83" s="168"/>
      <c r="BTK83" s="168"/>
      <c r="BTL83" s="168"/>
      <c r="BTM83" s="167"/>
      <c r="BTN83" s="168"/>
      <c r="BTO83" s="168"/>
      <c r="BTP83" s="168"/>
      <c r="BTQ83" s="167"/>
      <c r="BTR83" s="168"/>
      <c r="BTS83" s="168"/>
      <c r="BTT83" s="168"/>
      <c r="BTU83" s="167"/>
      <c r="BTV83" s="168"/>
      <c r="BTW83" s="168"/>
      <c r="BTX83" s="168"/>
      <c r="BTY83" s="167"/>
      <c r="BTZ83" s="168"/>
      <c r="BUA83" s="168"/>
      <c r="BUB83" s="168"/>
      <c r="BUC83" s="167"/>
      <c r="BUD83" s="168"/>
      <c r="BUE83" s="168"/>
      <c r="BUF83" s="168"/>
      <c r="BUG83" s="167"/>
      <c r="BUH83" s="168"/>
      <c r="BUI83" s="168"/>
      <c r="BUJ83" s="168"/>
      <c r="BUK83" s="167"/>
      <c r="BUL83" s="168"/>
      <c r="BUM83" s="168"/>
      <c r="BUN83" s="168"/>
      <c r="BUO83" s="167"/>
      <c r="BUP83" s="168"/>
      <c r="BUQ83" s="168"/>
      <c r="BUR83" s="168"/>
      <c r="BUS83" s="167"/>
      <c r="BUT83" s="168"/>
      <c r="BUU83" s="168"/>
      <c r="BUV83" s="168"/>
      <c r="BUW83" s="167"/>
      <c r="BUX83" s="168"/>
      <c r="BUY83" s="168"/>
      <c r="BUZ83" s="168"/>
      <c r="BVA83" s="167"/>
      <c r="BVB83" s="168"/>
      <c r="BVC83" s="168"/>
      <c r="BVD83" s="168"/>
      <c r="BVE83" s="167"/>
      <c r="BVF83" s="168"/>
      <c r="BVG83" s="168"/>
      <c r="BVH83" s="168"/>
      <c r="BVI83" s="167"/>
      <c r="BVJ83" s="168"/>
      <c r="BVK83" s="168"/>
      <c r="BVL83" s="168"/>
      <c r="BVM83" s="167"/>
      <c r="BVN83" s="168"/>
      <c r="BVO83" s="168"/>
      <c r="BVP83" s="168"/>
      <c r="BVQ83" s="167"/>
      <c r="BVR83" s="168"/>
      <c r="BVS83" s="168"/>
      <c r="BVT83" s="168"/>
      <c r="BVU83" s="167"/>
      <c r="BVV83" s="168"/>
      <c r="BVW83" s="168"/>
      <c r="BVX83" s="168"/>
      <c r="BVY83" s="167"/>
      <c r="BVZ83" s="168"/>
      <c r="BWA83" s="168"/>
      <c r="BWB83" s="168"/>
      <c r="BWC83" s="167"/>
      <c r="BWD83" s="168"/>
      <c r="BWE83" s="168"/>
      <c r="BWF83" s="168"/>
      <c r="BWG83" s="167"/>
      <c r="BWH83" s="168"/>
      <c r="BWI83" s="168"/>
      <c r="BWJ83" s="168"/>
      <c r="BWK83" s="167"/>
      <c r="BWL83" s="168"/>
      <c r="BWM83" s="168"/>
      <c r="BWN83" s="168"/>
      <c r="BWO83" s="167"/>
      <c r="BWP83" s="168"/>
      <c r="BWQ83" s="168"/>
      <c r="BWR83" s="168"/>
      <c r="BWS83" s="167"/>
      <c r="BWT83" s="168"/>
      <c r="BWU83" s="168"/>
      <c r="BWV83" s="168"/>
      <c r="BWW83" s="167"/>
      <c r="BWX83" s="168"/>
      <c r="BWY83" s="168"/>
      <c r="BWZ83" s="168"/>
      <c r="BXA83" s="167"/>
      <c r="BXB83" s="168"/>
      <c r="BXC83" s="168"/>
      <c r="BXD83" s="168"/>
      <c r="BXE83" s="167"/>
      <c r="BXF83" s="168"/>
      <c r="BXG83" s="168"/>
      <c r="BXH83" s="168"/>
      <c r="BXI83" s="167"/>
      <c r="BXJ83" s="168"/>
      <c r="BXK83" s="168"/>
      <c r="BXL83" s="168"/>
      <c r="BXM83" s="167"/>
      <c r="BXN83" s="168"/>
      <c r="BXO83" s="168"/>
      <c r="BXP83" s="168"/>
      <c r="BXQ83" s="167"/>
      <c r="BXR83" s="168"/>
      <c r="BXS83" s="168"/>
      <c r="BXT83" s="168"/>
      <c r="BXU83" s="167"/>
      <c r="BXV83" s="168"/>
      <c r="BXW83" s="168"/>
      <c r="BXX83" s="168"/>
      <c r="BXY83" s="167"/>
      <c r="BXZ83" s="168"/>
      <c r="BYA83" s="168"/>
      <c r="BYB83" s="168"/>
      <c r="BYC83" s="167"/>
      <c r="BYD83" s="168"/>
      <c r="BYE83" s="168"/>
      <c r="BYF83" s="168"/>
      <c r="BYG83" s="167"/>
      <c r="BYH83" s="168"/>
      <c r="BYI83" s="168"/>
      <c r="BYJ83" s="168"/>
      <c r="BYK83" s="167"/>
      <c r="BYL83" s="168"/>
      <c r="BYM83" s="168"/>
      <c r="BYN83" s="168"/>
      <c r="BYO83" s="167"/>
      <c r="BYP83" s="168"/>
      <c r="BYQ83" s="168"/>
      <c r="BYR83" s="168"/>
      <c r="BYS83" s="167"/>
      <c r="BYT83" s="168"/>
      <c r="BYU83" s="168"/>
      <c r="BYV83" s="168"/>
      <c r="BYW83" s="167"/>
      <c r="BYX83" s="168"/>
      <c r="BYY83" s="168"/>
      <c r="BYZ83" s="168"/>
      <c r="BZA83" s="167"/>
      <c r="BZB83" s="168"/>
      <c r="BZC83" s="168"/>
      <c r="BZD83" s="168"/>
      <c r="BZE83" s="167"/>
      <c r="BZF83" s="168"/>
      <c r="BZG83" s="168"/>
      <c r="BZH83" s="168"/>
      <c r="BZI83" s="167"/>
      <c r="BZJ83" s="168"/>
      <c r="BZK83" s="168"/>
      <c r="BZL83" s="168"/>
      <c r="BZM83" s="167"/>
      <c r="BZN83" s="168"/>
      <c r="BZO83" s="168"/>
      <c r="BZP83" s="168"/>
      <c r="BZQ83" s="167"/>
      <c r="BZR83" s="168"/>
      <c r="BZS83" s="168"/>
      <c r="BZT83" s="168"/>
      <c r="BZU83" s="167"/>
      <c r="BZV83" s="168"/>
      <c r="BZW83" s="168"/>
      <c r="BZX83" s="168"/>
      <c r="BZY83" s="167"/>
      <c r="BZZ83" s="168"/>
      <c r="CAA83" s="168"/>
      <c r="CAB83" s="168"/>
      <c r="CAC83" s="167"/>
      <c r="CAD83" s="168"/>
      <c r="CAE83" s="168"/>
      <c r="CAF83" s="168"/>
      <c r="CAG83" s="167"/>
      <c r="CAH83" s="168"/>
      <c r="CAI83" s="168"/>
      <c r="CAJ83" s="168"/>
      <c r="CAK83" s="167"/>
      <c r="CAL83" s="168"/>
      <c r="CAM83" s="168"/>
      <c r="CAN83" s="168"/>
      <c r="CAO83" s="167"/>
      <c r="CAP83" s="168"/>
      <c r="CAQ83" s="168"/>
      <c r="CAR83" s="168"/>
      <c r="CAS83" s="167"/>
      <c r="CAT83" s="168"/>
      <c r="CAU83" s="168"/>
      <c r="CAV83" s="168"/>
      <c r="CAW83" s="167"/>
      <c r="CAX83" s="168"/>
      <c r="CAY83" s="168"/>
      <c r="CAZ83" s="168"/>
      <c r="CBA83" s="167"/>
      <c r="CBB83" s="168"/>
      <c r="CBC83" s="168"/>
      <c r="CBD83" s="168"/>
      <c r="CBE83" s="167"/>
      <c r="CBF83" s="168"/>
      <c r="CBG83" s="168"/>
      <c r="CBH83" s="168"/>
      <c r="CBI83" s="167"/>
      <c r="CBJ83" s="168"/>
      <c r="CBK83" s="168"/>
      <c r="CBL83" s="168"/>
      <c r="CBM83" s="167"/>
      <c r="CBN83" s="168"/>
      <c r="CBO83" s="168"/>
      <c r="CBP83" s="168"/>
      <c r="CBQ83" s="167"/>
      <c r="CBR83" s="168"/>
      <c r="CBS83" s="168"/>
      <c r="CBT83" s="168"/>
      <c r="CBU83" s="167"/>
      <c r="CBV83" s="168"/>
      <c r="CBW83" s="168"/>
      <c r="CBX83" s="168"/>
      <c r="CBY83" s="167"/>
      <c r="CBZ83" s="168"/>
      <c r="CCA83" s="168"/>
      <c r="CCB83" s="168"/>
      <c r="CCC83" s="167"/>
      <c r="CCD83" s="168"/>
      <c r="CCE83" s="168"/>
      <c r="CCF83" s="168"/>
      <c r="CCG83" s="167"/>
      <c r="CCH83" s="168"/>
      <c r="CCI83" s="168"/>
      <c r="CCJ83" s="168"/>
      <c r="CCK83" s="167"/>
      <c r="CCL83" s="168"/>
      <c r="CCM83" s="168"/>
      <c r="CCN83" s="168"/>
      <c r="CCO83" s="167"/>
      <c r="CCP83" s="168"/>
      <c r="CCQ83" s="168"/>
      <c r="CCR83" s="168"/>
      <c r="CCS83" s="167"/>
      <c r="CCT83" s="168"/>
      <c r="CCU83" s="168"/>
      <c r="CCV83" s="168"/>
      <c r="CCW83" s="167"/>
      <c r="CCX83" s="168"/>
      <c r="CCY83" s="168"/>
      <c r="CCZ83" s="168"/>
      <c r="CDA83" s="167"/>
      <c r="CDB83" s="168"/>
      <c r="CDC83" s="168"/>
      <c r="CDD83" s="168"/>
      <c r="CDE83" s="167"/>
      <c r="CDF83" s="168"/>
      <c r="CDG83" s="168"/>
      <c r="CDH83" s="168"/>
      <c r="CDI83" s="167"/>
      <c r="CDJ83" s="168"/>
      <c r="CDK83" s="168"/>
      <c r="CDL83" s="168"/>
      <c r="CDM83" s="167"/>
      <c r="CDN83" s="168"/>
      <c r="CDO83" s="168"/>
      <c r="CDP83" s="168"/>
      <c r="CDQ83" s="167"/>
      <c r="CDR83" s="168"/>
      <c r="CDS83" s="168"/>
      <c r="CDT83" s="168"/>
      <c r="CDU83" s="167"/>
      <c r="CDV83" s="168"/>
      <c r="CDW83" s="168"/>
      <c r="CDX83" s="168"/>
      <c r="CDY83" s="167"/>
      <c r="CDZ83" s="168"/>
      <c r="CEA83" s="168"/>
      <c r="CEB83" s="168"/>
      <c r="CEC83" s="167"/>
      <c r="CED83" s="168"/>
      <c r="CEE83" s="168"/>
      <c r="CEF83" s="168"/>
      <c r="CEG83" s="167"/>
      <c r="CEH83" s="168"/>
      <c r="CEI83" s="168"/>
      <c r="CEJ83" s="168"/>
      <c r="CEK83" s="167"/>
      <c r="CEL83" s="168"/>
      <c r="CEM83" s="168"/>
      <c r="CEN83" s="168"/>
      <c r="CEO83" s="167"/>
      <c r="CEP83" s="168"/>
      <c r="CEQ83" s="168"/>
      <c r="CER83" s="168"/>
      <c r="CES83" s="167"/>
      <c r="CET83" s="168"/>
      <c r="CEU83" s="168"/>
      <c r="CEV83" s="168"/>
      <c r="CEW83" s="167"/>
      <c r="CEX83" s="168"/>
      <c r="CEY83" s="168"/>
      <c r="CEZ83" s="168"/>
      <c r="CFA83" s="167"/>
      <c r="CFB83" s="168"/>
      <c r="CFC83" s="168"/>
      <c r="CFD83" s="168"/>
      <c r="CFE83" s="167"/>
      <c r="CFF83" s="168"/>
      <c r="CFG83" s="168"/>
      <c r="CFH83" s="168"/>
      <c r="CFI83" s="167"/>
      <c r="CFJ83" s="168"/>
      <c r="CFK83" s="168"/>
      <c r="CFL83" s="168"/>
      <c r="CFM83" s="167"/>
      <c r="CFN83" s="168"/>
      <c r="CFO83" s="168"/>
      <c r="CFP83" s="168"/>
      <c r="CFQ83" s="167"/>
      <c r="CFR83" s="168"/>
      <c r="CFS83" s="168"/>
      <c r="CFT83" s="168"/>
      <c r="CFU83" s="167"/>
      <c r="CFV83" s="168"/>
      <c r="CFW83" s="168"/>
      <c r="CFX83" s="168"/>
      <c r="CFY83" s="167"/>
      <c r="CFZ83" s="168"/>
      <c r="CGA83" s="168"/>
      <c r="CGB83" s="168"/>
      <c r="CGC83" s="167"/>
      <c r="CGD83" s="168"/>
      <c r="CGE83" s="168"/>
      <c r="CGF83" s="168"/>
      <c r="CGG83" s="167"/>
      <c r="CGH83" s="168"/>
      <c r="CGI83" s="168"/>
      <c r="CGJ83" s="168"/>
      <c r="CGK83" s="167"/>
      <c r="CGL83" s="168"/>
      <c r="CGM83" s="168"/>
      <c r="CGN83" s="168"/>
      <c r="CGO83" s="167"/>
      <c r="CGP83" s="168"/>
      <c r="CGQ83" s="168"/>
      <c r="CGR83" s="168"/>
      <c r="CGS83" s="167"/>
      <c r="CGT83" s="168"/>
      <c r="CGU83" s="168"/>
      <c r="CGV83" s="168"/>
      <c r="CGW83" s="167"/>
      <c r="CGX83" s="168"/>
      <c r="CGY83" s="168"/>
      <c r="CGZ83" s="168"/>
      <c r="CHA83" s="167"/>
      <c r="CHB83" s="168"/>
      <c r="CHC83" s="168"/>
      <c r="CHD83" s="168"/>
      <c r="CHE83" s="167"/>
      <c r="CHF83" s="168"/>
      <c r="CHG83" s="168"/>
      <c r="CHH83" s="168"/>
      <c r="CHI83" s="167"/>
      <c r="CHJ83" s="168"/>
      <c r="CHK83" s="168"/>
      <c r="CHL83" s="168"/>
      <c r="CHM83" s="167"/>
      <c r="CHN83" s="168"/>
      <c r="CHO83" s="168"/>
      <c r="CHP83" s="168"/>
      <c r="CHQ83" s="167"/>
      <c r="CHR83" s="168"/>
      <c r="CHS83" s="168"/>
      <c r="CHT83" s="168"/>
      <c r="CHU83" s="167"/>
      <c r="CHV83" s="168"/>
      <c r="CHW83" s="168"/>
      <c r="CHX83" s="168"/>
      <c r="CHY83" s="167"/>
      <c r="CHZ83" s="168"/>
      <c r="CIA83" s="168"/>
      <c r="CIB83" s="168"/>
      <c r="CIC83" s="167"/>
      <c r="CID83" s="168"/>
      <c r="CIE83" s="168"/>
      <c r="CIF83" s="168"/>
      <c r="CIG83" s="167"/>
      <c r="CIH83" s="168"/>
      <c r="CII83" s="168"/>
      <c r="CIJ83" s="168"/>
      <c r="CIK83" s="167"/>
      <c r="CIL83" s="168"/>
      <c r="CIM83" s="168"/>
      <c r="CIN83" s="168"/>
      <c r="CIO83" s="167"/>
      <c r="CIP83" s="168"/>
      <c r="CIQ83" s="168"/>
      <c r="CIR83" s="168"/>
      <c r="CIS83" s="167"/>
      <c r="CIT83" s="168"/>
      <c r="CIU83" s="168"/>
      <c r="CIV83" s="168"/>
      <c r="CIW83" s="167"/>
      <c r="CIX83" s="168"/>
      <c r="CIY83" s="168"/>
      <c r="CIZ83" s="168"/>
      <c r="CJA83" s="167"/>
      <c r="CJB83" s="168"/>
      <c r="CJC83" s="168"/>
      <c r="CJD83" s="168"/>
      <c r="CJE83" s="167"/>
      <c r="CJF83" s="168"/>
      <c r="CJG83" s="168"/>
      <c r="CJH83" s="168"/>
      <c r="CJI83" s="167"/>
      <c r="CJJ83" s="168"/>
      <c r="CJK83" s="168"/>
      <c r="CJL83" s="168"/>
      <c r="CJM83" s="167"/>
      <c r="CJN83" s="168"/>
      <c r="CJO83" s="168"/>
      <c r="CJP83" s="168"/>
      <c r="CJQ83" s="167"/>
      <c r="CJR83" s="168"/>
      <c r="CJS83" s="168"/>
      <c r="CJT83" s="168"/>
      <c r="CJU83" s="167"/>
      <c r="CJV83" s="168"/>
      <c r="CJW83" s="168"/>
      <c r="CJX83" s="168"/>
      <c r="CJY83" s="167"/>
      <c r="CJZ83" s="168"/>
      <c r="CKA83" s="168"/>
      <c r="CKB83" s="168"/>
      <c r="CKC83" s="167"/>
      <c r="CKD83" s="168"/>
      <c r="CKE83" s="168"/>
      <c r="CKF83" s="168"/>
      <c r="CKG83" s="167"/>
      <c r="CKH83" s="168"/>
      <c r="CKI83" s="168"/>
      <c r="CKJ83" s="168"/>
      <c r="CKK83" s="167"/>
      <c r="CKL83" s="168"/>
      <c r="CKM83" s="168"/>
      <c r="CKN83" s="168"/>
      <c r="CKO83" s="167"/>
      <c r="CKP83" s="168"/>
      <c r="CKQ83" s="168"/>
      <c r="CKR83" s="168"/>
      <c r="CKS83" s="167"/>
      <c r="CKT83" s="168"/>
      <c r="CKU83" s="168"/>
      <c r="CKV83" s="168"/>
      <c r="CKW83" s="167"/>
      <c r="CKX83" s="168"/>
      <c r="CKY83" s="168"/>
      <c r="CKZ83" s="168"/>
      <c r="CLA83" s="167"/>
      <c r="CLB83" s="168"/>
      <c r="CLC83" s="168"/>
      <c r="CLD83" s="168"/>
      <c r="CLE83" s="167"/>
      <c r="CLF83" s="168"/>
      <c r="CLG83" s="168"/>
      <c r="CLH83" s="168"/>
      <c r="CLI83" s="167"/>
      <c r="CLJ83" s="168"/>
      <c r="CLK83" s="168"/>
      <c r="CLL83" s="168"/>
      <c r="CLM83" s="167"/>
      <c r="CLN83" s="168"/>
      <c r="CLO83" s="168"/>
      <c r="CLP83" s="168"/>
      <c r="CLQ83" s="167"/>
      <c r="CLR83" s="168"/>
      <c r="CLS83" s="168"/>
      <c r="CLT83" s="168"/>
      <c r="CLU83" s="167"/>
      <c r="CLV83" s="168"/>
      <c r="CLW83" s="168"/>
      <c r="CLX83" s="168"/>
      <c r="CLY83" s="167"/>
      <c r="CLZ83" s="168"/>
      <c r="CMA83" s="168"/>
      <c r="CMB83" s="168"/>
      <c r="CMC83" s="167"/>
      <c r="CMD83" s="168"/>
      <c r="CME83" s="168"/>
      <c r="CMF83" s="168"/>
      <c r="CMG83" s="167"/>
      <c r="CMH83" s="168"/>
      <c r="CMI83" s="168"/>
      <c r="CMJ83" s="168"/>
      <c r="CMK83" s="167"/>
      <c r="CML83" s="168"/>
      <c r="CMM83" s="168"/>
      <c r="CMN83" s="168"/>
      <c r="CMO83" s="167"/>
      <c r="CMP83" s="168"/>
      <c r="CMQ83" s="168"/>
      <c r="CMR83" s="168"/>
      <c r="CMS83" s="167"/>
      <c r="CMT83" s="168"/>
      <c r="CMU83" s="168"/>
      <c r="CMV83" s="168"/>
      <c r="CMW83" s="167"/>
      <c r="CMX83" s="168"/>
      <c r="CMY83" s="168"/>
      <c r="CMZ83" s="168"/>
      <c r="CNA83" s="167"/>
      <c r="CNB83" s="168"/>
      <c r="CNC83" s="168"/>
      <c r="CND83" s="168"/>
      <c r="CNE83" s="167"/>
      <c r="CNF83" s="168"/>
      <c r="CNG83" s="168"/>
      <c r="CNH83" s="168"/>
      <c r="CNI83" s="167"/>
      <c r="CNJ83" s="168"/>
      <c r="CNK83" s="168"/>
      <c r="CNL83" s="168"/>
      <c r="CNM83" s="167"/>
      <c r="CNN83" s="168"/>
      <c r="CNO83" s="168"/>
      <c r="CNP83" s="168"/>
      <c r="CNQ83" s="167"/>
      <c r="CNR83" s="168"/>
      <c r="CNS83" s="168"/>
      <c r="CNT83" s="168"/>
      <c r="CNU83" s="167"/>
      <c r="CNV83" s="168"/>
      <c r="CNW83" s="168"/>
      <c r="CNX83" s="168"/>
      <c r="CNY83" s="167"/>
      <c r="CNZ83" s="168"/>
      <c r="COA83" s="168"/>
      <c r="COB83" s="168"/>
      <c r="COC83" s="167"/>
      <c r="COD83" s="168"/>
      <c r="COE83" s="168"/>
      <c r="COF83" s="168"/>
      <c r="COG83" s="167"/>
      <c r="COH83" s="168"/>
      <c r="COI83" s="168"/>
      <c r="COJ83" s="168"/>
      <c r="COK83" s="167"/>
      <c r="COL83" s="168"/>
      <c r="COM83" s="168"/>
      <c r="CON83" s="168"/>
      <c r="COO83" s="167"/>
      <c r="COP83" s="168"/>
      <c r="COQ83" s="168"/>
      <c r="COR83" s="168"/>
      <c r="COS83" s="167"/>
      <c r="COT83" s="168"/>
      <c r="COU83" s="168"/>
      <c r="COV83" s="168"/>
      <c r="COW83" s="167"/>
      <c r="COX83" s="168"/>
      <c r="COY83" s="168"/>
      <c r="COZ83" s="168"/>
      <c r="CPA83" s="167"/>
      <c r="CPB83" s="168"/>
      <c r="CPC83" s="168"/>
      <c r="CPD83" s="168"/>
      <c r="CPE83" s="167"/>
      <c r="CPF83" s="168"/>
      <c r="CPG83" s="168"/>
      <c r="CPH83" s="168"/>
      <c r="CPI83" s="167"/>
      <c r="CPJ83" s="168"/>
      <c r="CPK83" s="168"/>
      <c r="CPL83" s="168"/>
      <c r="CPM83" s="167"/>
      <c r="CPN83" s="168"/>
      <c r="CPO83" s="168"/>
      <c r="CPP83" s="168"/>
      <c r="CPQ83" s="167"/>
      <c r="CPR83" s="168"/>
      <c r="CPS83" s="168"/>
      <c r="CPT83" s="168"/>
      <c r="CPU83" s="167"/>
      <c r="CPV83" s="168"/>
      <c r="CPW83" s="168"/>
      <c r="CPX83" s="168"/>
      <c r="CPY83" s="167"/>
      <c r="CPZ83" s="168"/>
      <c r="CQA83" s="168"/>
      <c r="CQB83" s="168"/>
      <c r="CQC83" s="167"/>
      <c r="CQD83" s="168"/>
      <c r="CQE83" s="168"/>
      <c r="CQF83" s="168"/>
      <c r="CQG83" s="167"/>
      <c r="CQH83" s="168"/>
      <c r="CQI83" s="168"/>
      <c r="CQJ83" s="168"/>
      <c r="CQK83" s="167"/>
      <c r="CQL83" s="168"/>
      <c r="CQM83" s="168"/>
      <c r="CQN83" s="168"/>
      <c r="CQO83" s="167"/>
      <c r="CQP83" s="168"/>
      <c r="CQQ83" s="168"/>
      <c r="CQR83" s="168"/>
      <c r="CQS83" s="167"/>
      <c r="CQT83" s="168"/>
      <c r="CQU83" s="168"/>
      <c r="CQV83" s="168"/>
      <c r="CQW83" s="167"/>
      <c r="CQX83" s="168"/>
      <c r="CQY83" s="168"/>
      <c r="CQZ83" s="168"/>
      <c r="CRA83" s="167"/>
      <c r="CRB83" s="168"/>
      <c r="CRC83" s="168"/>
      <c r="CRD83" s="168"/>
      <c r="CRE83" s="167"/>
      <c r="CRF83" s="168"/>
      <c r="CRG83" s="168"/>
      <c r="CRH83" s="168"/>
      <c r="CRI83" s="167"/>
      <c r="CRJ83" s="168"/>
      <c r="CRK83" s="168"/>
      <c r="CRL83" s="168"/>
      <c r="CRM83" s="167"/>
      <c r="CRN83" s="168"/>
      <c r="CRO83" s="168"/>
      <c r="CRP83" s="168"/>
      <c r="CRQ83" s="167"/>
      <c r="CRR83" s="168"/>
      <c r="CRS83" s="168"/>
      <c r="CRT83" s="168"/>
      <c r="CRU83" s="167"/>
      <c r="CRV83" s="168"/>
      <c r="CRW83" s="168"/>
      <c r="CRX83" s="168"/>
      <c r="CRY83" s="167"/>
      <c r="CRZ83" s="168"/>
      <c r="CSA83" s="168"/>
      <c r="CSB83" s="168"/>
      <c r="CSC83" s="167"/>
      <c r="CSD83" s="168"/>
      <c r="CSE83" s="168"/>
      <c r="CSF83" s="168"/>
      <c r="CSG83" s="167"/>
      <c r="CSH83" s="168"/>
      <c r="CSI83" s="168"/>
      <c r="CSJ83" s="168"/>
      <c r="CSK83" s="167"/>
      <c r="CSL83" s="168"/>
      <c r="CSM83" s="168"/>
      <c r="CSN83" s="168"/>
      <c r="CSO83" s="167"/>
      <c r="CSP83" s="168"/>
      <c r="CSQ83" s="168"/>
      <c r="CSR83" s="168"/>
      <c r="CSS83" s="167"/>
      <c r="CST83" s="168"/>
      <c r="CSU83" s="168"/>
      <c r="CSV83" s="168"/>
      <c r="CSW83" s="167"/>
      <c r="CSX83" s="168"/>
      <c r="CSY83" s="168"/>
      <c r="CSZ83" s="168"/>
      <c r="CTA83" s="167"/>
      <c r="CTB83" s="168"/>
      <c r="CTC83" s="168"/>
      <c r="CTD83" s="168"/>
      <c r="CTE83" s="167"/>
      <c r="CTF83" s="168"/>
      <c r="CTG83" s="168"/>
      <c r="CTH83" s="168"/>
      <c r="CTI83" s="167"/>
      <c r="CTJ83" s="168"/>
      <c r="CTK83" s="168"/>
      <c r="CTL83" s="168"/>
      <c r="CTM83" s="167"/>
      <c r="CTN83" s="168"/>
      <c r="CTO83" s="168"/>
      <c r="CTP83" s="168"/>
      <c r="CTQ83" s="167"/>
      <c r="CTR83" s="168"/>
      <c r="CTS83" s="168"/>
      <c r="CTT83" s="168"/>
      <c r="CTU83" s="167"/>
      <c r="CTV83" s="168"/>
      <c r="CTW83" s="168"/>
      <c r="CTX83" s="168"/>
      <c r="CTY83" s="167"/>
      <c r="CTZ83" s="168"/>
      <c r="CUA83" s="168"/>
      <c r="CUB83" s="168"/>
      <c r="CUC83" s="167"/>
      <c r="CUD83" s="168"/>
      <c r="CUE83" s="168"/>
      <c r="CUF83" s="168"/>
      <c r="CUG83" s="167"/>
      <c r="CUH83" s="168"/>
      <c r="CUI83" s="168"/>
      <c r="CUJ83" s="168"/>
      <c r="CUK83" s="167"/>
      <c r="CUL83" s="168"/>
      <c r="CUM83" s="168"/>
      <c r="CUN83" s="168"/>
      <c r="CUO83" s="167"/>
      <c r="CUP83" s="168"/>
      <c r="CUQ83" s="168"/>
      <c r="CUR83" s="168"/>
      <c r="CUS83" s="167"/>
      <c r="CUT83" s="168"/>
      <c r="CUU83" s="168"/>
      <c r="CUV83" s="168"/>
      <c r="CUW83" s="167"/>
      <c r="CUX83" s="168"/>
      <c r="CUY83" s="168"/>
      <c r="CUZ83" s="168"/>
      <c r="CVA83" s="167"/>
      <c r="CVB83" s="168"/>
      <c r="CVC83" s="168"/>
      <c r="CVD83" s="168"/>
      <c r="CVE83" s="167"/>
      <c r="CVF83" s="168"/>
      <c r="CVG83" s="168"/>
      <c r="CVH83" s="168"/>
      <c r="CVI83" s="167"/>
      <c r="CVJ83" s="168"/>
      <c r="CVK83" s="168"/>
      <c r="CVL83" s="168"/>
      <c r="CVM83" s="167"/>
      <c r="CVN83" s="168"/>
      <c r="CVO83" s="168"/>
      <c r="CVP83" s="168"/>
      <c r="CVQ83" s="167"/>
      <c r="CVR83" s="168"/>
      <c r="CVS83" s="168"/>
      <c r="CVT83" s="168"/>
      <c r="CVU83" s="167"/>
      <c r="CVV83" s="168"/>
      <c r="CVW83" s="168"/>
      <c r="CVX83" s="168"/>
      <c r="CVY83" s="167"/>
      <c r="CVZ83" s="168"/>
      <c r="CWA83" s="168"/>
      <c r="CWB83" s="168"/>
      <c r="CWC83" s="167"/>
      <c r="CWD83" s="168"/>
      <c r="CWE83" s="168"/>
      <c r="CWF83" s="168"/>
      <c r="CWG83" s="167"/>
      <c r="CWH83" s="168"/>
      <c r="CWI83" s="168"/>
      <c r="CWJ83" s="168"/>
      <c r="CWK83" s="167"/>
      <c r="CWL83" s="168"/>
      <c r="CWM83" s="168"/>
      <c r="CWN83" s="168"/>
      <c r="CWO83" s="167"/>
      <c r="CWP83" s="168"/>
      <c r="CWQ83" s="168"/>
      <c r="CWR83" s="168"/>
      <c r="CWS83" s="167"/>
      <c r="CWT83" s="168"/>
      <c r="CWU83" s="168"/>
      <c r="CWV83" s="168"/>
      <c r="CWW83" s="167"/>
      <c r="CWX83" s="168"/>
      <c r="CWY83" s="168"/>
      <c r="CWZ83" s="168"/>
      <c r="CXA83" s="167"/>
      <c r="CXB83" s="168"/>
      <c r="CXC83" s="168"/>
      <c r="CXD83" s="168"/>
      <c r="CXE83" s="167"/>
      <c r="CXF83" s="168"/>
      <c r="CXG83" s="168"/>
      <c r="CXH83" s="168"/>
      <c r="CXI83" s="167"/>
      <c r="CXJ83" s="168"/>
      <c r="CXK83" s="168"/>
      <c r="CXL83" s="168"/>
      <c r="CXM83" s="167"/>
      <c r="CXN83" s="168"/>
      <c r="CXO83" s="168"/>
      <c r="CXP83" s="168"/>
      <c r="CXQ83" s="167"/>
      <c r="CXR83" s="168"/>
      <c r="CXS83" s="168"/>
      <c r="CXT83" s="168"/>
      <c r="CXU83" s="167"/>
      <c r="CXV83" s="168"/>
      <c r="CXW83" s="168"/>
      <c r="CXX83" s="168"/>
      <c r="CXY83" s="167"/>
      <c r="CXZ83" s="168"/>
      <c r="CYA83" s="168"/>
      <c r="CYB83" s="168"/>
      <c r="CYC83" s="167"/>
      <c r="CYD83" s="168"/>
      <c r="CYE83" s="168"/>
      <c r="CYF83" s="168"/>
      <c r="CYG83" s="167"/>
      <c r="CYH83" s="168"/>
      <c r="CYI83" s="168"/>
      <c r="CYJ83" s="168"/>
      <c r="CYK83" s="167"/>
      <c r="CYL83" s="168"/>
      <c r="CYM83" s="168"/>
      <c r="CYN83" s="168"/>
      <c r="CYO83" s="167"/>
      <c r="CYP83" s="168"/>
      <c r="CYQ83" s="168"/>
      <c r="CYR83" s="168"/>
      <c r="CYS83" s="167"/>
      <c r="CYT83" s="168"/>
      <c r="CYU83" s="168"/>
      <c r="CYV83" s="168"/>
      <c r="CYW83" s="167"/>
      <c r="CYX83" s="168"/>
      <c r="CYY83" s="168"/>
      <c r="CYZ83" s="168"/>
      <c r="CZA83" s="167"/>
      <c r="CZB83" s="168"/>
      <c r="CZC83" s="168"/>
      <c r="CZD83" s="168"/>
      <c r="CZE83" s="167"/>
      <c r="CZF83" s="168"/>
      <c r="CZG83" s="168"/>
      <c r="CZH83" s="168"/>
      <c r="CZI83" s="167"/>
      <c r="CZJ83" s="168"/>
      <c r="CZK83" s="168"/>
      <c r="CZL83" s="168"/>
      <c r="CZM83" s="167"/>
      <c r="CZN83" s="168"/>
      <c r="CZO83" s="168"/>
      <c r="CZP83" s="168"/>
      <c r="CZQ83" s="167"/>
      <c r="CZR83" s="168"/>
      <c r="CZS83" s="168"/>
      <c r="CZT83" s="168"/>
      <c r="CZU83" s="167"/>
      <c r="CZV83" s="168"/>
      <c r="CZW83" s="168"/>
      <c r="CZX83" s="168"/>
      <c r="CZY83" s="167"/>
      <c r="CZZ83" s="168"/>
      <c r="DAA83" s="168"/>
      <c r="DAB83" s="168"/>
      <c r="DAC83" s="167"/>
      <c r="DAD83" s="168"/>
      <c r="DAE83" s="168"/>
      <c r="DAF83" s="168"/>
      <c r="DAG83" s="167"/>
      <c r="DAH83" s="168"/>
      <c r="DAI83" s="168"/>
      <c r="DAJ83" s="168"/>
      <c r="DAK83" s="167"/>
      <c r="DAL83" s="168"/>
      <c r="DAM83" s="168"/>
      <c r="DAN83" s="168"/>
      <c r="DAO83" s="167"/>
      <c r="DAP83" s="168"/>
      <c r="DAQ83" s="168"/>
      <c r="DAR83" s="168"/>
      <c r="DAS83" s="167"/>
      <c r="DAT83" s="168"/>
      <c r="DAU83" s="168"/>
      <c r="DAV83" s="168"/>
      <c r="DAW83" s="167"/>
      <c r="DAX83" s="168"/>
      <c r="DAY83" s="168"/>
      <c r="DAZ83" s="168"/>
      <c r="DBA83" s="167"/>
      <c r="DBB83" s="168"/>
      <c r="DBC83" s="168"/>
      <c r="DBD83" s="168"/>
      <c r="DBE83" s="167"/>
      <c r="DBF83" s="168"/>
      <c r="DBG83" s="168"/>
      <c r="DBH83" s="168"/>
      <c r="DBI83" s="167"/>
      <c r="DBJ83" s="168"/>
      <c r="DBK83" s="168"/>
      <c r="DBL83" s="168"/>
      <c r="DBM83" s="167"/>
      <c r="DBN83" s="168"/>
      <c r="DBO83" s="168"/>
      <c r="DBP83" s="168"/>
      <c r="DBQ83" s="167"/>
      <c r="DBR83" s="168"/>
      <c r="DBS83" s="168"/>
      <c r="DBT83" s="168"/>
      <c r="DBU83" s="167"/>
      <c r="DBV83" s="168"/>
      <c r="DBW83" s="168"/>
      <c r="DBX83" s="168"/>
      <c r="DBY83" s="167"/>
      <c r="DBZ83" s="168"/>
      <c r="DCA83" s="168"/>
      <c r="DCB83" s="168"/>
      <c r="DCC83" s="167"/>
      <c r="DCD83" s="168"/>
      <c r="DCE83" s="168"/>
      <c r="DCF83" s="168"/>
      <c r="DCG83" s="167"/>
      <c r="DCH83" s="168"/>
      <c r="DCI83" s="168"/>
      <c r="DCJ83" s="168"/>
      <c r="DCK83" s="167"/>
      <c r="DCL83" s="168"/>
      <c r="DCM83" s="168"/>
      <c r="DCN83" s="168"/>
      <c r="DCO83" s="167"/>
      <c r="DCP83" s="168"/>
      <c r="DCQ83" s="168"/>
      <c r="DCR83" s="168"/>
      <c r="DCS83" s="167"/>
      <c r="DCT83" s="168"/>
      <c r="DCU83" s="168"/>
      <c r="DCV83" s="168"/>
      <c r="DCW83" s="167"/>
      <c r="DCX83" s="168"/>
      <c r="DCY83" s="168"/>
      <c r="DCZ83" s="168"/>
      <c r="DDA83" s="167"/>
      <c r="DDB83" s="168"/>
      <c r="DDC83" s="168"/>
      <c r="DDD83" s="168"/>
      <c r="DDE83" s="167"/>
      <c r="DDF83" s="168"/>
      <c r="DDG83" s="168"/>
      <c r="DDH83" s="168"/>
      <c r="DDI83" s="167"/>
      <c r="DDJ83" s="168"/>
      <c r="DDK83" s="168"/>
      <c r="DDL83" s="168"/>
      <c r="DDM83" s="167"/>
      <c r="DDN83" s="168"/>
      <c r="DDO83" s="168"/>
      <c r="DDP83" s="168"/>
      <c r="DDQ83" s="167"/>
      <c r="DDR83" s="168"/>
      <c r="DDS83" s="168"/>
      <c r="DDT83" s="168"/>
      <c r="DDU83" s="167"/>
      <c r="DDV83" s="168"/>
      <c r="DDW83" s="168"/>
      <c r="DDX83" s="168"/>
      <c r="DDY83" s="167"/>
      <c r="DDZ83" s="168"/>
      <c r="DEA83" s="168"/>
      <c r="DEB83" s="168"/>
      <c r="DEC83" s="167"/>
      <c r="DED83" s="168"/>
      <c r="DEE83" s="168"/>
      <c r="DEF83" s="168"/>
      <c r="DEG83" s="167"/>
      <c r="DEH83" s="168"/>
      <c r="DEI83" s="168"/>
      <c r="DEJ83" s="168"/>
      <c r="DEK83" s="167"/>
      <c r="DEL83" s="168"/>
      <c r="DEM83" s="168"/>
      <c r="DEN83" s="168"/>
      <c r="DEO83" s="167"/>
      <c r="DEP83" s="168"/>
      <c r="DEQ83" s="168"/>
      <c r="DER83" s="168"/>
      <c r="DES83" s="167"/>
      <c r="DET83" s="168"/>
      <c r="DEU83" s="168"/>
      <c r="DEV83" s="168"/>
      <c r="DEW83" s="167"/>
      <c r="DEX83" s="168"/>
      <c r="DEY83" s="168"/>
      <c r="DEZ83" s="168"/>
      <c r="DFA83" s="167"/>
      <c r="DFB83" s="168"/>
      <c r="DFC83" s="168"/>
      <c r="DFD83" s="168"/>
      <c r="DFE83" s="167"/>
      <c r="DFF83" s="168"/>
      <c r="DFG83" s="168"/>
      <c r="DFH83" s="168"/>
      <c r="DFI83" s="167"/>
      <c r="DFJ83" s="168"/>
      <c r="DFK83" s="168"/>
      <c r="DFL83" s="168"/>
      <c r="DFM83" s="167"/>
      <c r="DFN83" s="168"/>
      <c r="DFO83" s="168"/>
      <c r="DFP83" s="168"/>
      <c r="DFQ83" s="167"/>
      <c r="DFR83" s="168"/>
      <c r="DFS83" s="168"/>
      <c r="DFT83" s="168"/>
      <c r="DFU83" s="167"/>
      <c r="DFV83" s="168"/>
      <c r="DFW83" s="168"/>
      <c r="DFX83" s="168"/>
      <c r="DFY83" s="167"/>
      <c r="DFZ83" s="168"/>
      <c r="DGA83" s="168"/>
      <c r="DGB83" s="168"/>
      <c r="DGC83" s="167"/>
      <c r="DGD83" s="168"/>
      <c r="DGE83" s="168"/>
      <c r="DGF83" s="168"/>
      <c r="DGG83" s="167"/>
      <c r="DGH83" s="168"/>
      <c r="DGI83" s="168"/>
      <c r="DGJ83" s="168"/>
      <c r="DGK83" s="167"/>
      <c r="DGL83" s="168"/>
      <c r="DGM83" s="168"/>
      <c r="DGN83" s="168"/>
      <c r="DGO83" s="167"/>
      <c r="DGP83" s="168"/>
      <c r="DGQ83" s="168"/>
      <c r="DGR83" s="168"/>
      <c r="DGS83" s="167"/>
      <c r="DGT83" s="168"/>
      <c r="DGU83" s="168"/>
      <c r="DGV83" s="168"/>
      <c r="DGW83" s="167"/>
      <c r="DGX83" s="168"/>
      <c r="DGY83" s="168"/>
      <c r="DGZ83" s="168"/>
      <c r="DHA83" s="167"/>
      <c r="DHB83" s="168"/>
      <c r="DHC83" s="168"/>
      <c r="DHD83" s="168"/>
      <c r="DHE83" s="167"/>
      <c r="DHF83" s="168"/>
      <c r="DHG83" s="168"/>
      <c r="DHH83" s="168"/>
      <c r="DHI83" s="167"/>
      <c r="DHJ83" s="168"/>
      <c r="DHK83" s="168"/>
      <c r="DHL83" s="168"/>
      <c r="DHM83" s="167"/>
      <c r="DHN83" s="168"/>
      <c r="DHO83" s="168"/>
      <c r="DHP83" s="168"/>
      <c r="DHQ83" s="167"/>
      <c r="DHR83" s="168"/>
      <c r="DHS83" s="168"/>
      <c r="DHT83" s="168"/>
      <c r="DHU83" s="167"/>
      <c r="DHV83" s="168"/>
      <c r="DHW83" s="168"/>
      <c r="DHX83" s="168"/>
      <c r="DHY83" s="167"/>
      <c r="DHZ83" s="168"/>
      <c r="DIA83" s="168"/>
      <c r="DIB83" s="168"/>
      <c r="DIC83" s="167"/>
      <c r="DID83" s="168"/>
      <c r="DIE83" s="168"/>
      <c r="DIF83" s="168"/>
      <c r="DIG83" s="167"/>
      <c r="DIH83" s="168"/>
      <c r="DII83" s="168"/>
      <c r="DIJ83" s="168"/>
      <c r="DIK83" s="167"/>
      <c r="DIL83" s="168"/>
      <c r="DIM83" s="168"/>
      <c r="DIN83" s="168"/>
      <c r="DIO83" s="167"/>
      <c r="DIP83" s="168"/>
      <c r="DIQ83" s="168"/>
      <c r="DIR83" s="168"/>
      <c r="DIS83" s="167"/>
      <c r="DIT83" s="168"/>
      <c r="DIU83" s="168"/>
      <c r="DIV83" s="168"/>
      <c r="DIW83" s="167"/>
      <c r="DIX83" s="168"/>
      <c r="DIY83" s="168"/>
      <c r="DIZ83" s="168"/>
      <c r="DJA83" s="167"/>
      <c r="DJB83" s="168"/>
      <c r="DJC83" s="168"/>
      <c r="DJD83" s="168"/>
      <c r="DJE83" s="167"/>
      <c r="DJF83" s="168"/>
      <c r="DJG83" s="168"/>
      <c r="DJH83" s="168"/>
      <c r="DJI83" s="167"/>
      <c r="DJJ83" s="168"/>
      <c r="DJK83" s="168"/>
      <c r="DJL83" s="168"/>
      <c r="DJM83" s="167"/>
      <c r="DJN83" s="168"/>
      <c r="DJO83" s="168"/>
      <c r="DJP83" s="168"/>
      <c r="DJQ83" s="167"/>
      <c r="DJR83" s="168"/>
      <c r="DJS83" s="168"/>
      <c r="DJT83" s="168"/>
      <c r="DJU83" s="167"/>
      <c r="DJV83" s="168"/>
      <c r="DJW83" s="168"/>
      <c r="DJX83" s="168"/>
      <c r="DJY83" s="167"/>
      <c r="DJZ83" s="168"/>
      <c r="DKA83" s="168"/>
      <c r="DKB83" s="168"/>
      <c r="DKC83" s="167"/>
      <c r="DKD83" s="168"/>
      <c r="DKE83" s="168"/>
      <c r="DKF83" s="168"/>
      <c r="DKG83" s="167"/>
      <c r="DKH83" s="168"/>
      <c r="DKI83" s="168"/>
      <c r="DKJ83" s="168"/>
      <c r="DKK83" s="167"/>
      <c r="DKL83" s="168"/>
      <c r="DKM83" s="168"/>
      <c r="DKN83" s="168"/>
      <c r="DKO83" s="167"/>
      <c r="DKP83" s="168"/>
      <c r="DKQ83" s="168"/>
      <c r="DKR83" s="168"/>
      <c r="DKS83" s="167"/>
      <c r="DKT83" s="168"/>
      <c r="DKU83" s="168"/>
      <c r="DKV83" s="168"/>
      <c r="DKW83" s="167"/>
      <c r="DKX83" s="168"/>
      <c r="DKY83" s="168"/>
      <c r="DKZ83" s="168"/>
      <c r="DLA83" s="167"/>
      <c r="DLB83" s="168"/>
      <c r="DLC83" s="168"/>
      <c r="DLD83" s="168"/>
      <c r="DLE83" s="167"/>
      <c r="DLF83" s="168"/>
      <c r="DLG83" s="168"/>
      <c r="DLH83" s="168"/>
      <c r="DLI83" s="167"/>
      <c r="DLJ83" s="168"/>
      <c r="DLK83" s="168"/>
      <c r="DLL83" s="168"/>
      <c r="DLM83" s="167"/>
      <c r="DLN83" s="168"/>
      <c r="DLO83" s="168"/>
      <c r="DLP83" s="168"/>
      <c r="DLQ83" s="167"/>
      <c r="DLR83" s="168"/>
      <c r="DLS83" s="168"/>
      <c r="DLT83" s="168"/>
      <c r="DLU83" s="167"/>
      <c r="DLV83" s="168"/>
      <c r="DLW83" s="168"/>
      <c r="DLX83" s="168"/>
      <c r="DLY83" s="167"/>
      <c r="DLZ83" s="168"/>
      <c r="DMA83" s="168"/>
      <c r="DMB83" s="168"/>
      <c r="DMC83" s="167"/>
      <c r="DMD83" s="168"/>
      <c r="DME83" s="168"/>
      <c r="DMF83" s="168"/>
      <c r="DMG83" s="167"/>
      <c r="DMH83" s="168"/>
      <c r="DMI83" s="168"/>
      <c r="DMJ83" s="168"/>
      <c r="DMK83" s="167"/>
      <c r="DML83" s="168"/>
      <c r="DMM83" s="168"/>
      <c r="DMN83" s="168"/>
      <c r="DMO83" s="167"/>
      <c r="DMP83" s="168"/>
      <c r="DMQ83" s="168"/>
      <c r="DMR83" s="168"/>
      <c r="DMS83" s="167"/>
      <c r="DMT83" s="168"/>
      <c r="DMU83" s="168"/>
      <c r="DMV83" s="168"/>
      <c r="DMW83" s="167"/>
      <c r="DMX83" s="168"/>
      <c r="DMY83" s="168"/>
      <c r="DMZ83" s="168"/>
      <c r="DNA83" s="167"/>
      <c r="DNB83" s="168"/>
      <c r="DNC83" s="168"/>
      <c r="DND83" s="168"/>
      <c r="DNE83" s="167"/>
      <c r="DNF83" s="168"/>
      <c r="DNG83" s="168"/>
      <c r="DNH83" s="168"/>
      <c r="DNI83" s="167"/>
      <c r="DNJ83" s="168"/>
      <c r="DNK83" s="168"/>
      <c r="DNL83" s="168"/>
      <c r="DNM83" s="167"/>
      <c r="DNN83" s="168"/>
      <c r="DNO83" s="168"/>
      <c r="DNP83" s="168"/>
      <c r="DNQ83" s="167"/>
      <c r="DNR83" s="168"/>
      <c r="DNS83" s="168"/>
      <c r="DNT83" s="168"/>
      <c r="DNU83" s="167"/>
      <c r="DNV83" s="168"/>
      <c r="DNW83" s="168"/>
      <c r="DNX83" s="168"/>
      <c r="DNY83" s="167"/>
      <c r="DNZ83" s="168"/>
      <c r="DOA83" s="168"/>
      <c r="DOB83" s="168"/>
      <c r="DOC83" s="167"/>
      <c r="DOD83" s="168"/>
      <c r="DOE83" s="168"/>
      <c r="DOF83" s="168"/>
      <c r="DOG83" s="167"/>
      <c r="DOH83" s="168"/>
      <c r="DOI83" s="168"/>
      <c r="DOJ83" s="168"/>
      <c r="DOK83" s="167"/>
      <c r="DOL83" s="168"/>
      <c r="DOM83" s="168"/>
      <c r="DON83" s="168"/>
      <c r="DOO83" s="167"/>
      <c r="DOP83" s="168"/>
      <c r="DOQ83" s="168"/>
      <c r="DOR83" s="168"/>
      <c r="DOS83" s="167"/>
      <c r="DOT83" s="168"/>
      <c r="DOU83" s="168"/>
      <c r="DOV83" s="168"/>
      <c r="DOW83" s="167"/>
      <c r="DOX83" s="168"/>
      <c r="DOY83" s="168"/>
      <c r="DOZ83" s="168"/>
      <c r="DPA83" s="167"/>
      <c r="DPB83" s="168"/>
      <c r="DPC83" s="168"/>
      <c r="DPD83" s="168"/>
      <c r="DPE83" s="167"/>
      <c r="DPF83" s="168"/>
      <c r="DPG83" s="168"/>
      <c r="DPH83" s="168"/>
      <c r="DPI83" s="167"/>
      <c r="DPJ83" s="168"/>
      <c r="DPK83" s="168"/>
      <c r="DPL83" s="168"/>
      <c r="DPM83" s="167"/>
      <c r="DPN83" s="168"/>
      <c r="DPO83" s="168"/>
      <c r="DPP83" s="168"/>
      <c r="DPQ83" s="167"/>
      <c r="DPR83" s="168"/>
      <c r="DPS83" s="168"/>
      <c r="DPT83" s="168"/>
      <c r="DPU83" s="167"/>
      <c r="DPV83" s="168"/>
      <c r="DPW83" s="168"/>
      <c r="DPX83" s="168"/>
      <c r="DPY83" s="167"/>
      <c r="DPZ83" s="168"/>
      <c r="DQA83" s="168"/>
      <c r="DQB83" s="168"/>
      <c r="DQC83" s="167"/>
      <c r="DQD83" s="168"/>
      <c r="DQE83" s="168"/>
      <c r="DQF83" s="168"/>
      <c r="DQG83" s="167"/>
      <c r="DQH83" s="168"/>
      <c r="DQI83" s="168"/>
      <c r="DQJ83" s="168"/>
      <c r="DQK83" s="167"/>
      <c r="DQL83" s="168"/>
      <c r="DQM83" s="168"/>
      <c r="DQN83" s="168"/>
      <c r="DQO83" s="167"/>
      <c r="DQP83" s="168"/>
      <c r="DQQ83" s="168"/>
      <c r="DQR83" s="168"/>
      <c r="DQS83" s="167"/>
      <c r="DQT83" s="168"/>
      <c r="DQU83" s="168"/>
      <c r="DQV83" s="168"/>
      <c r="DQW83" s="167"/>
      <c r="DQX83" s="168"/>
      <c r="DQY83" s="168"/>
      <c r="DQZ83" s="168"/>
      <c r="DRA83" s="167"/>
      <c r="DRB83" s="168"/>
      <c r="DRC83" s="168"/>
      <c r="DRD83" s="168"/>
      <c r="DRE83" s="167"/>
      <c r="DRF83" s="168"/>
      <c r="DRG83" s="168"/>
      <c r="DRH83" s="168"/>
      <c r="DRI83" s="167"/>
      <c r="DRJ83" s="168"/>
      <c r="DRK83" s="168"/>
      <c r="DRL83" s="168"/>
      <c r="DRM83" s="167"/>
      <c r="DRN83" s="168"/>
      <c r="DRO83" s="168"/>
      <c r="DRP83" s="168"/>
      <c r="DRQ83" s="167"/>
      <c r="DRR83" s="168"/>
      <c r="DRS83" s="168"/>
      <c r="DRT83" s="168"/>
      <c r="DRU83" s="167"/>
      <c r="DRV83" s="168"/>
      <c r="DRW83" s="168"/>
      <c r="DRX83" s="168"/>
      <c r="DRY83" s="167"/>
      <c r="DRZ83" s="168"/>
      <c r="DSA83" s="168"/>
      <c r="DSB83" s="168"/>
      <c r="DSC83" s="167"/>
      <c r="DSD83" s="168"/>
      <c r="DSE83" s="168"/>
      <c r="DSF83" s="168"/>
      <c r="DSG83" s="167"/>
      <c r="DSH83" s="168"/>
      <c r="DSI83" s="168"/>
      <c r="DSJ83" s="168"/>
      <c r="DSK83" s="167"/>
      <c r="DSL83" s="168"/>
      <c r="DSM83" s="168"/>
      <c r="DSN83" s="168"/>
      <c r="DSO83" s="167"/>
      <c r="DSP83" s="168"/>
      <c r="DSQ83" s="168"/>
      <c r="DSR83" s="168"/>
      <c r="DSS83" s="167"/>
      <c r="DST83" s="168"/>
      <c r="DSU83" s="168"/>
      <c r="DSV83" s="168"/>
      <c r="DSW83" s="167"/>
      <c r="DSX83" s="168"/>
      <c r="DSY83" s="168"/>
      <c r="DSZ83" s="168"/>
      <c r="DTA83" s="167"/>
      <c r="DTB83" s="168"/>
      <c r="DTC83" s="168"/>
      <c r="DTD83" s="168"/>
      <c r="DTE83" s="167"/>
      <c r="DTF83" s="168"/>
      <c r="DTG83" s="168"/>
      <c r="DTH83" s="168"/>
      <c r="DTI83" s="167"/>
      <c r="DTJ83" s="168"/>
      <c r="DTK83" s="168"/>
      <c r="DTL83" s="168"/>
      <c r="DTM83" s="167"/>
      <c r="DTN83" s="168"/>
      <c r="DTO83" s="168"/>
      <c r="DTP83" s="168"/>
      <c r="DTQ83" s="167"/>
      <c r="DTR83" s="168"/>
      <c r="DTS83" s="168"/>
      <c r="DTT83" s="168"/>
      <c r="DTU83" s="167"/>
      <c r="DTV83" s="168"/>
      <c r="DTW83" s="168"/>
      <c r="DTX83" s="168"/>
      <c r="DTY83" s="167"/>
      <c r="DTZ83" s="168"/>
      <c r="DUA83" s="168"/>
      <c r="DUB83" s="168"/>
      <c r="DUC83" s="167"/>
      <c r="DUD83" s="168"/>
      <c r="DUE83" s="168"/>
      <c r="DUF83" s="168"/>
      <c r="DUG83" s="167"/>
      <c r="DUH83" s="168"/>
      <c r="DUI83" s="168"/>
      <c r="DUJ83" s="168"/>
      <c r="DUK83" s="167"/>
      <c r="DUL83" s="168"/>
      <c r="DUM83" s="168"/>
      <c r="DUN83" s="168"/>
      <c r="DUO83" s="167"/>
      <c r="DUP83" s="168"/>
      <c r="DUQ83" s="168"/>
      <c r="DUR83" s="168"/>
      <c r="DUS83" s="167"/>
      <c r="DUT83" s="168"/>
      <c r="DUU83" s="168"/>
      <c r="DUV83" s="168"/>
      <c r="DUW83" s="167"/>
      <c r="DUX83" s="168"/>
      <c r="DUY83" s="168"/>
      <c r="DUZ83" s="168"/>
      <c r="DVA83" s="167"/>
      <c r="DVB83" s="168"/>
      <c r="DVC83" s="168"/>
      <c r="DVD83" s="168"/>
      <c r="DVE83" s="167"/>
      <c r="DVF83" s="168"/>
      <c r="DVG83" s="168"/>
      <c r="DVH83" s="168"/>
      <c r="DVI83" s="167"/>
      <c r="DVJ83" s="168"/>
      <c r="DVK83" s="168"/>
      <c r="DVL83" s="168"/>
      <c r="DVM83" s="167"/>
      <c r="DVN83" s="168"/>
      <c r="DVO83" s="168"/>
      <c r="DVP83" s="168"/>
      <c r="DVQ83" s="167"/>
      <c r="DVR83" s="168"/>
      <c r="DVS83" s="168"/>
      <c r="DVT83" s="168"/>
      <c r="DVU83" s="167"/>
      <c r="DVV83" s="168"/>
      <c r="DVW83" s="168"/>
      <c r="DVX83" s="168"/>
      <c r="DVY83" s="167"/>
      <c r="DVZ83" s="168"/>
      <c r="DWA83" s="168"/>
      <c r="DWB83" s="168"/>
      <c r="DWC83" s="167"/>
      <c r="DWD83" s="168"/>
      <c r="DWE83" s="168"/>
      <c r="DWF83" s="168"/>
      <c r="DWG83" s="167"/>
      <c r="DWH83" s="168"/>
      <c r="DWI83" s="168"/>
      <c r="DWJ83" s="168"/>
      <c r="DWK83" s="167"/>
      <c r="DWL83" s="168"/>
      <c r="DWM83" s="168"/>
      <c r="DWN83" s="168"/>
      <c r="DWO83" s="167"/>
      <c r="DWP83" s="168"/>
      <c r="DWQ83" s="168"/>
      <c r="DWR83" s="168"/>
      <c r="DWS83" s="167"/>
      <c r="DWT83" s="168"/>
      <c r="DWU83" s="168"/>
      <c r="DWV83" s="168"/>
      <c r="DWW83" s="167"/>
      <c r="DWX83" s="168"/>
      <c r="DWY83" s="168"/>
      <c r="DWZ83" s="168"/>
      <c r="DXA83" s="167"/>
      <c r="DXB83" s="168"/>
      <c r="DXC83" s="168"/>
      <c r="DXD83" s="168"/>
      <c r="DXE83" s="167"/>
      <c r="DXF83" s="168"/>
      <c r="DXG83" s="168"/>
      <c r="DXH83" s="168"/>
      <c r="DXI83" s="167"/>
      <c r="DXJ83" s="168"/>
      <c r="DXK83" s="168"/>
      <c r="DXL83" s="168"/>
      <c r="DXM83" s="167"/>
      <c r="DXN83" s="168"/>
      <c r="DXO83" s="168"/>
      <c r="DXP83" s="168"/>
      <c r="DXQ83" s="167"/>
      <c r="DXR83" s="168"/>
      <c r="DXS83" s="168"/>
      <c r="DXT83" s="168"/>
      <c r="DXU83" s="167"/>
      <c r="DXV83" s="168"/>
      <c r="DXW83" s="168"/>
      <c r="DXX83" s="168"/>
      <c r="DXY83" s="167"/>
      <c r="DXZ83" s="168"/>
      <c r="DYA83" s="168"/>
      <c r="DYB83" s="168"/>
      <c r="DYC83" s="167"/>
      <c r="DYD83" s="168"/>
      <c r="DYE83" s="168"/>
      <c r="DYF83" s="168"/>
      <c r="DYG83" s="167"/>
      <c r="DYH83" s="168"/>
      <c r="DYI83" s="168"/>
      <c r="DYJ83" s="168"/>
      <c r="DYK83" s="167"/>
      <c r="DYL83" s="168"/>
      <c r="DYM83" s="168"/>
      <c r="DYN83" s="168"/>
      <c r="DYO83" s="167"/>
      <c r="DYP83" s="168"/>
      <c r="DYQ83" s="168"/>
      <c r="DYR83" s="168"/>
      <c r="DYS83" s="167"/>
      <c r="DYT83" s="168"/>
      <c r="DYU83" s="168"/>
      <c r="DYV83" s="168"/>
      <c r="DYW83" s="167"/>
      <c r="DYX83" s="168"/>
      <c r="DYY83" s="168"/>
      <c r="DYZ83" s="168"/>
      <c r="DZA83" s="167"/>
      <c r="DZB83" s="168"/>
      <c r="DZC83" s="168"/>
      <c r="DZD83" s="168"/>
      <c r="DZE83" s="167"/>
      <c r="DZF83" s="168"/>
      <c r="DZG83" s="168"/>
      <c r="DZH83" s="168"/>
      <c r="DZI83" s="167"/>
      <c r="DZJ83" s="168"/>
      <c r="DZK83" s="168"/>
      <c r="DZL83" s="168"/>
      <c r="DZM83" s="167"/>
      <c r="DZN83" s="168"/>
      <c r="DZO83" s="168"/>
      <c r="DZP83" s="168"/>
      <c r="DZQ83" s="167"/>
      <c r="DZR83" s="168"/>
      <c r="DZS83" s="168"/>
      <c r="DZT83" s="168"/>
      <c r="DZU83" s="167"/>
      <c r="DZV83" s="168"/>
      <c r="DZW83" s="168"/>
      <c r="DZX83" s="168"/>
      <c r="DZY83" s="167"/>
      <c r="DZZ83" s="168"/>
      <c r="EAA83" s="168"/>
      <c r="EAB83" s="168"/>
      <c r="EAC83" s="167"/>
      <c r="EAD83" s="168"/>
      <c r="EAE83" s="168"/>
      <c r="EAF83" s="168"/>
      <c r="EAG83" s="167"/>
      <c r="EAH83" s="168"/>
      <c r="EAI83" s="168"/>
      <c r="EAJ83" s="168"/>
      <c r="EAK83" s="167"/>
      <c r="EAL83" s="168"/>
      <c r="EAM83" s="168"/>
      <c r="EAN83" s="168"/>
      <c r="EAO83" s="167"/>
      <c r="EAP83" s="168"/>
      <c r="EAQ83" s="168"/>
      <c r="EAR83" s="168"/>
      <c r="EAS83" s="167"/>
      <c r="EAT83" s="168"/>
      <c r="EAU83" s="168"/>
      <c r="EAV83" s="168"/>
      <c r="EAW83" s="167"/>
      <c r="EAX83" s="168"/>
      <c r="EAY83" s="168"/>
      <c r="EAZ83" s="168"/>
      <c r="EBA83" s="167"/>
      <c r="EBB83" s="168"/>
      <c r="EBC83" s="168"/>
      <c r="EBD83" s="168"/>
      <c r="EBE83" s="167"/>
      <c r="EBF83" s="168"/>
      <c r="EBG83" s="168"/>
      <c r="EBH83" s="168"/>
      <c r="EBI83" s="167"/>
      <c r="EBJ83" s="168"/>
      <c r="EBK83" s="168"/>
      <c r="EBL83" s="168"/>
      <c r="EBM83" s="167"/>
      <c r="EBN83" s="168"/>
      <c r="EBO83" s="168"/>
      <c r="EBP83" s="168"/>
      <c r="EBQ83" s="167"/>
      <c r="EBR83" s="168"/>
      <c r="EBS83" s="168"/>
      <c r="EBT83" s="168"/>
      <c r="EBU83" s="167"/>
      <c r="EBV83" s="168"/>
      <c r="EBW83" s="168"/>
      <c r="EBX83" s="168"/>
      <c r="EBY83" s="167"/>
      <c r="EBZ83" s="168"/>
      <c r="ECA83" s="168"/>
      <c r="ECB83" s="168"/>
      <c r="ECC83" s="167"/>
      <c r="ECD83" s="168"/>
      <c r="ECE83" s="168"/>
      <c r="ECF83" s="168"/>
      <c r="ECG83" s="167"/>
      <c r="ECH83" s="168"/>
      <c r="ECI83" s="168"/>
      <c r="ECJ83" s="168"/>
      <c r="ECK83" s="167"/>
      <c r="ECL83" s="168"/>
      <c r="ECM83" s="168"/>
      <c r="ECN83" s="168"/>
      <c r="ECO83" s="167"/>
      <c r="ECP83" s="168"/>
      <c r="ECQ83" s="168"/>
      <c r="ECR83" s="168"/>
      <c r="ECS83" s="167"/>
      <c r="ECT83" s="168"/>
      <c r="ECU83" s="168"/>
      <c r="ECV83" s="168"/>
      <c r="ECW83" s="167"/>
      <c r="ECX83" s="168"/>
      <c r="ECY83" s="168"/>
      <c r="ECZ83" s="168"/>
      <c r="EDA83" s="167"/>
      <c r="EDB83" s="168"/>
      <c r="EDC83" s="168"/>
      <c r="EDD83" s="168"/>
      <c r="EDE83" s="167"/>
      <c r="EDF83" s="168"/>
      <c r="EDG83" s="168"/>
      <c r="EDH83" s="168"/>
      <c r="EDI83" s="167"/>
      <c r="EDJ83" s="168"/>
      <c r="EDK83" s="168"/>
      <c r="EDL83" s="168"/>
      <c r="EDM83" s="167"/>
      <c r="EDN83" s="168"/>
      <c r="EDO83" s="168"/>
      <c r="EDP83" s="168"/>
      <c r="EDQ83" s="167"/>
      <c r="EDR83" s="168"/>
      <c r="EDS83" s="168"/>
      <c r="EDT83" s="168"/>
      <c r="EDU83" s="167"/>
      <c r="EDV83" s="168"/>
      <c r="EDW83" s="168"/>
      <c r="EDX83" s="168"/>
      <c r="EDY83" s="167"/>
      <c r="EDZ83" s="168"/>
      <c r="EEA83" s="168"/>
      <c r="EEB83" s="168"/>
      <c r="EEC83" s="167"/>
      <c r="EED83" s="168"/>
      <c r="EEE83" s="168"/>
      <c r="EEF83" s="168"/>
      <c r="EEG83" s="167"/>
      <c r="EEH83" s="168"/>
      <c r="EEI83" s="168"/>
      <c r="EEJ83" s="168"/>
      <c r="EEK83" s="167"/>
      <c r="EEL83" s="168"/>
      <c r="EEM83" s="168"/>
      <c r="EEN83" s="168"/>
      <c r="EEO83" s="167"/>
      <c r="EEP83" s="168"/>
      <c r="EEQ83" s="168"/>
      <c r="EER83" s="168"/>
      <c r="EES83" s="167"/>
      <c r="EET83" s="168"/>
      <c r="EEU83" s="168"/>
      <c r="EEV83" s="168"/>
      <c r="EEW83" s="167"/>
      <c r="EEX83" s="168"/>
      <c r="EEY83" s="168"/>
      <c r="EEZ83" s="168"/>
      <c r="EFA83" s="167"/>
      <c r="EFB83" s="168"/>
      <c r="EFC83" s="168"/>
      <c r="EFD83" s="168"/>
      <c r="EFE83" s="167"/>
      <c r="EFF83" s="168"/>
      <c r="EFG83" s="168"/>
      <c r="EFH83" s="168"/>
      <c r="EFI83" s="167"/>
      <c r="EFJ83" s="168"/>
      <c r="EFK83" s="168"/>
      <c r="EFL83" s="168"/>
      <c r="EFM83" s="167"/>
      <c r="EFN83" s="168"/>
      <c r="EFO83" s="168"/>
      <c r="EFP83" s="168"/>
      <c r="EFQ83" s="167"/>
      <c r="EFR83" s="168"/>
      <c r="EFS83" s="168"/>
      <c r="EFT83" s="168"/>
      <c r="EFU83" s="167"/>
      <c r="EFV83" s="168"/>
      <c r="EFW83" s="168"/>
      <c r="EFX83" s="168"/>
      <c r="EFY83" s="167"/>
      <c r="EFZ83" s="168"/>
      <c r="EGA83" s="168"/>
      <c r="EGB83" s="168"/>
      <c r="EGC83" s="167"/>
      <c r="EGD83" s="168"/>
      <c r="EGE83" s="168"/>
      <c r="EGF83" s="168"/>
      <c r="EGG83" s="167"/>
      <c r="EGH83" s="168"/>
      <c r="EGI83" s="168"/>
      <c r="EGJ83" s="168"/>
      <c r="EGK83" s="167"/>
      <c r="EGL83" s="168"/>
      <c r="EGM83" s="168"/>
      <c r="EGN83" s="168"/>
      <c r="EGO83" s="167"/>
      <c r="EGP83" s="168"/>
      <c r="EGQ83" s="168"/>
      <c r="EGR83" s="168"/>
      <c r="EGS83" s="167"/>
      <c r="EGT83" s="168"/>
      <c r="EGU83" s="168"/>
      <c r="EGV83" s="168"/>
      <c r="EGW83" s="167"/>
      <c r="EGX83" s="168"/>
      <c r="EGY83" s="168"/>
      <c r="EGZ83" s="168"/>
      <c r="EHA83" s="167"/>
      <c r="EHB83" s="168"/>
      <c r="EHC83" s="168"/>
      <c r="EHD83" s="168"/>
      <c r="EHE83" s="167"/>
      <c r="EHF83" s="168"/>
      <c r="EHG83" s="168"/>
      <c r="EHH83" s="168"/>
      <c r="EHI83" s="167"/>
      <c r="EHJ83" s="168"/>
      <c r="EHK83" s="168"/>
      <c r="EHL83" s="168"/>
      <c r="EHM83" s="167"/>
      <c r="EHN83" s="168"/>
      <c r="EHO83" s="168"/>
      <c r="EHP83" s="168"/>
      <c r="EHQ83" s="167"/>
      <c r="EHR83" s="168"/>
      <c r="EHS83" s="168"/>
      <c r="EHT83" s="168"/>
      <c r="EHU83" s="167"/>
      <c r="EHV83" s="168"/>
      <c r="EHW83" s="168"/>
      <c r="EHX83" s="168"/>
      <c r="EHY83" s="167"/>
      <c r="EHZ83" s="168"/>
      <c r="EIA83" s="168"/>
      <c r="EIB83" s="168"/>
      <c r="EIC83" s="167"/>
      <c r="EID83" s="168"/>
      <c r="EIE83" s="168"/>
      <c r="EIF83" s="168"/>
      <c r="EIG83" s="167"/>
      <c r="EIH83" s="168"/>
      <c r="EII83" s="168"/>
      <c r="EIJ83" s="168"/>
      <c r="EIK83" s="167"/>
      <c r="EIL83" s="168"/>
      <c r="EIM83" s="168"/>
      <c r="EIN83" s="168"/>
      <c r="EIO83" s="167"/>
      <c r="EIP83" s="168"/>
      <c r="EIQ83" s="168"/>
      <c r="EIR83" s="168"/>
      <c r="EIS83" s="167"/>
      <c r="EIT83" s="168"/>
      <c r="EIU83" s="168"/>
      <c r="EIV83" s="168"/>
      <c r="EIW83" s="167"/>
      <c r="EIX83" s="168"/>
      <c r="EIY83" s="168"/>
      <c r="EIZ83" s="168"/>
      <c r="EJA83" s="167"/>
      <c r="EJB83" s="168"/>
      <c r="EJC83" s="168"/>
      <c r="EJD83" s="168"/>
      <c r="EJE83" s="167"/>
      <c r="EJF83" s="168"/>
      <c r="EJG83" s="168"/>
      <c r="EJH83" s="168"/>
      <c r="EJI83" s="167"/>
      <c r="EJJ83" s="168"/>
      <c r="EJK83" s="168"/>
      <c r="EJL83" s="168"/>
      <c r="EJM83" s="167"/>
      <c r="EJN83" s="168"/>
      <c r="EJO83" s="168"/>
      <c r="EJP83" s="168"/>
      <c r="EJQ83" s="167"/>
      <c r="EJR83" s="168"/>
      <c r="EJS83" s="168"/>
      <c r="EJT83" s="168"/>
      <c r="EJU83" s="167"/>
      <c r="EJV83" s="168"/>
      <c r="EJW83" s="168"/>
      <c r="EJX83" s="168"/>
      <c r="EJY83" s="167"/>
      <c r="EJZ83" s="168"/>
      <c r="EKA83" s="168"/>
      <c r="EKB83" s="168"/>
      <c r="EKC83" s="167"/>
      <c r="EKD83" s="168"/>
      <c r="EKE83" s="168"/>
      <c r="EKF83" s="168"/>
      <c r="EKG83" s="167"/>
      <c r="EKH83" s="168"/>
      <c r="EKI83" s="168"/>
      <c r="EKJ83" s="168"/>
      <c r="EKK83" s="167"/>
      <c r="EKL83" s="168"/>
      <c r="EKM83" s="168"/>
      <c r="EKN83" s="168"/>
      <c r="EKO83" s="167"/>
      <c r="EKP83" s="168"/>
      <c r="EKQ83" s="168"/>
      <c r="EKR83" s="168"/>
      <c r="EKS83" s="167"/>
      <c r="EKT83" s="168"/>
      <c r="EKU83" s="168"/>
      <c r="EKV83" s="168"/>
      <c r="EKW83" s="167"/>
      <c r="EKX83" s="168"/>
      <c r="EKY83" s="168"/>
      <c r="EKZ83" s="168"/>
      <c r="ELA83" s="167"/>
      <c r="ELB83" s="168"/>
      <c r="ELC83" s="168"/>
      <c r="ELD83" s="168"/>
      <c r="ELE83" s="167"/>
      <c r="ELF83" s="168"/>
      <c r="ELG83" s="168"/>
      <c r="ELH83" s="168"/>
      <c r="ELI83" s="167"/>
      <c r="ELJ83" s="168"/>
      <c r="ELK83" s="168"/>
      <c r="ELL83" s="168"/>
      <c r="ELM83" s="167"/>
      <c r="ELN83" s="168"/>
      <c r="ELO83" s="168"/>
      <c r="ELP83" s="168"/>
      <c r="ELQ83" s="167"/>
      <c r="ELR83" s="168"/>
      <c r="ELS83" s="168"/>
      <c r="ELT83" s="168"/>
      <c r="ELU83" s="167"/>
      <c r="ELV83" s="168"/>
      <c r="ELW83" s="168"/>
      <c r="ELX83" s="168"/>
      <c r="ELY83" s="167"/>
      <c r="ELZ83" s="168"/>
      <c r="EMA83" s="168"/>
      <c r="EMB83" s="168"/>
      <c r="EMC83" s="167"/>
      <c r="EMD83" s="168"/>
      <c r="EME83" s="168"/>
      <c r="EMF83" s="168"/>
      <c r="EMG83" s="167"/>
      <c r="EMH83" s="168"/>
      <c r="EMI83" s="168"/>
      <c r="EMJ83" s="168"/>
      <c r="EMK83" s="167"/>
      <c r="EML83" s="168"/>
      <c r="EMM83" s="168"/>
      <c r="EMN83" s="168"/>
      <c r="EMO83" s="167"/>
      <c r="EMP83" s="168"/>
      <c r="EMQ83" s="168"/>
      <c r="EMR83" s="168"/>
      <c r="EMS83" s="167"/>
      <c r="EMT83" s="168"/>
      <c r="EMU83" s="168"/>
      <c r="EMV83" s="168"/>
      <c r="EMW83" s="167"/>
      <c r="EMX83" s="168"/>
      <c r="EMY83" s="168"/>
      <c r="EMZ83" s="168"/>
      <c r="ENA83" s="167"/>
      <c r="ENB83" s="168"/>
      <c r="ENC83" s="168"/>
      <c r="END83" s="168"/>
      <c r="ENE83" s="167"/>
      <c r="ENF83" s="168"/>
      <c r="ENG83" s="168"/>
      <c r="ENH83" s="168"/>
      <c r="ENI83" s="167"/>
      <c r="ENJ83" s="168"/>
      <c r="ENK83" s="168"/>
      <c r="ENL83" s="168"/>
      <c r="ENM83" s="167"/>
      <c r="ENN83" s="168"/>
      <c r="ENO83" s="168"/>
      <c r="ENP83" s="168"/>
      <c r="ENQ83" s="167"/>
      <c r="ENR83" s="168"/>
      <c r="ENS83" s="168"/>
      <c r="ENT83" s="168"/>
      <c r="ENU83" s="167"/>
      <c r="ENV83" s="168"/>
      <c r="ENW83" s="168"/>
      <c r="ENX83" s="168"/>
      <c r="ENY83" s="167"/>
      <c r="ENZ83" s="168"/>
      <c r="EOA83" s="168"/>
      <c r="EOB83" s="168"/>
      <c r="EOC83" s="167"/>
      <c r="EOD83" s="168"/>
      <c r="EOE83" s="168"/>
      <c r="EOF83" s="168"/>
      <c r="EOG83" s="167"/>
      <c r="EOH83" s="168"/>
      <c r="EOI83" s="168"/>
      <c r="EOJ83" s="168"/>
      <c r="EOK83" s="167"/>
      <c r="EOL83" s="168"/>
      <c r="EOM83" s="168"/>
      <c r="EON83" s="168"/>
      <c r="EOO83" s="167"/>
      <c r="EOP83" s="168"/>
      <c r="EOQ83" s="168"/>
      <c r="EOR83" s="168"/>
      <c r="EOS83" s="167"/>
      <c r="EOT83" s="168"/>
      <c r="EOU83" s="168"/>
      <c r="EOV83" s="168"/>
      <c r="EOW83" s="167"/>
      <c r="EOX83" s="168"/>
      <c r="EOY83" s="168"/>
      <c r="EOZ83" s="168"/>
      <c r="EPA83" s="167"/>
      <c r="EPB83" s="168"/>
      <c r="EPC83" s="168"/>
      <c r="EPD83" s="168"/>
      <c r="EPE83" s="167"/>
      <c r="EPF83" s="168"/>
      <c r="EPG83" s="168"/>
      <c r="EPH83" s="168"/>
      <c r="EPI83" s="167"/>
      <c r="EPJ83" s="168"/>
      <c r="EPK83" s="168"/>
      <c r="EPL83" s="168"/>
      <c r="EPM83" s="167"/>
      <c r="EPN83" s="168"/>
      <c r="EPO83" s="168"/>
      <c r="EPP83" s="168"/>
      <c r="EPQ83" s="167"/>
      <c r="EPR83" s="168"/>
      <c r="EPS83" s="168"/>
      <c r="EPT83" s="168"/>
      <c r="EPU83" s="167"/>
      <c r="EPV83" s="168"/>
      <c r="EPW83" s="168"/>
      <c r="EPX83" s="168"/>
      <c r="EPY83" s="167"/>
      <c r="EPZ83" s="168"/>
      <c r="EQA83" s="168"/>
      <c r="EQB83" s="168"/>
      <c r="EQC83" s="167"/>
      <c r="EQD83" s="168"/>
      <c r="EQE83" s="168"/>
      <c r="EQF83" s="168"/>
      <c r="EQG83" s="167"/>
      <c r="EQH83" s="168"/>
      <c r="EQI83" s="168"/>
      <c r="EQJ83" s="168"/>
      <c r="EQK83" s="167"/>
      <c r="EQL83" s="168"/>
      <c r="EQM83" s="168"/>
      <c r="EQN83" s="168"/>
      <c r="EQO83" s="167"/>
      <c r="EQP83" s="168"/>
      <c r="EQQ83" s="168"/>
      <c r="EQR83" s="168"/>
      <c r="EQS83" s="167"/>
      <c r="EQT83" s="168"/>
      <c r="EQU83" s="168"/>
      <c r="EQV83" s="168"/>
      <c r="EQW83" s="167"/>
      <c r="EQX83" s="168"/>
      <c r="EQY83" s="168"/>
      <c r="EQZ83" s="168"/>
      <c r="ERA83" s="167"/>
      <c r="ERB83" s="168"/>
      <c r="ERC83" s="168"/>
      <c r="ERD83" s="168"/>
      <c r="ERE83" s="167"/>
      <c r="ERF83" s="168"/>
      <c r="ERG83" s="168"/>
      <c r="ERH83" s="168"/>
      <c r="ERI83" s="167"/>
      <c r="ERJ83" s="168"/>
      <c r="ERK83" s="168"/>
      <c r="ERL83" s="168"/>
      <c r="ERM83" s="167"/>
      <c r="ERN83" s="168"/>
      <c r="ERO83" s="168"/>
      <c r="ERP83" s="168"/>
      <c r="ERQ83" s="167"/>
      <c r="ERR83" s="168"/>
      <c r="ERS83" s="168"/>
      <c r="ERT83" s="168"/>
      <c r="ERU83" s="167"/>
      <c r="ERV83" s="168"/>
      <c r="ERW83" s="168"/>
      <c r="ERX83" s="168"/>
      <c r="ERY83" s="167"/>
      <c r="ERZ83" s="168"/>
      <c r="ESA83" s="168"/>
      <c r="ESB83" s="168"/>
      <c r="ESC83" s="167"/>
      <c r="ESD83" s="168"/>
      <c r="ESE83" s="168"/>
      <c r="ESF83" s="168"/>
      <c r="ESG83" s="167"/>
      <c r="ESH83" s="168"/>
      <c r="ESI83" s="168"/>
      <c r="ESJ83" s="168"/>
      <c r="ESK83" s="167"/>
      <c r="ESL83" s="168"/>
      <c r="ESM83" s="168"/>
      <c r="ESN83" s="168"/>
      <c r="ESO83" s="167"/>
      <c r="ESP83" s="168"/>
      <c r="ESQ83" s="168"/>
      <c r="ESR83" s="168"/>
      <c r="ESS83" s="167"/>
      <c r="EST83" s="168"/>
      <c r="ESU83" s="168"/>
      <c r="ESV83" s="168"/>
      <c r="ESW83" s="167"/>
      <c r="ESX83" s="168"/>
      <c r="ESY83" s="168"/>
      <c r="ESZ83" s="168"/>
      <c r="ETA83" s="167"/>
      <c r="ETB83" s="168"/>
      <c r="ETC83" s="168"/>
      <c r="ETD83" s="168"/>
      <c r="ETE83" s="167"/>
      <c r="ETF83" s="168"/>
      <c r="ETG83" s="168"/>
      <c r="ETH83" s="168"/>
      <c r="ETI83" s="167"/>
      <c r="ETJ83" s="168"/>
      <c r="ETK83" s="168"/>
      <c r="ETL83" s="168"/>
      <c r="ETM83" s="167"/>
      <c r="ETN83" s="168"/>
      <c r="ETO83" s="168"/>
      <c r="ETP83" s="168"/>
      <c r="ETQ83" s="167"/>
      <c r="ETR83" s="168"/>
      <c r="ETS83" s="168"/>
      <c r="ETT83" s="168"/>
      <c r="ETU83" s="167"/>
      <c r="ETV83" s="168"/>
      <c r="ETW83" s="168"/>
      <c r="ETX83" s="168"/>
      <c r="ETY83" s="167"/>
      <c r="ETZ83" s="168"/>
      <c r="EUA83" s="168"/>
      <c r="EUB83" s="168"/>
      <c r="EUC83" s="167"/>
      <c r="EUD83" s="168"/>
      <c r="EUE83" s="168"/>
      <c r="EUF83" s="168"/>
      <c r="EUG83" s="167"/>
      <c r="EUH83" s="168"/>
      <c r="EUI83" s="168"/>
      <c r="EUJ83" s="168"/>
      <c r="EUK83" s="167"/>
      <c r="EUL83" s="168"/>
      <c r="EUM83" s="168"/>
      <c r="EUN83" s="168"/>
      <c r="EUO83" s="167"/>
      <c r="EUP83" s="168"/>
      <c r="EUQ83" s="168"/>
      <c r="EUR83" s="168"/>
      <c r="EUS83" s="167"/>
      <c r="EUT83" s="168"/>
      <c r="EUU83" s="168"/>
      <c r="EUV83" s="168"/>
      <c r="EUW83" s="167"/>
      <c r="EUX83" s="168"/>
      <c r="EUY83" s="168"/>
      <c r="EUZ83" s="168"/>
      <c r="EVA83" s="167"/>
      <c r="EVB83" s="168"/>
      <c r="EVC83" s="168"/>
      <c r="EVD83" s="168"/>
      <c r="EVE83" s="167"/>
      <c r="EVF83" s="168"/>
      <c r="EVG83" s="168"/>
      <c r="EVH83" s="168"/>
      <c r="EVI83" s="167"/>
      <c r="EVJ83" s="168"/>
      <c r="EVK83" s="168"/>
      <c r="EVL83" s="168"/>
      <c r="EVM83" s="167"/>
      <c r="EVN83" s="168"/>
      <c r="EVO83" s="168"/>
      <c r="EVP83" s="168"/>
      <c r="EVQ83" s="167"/>
      <c r="EVR83" s="168"/>
      <c r="EVS83" s="168"/>
      <c r="EVT83" s="168"/>
      <c r="EVU83" s="167"/>
      <c r="EVV83" s="168"/>
      <c r="EVW83" s="168"/>
      <c r="EVX83" s="168"/>
      <c r="EVY83" s="167"/>
      <c r="EVZ83" s="168"/>
      <c r="EWA83" s="168"/>
      <c r="EWB83" s="168"/>
      <c r="EWC83" s="167"/>
      <c r="EWD83" s="168"/>
      <c r="EWE83" s="168"/>
      <c r="EWF83" s="168"/>
      <c r="EWG83" s="167"/>
      <c r="EWH83" s="168"/>
      <c r="EWI83" s="168"/>
      <c r="EWJ83" s="168"/>
      <c r="EWK83" s="167"/>
      <c r="EWL83" s="168"/>
      <c r="EWM83" s="168"/>
      <c r="EWN83" s="168"/>
      <c r="EWO83" s="167"/>
      <c r="EWP83" s="168"/>
      <c r="EWQ83" s="168"/>
      <c r="EWR83" s="168"/>
      <c r="EWS83" s="167"/>
      <c r="EWT83" s="168"/>
      <c r="EWU83" s="168"/>
      <c r="EWV83" s="168"/>
      <c r="EWW83" s="167"/>
      <c r="EWX83" s="168"/>
      <c r="EWY83" s="168"/>
      <c r="EWZ83" s="168"/>
      <c r="EXA83" s="167"/>
      <c r="EXB83" s="168"/>
      <c r="EXC83" s="168"/>
      <c r="EXD83" s="168"/>
      <c r="EXE83" s="167"/>
      <c r="EXF83" s="168"/>
      <c r="EXG83" s="168"/>
      <c r="EXH83" s="168"/>
      <c r="EXI83" s="167"/>
      <c r="EXJ83" s="168"/>
      <c r="EXK83" s="168"/>
      <c r="EXL83" s="168"/>
      <c r="EXM83" s="167"/>
      <c r="EXN83" s="168"/>
      <c r="EXO83" s="168"/>
      <c r="EXP83" s="168"/>
      <c r="EXQ83" s="167"/>
      <c r="EXR83" s="168"/>
      <c r="EXS83" s="168"/>
      <c r="EXT83" s="168"/>
      <c r="EXU83" s="167"/>
      <c r="EXV83" s="168"/>
      <c r="EXW83" s="168"/>
      <c r="EXX83" s="168"/>
      <c r="EXY83" s="167"/>
      <c r="EXZ83" s="168"/>
      <c r="EYA83" s="168"/>
      <c r="EYB83" s="168"/>
      <c r="EYC83" s="167"/>
      <c r="EYD83" s="168"/>
      <c r="EYE83" s="168"/>
      <c r="EYF83" s="168"/>
      <c r="EYG83" s="167"/>
      <c r="EYH83" s="168"/>
      <c r="EYI83" s="168"/>
      <c r="EYJ83" s="168"/>
      <c r="EYK83" s="167"/>
      <c r="EYL83" s="168"/>
      <c r="EYM83" s="168"/>
      <c r="EYN83" s="168"/>
      <c r="EYO83" s="167"/>
      <c r="EYP83" s="168"/>
      <c r="EYQ83" s="168"/>
      <c r="EYR83" s="168"/>
      <c r="EYS83" s="167"/>
      <c r="EYT83" s="168"/>
      <c r="EYU83" s="168"/>
      <c r="EYV83" s="168"/>
      <c r="EYW83" s="167"/>
      <c r="EYX83" s="168"/>
      <c r="EYY83" s="168"/>
      <c r="EYZ83" s="168"/>
      <c r="EZA83" s="167"/>
      <c r="EZB83" s="168"/>
      <c r="EZC83" s="168"/>
      <c r="EZD83" s="168"/>
      <c r="EZE83" s="167"/>
      <c r="EZF83" s="168"/>
      <c r="EZG83" s="168"/>
      <c r="EZH83" s="168"/>
      <c r="EZI83" s="167"/>
      <c r="EZJ83" s="168"/>
      <c r="EZK83" s="168"/>
      <c r="EZL83" s="168"/>
      <c r="EZM83" s="167"/>
      <c r="EZN83" s="168"/>
      <c r="EZO83" s="168"/>
      <c r="EZP83" s="168"/>
      <c r="EZQ83" s="167"/>
      <c r="EZR83" s="168"/>
      <c r="EZS83" s="168"/>
      <c r="EZT83" s="168"/>
      <c r="EZU83" s="167"/>
      <c r="EZV83" s="168"/>
      <c r="EZW83" s="168"/>
      <c r="EZX83" s="168"/>
      <c r="EZY83" s="167"/>
      <c r="EZZ83" s="168"/>
      <c r="FAA83" s="168"/>
      <c r="FAB83" s="168"/>
      <c r="FAC83" s="167"/>
      <c r="FAD83" s="168"/>
      <c r="FAE83" s="168"/>
      <c r="FAF83" s="168"/>
      <c r="FAG83" s="167"/>
      <c r="FAH83" s="168"/>
      <c r="FAI83" s="168"/>
      <c r="FAJ83" s="168"/>
      <c r="FAK83" s="167"/>
      <c r="FAL83" s="168"/>
      <c r="FAM83" s="168"/>
      <c r="FAN83" s="168"/>
      <c r="FAO83" s="167"/>
      <c r="FAP83" s="168"/>
      <c r="FAQ83" s="168"/>
      <c r="FAR83" s="168"/>
      <c r="FAS83" s="167"/>
      <c r="FAT83" s="168"/>
      <c r="FAU83" s="168"/>
      <c r="FAV83" s="168"/>
      <c r="FAW83" s="167"/>
      <c r="FAX83" s="168"/>
      <c r="FAY83" s="168"/>
      <c r="FAZ83" s="168"/>
      <c r="FBA83" s="167"/>
      <c r="FBB83" s="168"/>
      <c r="FBC83" s="168"/>
      <c r="FBD83" s="168"/>
      <c r="FBE83" s="167"/>
      <c r="FBF83" s="168"/>
      <c r="FBG83" s="168"/>
      <c r="FBH83" s="168"/>
      <c r="FBI83" s="167"/>
      <c r="FBJ83" s="168"/>
      <c r="FBK83" s="168"/>
      <c r="FBL83" s="168"/>
      <c r="FBM83" s="167"/>
      <c r="FBN83" s="168"/>
      <c r="FBO83" s="168"/>
      <c r="FBP83" s="168"/>
      <c r="FBQ83" s="167"/>
      <c r="FBR83" s="168"/>
      <c r="FBS83" s="168"/>
      <c r="FBT83" s="168"/>
      <c r="FBU83" s="167"/>
      <c r="FBV83" s="168"/>
      <c r="FBW83" s="168"/>
      <c r="FBX83" s="168"/>
      <c r="FBY83" s="167"/>
      <c r="FBZ83" s="168"/>
      <c r="FCA83" s="168"/>
      <c r="FCB83" s="168"/>
      <c r="FCC83" s="167"/>
      <c r="FCD83" s="168"/>
      <c r="FCE83" s="168"/>
      <c r="FCF83" s="168"/>
      <c r="FCG83" s="167"/>
      <c r="FCH83" s="168"/>
      <c r="FCI83" s="168"/>
      <c r="FCJ83" s="168"/>
      <c r="FCK83" s="167"/>
      <c r="FCL83" s="168"/>
      <c r="FCM83" s="168"/>
      <c r="FCN83" s="168"/>
      <c r="FCO83" s="167"/>
      <c r="FCP83" s="168"/>
      <c r="FCQ83" s="168"/>
      <c r="FCR83" s="168"/>
      <c r="FCS83" s="167"/>
      <c r="FCT83" s="168"/>
      <c r="FCU83" s="168"/>
      <c r="FCV83" s="168"/>
      <c r="FCW83" s="167"/>
      <c r="FCX83" s="168"/>
      <c r="FCY83" s="168"/>
      <c r="FCZ83" s="168"/>
      <c r="FDA83" s="167"/>
      <c r="FDB83" s="168"/>
      <c r="FDC83" s="168"/>
      <c r="FDD83" s="168"/>
      <c r="FDE83" s="167"/>
      <c r="FDF83" s="168"/>
      <c r="FDG83" s="168"/>
      <c r="FDH83" s="168"/>
      <c r="FDI83" s="167"/>
      <c r="FDJ83" s="168"/>
      <c r="FDK83" s="168"/>
      <c r="FDL83" s="168"/>
      <c r="FDM83" s="167"/>
      <c r="FDN83" s="168"/>
      <c r="FDO83" s="168"/>
      <c r="FDP83" s="168"/>
      <c r="FDQ83" s="167"/>
      <c r="FDR83" s="168"/>
      <c r="FDS83" s="168"/>
      <c r="FDT83" s="168"/>
      <c r="FDU83" s="167"/>
      <c r="FDV83" s="168"/>
      <c r="FDW83" s="168"/>
      <c r="FDX83" s="168"/>
      <c r="FDY83" s="167"/>
      <c r="FDZ83" s="168"/>
      <c r="FEA83" s="168"/>
      <c r="FEB83" s="168"/>
      <c r="FEC83" s="167"/>
      <c r="FED83" s="168"/>
      <c r="FEE83" s="168"/>
      <c r="FEF83" s="168"/>
      <c r="FEG83" s="167"/>
      <c r="FEH83" s="168"/>
      <c r="FEI83" s="168"/>
      <c r="FEJ83" s="168"/>
      <c r="FEK83" s="167"/>
      <c r="FEL83" s="168"/>
      <c r="FEM83" s="168"/>
      <c r="FEN83" s="168"/>
      <c r="FEO83" s="167"/>
      <c r="FEP83" s="168"/>
      <c r="FEQ83" s="168"/>
      <c r="FER83" s="168"/>
      <c r="FES83" s="167"/>
      <c r="FET83" s="168"/>
      <c r="FEU83" s="168"/>
      <c r="FEV83" s="168"/>
      <c r="FEW83" s="167"/>
      <c r="FEX83" s="168"/>
      <c r="FEY83" s="168"/>
      <c r="FEZ83" s="168"/>
      <c r="FFA83" s="167"/>
      <c r="FFB83" s="168"/>
      <c r="FFC83" s="168"/>
      <c r="FFD83" s="168"/>
      <c r="FFE83" s="167"/>
      <c r="FFF83" s="168"/>
      <c r="FFG83" s="168"/>
      <c r="FFH83" s="168"/>
      <c r="FFI83" s="167"/>
      <c r="FFJ83" s="168"/>
      <c r="FFK83" s="168"/>
      <c r="FFL83" s="168"/>
      <c r="FFM83" s="167"/>
      <c r="FFN83" s="168"/>
      <c r="FFO83" s="168"/>
      <c r="FFP83" s="168"/>
      <c r="FFQ83" s="167"/>
      <c r="FFR83" s="168"/>
      <c r="FFS83" s="168"/>
      <c r="FFT83" s="168"/>
      <c r="FFU83" s="167"/>
      <c r="FFV83" s="168"/>
      <c r="FFW83" s="168"/>
      <c r="FFX83" s="168"/>
      <c r="FFY83" s="167"/>
      <c r="FFZ83" s="168"/>
      <c r="FGA83" s="168"/>
      <c r="FGB83" s="168"/>
      <c r="FGC83" s="167"/>
      <c r="FGD83" s="168"/>
      <c r="FGE83" s="168"/>
      <c r="FGF83" s="168"/>
      <c r="FGG83" s="167"/>
      <c r="FGH83" s="168"/>
      <c r="FGI83" s="168"/>
      <c r="FGJ83" s="168"/>
      <c r="FGK83" s="167"/>
      <c r="FGL83" s="168"/>
      <c r="FGM83" s="168"/>
      <c r="FGN83" s="168"/>
      <c r="FGO83" s="167"/>
      <c r="FGP83" s="168"/>
      <c r="FGQ83" s="168"/>
      <c r="FGR83" s="168"/>
      <c r="FGS83" s="167"/>
      <c r="FGT83" s="168"/>
      <c r="FGU83" s="168"/>
      <c r="FGV83" s="168"/>
      <c r="FGW83" s="167"/>
      <c r="FGX83" s="168"/>
      <c r="FGY83" s="168"/>
      <c r="FGZ83" s="168"/>
      <c r="FHA83" s="167"/>
      <c r="FHB83" s="168"/>
      <c r="FHC83" s="168"/>
      <c r="FHD83" s="168"/>
      <c r="FHE83" s="167"/>
      <c r="FHF83" s="168"/>
      <c r="FHG83" s="168"/>
      <c r="FHH83" s="168"/>
      <c r="FHI83" s="167"/>
      <c r="FHJ83" s="168"/>
      <c r="FHK83" s="168"/>
      <c r="FHL83" s="168"/>
      <c r="FHM83" s="167"/>
      <c r="FHN83" s="168"/>
      <c r="FHO83" s="168"/>
      <c r="FHP83" s="168"/>
      <c r="FHQ83" s="167"/>
      <c r="FHR83" s="168"/>
      <c r="FHS83" s="168"/>
      <c r="FHT83" s="168"/>
      <c r="FHU83" s="167"/>
      <c r="FHV83" s="168"/>
      <c r="FHW83" s="168"/>
      <c r="FHX83" s="168"/>
      <c r="FHY83" s="167"/>
      <c r="FHZ83" s="168"/>
      <c r="FIA83" s="168"/>
      <c r="FIB83" s="168"/>
      <c r="FIC83" s="167"/>
      <c r="FID83" s="168"/>
      <c r="FIE83" s="168"/>
      <c r="FIF83" s="168"/>
      <c r="FIG83" s="167"/>
      <c r="FIH83" s="168"/>
      <c r="FII83" s="168"/>
      <c r="FIJ83" s="168"/>
      <c r="FIK83" s="167"/>
      <c r="FIL83" s="168"/>
      <c r="FIM83" s="168"/>
      <c r="FIN83" s="168"/>
      <c r="FIO83" s="167"/>
      <c r="FIP83" s="168"/>
      <c r="FIQ83" s="168"/>
      <c r="FIR83" s="168"/>
      <c r="FIS83" s="167"/>
      <c r="FIT83" s="168"/>
      <c r="FIU83" s="168"/>
      <c r="FIV83" s="168"/>
      <c r="FIW83" s="167"/>
      <c r="FIX83" s="168"/>
      <c r="FIY83" s="168"/>
      <c r="FIZ83" s="168"/>
      <c r="FJA83" s="167"/>
      <c r="FJB83" s="168"/>
      <c r="FJC83" s="168"/>
      <c r="FJD83" s="168"/>
      <c r="FJE83" s="167"/>
      <c r="FJF83" s="168"/>
      <c r="FJG83" s="168"/>
      <c r="FJH83" s="168"/>
      <c r="FJI83" s="167"/>
      <c r="FJJ83" s="168"/>
      <c r="FJK83" s="168"/>
      <c r="FJL83" s="168"/>
      <c r="FJM83" s="167"/>
      <c r="FJN83" s="168"/>
      <c r="FJO83" s="168"/>
      <c r="FJP83" s="168"/>
      <c r="FJQ83" s="167"/>
      <c r="FJR83" s="168"/>
      <c r="FJS83" s="168"/>
      <c r="FJT83" s="168"/>
      <c r="FJU83" s="167"/>
      <c r="FJV83" s="168"/>
      <c r="FJW83" s="168"/>
      <c r="FJX83" s="168"/>
      <c r="FJY83" s="167"/>
      <c r="FJZ83" s="168"/>
      <c r="FKA83" s="168"/>
      <c r="FKB83" s="168"/>
      <c r="FKC83" s="167"/>
      <c r="FKD83" s="168"/>
      <c r="FKE83" s="168"/>
      <c r="FKF83" s="168"/>
      <c r="FKG83" s="167"/>
      <c r="FKH83" s="168"/>
      <c r="FKI83" s="168"/>
      <c r="FKJ83" s="168"/>
      <c r="FKK83" s="167"/>
      <c r="FKL83" s="168"/>
      <c r="FKM83" s="168"/>
      <c r="FKN83" s="168"/>
      <c r="FKO83" s="167"/>
      <c r="FKP83" s="168"/>
      <c r="FKQ83" s="168"/>
      <c r="FKR83" s="168"/>
      <c r="FKS83" s="167"/>
      <c r="FKT83" s="168"/>
      <c r="FKU83" s="168"/>
      <c r="FKV83" s="168"/>
      <c r="FKW83" s="167"/>
      <c r="FKX83" s="168"/>
      <c r="FKY83" s="168"/>
      <c r="FKZ83" s="168"/>
      <c r="FLA83" s="167"/>
      <c r="FLB83" s="168"/>
      <c r="FLC83" s="168"/>
      <c r="FLD83" s="168"/>
      <c r="FLE83" s="167"/>
      <c r="FLF83" s="168"/>
      <c r="FLG83" s="168"/>
      <c r="FLH83" s="168"/>
      <c r="FLI83" s="167"/>
      <c r="FLJ83" s="168"/>
      <c r="FLK83" s="168"/>
      <c r="FLL83" s="168"/>
      <c r="FLM83" s="167"/>
      <c r="FLN83" s="168"/>
      <c r="FLO83" s="168"/>
      <c r="FLP83" s="168"/>
      <c r="FLQ83" s="167"/>
      <c r="FLR83" s="168"/>
      <c r="FLS83" s="168"/>
      <c r="FLT83" s="168"/>
      <c r="FLU83" s="167"/>
      <c r="FLV83" s="168"/>
      <c r="FLW83" s="168"/>
      <c r="FLX83" s="168"/>
      <c r="FLY83" s="167"/>
      <c r="FLZ83" s="168"/>
      <c r="FMA83" s="168"/>
      <c r="FMB83" s="168"/>
      <c r="FMC83" s="167"/>
      <c r="FMD83" s="168"/>
      <c r="FME83" s="168"/>
      <c r="FMF83" s="168"/>
      <c r="FMG83" s="167"/>
      <c r="FMH83" s="168"/>
      <c r="FMI83" s="168"/>
      <c r="FMJ83" s="168"/>
      <c r="FMK83" s="167"/>
      <c r="FML83" s="168"/>
      <c r="FMM83" s="168"/>
      <c r="FMN83" s="168"/>
      <c r="FMO83" s="167"/>
      <c r="FMP83" s="168"/>
      <c r="FMQ83" s="168"/>
      <c r="FMR83" s="168"/>
      <c r="FMS83" s="167"/>
      <c r="FMT83" s="168"/>
      <c r="FMU83" s="168"/>
      <c r="FMV83" s="168"/>
      <c r="FMW83" s="167"/>
      <c r="FMX83" s="168"/>
      <c r="FMY83" s="168"/>
      <c r="FMZ83" s="168"/>
      <c r="FNA83" s="167"/>
      <c r="FNB83" s="168"/>
      <c r="FNC83" s="168"/>
      <c r="FND83" s="168"/>
      <c r="FNE83" s="167"/>
      <c r="FNF83" s="168"/>
      <c r="FNG83" s="168"/>
      <c r="FNH83" s="168"/>
      <c r="FNI83" s="167"/>
      <c r="FNJ83" s="168"/>
      <c r="FNK83" s="168"/>
      <c r="FNL83" s="168"/>
      <c r="FNM83" s="167"/>
      <c r="FNN83" s="168"/>
      <c r="FNO83" s="168"/>
      <c r="FNP83" s="168"/>
      <c r="FNQ83" s="167"/>
      <c r="FNR83" s="168"/>
      <c r="FNS83" s="168"/>
      <c r="FNT83" s="168"/>
      <c r="FNU83" s="167"/>
      <c r="FNV83" s="168"/>
      <c r="FNW83" s="168"/>
      <c r="FNX83" s="168"/>
      <c r="FNY83" s="167"/>
      <c r="FNZ83" s="168"/>
      <c r="FOA83" s="168"/>
      <c r="FOB83" s="168"/>
      <c r="FOC83" s="167"/>
      <c r="FOD83" s="168"/>
      <c r="FOE83" s="168"/>
      <c r="FOF83" s="168"/>
      <c r="FOG83" s="167"/>
      <c r="FOH83" s="168"/>
      <c r="FOI83" s="168"/>
      <c r="FOJ83" s="168"/>
      <c r="FOK83" s="167"/>
      <c r="FOL83" s="168"/>
      <c r="FOM83" s="168"/>
      <c r="FON83" s="168"/>
      <c r="FOO83" s="167"/>
      <c r="FOP83" s="168"/>
      <c r="FOQ83" s="168"/>
      <c r="FOR83" s="168"/>
      <c r="FOS83" s="167"/>
      <c r="FOT83" s="168"/>
      <c r="FOU83" s="168"/>
      <c r="FOV83" s="168"/>
      <c r="FOW83" s="167"/>
      <c r="FOX83" s="168"/>
      <c r="FOY83" s="168"/>
      <c r="FOZ83" s="168"/>
      <c r="FPA83" s="167"/>
      <c r="FPB83" s="168"/>
      <c r="FPC83" s="168"/>
      <c r="FPD83" s="168"/>
      <c r="FPE83" s="167"/>
      <c r="FPF83" s="168"/>
      <c r="FPG83" s="168"/>
      <c r="FPH83" s="168"/>
      <c r="FPI83" s="167"/>
      <c r="FPJ83" s="168"/>
      <c r="FPK83" s="168"/>
      <c r="FPL83" s="168"/>
      <c r="FPM83" s="167"/>
      <c r="FPN83" s="168"/>
      <c r="FPO83" s="168"/>
      <c r="FPP83" s="168"/>
      <c r="FPQ83" s="167"/>
      <c r="FPR83" s="168"/>
      <c r="FPS83" s="168"/>
      <c r="FPT83" s="168"/>
      <c r="FPU83" s="167"/>
      <c r="FPV83" s="168"/>
      <c r="FPW83" s="168"/>
      <c r="FPX83" s="168"/>
      <c r="FPY83" s="167"/>
      <c r="FPZ83" s="168"/>
      <c r="FQA83" s="168"/>
      <c r="FQB83" s="168"/>
      <c r="FQC83" s="167"/>
      <c r="FQD83" s="168"/>
      <c r="FQE83" s="168"/>
      <c r="FQF83" s="168"/>
      <c r="FQG83" s="167"/>
      <c r="FQH83" s="168"/>
      <c r="FQI83" s="168"/>
      <c r="FQJ83" s="168"/>
      <c r="FQK83" s="167"/>
      <c r="FQL83" s="168"/>
      <c r="FQM83" s="168"/>
      <c r="FQN83" s="168"/>
      <c r="FQO83" s="167"/>
      <c r="FQP83" s="168"/>
      <c r="FQQ83" s="168"/>
      <c r="FQR83" s="168"/>
      <c r="FQS83" s="167"/>
      <c r="FQT83" s="168"/>
      <c r="FQU83" s="168"/>
      <c r="FQV83" s="168"/>
      <c r="FQW83" s="167"/>
      <c r="FQX83" s="168"/>
      <c r="FQY83" s="168"/>
      <c r="FQZ83" s="168"/>
      <c r="FRA83" s="167"/>
      <c r="FRB83" s="168"/>
      <c r="FRC83" s="168"/>
      <c r="FRD83" s="168"/>
      <c r="FRE83" s="167"/>
      <c r="FRF83" s="168"/>
      <c r="FRG83" s="168"/>
      <c r="FRH83" s="168"/>
      <c r="FRI83" s="167"/>
      <c r="FRJ83" s="168"/>
      <c r="FRK83" s="168"/>
      <c r="FRL83" s="168"/>
      <c r="FRM83" s="167"/>
      <c r="FRN83" s="168"/>
      <c r="FRO83" s="168"/>
      <c r="FRP83" s="168"/>
      <c r="FRQ83" s="167"/>
      <c r="FRR83" s="168"/>
      <c r="FRS83" s="168"/>
      <c r="FRT83" s="168"/>
      <c r="FRU83" s="167"/>
      <c r="FRV83" s="168"/>
      <c r="FRW83" s="168"/>
      <c r="FRX83" s="168"/>
      <c r="FRY83" s="167"/>
      <c r="FRZ83" s="168"/>
      <c r="FSA83" s="168"/>
      <c r="FSB83" s="168"/>
      <c r="FSC83" s="167"/>
      <c r="FSD83" s="168"/>
      <c r="FSE83" s="168"/>
      <c r="FSF83" s="168"/>
      <c r="FSG83" s="167"/>
      <c r="FSH83" s="168"/>
      <c r="FSI83" s="168"/>
      <c r="FSJ83" s="168"/>
      <c r="FSK83" s="167"/>
      <c r="FSL83" s="168"/>
      <c r="FSM83" s="168"/>
      <c r="FSN83" s="168"/>
      <c r="FSO83" s="167"/>
      <c r="FSP83" s="168"/>
      <c r="FSQ83" s="168"/>
      <c r="FSR83" s="168"/>
      <c r="FSS83" s="167"/>
      <c r="FST83" s="168"/>
      <c r="FSU83" s="168"/>
      <c r="FSV83" s="168"/>
      <c r="FSW83" s="167"/>
      <c r="FSX83" s="168"/>
      <c r="FSY83" s="168"/>
      <c r="FSZ83" s="168"/>
      <c r="FTA83" s="167"/>
      <c r="FTB83" s="168"/>
      <c r="FTC83" s="168"/>
      <c r="FTD83" s="168"/>
      <c r="FTE83" s="167"/>
      <c r="FTF83" s="168"/>
      <c r="FTG83" s="168"/>
      <c r="FTH83" s="168"/>
      <c r="FTI83" s="167"/>
      <c r="FTJ83" s="168"/>
      <c r="FTK83" s="168"/>
      <c r="FTL83" s="168"/>
      <c r="FTM83" s="167"/>
      <c r="FTN83" s="168"/>
      <c r="FTO83" s="168"/>
      <c r="FTP83" s="168"/>
      <c r="FTQ83" s="167"/>
      <c r="FTR83" s="168"/>
      <c r="FTS83" s="168"/>
      <c r="FTT83" s="168"/>
      <c r="FTU83" s="167"/>
      <c r="FTV83" s="168"/>
      <c r="FTW83" s="168"/>
      <c r="FTX83" s="168"/>
      <c r="FTY83" s="167"/>
      <c r="FTZ83" s="168"/>
      <c r="FUA83" s="168"/>
      <c r="FUB83" s="168"/>
      <c r="FUC83" s="167"/>
      <c r="FUD83" s="168"/>
      <c r="FUE83" s="168"/>
      <c r="FUF83" s="168"/>
      <c r="FUG83" s="167"/>
      <c r="FUH83" s="168"/>
      <c r="FUI83" s="168"/>
      <c r="FUJ83" s="168"/>
      <c r="FUK83" s="167"/>
      <c r="FUL83" s="168"/>
      <c r="FUM83" s="168"/>
      <c r="FUN83" s="168"/>
      <c r="FUO83" s="167"/>
      <c r="FUP83" s="168"/>
      <c r="FUQ83" s="168"/>
      <c r="FUR83" s="168"/>
      <c r="FUS83" s="167"/>
      <c r="FUT83" s="168"/>
      <c r="FUU83" s="168"/>
      <c r="FUV83" s="168"/>
      <c r="FUW83" s="167"/>
      <c r="FUX83" s="168"/>
      <c r="FUY83" s="168"/>
      <c r="FUZ83" s="168"/>
      <c r="FVA83" s="167"/>
      <c r="FVB83" s="168"/>
      <c r="FVC83" s="168"/>
      <c r="FVD83" s="168"/>
      <c r="FVE83" s="167"/>
      <c r="FVF83" s="168"/>
      <c r="FVG83" s="168"/>
      <c r="FVH83" s="168"/>
      <c r="FVI83" s="167"/>
      <c r="FVJ83" s="168"/>
      <c r="FVK83" s="168"/>
      <c r="FVL83" s="168"/>
      <c r="FVM83" s="167"/>
      <c r="FVN83" s="168"/>
      <c r="FVO83" s="168"/>
      <c r="FVP83" s="168"/>
      <c r="FVQ83" s="167"/>
      <c r="FVR83" s="168"/>
      <c r="FVS83" s="168"/>
      <c r="FVT83" s="168"/>
      <c r="FVU83" s="167"/>
      <c r="FVV83" s="168"/>
      <c r="FVW83" s="168"/>
      <c r="FVX83" s="168"/>
      <c r="FVY83" s="167"/>
      <c r="FVZ83" s="168"/>
      <c r="FWA83" s="168"/>
      <c r="FWB83" s="168"/>
      <c r="FWC83" s="167"/>
      <c r="FWD83" s="168"/>
      <c r="FWE83" s="168"/>
      <c r="FWF83" s="168"/>
      <c r="FWG83" s="167"/>
      <c r="FWH83" s="168"/>
      <c r="FWI83" s="168"/>
      <c r="FWJ83" s="168"/>
      <c r="FWK83" s="167"/>
      <c r="FWL83" s="168"/>
      <c r="FWM83" s="168"/>
      <c r="FWN83" s="168"/>
      <c r="FWO83" s="167"/>
      <c r="FWP83" s="168"/>
      <c r="FWQ83" s="168"/>
      <c r="FWR83" s="168"/>
      <c r="FWS83" s="167"/>
      <c r="FWT83" s="168"/>
      <c r="FWU83" s="168"/>
      <c r="FWV83" s="168"/>
      <c r="FWW83" s="167"/>
      <c r="FWX83" s="168"/>
      <c r="FWY83" s="168"/>
      <c r="FWZ83" s="168"/>
      <c r="FXA83" s="167"/>
      <c r="FXB83" s="168"/>
      <c r="FXC83" s="168"/>
      <c r="FXD83" s="168"/>
      <c r="FXE83" s="167"/>
      <c r="FXF83" s="168"/>
      <c r="FXG83" s="168"/>
      <c r="FXH83" s="168"/>
      <c r="FXI83" s="167"/>
      <c r="FXJ83" s="168"/>
      <c r="FXK83" s="168"/>
      <c r="FXL83" s="168"/>
      <c r="FXM83" s="167"/>
      <c r="FXN83" s="168"/>
      <c r="FXO83" s="168"/>
      <c r="FXP83" s="168"/>
      <c r="FXQ83" s="167"/>
      <c r="FXR83" s="168"/>
      <c r="FXS83" s="168"/>
      <c r="FXT83" s="168"/>
      <c r="FXU83" s="167"/>
      <c r="FXV83" s="168"/>
      <c r="FXW83" s="168"/>
      <c r="FXX83" s="168"/>
      <c r="FXY83" s="167"/>
      <c r="FXZ83" s="168"/>
      <c r="FYA83" s="168"/>
      <c r="FYB83" s="168"/>
      <c r="FYC83" s="167"/>
      <c r="FYD83" s="168"/>
      <c r="FYE83" s="168"/>
      <c r="FYF83" s="168"/>
      <c r="FYG83" s="167"/>
      <c r="FYH83" s="168"/>
      <c r="FYI83" s="168"/>
      <c r="FYJ83" s="168"/>
      <c r="FYK83" s="167"/>
      <c r="FYL83" s="168"/>
      <c r="FYM83" s="168"/>
      <c r="FYN83" s="168"/>
      <c r="FYO83" s="167"/>
      <c r="FYP83" s="168"/>
      <c r="FYQ83" s="168"/>
      <c r="FYR83" s="168"/>
      <c r="FYS83" s="167"/>
      <c r="FYT83" s="168"/>
      <c r="FYU83" s="168"/>
      <c r="FYV83" s="168"/>
      <c r="FYW83" s="167"/>
      <c r="FYX83" s="168"/>
      <c r="FYY83" s="168"/>
      <c r="FYZ83" s="168"/>
      <c r="FZA83" s="167"/>
      <c r="FZB83" s="168"/>
      <c r="FZC83" s="168"/>
      <c r="FZD83" s="168"/>
      <c r="FZE83" s="167"/>
      <c r="FZF83" s="168"/>
      <c r="FZG83" s="168"/>
      <c r="FZH83" s="168"/>
      <c r="FZI83" s="167"/>
      <c r="FZJ83" s="168"/>
      <c r="FZK83" s="168"/>
      <c r="FZL83" s="168"/>
      <c r="FZM83" s="167"/>
      <c r="FZN83" s="168"/>
      <c r="FZO83" s="168"/>
      <c r="FZP83" s="168"/>
      <c r="FZQ83" s="167"/>
      <c r="FZR83" s="168"/>
      <c r="FZS83" s="168"/>
      <c r="FZT83" s="168"/>
      <c r="FZU83" s="167"/>
      <c r="FZV83" s="168"/>
      <c r="FZW83" s="168"/>
      <c r="FZX83" s="168"/>
      <c r="FZY83" s="167"/>
      <c r="FZZ83" s="168"/>
      <c r="GAA83" s="168"/>
      <c r="GAB83" s="168"/>
      <c r="GAC83" s="167"/>
      <c r="GAD83" s="168"/>
      <c r="GAE83" s="168"/>
      <c r="GAF83" s="168"/>
      <c r="GAG83" s="167"/>
      <c r="GAH83" s="168"/>
      <c r="GAI83" s="168"/>
      <c r="GAJ83" s="168"/>
      <c r="GAK83" s="167"/>
      <c r="GAL83" s="168"/>
      <c r="GAM83" s="168"/>
      <c r="GAN83" s="168"/>
      <c r="GAO83" s="167"/>
      <c r="GAP83" s="168"/>
      <c r="GAQ83" s="168"/>
      <c r="GAR83" s="168"/>
      <c r="GAS83" s="167"/>
      <c r="GAT83" s="168"/>
      <c r="GAU83" s="168"/>
      <c r="GAV83" s="168"/>
      <c r="GAW83" s="167"/>
      <c r="GAX83" s="168"/>
      <c r="GAY83" s="168"/>
      <c r="GAZ83" s="168"/>
      <c r="GBA83" s="167"/>
      <c r="GBB83" s="168"/>
      <c r="GBC83" s="168"/>
      <c r="GBD83" s="168"/>
      <c r="GBE83" s="167"/>
      <c r="GBF83" s="168"/>
      <c r="GBG83" s="168"/>
      <c r="GBH83" s="168"/>
      <c r="GBI83" s="167"/>
      <c r="GBJ83" s="168"/>
      <c r="GBK83" s="168"/>
      <c r="GBL83" s="168"/>
      <c r="GBM83" s="167"/>
      <c r="GBN83" s="168"/>
      <c r="GBO83" s="168"/>
      <c r="GBP83" s="168"/>
      <c r="GBQ83" s="167"/>
      <c r="GBR83" s="168"/>
      <c r="GBS83" s="168"/>
      <c r="GBT83" s="168"/>
      <c r="GBU83" s="167"/>
      <c r="GBV83" s="168"/>
      <c r="GBW83" s="168"/>
      <c r="GBX83" s="168"/>
      <c r="GBY83" s="167"/>
      <c r="GBZ83" s="168"/>
      <c r="GCA83" s="168"/>
      <c r="GCB83" s="168"/>
      <c r="GCC83" s="167"/>
      <c r="GCD83" s="168"/>
      <c r="GCE83" s="168"/>
      <c r="GCF83" s="168"/>
      <c r="GCG83" s="167"/>
      <c r="GCH83" s="168"/>
      <c r="GCI83" s="168"/>
      <c r="GCJ83" s="168"/>
      <c r="GCK83" s="167"/>
      <c r="GCL83" s="168"/>
      <c r="GCM83" s="168"/>
      <c r="GCN83" s="168"/>
      <c r="GCO83" s="167"/>
      <c r="GCP83" s="168"/>
      <c r="GCQ83" s="168"/>
      <c r="GCR83" s="168"/>
      <c r="GCS83" s="167"/>
      <c r="GCT83" s="168"/>
      <c r="GCU83" s="168"/>
      <c r="GCV83" s="168"/>
      <c r="GCW83" s="167"/>
      <c r="GCX83" s="168"/>
      <c r="GCY83" s="168"/>
      <c r="GCZ83" s="168"/>
      <c r="GDA83" s="167"/>
      <c r="GDB83" s="168"/>
      <c r="GDC83" s="168"/>
      <c r="GDD83" s="168"/>
      <c r="GDE83" s="167"/>
      <c r="GDF83" s="168"/>
      <c r="GDG83" s="168"/>
      <c r="GDH83" s="168"/>
      <c r="GDI83" s="167"/>
      <c r="GDJ83" s="168"/>
      <c r="GDK83" s="168"/>
      <c r="GDL83" s="168"/>
      <c r="GDM83" s="167"/>
      <c r="GDN83" s="168"/>
      <c r="GDO83" s="168"/>
      <c r="GDP83" s="168"/>
      <c r="GDQ83" s="167"/>
      <c r="GDR83" s="168"/>
      <c r="GDS83" s="168"/>
      <c r="GDT83" s="168"/>
      <c r="GDU83" s="167"/>
      <c r="GDV83" s="168"/>
      <c r="GDW83" s="168"/>
      <c r="GDX83" s="168"/>
      <c r="GDY83" s="167"/>
      <c r="GDZ83" s="168"/>
      <c r="GEA83" s="168"/>
      <c r="GEB83" s="168"/>
      <c r="GEC83" s="167"/>
      <c r="GED83" s="168"/>
      <c r="GEE83" s="168"/>
      <c r="GEF83" s="168"/>
      <c r="GEG83" s="167"/>
      <c r="GEH83" s="168"/>
      <c r="GEI83" s="168"/>
      <c r="GEJ83" s="168"/>
      <c r="GEK83" s="167"/>
      <c r="GEL83" s="168"/>
      <c r="GEM83" s="168"/>
      <c r="GEN83" s="168"/>
      <c r="GEO83" s="167"/>
      <c r="GEP83" s="168"/>
      <c r="GEQ83" s="168"/>
      <c r="GER83" s="168"/>
      <c r="GES83" s="167"/>
      <c r="GET83" s="168"/>
      <c r="GEU83" s="168"/>
      <c r="GEV83" s="168"/>
      <c r="GEW83" s="167"/>
      <c r="GEX83" s="168"/>
      <c r="GEY83" s="168"/>
      <c r="GEZ83" s="168"/>
      <c r="GFA83" s="167"/>
      <c r="GFB83" s="168"/>
      <c r="GFC83" s="168"/>
      <c r="GFD83" s="168"/>
      <c r="GFE83" s="167"/>
      <c r="GFF83" s="168"/>
      <c r="GFG83" s="168"/>
      <c r="GFH83" s="168"/>
      <c r="GFI83" s="167"/>
      <c r="GFJ83" s="168"/>
      <c r="GFK83" s="168"/>
      <c r="GFL83" s="168"/>
      <c r="GFM83" s="167"/>
      <c r="GFN83" s="168"/>
      <c r="GFO83" s="168"/>
      <c r="GFP83" s="168"/>
      <c r="GFQ83" s="167"/>
      <c r="GFR83" s="168"/>
      <c r="GFS83" s="168"/>
      <c r="GFT83" s="168"/>
      <c r="GFU83" s="167"/>
      <c r="GFV83" s="168"/>
      <c r="GFW83" s="168"/>
      <c r="GFX83" s="168"/>
      <c r="GFY83" s="167"/>
      <c r="GFZ83" s="168"/>
      <c r="GGA83" s="168"/>
      <c r="GGB83" s="168"/>
      <c r="GGC83" s="167"/>
      <c r="GGD83" s="168"/>
      <c r="GGE83" s="168"/>
      <c r="GGF83" s="168"/>
      <c r="GGG83" s="167"/>
      <c r="GGH83" s="168"/>
      <c r="GGI83" s="168"/>
      <c r="GGJ83" s="168"/>
      <c r="GGK83" s="167"/>
      <c r="GGL83" s="168"/>
      <c r="GGM83" s="168"/>
      <c r="GGN83" s="168"/>
      <c r="GGO83" s="167"/>
      <c r="GGP83" s="168"/>
      <c r="GGQ83" s="168"/>
      <c r="GGR83" s="168"/>
      <c r="GGS83" s="167"/>
      <c r="GGT83" s="168"/>
      <c r="GGU83" s="168"/>
      <c r="GGV83" s="168"/>
      <c r="GGW83" s="167"/>
      <c r="GGX83" s="168"/>
      <c r="GGY83" s="168"/>
      <c r="GGZ83" s="168"/>
      <c r="GHA83" s="167"/>
      <c r="GHB83" s="168"/>
      <c r="GHC83" s="168"/>
      <c r="GHD83" s="168"/>
      <c r="GHE83" s="167"/>
      <c r="GHF83" s="168"/>
      <c r="GHG83" s="168"/>
      <c r="GHH83" s="168"/>
      <c r="GHI83" s="167"/>
      <c r="GHJ83" s="168"/>
      <c r="GHK83" s="168"/>
      <c r="GHL83" s="168"/>
      <c r="GHM83" s="167"/>
      <c r="GHN83" s="168"/>
      <c r="GHO83" s="168"/>
      <c r="GHP83" s="168"/>
      <c r="GHQ83" s="167"/>
      <c r="GHR83" s="168"/>
      <c r="GHS83" s="168"/>
      <c r="GHT83" s="168"/>
      <c r="GHU83" s="167"/>
      <c r="GHV83" s="168"/>
      <c r="GHW83" s="168"/>
      <c r="GHX83" s="168"/>
      <c r="GHY83" s="167"/>
      <c r="GHZ83" s="168"/>
      <c r="GIA83" s="168"/>
      <c r="GIB83" s="168"/>
      <c r="GIC83" s="167"/>
      <c r="GID83" s="168"/>
      <c r="GIE83" s="168"/>
      <c r="GIF83" s="168"/>
      <c r="GIG83" s="167"/>
      <c r="GIH83" s="168"/>
      <c r="GII83" s="168"/>
      <c r="GIJ83" s="168"/>
      <c r="GIK83" s="167"/>
      <c r="GIL83" s="168"/>
      <c r="GIM83" s="168"/>
      <c r="GIN83" s="168"/>
      <c r="GIO83" s="167"/>
      <c r="GIP83" s="168"/>
      <c r="GIQ83" s="168"/>
      <c r="GIR83" s="168"/>
      <c r="GIS83" s="167"/>
      <c r="GIT83" s="168"/>
      <c r="GIU83" s="168"/>
      <c r="GIV83" s="168"/>
      <c r="GIW83" s="167"/>
      <c r="GIX83" s="168"/>
      <c r="GIY83" s="168"/>
      <c r="GIZ83" s="168"/>
      <c r="GJA83" s="167"/>
      <c r="GJB83" s="168"/>
      <c r="GJC83" s="168"/>
      <c r="GJD83" s="168"/>
      <c r="GJE83" s="167"/>
      <c r="GJF83" s="168"/>
      <c r="GJG83" s="168"/>
      <c r="GJH83" s="168"/>
      <c r="GJI83" s="167"/>
      <c r="GJJ83" s="168"/>
      <c r="GJK83" s="168"/>
      <c r="GJL83" s="168"/>
      <c r="GJM83" s="167"/>
      <c r="GJN83" s="168"/>
      <c r="GJO83" s="168"/>
      <c r="GJP83" s="168"/>
      <c r="GJQ83" s="167"/>
      <c r="GJR83" s="168"/>
      <c r="GJS83" s="168"/>
      <c r="GJT83" s="168"/>
      <c r="GJU83" s="167"/>
      <c r="GJV83" s="168"/>
      <c r="GJW83" s="168"/>
      <c r="GJX83" s="168"/>
      <c r="GJY83" s="167"/>
      <c r="GJZ83" s="168"/>
      <c r="GKA83" s="168"/>
      <c r="GKB83" s="168"/>
      <c r="GKC83" s="167"/>
      <c r="GKD83" s="168"/>
      <c r="GKE83" s="168"/>
      <c r="GKF83" s="168"/>
      <c r="GKG83" s="167"/>
      <c r="GKH83" s="168"/>
      <c r="GKI83" s="168"/>
      <c r="GKJ83" s="168"/>
      <c r="GKK83" s="167"/>
      <c r="GKL83" s="168"/>
      <c r="GKM83" s="168"/>
      <c r="GKN83" s="168"/>
      <c r="GKO83" s="167"/>
      <c r="GKP83" s="168"/>
      <c r="GKQ83" s="168"/>
      <c r="GKR83" s="168"/>
      <c r="GKS83" s="167"/>
      <c r="GKT83" s="168"/>
      <c r="GKU83" s="168"/>
      <c r="GKV83" s="168"/>
      <c r="GKW83" s="167"/>
      <c r="GKX83" s="168"/>
      <c r="GKY83" s="168"/>
      <c r="GKZ83" s="168"/>
      <c r="GLA83" s="167"/>
      <c r="GLB83" s="168"/>
      <c r="GLC83" s="168"/>
      <c r="GLD83" s="168"/>
      <c r="GLE83" s="167"/>
      <c r="GLF83" s="168"/>
      <c r="GLG83" s="168"/>
      <c r="GLH83" s="168"/>
      <c r="GLI83" s="167"/>
      <c r="GLJ83" s="168"/>
      <c r="GLK83" s="168"/>
      <c r="GLL83" s="168"/>
      <c r="GLM83" s="167"/>
      <c r="GLN83" s="168"/>
      <c r="GLO83" s="168"/>
      <c r="GLP83" s="168"/>
      <c r="GLQ83" s="167"/>
      <c r="GLR83" s="168"/>
      <c r="GLS83" s="168"/>
      <c r="GLT83" s="168"/>
      <c r="GLU83" s="167"/>
      <c r="GLV83" s="168"/>
      <c r="GLW83" s="168"/>
      <c r="GLX83" s="168"/>
      <c r="GLY83" s="167"/>
      <c r="GLZ83" s="168"/>
      <c r="GMA83" s="168"/>
      <c r="GMB83" s="168"/>
      <c r="GMC83" s="167"/>
      <c r="GMD83" s="168"/>
      <c r="GME83" s="168"/>
      <c r="GMF83" s="168"/>
      <c r="GMG83" s="167"/>
      <c r="GMH83" s="168"/>
      <c r="GMI83" s="168"/>
      <c r="GMJ83" s="168"/>
      <c r="GMK83" s="167"/>
      <c r="GML83" s="168"/>
      <c r="GMM83" s="168"/>
      <c r="GMN83" s="168"/>
      <c r="GMO83" s="167"/>
      <c r="GMP83" s="168"/>
      <c r="GMQ83" s="168"/>
      <c r="GMR83" s="168"/>
      <c r="GMS83" s="167"/>
      <c r="GMT83" s="168"/>
      <c r="GMU83" s="168"/>
      <c r="GMV83" s="168"/>
      <c r="GMW83" s="167"/>
      <c r="GMX83" s="168"/>
      <c r="GMY83" s="168"/>
      <c r="GMZ83" s="168"/>
      <c r="GNA83" s="167"/>
      <c r="GNB83" s="168"/>
      <c r="GNC83" s="168"/>
      <c r="GND83" s="168"/>
      <c r="GNE83" s="167"/>
      <c r="GNF83" s="168"/>
      <c r="GNG83" s="168"/>
      <c r="GNH83" s="168"/>
      <c r="GNI83" s="167"/>
      <c r="GNJ83" s="168"/>
      <c r="GNK83" s="168"/>
      <c r="GNL83" s="168"/>
      <c r="GNM83" s="167"/>
      <c r="GNN83" s="168"/>
      <c r="GNO83" s="168"/>
      <c r="GNP83" s="168"/>
      <c r="GNQ83" s="167"/>
      <c r="GNR83" s="168"/>
      <c r="GNS83" s="168"/>
      <c r="GNT83" s="168"/>
      <c r="GNU83" s="167"/>
      <c r="GNV83" s="168"/>
      <c r="GNW83" s="168"/>
      <c r="GNX83" s="168"/>
      <c r="GNY83" s="167"/>
      <c r="GNZ83" s="168"/>
      <c r="GOA83" s="168"/>
      <c r="GOB83" s="168"/>
      <c r="GOC83" s="167"/>
      <c r="GOD83" s="168"/>
      <c r="GOE83" s="168"/>
      <c r="GOF83" s="168"/>
      <c r="GOG83" s="167"/>
      <c r="GOH83" s="168"/>
      <c r="GOI83" s="168"/>
      <c r="GOJ83" s="168"/>
      <c r="GOK83" s="167"/>
      <c r="GOL83" s="168"/>
      <c r="GOM83" s="168"/>
      <c r="GON83" s="168"/>
      <c r="GOO83" s="167"/>
      <c r="GOP83" s="168"/>
      <c r="GOQ83" s="168"/>
      <c r="GOR83" s="168"/>
      <c r="GOS83" s="167"/>
      <c r="GOT83" s="168"/>
      <c r="GOU83" s="168"/>
      <c r="GOV83" s="168"/>
      <c r="GOW83" s="167"/>
      <c r="GOX83" s="168"/>
      <c r="GOY83" s="168"/>
      <c r="GOZ83" s="168"/>
      <c r="GPA83" s="167"/>
      <c r="GPB83" s="168"/>
      <c r="GPC83" s="168"/>
      <c r="GPD83" s="168"/>
      <c r="GPE83" s="167"/>
      <c r="GPF83" s="168"/>
      <c r="GPG83" s="168"/>
      <c r="GPH83" s="168"/>
      <c r="GPI83" s="167"/>
      <c r="GPJ83" s="168"/>
      <c r="GPK83" s="168"/>
      <c r="GPL83" s="168"/>
      <c r="GPM83" s="167"/>
      <c r="GPN83" s="168"/>
      <c r="GPO83" s="168"/>
      <c r="GPP83" s="168"/>
      <c r="GPQ83" s="167"/>
      <c r="GPR83" s="168"/>
      <c r="GPS83" s="168"/>
      <c r="GPT83" s="168"/>
      <c r="GPU83" s="167"/>
      <c r="GPV83" s="168"/>
      <c r="GPW83" s="168"/>
      <c r="GPX83" s="168"/>
      <c r="GPY83" s="167"/>
      <c r="GPZ83" s="168"/>
      <c r="GQA83" s="168"/>
      <c r="GQB83" s="168"/>
      <c r="GQC83" s="167"/>
      <c r="GQD83" s="168"/>
      <c r="GQE83" s="168"/>
      <c r="GQF83" s="168"/>
      <c r="GQG83" s="167"/>
      <c r="GQH83" s="168"/>
      <c r="GQI83" s="168"/>
      <c r="GQJ83" s="168"/>
      <c r="GQK83" s="167"/>
      <c r="GQL83" s="168"/>
      <c r="GQM83" s="168"/>
      <c r="GQN83" s="168"/>
      <c r="GQO83" s="167"/>
      <c r="GQP83" s="168"/>
      <c r="GQQ83" s="168"/>
      <c r="GQR83" s="168"/>
      <c r="GQS83" s="167"/>
      <c r="GQT83" s="168"/>
      <c r="GQU83" s="168"/>
      <c r="GQV83" s="168"/>
      <c r="GQW83" s="167"/>
      <c r="GQX83" s="168"/>
      <c r="GQY83" s="168"/>
      <c r="GQZ83" s="168"/>
      <c r="GRA83" s="167"/>
      <c r="GRB83" s="168"/>
      <c r="GRC83" s="168"/>
      <c r="GRD83" s="168"/>
      <c r="GRE83" s="167"/>
      <c r="GRF83" s="168"/>
      <c r="GRG83" s="168"/>
      <c r="GRH83" s="168"/>
      <c r="GRI83" s="167"/>
      <c r="GRJ83" s="168"/>
      <c r="GRK83" s="168"/>
      <c r="GRL83" s="168"/>
      <c r="GRM83" s="167"/>
      <c r="GRN83" s="168"/>
      <c r="GRO83" s="168"/>
      <c r="GRP83" s="168"/>
      <c r="GRQ83" s="167"/>
      <c r="GRR83" s="168"/>
      <c r="GRS83" s="168"/>
      <c r="GRT83" s="168"/>
      <c r="GRU83" s="167"/>
      <c r="GRV83" s="168"/>
      <c r="GRW83" s="168"/>
      <c r="GRX83" s="168"/>
      <c r="GRY83" s="167"/>
      <c r="GRZ83" s="168"/>
      <c r="GSA83" s="168"/>
      <c r="GSB83" s="168"/>
      <c r="GSC83" s="167"/>
      <c r="GSD83" s="168"/>
      <c r="GSE83" s="168"/>
      <c r="GSF83" s="168"/>
      <c r="GSG83" s="167"/>
      <c r="GSH83" s="168"/>
      <c r="GSI83" s="168"/>
      <c r="GSJ83" s="168"/>
      <c r="GSK83" s="167"/>
      <c r="GSL83" s="168"/>
      <c r="GSM83" s="168"/>
      <c r="GSN83" s="168"/>
      <c r="GSO83" s="167"/>
      <c r="GSP83" s="168"/>
      <c r="GSQ83" s="168"/>
      <c r="GSR83" s="168"/>
      <c r="GSS83" s="167"/>
      <c r="GST83" s="168"/>
      <c r="GSU83" s="168"/>
      <c r="GSV83" s="168"/>
      <c r="GSW83" s="167"/>
      <c r="GSX83" s="168"/>
      <c r="GSY83" s="168"/>
      <c r="GSZ83" s="168"/>
      <c r="GTA83" s="167"/>
      <c r="GTB83" s="168"/>
      <c r="GTC83" s="168"/>
      <c r="GTD83" s="168"/>
      <c r="GTE83" s="167"/>
      <c r="GTF83" s="168"/>
      <c r="GTG83" s="168"/>
      <c r="GTH83" s="168"/>
      <c r="GTI83" s="167"/>
      <c r="GTJ83" s="168"/>
      <c r="GTK83" s="168"/>
      <c r="GTL83" s="168"/>
      <c r="GTM83" s="167"/>
      <c r="GTN83" s="168"/>
      <c r="GTO83" s="168"/>
      <c r="GTP83" s="168"/>
      <c r="GTQ83" s="167"/>
      <c r="GTR83" s="168"/>
      <c r="GTS83" s="168"/>
      <c r="GTT83" s="168"/>
      <c r="GTU83" s="167"/>
      <c r="GTV83" s="168"/>
      <c r="GTW83" s="168"/>
      <c r="GTX83" s="168"/>
      <c r="GTY83" s="167"/>
      <c r="GTZ83" s="168"/>
      <c r="GUA83" s="168"/>
      <c r="GUB83" s="168"/>
      <c r="GUC83" s="167"/>
      <c r="GUD83" s="168"/>
      <c r="GUE83" s="168"/>
      <c r="GUF83" s="168"/>
      <c r="GUG83" s="167"/>
      <c r="GUH83" s="168"/>
      <c r="GUI83" s="168"/>
      <c r="GUJ83" s="168"/>
      <c r="GUK83" s="167"/>
      <c r="GUL83" s="168"/>
      <c r="GUM83" s="168"/>
      <c r="GUN83" s="168"/>
      <c r="GUO83" s="167"/>
      <c r="GUP83" s="168"/>
      <c r="GUQ83" s="168"/>
      <c r="GUR83" s="168"/>
      <c r="GUS83" s="167"/>
      <c r="GUT83" s="168"/>
      <c r="GUU83" s="168"/>
      <c r="GUV83" s="168"/>
      <c r="GUW83" s="167"/>
      <c r="GUX83" s="168"/>
      <c r="GUY83" s="168"/>
      <c r="GUZ83" s="168"/>
      <c r="GVA83" s="167"/>
      <c r="GVB83" s="168"/>
      <c r="GVC83" s="168"/>
      <c r="GVD83" s="168"/>
      <c r="GVE83" s="167"/>
      <c r="GVF83" s="168"/>
      <c r="GVG83" s="168"/>
      <c r="GVH83" s="168"/>
      <c r="GVI83" s="167"/>
      <c r="GVJ83" s="168"/>
      <c r="GVK83" s="168"/>
      <c r="GVL83" s="168"/>
      <c r="GVM83" s="167"/>
      <c r="GVN83" s="168"/>
      <c r="GVO83" s="168"/>
      <c r="GVP83" s="168"/>
      <c r="GVQ83" s="167"/>
      <c r="GVR83" s="168"/>
      <c r="GVS83" s="168"/>
      <c r="GVT83" s="168"/>
      <c r="GVU83" s="167"/>
      <c r="GVV83" s="168"/>
      <c r="GVW83" s="168"/>
      <c r="GVX83" s="168"/>
      <c r="GVY83" s="167"/>
      <c r="GVZ83" s="168"/>
      <c r="GWA83" s="168"/>
      <c r="GWB83" s="168"/>
      <c r="GWC83" s="167"/>
      <c r="GWD83" s="168"/>
      <c r="GWE83" s="168"/>
      <c r="GWF83" s="168"/>
      <c r="GWG83" s="167"/>
      <c r="GWH83" s="168"/>
      <c r="GWI83" s="168"/>
      <c r="GWJ83" s="168"/>
      <c r="GWK83" s="167"/>
      <c r="GWL83" s="168"/>
      <c r="GWM83" s="168"/>
      <c r="GWN83" s="168"/>
      <c r="GWO83" s="167"/>
      <c r="GWP83" s="168"/>
      <c r="GWQ83" s="168"/>
      <c r="GWR83" s="168"/>
      <c r="GWS83" s="167"/>
      <c r="GWT83" s="168"/>
      <c r="GWU83" s="168"/>
      <c r="GWV83" s="168"/>
      <c r="GWW83" s="167"/>
      <c r="GWX83" s="168"/>
      <c r="GWY83" s="168"/>
      <c r="GWZ83" s="168"/>
      <c r="GXA83" s="167"/>
      <c r="GXB83" s="168"/>
      <c r="GXC83" s="168"/>
      <c r="GXD83" s="168"/>
      <c r="GXE83" s="167"/>
      <c r="GXF83" s="168"/>
      <c r="GXG83" s="168"/>
      <c r="GXH83" s="168"/>
      <c r="GXI83" s="167"/>
      <c r="GXJ83" s="168"/>
      <c r="GXK83" s="168"/>
      <c r="GXL83" s="168"/>
      <c r="GXM83" s="167"/>
      <c r="GXN83" s="168"/>
      <c r="GXO83" s="168"/>
      <c r="GXP83" s="168"/>
      <c r="GXQ83" s="167"/>
      <c r="GXR83" s="168"/>
      <c r="GXS83" s="168"/>
      <c r="GXT83" s="168"/>
      <c r="GXU83" s="167"/>
      <c r="GXV83" s="168"/>
      <c r="GXW83" s="168"/>
      <c r="GXX83" s="168"/>
      <c r="GXY83" s="167"/>
      <c r="GXZ83" s="168"/>
      <c r="GYA83" s="168"/>
      <c r="GYB83" s="168"/>
      <c r="GYC83" s="167"/>
      <c r="GYD83" s="168"/>
      <c r="GYE83" s="168"/>
      <c r="GYF83" s="168"/>
      <c r="GYG83" s="167"/>
      <c r="GYH83" s="168"/>
      <c r="GYI83" s="168"/>
      <c r="GYJ83" s="168"/>
      <c r="GYK83" s="167"/>
      <c r="GYL83" s="168"/>
      <c r="GYM83" s="168"/>
      <c r="GYN83" s="168"/>
      <c r="GYO83" s="167"/>
      <c r="GYP83" s="168"/>
      <c r="GYQ83" s="168"/>
      <c r="GYR83" s="168"/>
      <c r="GYS83" s="167"/>
      <c r="GYT83" s="168"/>
      <c r="GYU83" s="168"/>
      <c r="GYV83" s="168"/>
      <c r="GYW83" s="167"/>
      <c r="GYX83" s="168"/>
      <c r="GYY83" s="168"/>
      <c r="GYZ83" s="168"/>
      <c r="GZA83" s="167"/>
      <c r="GZB83" s="168"/>
      <c r="GZC83" s="168"/>
      <c r="GZD83" s="168"/>
      <c r="GZE83" s="167"/>
      <c r="GZF83" s="168"/>
      <c r="GZG83" s="168"/>
      <c r="GZH83" s="168"/>
      <c r="GZI83" s="167"/>
      <c r="GZJ83" s="168"/>
      <c r="GZK83" s="168"/>
      <c r="GZL83" s="168"/>
      <c r="GZM83" s="167"/>
      <c r="GZN83" s="168"/>
      <c r="GZO83" s="168"/>
      <c r="GZP83" s="168"/>
      <c r="GZQ83" s="167"/>
      <c r="GZR83" s="168"/>
      <c r="GZS83" s="168"/>
      <c r="GZT83" s="168"/>
      <c r="GZU83" s="167"/>
      <c r="GZV83" s="168"/>
      <c r="GZW83" s="168"/>
      <c r="GZX83" s="168"/>
      <c r="GZY83" s="167"/>
      <c r="GZZ83" s="168"/>
      <c r="HAA83" s="168"/>
      <c r="HAB83" s="168"/>
      <c r="HAC83" s="167"/>
      <c r="HAD83" s="168"/>
      <c r="HAE83" s="168"/>
      <c r="HAF83" s="168"/>
      <c r="HAG83" s="167"/>
      <c r="HAH83" s="168"/>
      <c r="HAI83" s="168"/>
      <c r="HAJ83" s="168"/>
      <c r="HAK83" s="167"/>
      <c r="HAL83" s="168"/>
      <c r="HAM83" s="168"/>
      <c r="HAN83" s="168"/>
      <c r="HAO83" s="167"/>
      <c r="HAP83" s="168"/>
      <c r="HAQ83" s="168"/>
      <c r="HAR83" s="168"/>
      <c r="HAS83" s="167"/>
      <c r="HAT83" s="168"/>
      <c r="HAU83" s="168"/>
      <c r="HAV83" s="168"/>
      <c r="HAW83" s="167"/>
      <c r="HAX83" s="168"/>
      <c r="HAY83" s="168"/>
      <c r="HAZ83" s="168"/>
      <c r="HBA83" s="167"/>
      <c r="HBB83" s="168"/>
      <c r="HBC83" s="168"/>
      <c r="HBD83" s="168"/>
      <c r="HBE83" s="167"/>
      <c r="HBF83" s="168"/>
      <c r="HBG83" s="168"/>
      <c r="HBH83" s="168"/>
      <c r="HBI83" s="167"/>
      <c r="HBJ83" s="168"/>
      <c r="HBK83" s="168"/>
      <c r="HBL83" s="168"/>
      <c r="HBM83" s="167"/>
      <c r="HBN83" s="168"/>
      <c r="HBO83" s="168"/>
      <c r="HBP83" s="168"/>
      <c r="HBQ83" s="167"/>
      <c r="HBR83" s="168"/>
      <c r="HBS83" s="168"/>
      <c r="HBT83" s="168"/>
      <c r="HBU83" s="167"/>
      <c r="HBV83" s="168"/>
      <c r="HBW83" s="168"/>
      <c r="HBX83" s="168"/>
      <c r="HBY83" s="167"/>
      <c r="HBZ83" s="168"/>
      <c r="HCA83" s="168"/>
      <c r="HCB83" s="168"/>
      <c r="HCC83" s="167"/>
      <c r="HCD83" s="168"/>
      <c r="HCE83" s="168"/>
      <c r="HCF83" s="168"/>
      <c r="HCG83" s="167"/>
      <c r="HCH83" s="168"/>
      <c r="HCI83" s="168"/>
      <c r="HCJ83" s="168"/>
      <c r="HCK83" s="167"/>
      <c r="HCL83" s="168"/>
      <c r="HCM83" s="168"/>
      <c r="HCN83" s="168"/>
      <c r="HCO83" s="167"/>
      <c r="HCP83" s="168"/>
      <c r="HCQ83" s="168"/>
      <c r="HCR83" s="168"/>
      <c r="HCS83" s="167"/>
      <c r="HCT83" s="168"/>
      <c r="HCU83" s="168"/>
      <c r="HCV83" s="168"/>
      <c r="HCW83" s="167"/>
      <c r="HCX83" s="168"/>
      <c r="HCY83" s="168"/>
      <c r="HCZ83" s="168"/>
      <c r="HDA83" s="167"/>
      <c r="HDB83" s="168"/>
      <c r="HDC83" s="168"/>
      <c r="HDD83" s="168"/>
      <c r="HDE83" s="167"/>
      <c r="HDF83" s="168"/>
      <c r="HDG83" s="168"/>
      <c r="HDH83" s="168"/>
      <c r="HDI83" s="167"/>
      <c r="HDJ83" s="168"/>
      <c r="HDK83" s="168"/>
      <c r="HDL83" s="168"/>
      <c r="HDM83" s="167"/>
      <c r="HDN83" s="168"/>
      <c r="HDO83" s="168"/>
      <c r="HDP83" s="168"/>
      <c r="HDQ83" s="167"/>
      <c r="HDR83" s="168"/>
      <c r="HDS83" s="168"/>
      <c r="HDT83" s="168"/>
      <c r="HDU83" s="167"/>
      <c r="HDV83" s="168"/>
      <c r="HDW83" s="168"/>
      <c r="HDX83" s="168"/>
      <c r="HDY83" s="167"/>
      <c r="HDZ83" s="168"/>
      <c r="HEA83" s="168"/>
      <c r="HEB83" s="168"/>
      <c r="HEC83" s="167"/>
      <c r="HED83" s="168"/>
      <c r="HEE83" s="168"/>
      <c r="HEF83" s="168"/>
      <c r="HEG83" s="167"/>
      <c r="HEH83" s="168"/>
      <c r="HEI83" s="168"/>
      <c r="HEJ83" s="168"/>
      <c r="HEK83" s="167"/>
      <c r="HEL83" s="168"/>
      <c r="HEM83" s="168"/>
      <c r="HEN83" s="168"/>
      <c r="HEO83" s="167"/>
      <c r="HEP83" s="168"/>
      <c r="HEQ83" s="168"/>
      <c r="HER83" s="168"/>
      <c r="HES83" s="167"/>
      <c r="HET83" s="168"/>
      <c r="HEU83" s="168"/>
      <c r="HEV83" s="168"/>
      <c r="HEW83" s="167"/>
      <c r="HEX83" s="168"/>
      <c r="HEY83" s="168"/>
      <c r="HEZ83" s="168"/>
      <c r="HFA83" s="167"/>
      <c r="HFB83" s="168"/>
      <c r="HFC83" s="168"/>
      <c r="HFD83" s="168"/>
      <c r="HFE83" s="167"/>
      <c r="HFF83" s="168"/>
      <c r="HFG83" s="168"/>
      <c r="HFH83" s="168"/>
      <c r="HFI83" s="167"/>
      <c r="HFJ83" s="168"/>
      <c r="HFK83" s="168"/>
      <c r="HFL83" s="168"/>
      <c r="HFM83" s="167"/>
      <c r="HFN83" s="168"/>
      <c r="HFO83" s="168"/>
      <c r="HFP83" s="168"/>
      <c r="HFQ83" s="167"/>
      <c r="HFR83" s="168"/>
      <c r="HFS83" s="168"/>
      <c r="HFT83" s="168"/>
      <c r="HFU83" s="167"/>
      <c r="HFV83" s="168"/>
      <c r="HFW83" s="168"/>
      <c r="HFX83" s="168"/>
      <c r="HFY83" s="167"/>
      <c r="HFZ83" s="168"/>
      <c r="HGA83" s="168"/>
      <c r="HGB83" s="168"/>
      <c r="HGC83" s="167"/>
      <c r="HGD83" s="168"/>
      <c r="HGE83" s="168"/>
      <c r="HGF83" s="168"/>
      <c r="HGG83" s="167"/>
      <c r="HGH83" s="168"/>
      <c r="HGI83" s="168"/>
      <c r="HGJ83" s="168"/>
      <c r="HGK83" s="167"/>
      <c r="HGL83" s="168"/>
      <c r="HGM83" s="168"/>
      <c r="HGN83" s="168"/>
      <c r="HGO83" s="167"/>
      <c r="HGP83" s="168"/>
      <c r="HGQ83" s="168"/>
      <c r="HGR83" s="168"/>
      <c r="HGS83" s="167"/>
      <c r="HGT83" s="168"/>
      <c r="HGU83" s="168"/>
      <c r="HGV83" s="168"/>
      <c r="HGW83" s="167"/>
      <c r="HGX83" s="168"/>
      <c r="HGY83" s="168"/>
      <c r="HGZ83" s="168"/>
      <c r="HHA83" s="167"/>
      <c r="HHB83" s="168"/>
      <c r="HHC83" s="168"/>
      <c r="HHD83" s="168"/>
      <c r="HHE83" s="167"/>
      <c r="HHF83" s="168"/>
      <c r="HHG83" s="168"/>
      <c r="HHH83" s="168"/>
      <c r="HHI83" s="167"/>
      <c r="HHJ83" s="168"/>
      <c r="HHK83" s="168"/>
      <c r="HHL83" s="168"/>
      <c r="HHM83" s="167"/>
      <c r="HHN83" s="168"/>
      <c r="HHO83" s="168"/>
      <c r="HHP83" s="168"/>
      <c r="HHQ83" s="167"/>
      <c r="HHR83" s="168"/>
      <c r="HHS83" s="168"/>
      <c r="HHT83" s="168"/>
      <c r="HHU83" s="167"/>
      <c r="HHV83" s="168"/>
      <c r="HHW83" s="168"/>
      <c r="HHX83" s="168"/>
      <c r="HHY83" s="167"/>
      <c r="HHZ83" s="168"/>
      <c r="HIA83" s="168"/>
      <c r="HIB83" s="168"/>
      <c r="HIC83" s="167"/>
      <c r="HID83" s="168"/>
      <c r="HIE83" s="168"/>
      <c r="HIF83" s="168"/>
      <c r="HIG83" s="167"/>
      <c r="HIH83" s="168"/>
      <c r="HII83" s="168"/>
      <c r="HIJ83" s="168"/>
      <c r="HIK83" s="167"/>
      <c r="HIL83" s="168"/>
      <c r="HIM83" s="168"/>
      <c r="HIN83" s="168"/>
      <c r="HIO83" s="167"/>
      <c r="HIP83" s="168"/>
      <c r="HIQ83" s="168"/>
      <c r="HIR83" s="168"/>
      <c r="HIS83" s="167"/>
      <c r="HIT83" s="168"/>
      <c r="HIU83" s="168"/>
      <c r="HIV83" s="168"/>
      <c r="HIW83" s="167"/>
      <c r="HIX83" s="168"/>
      <c r="HIY83" s="168"/>
      <c r="HIZ83" s="168"/>
      <c r="HJA83" s="167"/>
      <c r="HJB83" s="168"/>
      <c r="HJC83" s="168"/>
      <c r="HJD83" s="168"/>
      <c r="HJE83" s="167"/>
      <c r="HJF83" s="168"/>
      <c r="HJG83" s="168"/>
      <c r="HJH83" s="168"/>
      <c r="HJI83" s="167"/>
      <c r="HJJ83" s="168"/>
      <c r="HJK83" s="168"/>
      <c r="HJL83" s="168"/>
      <c r="HJM83" s="167"/>
      <c r="HJN83" s="168"/>
      <c r="HJO83" s="168"/>
      <c r="HJP83" s="168"/>
      <c r="HJQ83" s="167"/>
      <c r="HJR83" s="168"/>
      <c r="HJS83" s="168"/>
      <c r="HJT83" s="168"/>
      <c r="HJU83" s="167"/>
      <c r="HJV83" s="168"/>
      <c r="HJW83" s="168"/>
      <c r="HJX83" s="168"/>
      <c r="HJY83" s="167"/>
      <c r="HJZ83" s="168"/>
      <c r="HKA83" s="168"/>
      <c r="HKB83" s="168"/>
      <c r="HKC83" s="167"/>
      <c r="HKD83" s="168"/>
      <c r="HKE83" s="168"/>
      <c r="HKF83" s="168"/>
      <c r="HKG83" s="167"/>
      <c r="HKH83" s="168"/>
      <c r="HKI83" s="168"/>
      <c r="HKJ83" s="168"/>
      <c r="HKK83" s="167"/>
      <c r="HKL83" s="168"/>
      <c r="HKM83" s="168"/>
      <c r="HKN83" s="168"/>
      <c r="HKO83" s="167"/>
      <c r="HKP83" s="168"/>
      <c r="HKQ83" s="168"/>
      <c r="HKR83" s="168"/>
      <c r="HKS83" s="167"/>
      <c r="HKT83" s="168"/>
      <c r="HKU83" s="168"/>
      <c r="HKV83" s="168"/>
      <c r="HKW83" s="167"/>
      <c r="HKX83" s="168"/>
      <c r="HKY83" s="168"/>
      <c r="HKZ83" s="168"/>
      <c r="HLA83" s="167"/>
      <c r="HLB83" s="168"/>
      <c r="HLC83" s="168"/>
      <c r="HLD83" s="168"/>
      <c r="HLE83" s="167"/>
      <c r="HLF83" s="168"/>
      <c r="HLG83" s="168"/>
      <c r="HLH83" s="168"/>
      <c r="HLI83" s="167"/>
      <c r="HLJ83" s="168"/>
      <c r="HLK83" s="168"/>
      <c r="HLL83" s="168"/>
      <c r="HLM83" s="167"/>
      <c r="HLN83" s="168"/>
      <c r="HLO83" s="168"/>
      <c r="HLP83" s="168"/>
      <c r="HLQ83" s="167"/>
      <c r="HLR83" s="168"/>
      <c r="HLS83" s="168"/>
      <c r="HLT83" s="168"/>
      <c r="HLU83" s="167"/>
      <c r="HLV83" s="168"/>
      <c r="HLW83" s="168"/>
      <c r="HLX83" s="168"/>
      <c r="HLY83" s="167"/>
      <c r="HLZ83" s="168"/>
      <c r="HMA83" s="168"/>
      <c r="HMB83" s="168"/>
      <c r="HMC83" s="167"/>
      <c r="HMD83" s="168"/>
      <c r="HME83" s="168"/>
      <c r="HMF83" s="168"/>
      <c r="HMG83" s="167"/>
      <c r="HMH83" s="168"/>
      <c r="HMI83" s="168"/>
      <c r="HMJ83" s="168"/>
      <c r="HMK83" s="167"/>
      <c r="HML83" s="168"/>
      <c r="HMM83" s="168"/>
      <c r="HMN83" s="168"/>
      <c r="HMO83" s="167"/>
      <c r="HMP83" s="168"/>
      <c r="HMQ83" s="168"/>
      <c r="HMR83" s="168"/>
      <c r="HMS83" s="167"/>
      <c r="HMT83" s="168"/>
      <c r="HMU83" s="168"/>
      <c r="HMV83" s="168"/>
      <c r="HMW83" s="167"/>
      <c r="HMX83" s="168"/>
      <c r="HMY83" s="168"/>
      <c r="HMZ83" s="168"/>
      <c r="HNA83" s="167"/>
      <c r="HNB83" s="168"/>
      <c r="HNC83" s="168"/>
      <c r="HND83" s="168"/>
      <c r="HNE83" s="167"/>
      <c r="HNF83" s="168"/>
      <c r="HNG83" s="168"/>
      <c r="HNH83" s="168"/>
      <c r="HNI83" s="167"/>
      <c r="HNJ83" s="168"/>
      <c r="HNK83" s="168"/>
      <c r="HNL83" s="168"/>
      <c r="HNM83" s="167"/>
      <c r="HNN83" s="168"/>
      <c r="HNO83" s="168"/>
      <c r="HNP83" s="168"/>
      <c r="HNQ83" s="167"/>
      <c r="HNR83" s="168"/>
      <c r="HNS83" s="168"/>
      <c r="HNT83" s="168"/>
      <c r="HNU83" s="167"/>
      <c r="HNV83" s="168"/>
      <c r="HNW83" s="168"/>
      <c r="HNX83" s="168"/>
      <c r="HNY83" s="167"/>
      <c r="HNZ83" s="168"/>
      <c r="HOA83" s="168"/>
      <c r="HOB83" s="168"/>
      <c r="HOC83" s="167"/>
      <c r="HOD83" s="168"/>
      <c r="HOE83" s="168"/>
      <c r="HOF83" s="168"/>
      <c r="HOG83" s="167"/>
      <c r="HOH83" s="168"/>
      <c r="HOI83" s="168"/>
      <c r="HOJ83" s="168"/>
      <c r="HOK83" s="167"/>
      <c r="HOL83" s="168"/>
      <c r="HOM83" s="168"/>
      <c r="HON83" s="168"/>
      <c r="HOO83" s="167"/>
      <c r="HOP83" s="168"/>
      <c r="HOQ83" s="168"/>
      <c r="HOR83" s="168"/>
      <c r="HOS83" s="167"/>
      <c r="HOT83" s="168"/>
      <c r="HOU83" s="168"/>
      <c r="HOV83" s="168"/>
      <c r="HOW83" s="167"/>
      <c r="HOX83" s="168"/>
      <c r="HOY83" s="168"/>
      <c r="HOZ83" s="168"/>
      <c r="HPA83" s="167"/>
      <c r="HPB83" s="168"/>
      <c r="HPC83" s="168"/>
      <c r="HPD83" s="168"/>
      <c r="HPE83" s="167"/>
      <c r="HPF83" s="168"/>
      <c r="HPG83" s="168"/>
      <c r="HPH83" s="168"/>
      <c r="HPI83" s="167"/>
      <c r="HPJ83" s="168"/>
      <c r="HPK83" s="168"/>
      <c r="HPL83" s="168"/>
      <c r="HPM83" s="167"/>
      <c r="HPN83" s="168"/>
      <c r="HPO83" s="168"/>
      <c r="HPP83" s="168"/>
      <c r="HPQ83" s="167"/>
      <c r="HPR83" s="168"/>
      <c r="HPS83" s="168"/>
      <c r="HPT83" s="168"/>
      <c r="HPU83" s="167"/>
      <c r="HPV83" s="168"/>
      <c r="HPW83" s="168"/>
      <c r="HPX83" s="168"/>
      <c r="HPY83" s="167"/>
      <c r="HPZ83" s="168"/>
      <c r="HQA83" s="168"/>
      <c r="HQB83" s="168"/>
      <c r="HQC83" s="167"/>
      <c r="HQD83" s="168"/>
      <c r="HQE83" s="168"/>
      <c r="HQF83" s="168"/>
      <c r="HQG83" s="167"/>
      <c r="HQH83" s="168"/>
      <c r="HQI83" s="168"/>
      <c r="HQJ83" s="168"/>
      <c r="HQK83" s="167"/>
      <c r="HQL83" s="168"/>
      <c r="HQM83" s="168"/>
      <c r="HQN83" s="168"/>
      <c r="HQO83" s="167"/>
      <c r="HQP83" s="168"/>
      <c r="HQQ83" s="168"/>
      <c r="HQR83" s="168"/>
      <c r="HQS83" s="167"/>
      <c r="HQT83" s="168"/>
      <c r="HQU83" s="168"/>
      <c r="HQV83" s="168"/>
      <c r="HQW83" s="167"/>
      <c r="HQX83" s="168"/>
      <c r="HQY83" s="168"/>
      <c r="HQZ83" s="168"/>
      <c r="HRA83" s="167"/>
      <c r="HRB83" s="168"/>
      <c r="HRC83" s="168"/>
      <c r="HRD83" s="168"/>
      <c r="HRE83" s="167"/>
      <c r="HRF83" s="168"/>
      <c r="HRG83" s="168"/>
      <c r="HRH83" s="168"/>
      <c r="HRI83" s="167"/>
      <c r="HRJ83" s="168"/>
      <c r="HRK83" s="168"/>
      <c r="HRL83" s="168"/>
      <c r="HRM83" s="167"/>
      <c r="HRN83" s="168"/>
      <c r="HRO83" s="168"/>
      <c r="HRP83" s="168"/>
      <c r="HRQ83" s="167"/>
      <c r="HRR83" s="168"/>
      <c r="HRS83" s="168"/>
      <c r="HRT83" s="168"/>
      <c r="HRU83" s="167"/>
      <c r="HRV83" s="168"/>
      <c r="HRW83" s="168"/>
      <c r="HRX83" s="168"/>
      <c r="HRY83" s="167"/>
      <c r="HRZ83" s="168"/>
      <c r="HSA83" s="168"/>
      <c r="HSB83" s="168"/>
      <c r="HSC83" s="167"/>
      <c r="HSD83" s="168"/>
      <c r="HSE83" s="168"/>
      <c r="HSF83" s="168"/>
      <c r="HSG83" s="167"/>
      <c r="HSH83" s="168"/>
      <c r="HSI83" s="168"/>
      <c r="HSJ83" s="168"/>
      <c r="HSK83" s="167"/>
      <c r="HSL83" s="168"/>
      <c r="HSM83" s="168"/>
      <c r="HSN83" s="168"/>
      <c r="HSO83" s="167"/>
      <c r="HSP83" s="168"/>
      <c r="HSQ83" s="168"/>
      <c r="HSR83" s="168"/>
      <c r="HSS83" s="167"/>
      <c r="HST83" s="168"/>
      <c r="HSU83" s="168"/>
      <c r="HSV83" s="168"/>
      <c r="HSW83" s="167"/>
      <c r="HSX83" s="168"/>
      <c r="HSY83" s="168"/>
      <c r="HSZ83" s="168"/>
      <c r="HTA83" s="167"/>
      <c r="HTB83" s="168"/>
      <c r="HTC83" s="168"/>
      <c r="HTD83" s="168"/>
      <c r="HTE83" s="167"/>
      <c r="HTF83" s="168"/>
      <c r="HTG83" s="168"/>
      <c r="HTH83" s="168"/>
      <c r="HTI83" s="167"/>
      <c r="HTJ83" s="168"/>
      <c r="HTK83" s="168"/>
      <c r="HTL83" s="168"/>
      <c r="HTM83" s="167"/>
      <c r="HTN83" s="168"/>
      <c r="HTO83" s="168"/>
      <c r="HTP83" s="168"/>
      <c r="HTQ83" s="167"/>
      <c r="HTR83" s="168"/>
      <c r="HTS83" s="168"/>
      <c r="HTT83" s="168"/>
      <c r="HTU83" s="167"/>
      <c r="HTV83" s="168"/>
      <c r="HTW83" s="168"/>
      <c r="HTX83" s="168"/>
      <c r="HTY83" s="167"/>
      <c r="HTZ83" s="168"/>
      <c r="HUA83" s="168"/>
      <c r="HUB83" s="168"/>
      <c r="HUC83" s="167"/>
      <c r="HUD83" s="168"/>
      <c r="HUE83" s="168"/>
      <c r="HUF83" s="168"/>
      <c r="HUG83" s="167"/>
      <c r="HUH83" s="168"/>
      <c r="HUI83" s="168"/>
      <c r="HUJ83" s="168"/>
      <c r="HUK83" s="167"/>
      <c r="HUL83" s="168"/>
      <c r="HUM83" s="168"/>
      <c r="HUN83" s="168"/>
      <c r="HUO83" s="167"/>
      <c r="HUP83" s="168"/>
      <c r="HUQ83" s="168"/>
      <c r="HUR83" s="168"/>
      <c r="HUS83" s="167"/>
      <c r="HUT83" s="168"/>
      <c r="HUU83" s="168"/>
      <c r="HUV83" s="168"/>
      <c r="HUW83" s="167"/>
      <c r="HUX83" s="168"/>
      <c r="HUY83" s="168"/>
      <c r="HUZ83" s="168"/>
      <c r="HVA83" s="167"/>
      <c r="HVB83" s="168"/>
      <c r="HVC83" s="168"/>
      <c r="HVD83" s="168"/>
      <c r="HVE83" s="167"/>
      <c r="HVF83" s="168"/>
      <c r="HVG83" s="168"/>
      <c r="HVH83" s="168"/>
      <c r="HVI83" s="167"/>
      <c r="HVJ83" s="168"/>
      <c r="HVK83" s="168"/>
      <c r="HVL83" s="168"/>
      <c r="HVM83" s="167"/>
      <c r="HVN83" s="168"/>
      <c r="HVO83" s="168"/>
      <c r="HVP83" s="168"/>
      <c r="HVQ83" s="167"/>
      <c r="HVR83" s="168"/>
      <c r="HVS83" s="168"/>
      <c r="HVT83" s="168"/>
      <c r="HVU83" s="167"/>
      <c r="HVV83" s="168"/>
      <c r="HVW83" s="168"/>
      <c r="HVX83" s="168"/>
      <c r="HVY83" s="167"/>
      <c r="HVZ83" s="168"/>
      <c r="HWA83" s="168"/>
      <c r="HWB83" s="168"/>
      <c r="HWC83" s="167"/>
      <c r="HWD83" s="168"/>
      <c r="HWE83" s="168"/>
      <c r="HWF83" s="168"/>
      <c r="HWG83" s="167"/>
      <c r="HWH83" s="168"/>
      <c r="HWI83" s="168"/>
      <c r="HWJ83" s="168"/>
      <c r="HWK83" s="167"/>
      <c r="HWL83" s="168"/>
      <c r="HWM83" s="168"/>
      <c r="HWN83" s="168"/>
      <c r="HWO83" s="167"/>
      <c r="HWP83" s="168"/>
      <c r="HWQ83" s="168"/>
      <c r="HWR83" s="168"/>
      <c r="HWS83" s="167"/>
      <c r="HWT83" s="168"/>
      <c r="HWU83" s="168"/>
      <c r="HWV83" s="168"/>
      <c r="HWW83" s="167"/>
      <c r="HWX83" s="168"/>
      <c r="HWY83" s="168"/>
      <c r="HWZ83" s="168"/>
      <c r="HXA83" s="167"/>
      <c r="HXB83" s="168"/>
      <c r="HXC83" s="168"/>
      <c r="HXD83" s="168"/>
      <c r="HXE83" s="167"/>
      <c r="HXF83" s="168"/>
      <c r="HXG83" s="168"/>
      <c r="HXH83" s="168"/>
      <c r="HXI83" s="167"/>
      <c r="HXJ83" s="168"/>
      <c r="HXK83" s="168"/>
      <c r="HXL83" s="168"/>
      <c r="HXM83" s="167"/>
      <c r="HXN83" s="168"/>
      <c r="HXO83" s="168"/>
      <c r="HXP83" s="168"/>
      <c r="HXQ83" s="167"/>
      <c r="HXR83" s="168"/>
      <c r="HXS83" s="168"/>
      <c r="HXT83" s="168"/>
      <c r="HXU83" s="167"/>
      <c r="HXV83" s="168"/>
      <c r="HXW83" s="168"/>
      <c r="HXX83" s="168"/>
      <c r="HXY83" s="167"/>
      <c r="HXZ83" s="168"/>
      <c r="HYA83" s="168"/>
      <c r="HYB83" s="168"/>
      <c r="HYC83" s="167"/>
      <c r="HYD83" s="168"/>
      <c r="HYE83" s="168"/>
      <c r="HYF83" s="168"/>
      <c r="HYG83" s="167"/>
      <c r="HYH83" s="168"/>
      <c r="HYI83" s="168"/>
      <c r="HYJ83" s="168"/>
      <c r="HYK83" s="167"/>
      <c r="HYL83" s="168"/>
      <c r="HYM83" s="168"/>
      <c r="HYN83" s="168"/>
      <c r="HYO83" s="167"/>
      <c r="HYP83" s="168"/>
      <c r="HYQ83" s="168"/>
      <c r="HYR83" s="168"/>
      <c r="HYS83" s="167"/>
      <c r="HYT83" s="168"/>
      <c r="HYU83" s="168"/>
      <c r="HYV83" s="168"/>
      <c r="HYW83" s="167"/>
      <c r="HYX83" s="168"/>
      <c r="HYY83" s="168"/>
      <c r="HYZ83" s="168"/>
      <c r="HZA83" s="167"/>
      <c r="HZB83" s="168"/>
      <c r="HZC83" s="168"/>
      <c r="HZD83" s="168"/>
      <c r="HZE83" s="167"/>
      <c r="HZF83" s="168"/>
      <c r="HZG83" s="168"/>
      <c r="HZH83" s="168"/>
      <c r="HZI83" s="167"/>
      <c r="HZJ83" s="168"/>
      <c r="HZK83" s="168"/>
      <c r="HZL83" s="168"/>
      <c r="HZM83" s="167"/>
      <c r="HZN83" s="168"/>
      <c r="HZO83" s="168"/>
      <c r="HZP83" s="168"/>
      <c r="HZQ83" s="167"/>
      <c r="HZR83" s="168"/>
      <c r="HZS83" s="168"/>
      <c r="HZT83" s="168"/>
      <c r="HZU83" s="167"/>
      <c r="HZV83" s="168"/>
      <c r="HZW83" s="168"/>
      <c r="HZX83" s="168"/>
      <c r="HZY83" s="167"/>
      <c r="HZZ83" s="168"/>
      <c r="IAA83" s="168"/>
      <c r="IAB83" s="168"/>
      <c r="IAC83" s="167"/>
      <c r="IAD83" s="168"/>
      <c r="IAE83" s="168"/>
      <c r="IAF83" s="168"/>
      <c r="IAG83" s="167"/>
      <c r="IAH83" s="168"/>
      <c r="IAI83" s="168"/>
      <c r="IAJ83" s="168"/>
      <c r="IAK83" s="167"/>
      <c r="IAL83" s="168"/>
      <c r="IAM83" s="168"/>
      <c r="IAN83" s="168"/>
      <c r="IAO83" s="167"/>
      <c r="IAP83" s="168"/>
      <c r="IAQ83" s="168"/>
      <c r="IAR83" s="168"/>
      <c r="IAS83" s="167"/>
      <c r="IAT83" s="168"/>
      <c r="IAU83" s="168"/>
      <c r="IAV83" s="168"/>
      <c r="IAW83" s="167"/>
      <c r="IAX83" s="168"/>
      <c r="IAY83" s="168"/>
      <c r="IAZ83" s="168"/>
      <c r="IBA83" s="167"/>
      <c r="IBB83" s="168"/>
      <c r="IBC83" s="168"/>
      <c r="IBD83" s="168"/>
      <c r="IBE83" s="167"/>
      <c r="IBF83" s="168"/>
      <c r="IBG83" s="168"/>
      <c r="IBH83" s="168"/>
      <c r="IBI83" s="167"/>
      <c r="IBJ83" s="168"/>
      <c r="IBK83" s="168"/>
      <c r="IBL83" s="168"/>
      <c r="IBM83" s="167"/>
      <c r="IBN83" s="168"/>
      <c r="IBO83" s="168"/>
      <c r="IBP83" s="168"/>
      <c r="IBQ83" s="167"/>
      <c r="IBR83" s="168"/>
      <c r="IBS83" s="168"/>
      <c r="IBT83" s="168"/>
      <c r="IBU83" s="167"/>
      <c r="IBV83" s="168"/>
      <c r="IBW83" s="168"/>
      <c r="IBX83" s="168"/>
      <c r="IBY83" s="167"/>
      <c r="IBZ83" s="168"/>
      <c r="ICA83" s="168"/>
      <c r="ICB83" s="168"/>
      <c r="ICC83" s="167"/>
      <c r="ICD83" s="168"/>
      <c r="ICE83" s="168"/>
      <c r="ICF83" s="168"/>
      <c r="ICG83" s="167"/>
      <c r="ICH83" s="168"/>
      <c r="ICI83" s="168"/>
      <c r="ICJ83" s="168"/>
      <c r="ICK83" s="167"/>
      <c r="ICL83" s="168"/>
      <c r="ICM83" s="168"/>
      <c r="ICN83" s="168"/>
      <c r="ICO83" s="167"/>
      <c r="ICP83" s="168"/>
      <c r="ICQ83" s="168"/>
      <c r="ICR83" s="168"/>
      <c r="ICS83" s="167"/>
      <c r="ICT83" s="168"/>
      <c r="ICU83" s="168"/>
      <c r="ICV83" s="168"/>
      <c r="ICW83" s="167"/>
      <c r="ICX83" s="168"/>
      <c r="ICY83" s="168"/>
      <c r="ICZ83" s="168"/>
      <c r="IDA83" s="167"/>
      <c r="IDB83" s="168"/>
      <c r="IDC83" s="168"/>
      <c r="IDD83" s="168"/>
      <c r="IDE83" s="167"/>
      <c r="IDF83" s="168"/>
      <c r="IDG83" s="168"/>
      <c r="IDH83" s="168"/>
      <c r="IDI83" s="167"/>
      <c r="IDJ83" s="168"/>
      <c r="IDK83" s="168"/>
      <c r="IDL83" s="168"/>
      <c r="IDM83" s="167"/>
      <c r="IDN83" s="168"/>
      <c r="IDO83" s="168"/>
      <c r="IDP83" s="168"/>
      <c r="IDQ83" s="167"/>
      <c r="IDR83" s="168"/>
      <c r="IDS83" s="168"/>
      <c r="IDT83" s="168"/>
      <c r="IDU83" s="167"/>
      <c r="IDV83" s="168"/>
      <c r="IDW83" s="168"/>
      <c r="IDX83" s="168"/>
      <c r="IDY83" s="167"/>
      <c r="IDZ83" s="168"/>
      <c r="IEA83" s="168"/>
      <c r="IEB83" s="168"/>
      <c r="IEC83" s="167"/>
      <c r="IED83" s="168"/>
      <c r="IEE83" s="168"/>
      <c r="IEF83" s="168"/>
      <c r="IEG83" s="167"/>
      <c r="IEH83" s="168"/>
      <c r="IEI83" s="168"/>
      <c r="IEJ83" s="168"/>
      <c r="IEK83" s="167"/>
      <c r="IEL83" s="168"/>
      <c r="IEM83" s="168"/>
      <c r="IEN83" s="168"/>
      <c r="IEO83" s="167"/>
      <c r="IEP83" s="168"/>
      <c r="IEQ83" s="168"/>
      <c r="IER83" s="168"/>
      <c r="IES83" s="167"/>
      <c r="IET83" s="168"/>
      <c r="IEU83" s="168"/>
      <c r="IEV83" s="168"/>
      <c r="IEW83" s="167"/>
      <c r="IEX83" s="168"/>
      <c r="IEY83" s="168"/>
      <c r="IEZ83" s="168"/>
      <c r="IFA83" s="167"/>
      <c r="IFB83" s="168"/>
      <c r="IFC83" s="168"/>
      <c r="IFD83" s="168"/>
      <c r="IFE83" s="167"/>
      <c r="IFF83" s="168"/>
      <c r="IFG83" s="168"/>
      <c r="IFH83" s="168"/>
      <c r="IFI83" s="167"/>
      <c r="IFJ83" s="168"/>
      <c r="IFK83" s="168"/>
      <c r="IFL83" s="168"/>
      <c r="IFM83" s="167"/>
      <c r="IFN83" s="168"/>
      <c r="IFO83" s="168"/>
      <c r="IFP83" s="168"/>
      <c r="IFQ83" s="167"/>
      <c r="IFR83" s="168"/>
      <c r="IFS83" s="168"/>
      <c r="IFT83" s="168"/>
      <c r="IFU83" s="167"/>
      <c r="IFV83" s="168"/>
      <c r="IFW83" s="168"/>
      <c r="IFX83" s="168"/>
      <c r="IFY83" s="167"/>
      <c r="IFZ83" s="168"/>
      <c r="IGA83" s="168"/>
      <c r="IGB83" s="168"/>
      <c r="IGC83" s="167"/>
      <c r="IGD83" s="168"/>
      <c r="IGE83" s="168"/>
      <c r="IGF83" s="168"/>
      <c r="IGG83" s="167"/>
      <c r="IGH83" s="168"/>
      <c r="IGI83" s="168"/>
      <c r="IGJ83" s="168"/>
      <c r="IGK83" s="167"/>
      <c r="IGL83" s="168"/>
      <c r="IGM83" s="168"/>
      <c r="IGN83" s="168"/>
      <c r="IGO83" s="167"/>
      <c r="IGP83" s="168"/>
      <c r="IGQ83" s="168"/>
      <c r="IGR83" s="168"/>
      <c r="IGS83" s="167"/>
      <c r="IGT83" s="168"/>
      <c r="IGU83" s="168"/>
      <c r="IGV83" s="168"/>
      <c r="IGW83" s="167"/>
      <c r="IGX83" s="168"/>
      <c r="IGY83" s="168"/>
      <c r="IGZ83" s="168"/>
      <c r="IHA83" s="167"/>
      <c r="IHB83" s="168"/>
      <c r="IHC83" s="168"/>
      <c r="IHD83" s="168"/>
      <c r="IHE83" s="167"/>
      <c r="IHF83" s="168"/>
      <c r="IHG83" s="168"/>
      <c r="IHH83" s="168"/>
      <c r="IHI83" s="167"/>
      <c r="IHJ83" s="168"/>
      <c r="IHK83" s="168"/>
      <c r="IHL83" s="168"/>
      <c r="IHM83" s="167"/>
      <c r="IHN83" s="168"/>
      <c r="IHO83" s="168"/>
      <c r="IHP83" s="168"/>
      <c r="IHQ83" s="167"/>
      <c r="IHR83" s="168"/>
      <c r="IHS83" s="168"/>
      <c r="IHT83" s="168"/>
      <c r="IHU83" s="167"/>
      <c r="IHV83" s="168"/>
      <c r="IHW83" s="168"/>
      <c r="IHX83" s="168"/>
      <c r="IHY83" s="167"/>
      <c r="IHZ83" s="168"/>
      <c r="IIA83" s="168"/>
      <c r="IIB83" s="168"/>
      <c r="IIC83" s="167"/>
      <c r="IID83" s="168"/>
      <c r="IIE83" s="168"/>
      <c r="IIF83" s="168"/>
      <c r="IIG83" s="167"/>
      <c r="IIH83" s="168"/>
      <c r="III83" s="168"/>
      <c r="IIJ83" s="168"/>
      <c r="IIK83" s="167"/>
      <c r="IIL83" s="168"/>
      <c r="IIM83" s="168"/>
      <c r="IIN83" s="168"/>
      <c r="IIO83" s="167"/>
      <c r="IIP83" s="168"/>
      <c r="IIQ83" s="168"/>
      <c r="IIR83" s="168"/>
      <c r="IIS83" s="167"/>
      <c r="IIT83" s="168"/>
      <c r="IIU83" s="168"/>
      <c r="IIV83" s="168"/>
      <c r="IIW83" s="167"/>
      <c r="IIX83" s="168"/>
      <c r="IIY83" s="168"/>
      <c r="IIZ83" s="168"/>
      <c r="IJA83" s="167"/>
      <c r="IJB83" s="168"/>
      <c r="IJC83" s="168"/>
      <c r="IJD83" s="168"/>
      <c r="IJE83" s="167"/>
      <c r="IJF83" s="168"/>
      <c r="IJG83" s="168"/>
      <c r="IJH83" s="168"/>
      <c r="IJI83" s="167"/>
      <c r="IJJ83" s="168"/>
      <c r="IJK83" s="168"/>
      <c r="IJL83" s="168"/>
      <c r="IJM83" s="167"/>
      <c r="IJN83" s="168"/>
      <c r="IJO83" s="168"/>
      <c r="IJP83" s="168"/>
      <c r="IJQ83" s="167"/>
      <c r="IJR83" s="168"/>
      <c r="IJS83" s="168"/>
      <c r="IJT83" s="168"/>
      <c r="IJU83" s="167"/>
      <c r="IJV83" s="168"/>
      <c r="IJW83" s="168"/>
      <c r="IJX83" s="168"/>
      <c r="IJY83" s="167"/>
      <c r="IJZ83" s="168"/>
      <c r="IKA83" s="168"/>
      <c r="IKB83" s="168"/>
      <c r="IKC83" s="167"/>
      <c r="IKD83" s="168"/>
      <c r="IKE83" s="168"/>
      <c r="IKF83" s="168"/>
      <c r="IKG83" s="167"/>
      <c r="IKH83" s="168"/>
      <c r="IKI83" s="168"/>
      <c r="IKJ83" s="168"/>
      <c r="IKK83" s="167"/>
      <c r="IKL83" s="168"/>
      <c r="IKM83" s="168"/>
      <c r="IKN83" s="168"/>
      <c r="IKO83" s="167"/>
      <c r="IKP83" s="168"/>
      <c r="IKQ83" s="168"/>
      <c r="IKR83" s="168"/>
      <c r="IKS83" s="167"/>
      <c r="IKT83" s="168"/>
      <c r="IKU83" s="168"/>
      <c r="IKV83" s="168"/>
      <c r="IKW83" s="167"/>
      <c r="IKX83" s="168"/>
      <c r="IKY83" s="168"/>
      <c r="IKZ83" s="168"/>
      <c r="ILA83" s="167"/>
      <c r="ILB83" s="168"/>
      <c r="ILC83" s="168"/>
      <c r="ILD83" s="168"/>
      <c r="ILE83" s="167"/>
      <c r="ILF83" s="168"/>
      <c r="ILG83" s="168"/>
      <c r="ILH83" s="168"/>
      <c r="ILI83" s="167"/>
      <c r="ILJ83" s="168"/>
      <c r="ILK83" s="168"/>
      <c r="ILL83" s="168"/>
      <c r="ILM83" s="167"/>
      <c r="ILN83" s="168"/>
      <c r="ILO83" s="168"/>
      <c r="ILP83" s="168"/>
      <c r="ILQ83" s="167"/>
      <c r="ILR83" s="168"/>
      <c r="ILS83" s="168"/>
      <c r="ILT83" s="168"/>
      <c r="ILU83" s="167"/>
      <c r="ILV83" s="168"/>
      <c r="ILW83" s="168"/>
      <c r="ILX83" s="168"/>
      <c r="ILY83" s="167"/>
      <c r="ILZ83" s="168"/>
      <c r="IMA83" s="168"/>
      <c r="IMB83" s="168"/>
      <c r="IMC83" s="167"/>
      <c r="IMD83" s="168"/>
      <c r="IME83" s="168"/>
      <c r="IMF83" s="168"/>
      <c r="IMG83" s="167"/>
      <c r="IMH83" s="168"/>
      <c r="IMI83" s="168"/>
      <c r="IMJ83" s="168"/>
      <c r="IMK83" s="167"/>
      <c r="IML83" s="168"/>
      <c r="IMM83" s="168"/>
      <c r="IMN83" s="168"/>
      <c r="IMO83" s="167"/>
      <c r="IMP83" s="168"/>
      <c r="IMQ83" s="168"/>
      <c r="IMR83" s="168"/>
      <c r="IMS83" s="167"/>
      <c r="IMT83" s="168"/>
      <c r="IMU83" s="168"/>
      <c r="IMV83" s="168"/>
      <c r="IMW83" s="167"/>
      <c r="IMX83" s="168"/>
      <c r="IMY83" s="168"/>
      <c r="IMZ83" s="168"/>
      <c r="INA83" s="167"/>
      <c r="INB83" s="168"/>
      <c r="INC83" s="168"/>
      <c r="IND83" s="168"/>
      <c r="INE83" s="167"/>
      <c r="INF83" s="168"/>
      <c r="ING83" s="168"/>
      <c r="INH83" s="168"/>
      <c r="INI83" s="167"/>
      <c r="INJ83" s="168"/>
      <c r="INK83" s="168"/>
      <c r="INL83" s="168"/>
      <c r="INM83" s="167"/>
      <c r="INN83" s="168"/>
      <c r="INO83" s="168"/>
      <c r="INP83" s="168"/>
      <c r="INQ83" s="167"/>
      <c r="INR83" s="168"/>
      <c r="INS83" s="168"/>
      <c r="INT83" s="168"/>
      <c r="INU83" s="167"/>
      <c r="INV83" s="168"/>
      <c r="INW83" s="168"/>
      <c r="INX83" s="168"/>
      <c r="INY83" s="167"/>
      <c r="INZ83" s="168"/>
      <c r="IOA83" s="168"/>
      <c r="IOB83" s="168"/>
      <c r="IOC83" s="167"/>
      <c r="IOD83" s="168"/>
      <c r="IOE83" s="168"/>
      <c r="IOF83" s="168"/>
      <c r="IOG83" s="167"/>
      <c r="IOH83" s="168"/>
      <c r="IOI83" s="168"/>
      <c r="IOJ83" s="168"/>
      <c r="IOK83" s="167"/>
      <c r="IOL83" s="168"/>
      <c r="IOM83" s="168"/>
      <c r="ION83" s="168"/>
      <c r="IOO83" s="167"/>
      <c r="IOP83" s="168"/>
      <c r="IOQ83" s="168"/>
      <c r="IOR83" s="168"/>
      <c r="IOS83" s="167"/>
      <c r="IOT83" s="168"/>
      <c r="IOU83" s="168"/>
      <c r="IOV83" s="168"/>
      <c r="IOW83" s="167"/>
      <c r="IOX83" s="168"/>
      <c r="IOY83" s="168"/>
      <c r="IOZ83" s="168"/>
      <c r="IPA83" s="167"/>
      <c r="IPB83" s="168"/>
      <c r="IPC83" s="168"/>
      <c r="IPD83" s="168"/>
      <c r="IPE83" s="167"/>
      <c r="IPF83" s="168"/>
      <c r="IPG83" s="168"/>
      <c r="IPH83" s="168"/>
      <c r="IPI83" s="167"/>
      <c r="IPJ83" s="168"/>
      <c r="IPK83" s="168"/>
      <c r="IPL83" s="168"/>
      <c r="IPM83" s="167"/>
      <c r="IPN83" s="168"/>
      <c r="IPO83" s="168"/>
      <c r="IPP83" s="168"/>
      <c r="IPQ83" s="167"/>
      <c r="IPR83" s="168"/>
      <c r="IPS83" s="168"/>
      <c r="IPT83" s="168"/>
      <c r="IPU83" s="167"/>
      <c r="IPV83" s="168"/>
      <c r="IPW83" s="168"/>
      <c r="IPX83" s="168"/>
      <c r="IPY83" s="167"/>
      <c r="IPZ83" s="168"/>
      <c r="IQA83" s="168"/>
      <c r="IQB83" s="168"/>
      <c r="IQC83" s="167"/>
      <c r="IQD83" s="168"/>
      <c r="IQE83" s="168"/>
      <c r="IQF83" s="168"/>
      <c r="IQG83" s="167"/>
      <c r="IQH83" s="168"/>
      <c r="IQI83" s="168"/>
      <c r="IQJ83" s="168"/>
      <c r="IQK83" s="167"/>
      <c r="IQL83" s="168"/>
      <c r="IQM83" s="168"/>
      <c r="IQN83" s="168"/>
      <c r="IQO83" s="167"/>
      <c r="IQP83" s="168"/>
      <c r="IQQ83" s="168"/>
      <c r="IQR83" s="168"/>
      <c r="IQS83" s="167"/>
      <c r="IQT83" s="168"/>
      <c r="IQU83" s="168"/>
      <c r="IQV83" s="168"/>
      <c r="IQW83" s="167"/>
      <c r="IQX83" s="168"/>
      <c r="IQY83" s="168"/>
      <c r="IQZ83" s="168"/>
      <c r="IRA83" s="167"/>
      <c r="IRB83" s="168"/>
      <c r="IRC83" s="168"/>
      <c r="IRD83" s="168"/>
      <c r="IRE83" s="167"/>
      <c r="IRF83" s="168"/>
      <c r="IRG83" s="168"/>
      <c r="IRH83" s="168"/>
      <c r="IRI83" s="167"/>
      <c r="IRJ83" s="168"/>
      <c r="IRK83" s="168"/>
      <c r="IRL83" s="168"/>
      <c r="IRM83" s="167"/>
      <c r="IRN83" s="168"/>
      <c r="IRO83" s="168"/>
      <c r="IRP83" s="168"/>
      <c r="IRQ83" s="167"/>
      <c r="IRR83" s="168"/>
      <c r="IRS83" s="168"/>
      <c r="IRT83" s="168"/>
      <c r="IRU83" s="167"/>
      <c r="IRV83" s="168"/>
      <c r="IRW83" s="168"/>
      <c r="IRX83" s="168"/>
      <c r="IRY83" s="167"/>
      <c r="IRZ83" s="168"/>
      <c r="ISA83" s="168"/>
      <c r="ISB83" s="168"/>
      <c r="ISC83" s="167"/>
      <c r="ISD83" s="168"/>
      <c r="ISE83" s="168"/>
      <c r="ISF83" s="168"/>
      <c r="ISG83" s="167"/>
      <c r="ISH83" s="168"/>
      <c r="ISI83" s="168"/>
      <c r="ISJ83" s="168"/>
      <c r="ISK83" s="167"/>
      <c r="ISL83" s="168"/>
      <c r="ISM83" s="168"/>
      <c r="ISN83" s="168"/>
      <c r="ISO83" s="167"/>
      <c r="ISP83" s="168"/>
      <c r="ISQ83" s="168"/>
      <c r="ISR83" s="168"/>
      <c r="ISS83" s="167"/>
      <c r="IST83" s="168"/>
      <c r="ISU83" s="168"/>
      <c r="ISV83" s="168"/>
      <c r="ISW83" s="167"/>
      <c r="ISX83" s="168"/>
      <c r="ISY83" s="168"/>
      <c r="ISZ83" s="168"/>
      <c r="ITA83" s="167"/>
      <c r="ITB83" s="168"/>
      <c r="ITC83" s="168"/>
      <c r="ITD83" s="168"/>
      <c r="ITE83" s="167"/>
      <c r="ITF83" s="168"/>
      <c r="ITG83" s="168"/>
      <c r="ITH83" s="168"/>
      <c r="ITI83" s="167"/>
      <c r="ITJ83" s="168"/>
      <c r="ITK83" s="168"/>
      <c r="ITL83" s="168"/>
      <c r="ITM83" s="167"/>
      <c r="ITN83" s="168"/>
      <c r="ITO83" s="168"/>
      <c r="ITP83" s="168"/>
      <c r="ITQ83" s="167"/>
      <c r="ITR83" s="168"/>
      <c r="ITS83" s="168"/>
      <c r="ITT83" s="168"/>
      <c r="ITU83" s="167"/>
      <c r="ITV83" s="168"/>
      <c r="ITW83" s="168"/>
      <c r="ITX83" s="168"/>
      <c r="ITY83" s="167"/>
      <c r="ITZ83" s="168"/>
      <c r="IUA83" s="168"/>
      <c r="IUB83" s="168"/>
      <c r="IUC83" s="167"/>
      <c r="IUD83" s="168"/>
      <c r="IUE83" s="168"/>
      <c r="IUF83" s="168"/>
      <c r="IUG83" s="167"/>
      <c r="IUH83" s="168"/>
      <c r="IUI83" s="168"/>
      <c r="IUJ83" s="168"/>
      <c r="IUK83" s="167"/>
      <c r="IUL83" s="168"/>
      <c r="IUM83" s="168"/>
      <c r="IUN83" s="168"/>
      <c r="IUO83" s="167"/>
      <c r="IUP83" s="168"/>
      <c r="IUQ83" s="168"/>
      <c r="IUR83" s="168"/>
      <c r="IUS83" s="167"/>
      <c r="IUT83" s="168"/>
      <c r="IUU83" s="168"/>
      <c r="IUV83" s="168"/>
      <c r="IUW83" s="167"/>
      <c r="IUX83" s="168"/>
      <c r="IUY83" s="168"/>
      <c r="IUZ83" s="168"/>
      <c r="IVA83" s="167"/>
      <c r="IVB83" s="168"/>
      <c r="IVC83" s="168"/>
      <c r="IVD83" s="168"/>
      <c r="IVE83" s="167"/>
      <c r="IVF83" s="168"/>
      <c r="IVG83" s="168"/>
      <c r="IVH83" s="168"/>
      <c r="IVI83" s="167"/>
      <c r="IVJ83" s="168"/>
      <c r="IVK83" s="168"/>
      <c r="IVL83" s="168"/>
      <c r="IVM83" s="167"/>
      <c r="IVN83" s="168"/>
      <c r="IVO83" s="168"/>
      <c r="IVP83" s="168"/>
      <c r="IVQ83" s="167"/>
      <c r="IVR83" s="168"/>
      <c r="IVS83" s="168"/>
      <c r="IVT83" s="168"/>
      <c r="IVU83" s="167"/>
      <c r="IVV83" s="168"/>
      <c r="IVW83" s="168"/>
      <c r="IVX83" s="168"/>
      <c r="IVY83" s="167"/>
      <c r="IVZ83" s="168"/>
      <c r="IWA83" s="168"/>
      <c r="IWB83" s="168"/>
      <c r="IWC83" s="167"/>
      <c r="IWD83" s="168"/>
      <c r="IWE83" s="168"/>
      <c r="IWF83" s="168"/>
      <c r="IWG83" s="167"/>
      <c r="IWH83" s="168"/>
      <c r="IWI83" s="168"/>
      <c r="IWJ83" s="168"/>
      <c r="IWK83" s="167"/>
      <c r="IWL83" s="168"/>
      <c r="IWM83" s="168"/>
      <c r="IWN83" s="168"/>
      <c r="IWO83" s="167"/>
      <c r="IWP83" s="168"/>
      <c r="IWQ83" s="168"/>
      <c r="IWR83" s="168"/>
      <c r="IWS83" s="167"/>
      <c r="IWT83" s="168"/>
      <c r="IWU83" s="168"/>
      <c r="IWV83" s="168"/>
      <c r="IWW83" s="167"/>
      <c r="IWX83" s="168"/>
      <c r="IWY83" s="168"/>
      <c r="IWZ83" s="168"/>
      <c r="IXA83" s="167"/>
      <c r="IXB83" s="168"/>
      <c r="IXC83" s="168"/>
      <c r="IXD83" s="168"/>
      <c r="IXE83" s="167"/>
      <c r="IXF83" s="168"/>
      <c r="IXG83" s="168"/>
      <c r="IXH83" s="168"/>
      <c r="IXI83" s="167"/>
      <c r="IXJ83" s="168"/>
      <c r="IXK83" s="168"/>
      <c r="IXL83" s="168"/>
      <c r="IXM83" s="167"/>
      <c r="IXN83" s="168"/>
      <c r="IXO83" s="168"/>
      <c r="IXP83" s="168"/>
      <c r="IXQ83" s="167"/>
      <c r="IXR83" s="168"/>
      <c r="IXS83" s="168"/>
      <c r="IXT83" s="168"/>
      <c r="IXU83" s="167"/>
      <c r="IXV83" s="168"/>
      <c r="IXW83" s="168"/>
      <c r="IXX83" s="168"/>
      <c r="IXY83" s="167"/>
      <c r="IXZ83" s="168"/>
      <c r="IYA83" s="168"/>
      <c r="IYB83" s="168"/>
      <c r="IYC83" s="167"/>
      <c r="IYD83" s="168"/>
      <c r="IYE83" s="168"/>
      <c r="IYF83" s="168"/>
      <c r="IYG83" s="167"/>
      <c r="IYH83" s="168"/>
      <c r="IYI83" s="168"/>
      <c r="IYJ83" s="168"/>
      <c r="IYK83" s="167"/>
      <c r="IYL83" s="168"/>
      <c r="IYM83" s="168"/>
      <c r="IYN83" s="168"/>
      <c r="IYO83" s="167"/>
      <c r="IYP83" s="168"/>
      <c r="IYQ83" s="168"/>
      <c r="IYR83" s="168"/>
      <c r="IYS83" s="167"/>
      <c r="IYT83" s="168"/>
      <c r="IYU83" s="168"/>
      <c r="IYV83" s="168"/>
      <c r="IYW83" s="167"/>
      <c r="IYX83" s="168"/>
      <c r="IYY83" s="168"/>
      <c r="IYZ83" s="168"/>
      <c r="IZA83" s="167"/>
      <c r="IZB83" s="168"/>
      <c r="IZC83" s="168"/>
      <c r="IZD83" s="168"/>
      <c r="IZE83" s="167"/>
      <c r="IZF83" s="168"/>
      <c r="IZG83" s="168"/>
      <c r="IZH83" s="168"/>
      <c r="IZI83" s="167"/>
      <c r="IZJ83" s="168"/>
      <c r="IZK83" s="168"/>
      <c r="IZL83" s="168"/>
      <c r="IZM83" s="167"/>
      <c r="IZN83" s="168"/>
      <c r="IZO83" s="168"/>
      <c r="IZP83" s="168"/>
      <c r="IZQ83" s="167"/>
      <c r="IZR83" s="168"/>
      <c r="IZS83" s="168"/>
      <c r="IZT83" s="168"/>
      <c r="IZU83" s="167"/>
      <c r="IZV83" s="168"/>
      <c r="IZW83" s="168"/>
      <c r="IZX83" s="168"/>
      <c r="IZY83" s="167"/>
      <c r="IZZ83" s="168"/>
      <c r="JAA83" s="168"/>
      <c r="JAB83" s="168"/>
      <c r="JAC83" s="167"/>
      <c r="JAD83" s="168"/>
      <c r="JAE83" s="168"/>
      <c r="JAF83" s="168"/>
      <c r="JAG83" s="167"/>
      <c r="JAH83" s="168"/>
      <c r="JAI83" s="168"/>
      <c r="JAJ83" s="168"/>
      <c r="JAK83" s="167"/>
      <c r="JAL83" s="168"/>
      <c r="JAM83" s="168"/>
      <c r="JAN83" s="168"/>
      <c r="JAO83" s="167"/>
      <c r="JAP83" s="168"/>
      <c r="JAQ83" s="168"/>
      <c r="JAR83" s="168"/>
      <c r="JAS83" s="167"/>
      <c r="JAT83" s="168"/>
      <c r="JAU83" s="168"/>
      <c r="JAV83" s="168"/>
      <c r="JAW83" s="167"/>
      <c r="JAX83" s="168"/>
      <c r="JAY83" s="168"/>
      <c r="JAZ83" s="168"/>
      <c r="JBA83" s="167"/>
      <c r="JBB83" s="168"/>
      <c r="JBC83" s="168"/>
      <c r="JBD83" s="168"/>
      <c r="JBE83" s="167"/>
      <c r="JBF83" s="168"/>
      <c r="JBG83" s="168"/>
      <c r="JBH83" s="168"/>
      <c r="JBI83" s="167"/>
      <c r="JBJ83" s="168"/>
      <c r="JBK83" s="168"/>
      <c r="JBL83" s="168"/>
      <c r="JBM83" s="167"/>
      <c r="JBN83" s="168"/>
      <c r="JBO83" s="168"/>
      <c r="JBP83" s="168"/>
      <c r="JBQ83" s="167"/>
      <c r="JBR83" s="168"/>
      <c r="JBS83" s="168"/>
      <c r="JBT83" s="168"/>
      <c r="JBU83" s="167"/>
      <c r="JBV83" s="168"/>
      <c r="JBW83" s="168"/>
      <c r="JBX83" s="168"/>
      <c r="JBY83" s="167"/>
      <c r="JBZ83" s="168"/>
      <c r="JCA83" s="168"/>
      <c r="JCB83" s="168"/>
      <c r="JCC83" s="167"/>
      <c r="JCD83" s="168"/>
      <c r="JCE83" s="168"/>
      <c r="JCF83" s="168"/>
      <c r="JCG83" s="167"/>
      <c r="JCH83" s="168"/>
      <c r="JCI83" s="168"/>
      <c r="JCJ83" s="168"/>
      <c r="JCK83" s="167"/>
      <c r="JCL83" s="168"/>
      <c r="JCM83" s="168"/>
      <c r="JCN83" s="168"/>
      <c r="JCO83" s="167"/>
      <c r="JCP83" s="168"/>
      <c r="JCQ83" s="168"/>
      <c r="JCR83" s="168"/>
      <c r="JCS83" s="167"/>
      <c r="JCT83" s="168"/>
      <c r="JCU83" s="168"/>
      <c r="JCV83" s="168"/>
      <c r="JCW83" s="167"/>
      <c r="JCX83" s="168"/>
      <c r="JCY83" s="168"/>
      <c r="JCZ83" s="168"/>
      <c r="JDA83" s="167"/>
      <c r="JDB83" s="168"/>
      <c r="JDC83" s="168"/>
      <c r="JDD83" s="168"/>
      <c r="JDE83" s="167"/>
      <c r="JDF83" s="168"/>
      <c r="JDG83" s="168"/>
      <c r="JDH83" s="168"/>
      <c r="JDI83" s="167"/>
      <c r="JDJ83" s="168"/>
      <c r="JDK83" s="168"/>
      <c r="JDL83" s="168"/>
      <c r="JDM83" s="167"/>
      <c r="JDN83" s="168"/>
      <c r="JDO83" s="168"/>
      <c r="JDP83" s="168"/>
      <c r="JDQ83" s="167"/>
      <c r="JDR83" s="168"/>
      <c r="JDS83" s="168"/>
      <c r="JDT83" s="168"/>
      <c r="JDU83" s="167"/>
      <c r="JDV83" s="168"/>
      <c r="JDW83" s="168"/>
      <c r="JDX83" s="168"/>
      <c r="JDY83" s="167"/>
      <c r="JDZ83" s="168"/>
      <c r="JEA83" s="168"/>
      <c r="JEB83" s="168"/>
      <c r="JEC83" s="167"/>
      <c r="JED83" s="168"/>
      <c r="JEE83" s="168"/>
      <c r="JEF83" s="168"/>
      <c r="JEG83" s="167"/>
      <c r="JEH83" s="168"/>
      <c r="JEI83" s="168"/>
      <c r="JEJ83" s="168"/>
      <c r="JEK83" s="167"/>
      <c r="JEL83" s="168"/>
      <c r="JEM83" s="168"/>
      <c r="JEN83" s="168"/>
      <c r="JEO83" s="167"/>
      <c r="JEP83" s="168"/>
      <c r="JEQ83" s="168"/>
      <c r="JER83" s="168"/>
      <c r="JES83" s="167"/>
      <c r="JET83" s="168"/>
      <c r="JEU83" s="168"/>
      <c r="JEV83" s="168"/>
      <c r="JEW83" s="167"/>
      <c r="JEX83" s="168"/>
      <c r="JEY83" s="168"/>
      <c r="JEZ83" s="168"/>
      <c r="JFA83" s="167"/>
      <c r="JFB83" s="168"/>
      <c r="JFC83" s="168"/>
      <c r="JFD83" s="168"/>
      <c r="JFE83" s="167"/>
      <c r="JFF83" s="168"/>
      <c r="JFG83" s="168"/>
      <c r="JFH83" s="168"/>
      <c r="JFI83" s="167"/>
      <c r="JFJ83" s="168"/>
      <c r="JFK83" s="168"/>
      <c r="JFL83" s="168"/>
      <c r="JFM83" s="167"/>
      <c r="JFN83" s="168"/>
      <c r="JFO83" s="168"/>
      <c r="JFP83" s="168"/>
      <c r="JFQ83" s="167"/>
      <c r="JFR83" s="168"/>
      <c r="JFS83" s="168"/>
      <c r="JFT83" s="168"/>
      <c r="JFU83" s="167"/>
      <c r="JFV83" s="168"/>
      <c r="JFW83" s="168"/>
      <c r="JFX83" s="168"/>
      <c r="JFY83" s="167"/>
      <c r="JFZ83" s="168"/>
      <c r="JGA83" s="168"/>
      <c r="JGB83" s="168"/>
      <c r="JGC83" s="167"/>
      <c r="JGD83" s="168"/>
      <c r="JGE83" s="168"/>
      <c r="JGF83" s="168"/>
      <c r="JGG83" s="167"/>
      <c r="JGH83" s="168"/>
      <c r="JGI83" s="168"/>
      <c r="JGJ83" s="168"/>
      <c r="JGK83" s="167"/>
      <c r="JGL83" s="168"/>
      <c r="JGM83" s="168"/>
      <c r="JGN83" s="168"/>
      <c r="JGO83" s="167"/>
      <c r="JGP83" s="168"/>
      <c r="JGQ83" s="168"/>
      <c r="JGR83" s="168"/>
      <c r="JGS83" s="167"/>
      <c r="JGT83" s="168"/>
      <c r="JGU83" s="168"/>
      <c r="JGV83" s="168"/>
      <c r="JGW83" s="167"/>
      <c r="JGX83" s="168"/>
      <c r="JGY83" s="168"/>
      <c r="JGZ83" s="168"/>
      <c r="JHA83" s="167"/>
      <c r="JHB83" s="168"/>
      <c r="JHC83" s="168"/>
      <c r="JHD83" s="168"/>
      <c r="JHE83" s="167"/>
      <c r="JHF83" s="168"/>
      <c r="JHG83" s="168"/>
      <c r="JHH83" s="168"/>
      <c r="JHI83" s="167"/>
      <c r="JHJ83" s="168"/>
      <c r="JHK83" s="168"/>
      <c r="JHL83" s="168"/>
      <c r="JHM83" s="167"/>
      <c r="JHN83" s="168"/>
      <c r="JHO83" s="168"/>
      <c r="JHP83" s="168"/>
      <c r="JHQ83" s="167"/>
      <c r="JHR83" s="168"/>
      <c r="JHS83" s="168"/>
      <c r="JHT83" s="168"/>
      <c r="JHU83" s="167"/>
      <c r="JHV83" s="168"/>
      <c r="JHW83" s="168"/>
      <c r="JHX83" s="168"/>
      <c r="JHY83" s="167"/>
      <c r="JHZ83" s="168"/>
      <c r="JIA83" s="168"/>
      <c r="JIB83" s="168"/>
      <c r="JIC83" s="167"/>
      <c r="JID83" s="168"/>
      <c r="JIE83" s="168"/>
      <c r="JIF83" s="168"/>
      <c r="JIG83" s="167"/>
      <c r="JIH83" s="168"/>
      <c r="JII83" s="168"/>
      <c r="JIJ83" s="168"/>
      <c r="JIK83" s="167"/>
      <c r="JIL83" s="168"/>
      <c r="JIM83" s="168"/>
      <c r="JIN83" s="168"/>
      <c r="JIO83" s="167"/>
      <c r="JIP83" s="168"/>
      <c r="JIQ83" s="168"/>
      <c r="JIR83" s="168"/>
      <c r="JIS83" s="167"/>
      <c r="JIT83" s="168"/>
      <c r="JIU83" s="168"/>
      <c r="JIV83" s="168"/>
      <c r="JIW83" s="167"/>
      <c r="JIX83" s="168"/>
      <c r="JIY83" s="168"/>
      <c r="JIZ83" s="168"/>
      <c r="JJA83" s="167"/>
      <c r="JJB83" s="168"/>
      <c r="JJC83" s="168"/>
      <c r="JJD83" s="168"/>
      <c r="JJE83" s="167"/>
      <c r="JJF83" s="168"/>
      <c r="JJG83" s="168"/>
      <c r="JJH83" s="168"/>
      <c r="JJI83" s="167"/>
      <c r="JJJ83" s="168"/>
      <c r="JJK83" s="168"/>
      <c r="JJL83" s="168"/>
      <c r="JJM83" s="167"/>
      <c r="JJN83" s="168"/>
      <c r="JJO83" s="168"/>
      <c r="JJP83" s="168"/>
      <c r="JJQ83" s="167"/>
      <c r="JJR83" s="168"/>
      <c r="JJS83" s="168"/>
      <c r="JJT83" s="168"/>
      <c r="JJU83" s="167"/>
      <c r="JJV83" s="168"/>
      <c r="JJW83" s="168"/>
      <c r="JJX83" s="168"/>
      <c r="JJY83" s="167"/>
      <c r="JJZ83" s="168"/>
      <c r="JKA83" s="168"/>
      <c r="JKB83" s="168"/>
      <c r="JKC83" s="167"/>
      <c r="JKD83" s="168"/>
      <c r="JKE83" s="168"/>
      <c r="JKF83" s="168"/>
      <c r="JKG83" s="167"/>
      <c r="JKH83" s="168"/>
      <c r="JKI83" s="168"/>
      <c r="JKJ83" s="168"/>
      <c r="JKK83" s="167"/>
      <c r="JKL83" s="168"/>
      <c r="JKM83" s="168"/>
      <c r="JKN83" s="168"/>
      <c r="JKO83" s="167"/>
      <c r="JKP83" s="168"/>
      <c r="JKQ83" s="168"/>
      <c r="JKR83" s="168"/>
      <c r="JKS83" s="167"/>
      <c r="JKT83" s="168"/>
      <c r="JKU83" s="168"/>
      <c r="JKV83" s="168"/>
      <c r="JKW83" s="167"/>
      <c r="JKX83" s="168"/>
      <c r="JKY83" s="168"/>
      <c r="JKZ83" s="168"/>
      <c r="JLA83" s="167"/>
      <c r="JLB83" s="168"/>
      <c r="JLC83" s="168"/>
      <c r="JLD83" s="168"/>
      <c r="JLE83" s="167"/>
      <c r="JLF83" s="168"/>
      <c r="JLG83" s="168"/>
      <c r="JLH83" s="168"/>
      <c r="JLI83" s="167"/>
      <c r="JLJ83" s="168"/>
      <c r="JLK83" s="168"/>
      <c r="JLL83" s="168"/>
      <c r="JLM83" s="167"/>
      <c r="JLN83" s="168"/>
      <c r="JLO83" s="168"/>
      <c r="JLP83" s="168"/>
      <c r="JLQ83" s="167"/>
      <c r="JLR83" s="168"/>
      <c r="JLS83" s="168"/>
      <c r="JLT83" s="168"/>
      <c r="JLU83" s="167"/>
      <c r="JLV83" s="168"/>
      <c r="JLW83" s="168"/>
      <c r="JLX83" s="168"/>
      <c r="JLY83" s="167"/>
      <c r="JLZ83" s="168"/>
      <c r="JMA83" s="168"/>
      <c r="JMB83" s="168"/>
      <c r="JMC83" s="167"/>
      <c r="JMD83" s="168"/>
      <c r="JME83" s="168"/>
      <c r="JMF83" s="168"/>
      <c r="JMG83" s="167"/>
      <c r="JMH83" s="168"/>
      <c r="JMI83" s="168"/>
      <c r="JMJ83" s="168"/>
      <c r="JMK83" s="167"/>
      <c r="JML83" s="168"/>
      <c r="JMM83" s="168"/>
      <c r="JMN83" s="168"/>
      <c r="JMO83" s="167"/>
      <c r="JMP83" s="168"/>
      <c r="JMQ83" s="168"/>
      <c r="JMR83" s="168"/>
      <c r="JMS83" s="167"/>
      <c r="JMT83" s="168"/>
      <c r="JMU83" s="168"/>
      <c r="JMV83" s="168"/>
      <c r="JMW83" s="167"/>
      <c r="JMX83" s="168"/>
      <c r="JMY83" s="168"/>
      <c r="JMZ83" s="168"/>
      <c r="JNA83" s="167"/>
      <c r="JNB83" s="168"/>
      <c r="JNC83" s="168"/>
      <c r="JND83" s="168"/>
      <c r="JNE83" s="167"/>
      <c r="JNF83" s="168"/>
      <c r="JNG83" s="168"/>
      <c r="JNH83" s="168"/>
      <c r="JNI83" s="167"/>
      <c r="JNJ83" s="168"/>
      <c r="JNK83" s="168"/>
      <c r="JNL83" s="168"/>
      <c r="JNM83" s="167"/>
      <c r="JNN83" s="168"/>
      <c r="JNO83" s="168"/>
      <c r="JNP83" s="168"/>
      <c r="JNQ83" s="167"/>
      <c r="JNR83" s="168"/>
      <c r="JNS83" s="168"/>
      <c r="JNT83" s="168"/>
      <c r="JNU83" s="167"/>
      <c r="JNV83" s="168"/>
      <c r="JNW83" s="168"/>
      <c r="JNX83" s="168"/>
      <c r="JNY83" s="167"/>
      <c r="JNZ83" s="168"/>
      <c r="JOA83" s="168"/>
      <c r="JOB83" s="168"/>
      <c r="JOC83" s="167"/>
      <c r="JOD83" s="168"/>
      <c r="JOE83" s="168"/>
      <c r="JOF83" s="168"/>
      <c r="JOG83" s="167"/>
      <c r="JOH83" s="168"/>
      <c r="JOI83" s="168"/>
      <c r="JOJ83" s="168"/>
      <c r="JOK83" s="167"/>
      <c r="JOL83" s="168"/>
      <c r="JOM83" s="168"/>
      <c r="JON83" s="168"/>
      <c r="JOO83" s="167"/>
      <c r="JOP83" s="168"/>
      <c r="JOQ83" s="168"/>
      <c r="JOR83" s="168"/>
      <c r="JOS83" s="167"/>
      <c r="JOT83" s="168"/>
      <c r="JOU83" s="168"/>
      <c r="JOV83" s="168"/>
      <c r="JOW83" s="167"/>
      <c r="JOX83" s="168"/>
      <c r="JOY83" s="168"/>
      <c r="JOZ83" s="168"/>
      <c r="JPA83" s="167"/>
      <c r="JPB83" s="168"/>
      <c r="JPC83" s="168"/>
      <c r="JPD83" s="168"/>
      <c r="JPE83" s="167"/>
      <c r="JPF83" s="168"/>
      <c r="JPG83" s="168"/>
      <c r="JPH83" s="168"/>
      <c r="JPI83" s="167"/>
      <c r="JPJ83" s="168"/>
      <c r="JPK83" s="168"/>
      <c r="JPL83" s="168"/>
      <c r="JPM83" s="167"/>
      <c r="JPN83" s="168"/>
      <c r="JPO83" s="168"/>
      <c r="JPP83" s="168"/>
      <c r="JPQ83" s="167"/>
      <c r="JPR83" s="168"/>
      <c r="JPS83" s="168"/>
      <c r="JPT83" s="168"/>
      <c r="JPU83" s="167"/>
      <c r="JPV83" s="168"/>
      <c r="JPW83" s="168"/>
      <c r="JPX83" s="168"/>
      <c r="JPY83" s="167"/>
      <c r="JPZ83" s="168"/>
      <c r="JQA83" s="168"/>
      <c r="JQB83" s="168"/>
      <c r="JQC83" s="167"/>
      <c r="JQD83" s="168"/>
      <c r="JQE83" s="168"/>
      <c r="JQF83" s="168"/>
      <c r="JQG83" s="167"/>
      <c r="JQH83" s="168"/>
      <c r="JQI83" s="168"/>
      <c r="JQJ83" s="168"/>
      <c r="JQK83" s="167"/>
      <c r="JQL83" s="168"/>
      <c r="JQM83" s="168"/>
      <c r="JQN83" s="168"/>
      <c r="JQO83" s="167"/>
      <c r="JQP83" s="168"/>
      <c r="JQQ83" s="168"/>
      <c r="JQR83" s="168"/>
      <c r="JQS83" s="167"/>
      <c r="JQT83" s="168"/>
      <c r="JQU83" s="168"/>
      <c r="JQV83" s="168"/>
      <c r="JQW83" s="167"/>
      <c r="JQX83" s="168"/>
      <c r="JQY83" s="168"/>
      <c r="JQZ83" s="168"/>
      <c r="JRA83" s="167"/>
      <c r="JRB83" s="168"/>
      <c r="JRC83" s="168"/>
      <c r="JRD83" s="168"/>
      <c r="JRE83" s="167"/>
      <c r="JRF83" s="168"/>
      <c r="JRG83" s="168"/>
      <c r="JRH83" s="168"/>
      <c r="JRI83" s="167"/>
      <c r="JRJ83" s="168"/>
      <c r="JRK83" s="168"/>
      <c r="JRL83" s="168"/>
      <c r="JRM83" s="167"/>
      <c r="JRN83" s="168"/>
      <c r="JRO83" s="168"/>
      <c r="JRP83" s="168"/>
      <c r="JRQ83" s="167"/>
      <c r="JRR83" s="168"/>
      <c r="JRS83" s="168"/>
      <c r="JRT83" s="168"/>
      <c r="JRU83" s="167"/>
      <c r="JRV83" s="168"/>
      <c r="JRW83" s="168"/>
      <c r="JRX83" s="168"/>
      <c r="JRY83" s="167"/>
      <c r="JRZ83" s="168"/>
      <c r="JSA83" s="168"/>
      <c r="JSB83" s="168"/>
      <c r="JSC83" s="167"/>
      <c r="JSD83" s="168"/>
      <c r="JSE83" s="168"/>
      <c r="JSF83" s="168"/>
      <c r="JSG83" s="167"/>
      <c r="JSH83" s="168"/>
      <c r="JSI83" s="168"/>
      <c r="JSJ83" s="168"/>
      <c r="JSK83" s="167"/>
      <c r="JSL83" s="168"/>
      <c r="JSM83" s="168"/>
      <c r="JSN83" s="168"/>
      <c r="JSO83" s="167"/>
      <c r="JSP83" s="168"/>
      <c r="JSQ83" s="168"/>
      <c r="JSR83" s="168"/>
      <c r="JSS83" s="167"/>
      <c r="JST83" s="168"/>
      <c r="JSU83" s="168"/>
      <c r="JSV83" s="168"/>
      <c r="JSW83" s="167"/>
      <c r="JSX83" s="168"/>
      <c r="JSY83" s="168"/>
      <c r="JSZ83" s="168"/>
      <c r="JTA83" s="167"/>
      <c r="JTB83" s="168"/>
      <c r="JTC83" s="168"/>
      <c r="JTD83" s="168"/>
      <c r="JTE83" s="167"/>
      <c r="JTF83" s="168"/>
      <c r="JTG83" s="168"/>
      <c r="JTH83" s="168"/>
      <c r="JTI83" s="167"/>
      <c r="JTJ83" s="168"/>
      <c r="JTK83" s="168"/>
      <c r="JTL83" s="168"/>
      <c r="JTM83" s="167"/>
      <c r="JTN83" s="168"/>
      <c r="JTO83" s="168"/>
      <c r="JTP83" s="168"/>
      <c r="JTQ83" s="167"/>
      <c r="JTR83" s="168"/>
      <c r="JTS83" s="168"/>
      <c r="JTT83" s="168"/>
      <c r="JTU83" s="167"/>
      <c r="JTV83" s="168"/>
      <c r="JTW83" s="168"/>
      <c r="JTX83" s="168"/>
      <c r="JTY83" s="167"/>
      <c r="JTZ83" s="168"/>
      <c r="JUA83" s="168"/>
      <c r="JUB83" s="168"/>
      <c r="JUC83" s="167"/>
      <c r="JUD83" s="168"/>
      <c r="JUE83" s="168"/>
      <c r="JUF83" s="168"/>
      <c r="JUG83" s="167"/>
      <c r="JUH83" s="168"/>
      <c r="JUI83" s="168"/>
      <c r="JUJ83" s="168"/>
      <c r="JUK83" s="167"/>
      <c r="JUL83" s="168"/>
      <c r="JUM83" s="168"/>
      <c r="JUN83" s="168"/>
      <c r="JUO83" s="167"/>
      <c r="JUP83" s="168"/>
      <c r="JUQ83" s="168"/>
      <c r="JUR83" s="168"/>
      <c r="JUS83" s="167"/>
      <c r="JUT83" s="168"/>
      <c r="JUU83" s="168"/>
      <c r="JUV83" s="168"/>
      <c r="JUW83" s="167"/>
      <c r="JUX83" s="168"/>
      <c r="JUY83" s="168"/>
      <c r="JUZ83" s="168"/>
      <c r="JVA83" s="167"/>
      <c r="JVB83" s="168"/>
      <c r="JVC83" s="168"/>
      <c r="JVD83" s="168"/>
      <c r="JVE83" s="167"/>
      <c r="JVF83" s="168"/>
      <c r="JVG83" s="168"/>
      <c r="JVH83" s="168"/>
      <c r="JVI83" s="167"/>
      <c r="JVJ83" s="168"/>
      <c r="JVK83" s="168"/>
      <c r="JVL83" s="168"/>
      <c r="JVM83" s="167"/>
      <c r="JVN83" s="168"/>
      <c r="JVO83" s="168"/>
      <c r="JVP83" s="168"/>
      <c r="JVQ83" s="167"/>
      <c r="JVR83" s="168"/>
      <c r="JVS83" s="168"/>
      <c r="JVT83" s="168"/>
      <c r="JVU83" s="167"/>
      <c r="JVV83" s="168"/>
      <c r="JVW83" s="168"/>
      <c r="JVX83" s="168"/>
      <c r="JVY83" s="167"/>
      <c r="JVZ83" s="168"/>
      <c r="JWA83" s="168"/>
      <c r="JWB83" s="168"/>
      <c r="JWC83" s="167"/>
      <c r="JWD83" s="168"/>
      <c r="JWE83" s="168"/>
      <c r="JWF83" s="168"/>
      <c r="JWG83" s="167"/>
      <c r="JWH83" s="168"/>
      <c r="JWI83" s="168"/>
      <c r="JWJ83" s="168"/>
      <c r="JWK83" s="167"/>
      <c r="JWL83" s="168"/>
      <c r="JWM83" s="168"/>
      <c r="JWN83" s="168"/>
      <c r="JWO83" s="167"/>
      <c r="JWP83" s="168"/>
      <c r="JWQ83" s="168"/>
      <c r="JWR83" s="168"/>
      <c r="JWS83" s="167"/>
      <c r="JWT83" s="168"/>
      <c r="JWU83" s="168"/>
      <c r="JWV83" s="168"/>
      <c r="JWW83" s="167"/>
      <c r="JWX83" s="168"/>
      <c r="JWY83" s="168"/>
      <c r="JWZ83" s="168"/>
      <c r="JXA83" s="167"/>
      <c r="JXB83" s="168"/>
      <c r="JXC83" s="168"/>
      <c r="JXD83" s="168"/>
      <c r="JXE83" s="167"/>
      <c r="JXF83" s="168"/>
      <c r="JXG83" s="168"/>
      <c r="JXH83" s="168"/>
      <c r="JXI83" s="167"/>
      <c r="JXJ83" s="168"/>
      <c r="JXK83" s="168"/>
      <c r="JXL83" s="168"/>
      <c r="JXM83" s="167"/>
      <c r="JXN83" s="168"/>
      <c r="JXO83" s="168"/>
      <c r="JXP83" s="168"/>
      <c r="JXQ83" s="167"/>
      <c r="JXR83" s="168"/>
      <c r="JXS83" s="168"/>
      <c r="JXT83" s="168"/>
      <c r="JXU83" s="167"/>
      <c r="JXV83" s="168"/>
      <c r="JXW83" s="168"/>
      <c r="JXX83" s="168"/>
      <c r="JXY83" s="167"/>
      <c r="JXZ83" s="168"/>
      <c r="JYA83" s="168"/>
      <c r="JYB83" s="168"/>
      <c r="JYC83" s="167"/>
      <c r="JYD83" s="168"/>
      <c r="JYE83" s="168"/>
      <c r="JYF83" s="168"/>
      <c r="JYG83" s="167"/>
      <c r="JYH83" s="168"/>
      <c r="JYI83" s="168"/>
      <c r="JYJ83" s="168"/>
      <c r="JYK83" s="167"/>
      <c r="JYL83" s="168"/>
      <c r="JYM83" s="168"/>
      <c r="JYN83" s="168"/>
      <c r="JYO83" s="167"/>
      <c r="JYP83" s="168"/>
      <c r="JYQ83" s="168"/>
      <c r="JYR83" s="168"/>
      <c r="JYS83" s="167"/>
      <c r="JYT83" s="168"/>
      <c r="JYU83" s="168"/>
      <c r="JYV83" s="168"/>
      <c r="JYW83" s="167"/>
      <c r="JYX83" s="168"/>
      <c r="JYY83" s="168"/>
      <c r="JYZ83" s="168"/>
      <c r="JZA83" s="167"/>
      <c r="JZB83" s="168"/>
      <c r="JZC83" s="168"/>
      <c r="JZD83" s="168"/>
      <c r="JZE83" s="167"/>
      <c r="JZF83" s="168"/>
      <c r="JZG83" s="168"/>
      <c r="JZH83" s="168"/>
      <c r="JZI83" s="167"/>
      <c r="JZJ83" s="168"/>
      <c r="JZK83" s="168"/>
      <c r="JZL83" s="168"/>
      <c r="JZM83" s="167"/>
      <c r="JZN83" s="168"/>
      <c r="JZO83" s="168"/>
      <c r="JZP83" s="168"/>
      <c r="JZQ83" s="167"/>
      <c r="JZR83" s="168"/>
      <c r="JZS83" s="168"/>
      <c r="JZT83" s="168"/>
      <c r="JZU83" s="167"/>
      <c r="JZV83" s="168"/>
      <c r="JZW83" s="168"/>
      <c r="JZX83" s="168"/>
      <c r="JZY83" s="167"/>
      <c r="JZZ83" s="168"/>
      <c r="KAA83" s="168"/>
      <c r="KAB83" s="168"/>
      <c r="KAC83" s="167"/>
      <c r="KAD83" s="168"/>
      <c r="KAE83" s="168"/>
      <c r="KAF83" s="168"/>
      <c r="KAG83" s="167"/>
      <c r="KAH83" s="168"/>
      <c r="KAI83" s="168"/>
      <c r="KAJ83" s="168"/>
      <c r="KAK83" s="167"/>
      <c r="KAL83" s="168"/>
      <c r="KAM83" s="168"/>
      <c r="KAN83" s="168"/>
      <c r="KAO83" s="167"/>
      <c r="KAP83" s="168"/>
      <c r="KAQ83" s="168"/>
      <c r="KAR83" s="168"/>
      <c r="KAS83" s="167"/>
      <c r="KAT83" s="168"/>
      <c r="KAU83" s="168"/>
      <c r="KAV83" s="168"/>
      <c r="KAW83" s="167"/>
      <c r="KAX83" s="168"/>
      <c r="KAY83" s="168"/>
      <c r="KAZ83" s="168"/>
      <c r="KBA83" s="167"/>
      <c r="KBB83" s="168"/>
      <c r="KBC83" s="168"/>
      <c r="KBD83" s="168"/>
      <c r="KBE83" s="167"/>
      <c r="KBF83" s="168"/>
      <c r="KBG83" s="168"/>
      <c r="KBH83" s="168"/>
      <c r="KBI83" s="167"/>
      <c r="KBJ83" s="168"/>
      <c r="KBK83" s="168"/>
      <c r="KBL83" s="168"/>
      <c r="KBM83" s="167"/>
      <c r="KBN83" s="168"/>
      <c r="KBO83" s="168"/>
      <c r="KBP83" s="168"/>
      <c r="KBQ83" s="167"/>
      <c r="KBR83" s="168"/>
      <c r="KBS83" s="168"/>
      <c r="KBT83" s="168"/>
      <c r="KBU83" s="167"/>
      <c r="KBV83" s="168"/>
      <c r="KBW83" s="168"/>
      <c r="KBX83" s="168"/>
      <c r="KBY83" s="167"/>
      <c r="KBZ83" s="168"/>
      <c r="KCA83" s="168"/>
      <c r="KCB83" s="168"/>
      <c r="KCC83" s="167"/>
      <c r="KCD83" s="168"/>
      <c r="KCE83" s="168"/>
      <c r="KCF83" s="168"/>
      <c r="KCG83" s="167"/>
      <c r="KCH83" s="168"/>
      <c r="KCI83" s="168"/>
      <c r="KCJ83" s="168"/>
      <c r="KCK83" s="167"/>
      <c r="KCL83" s="168"/>
      <c r="KCM83" s="168"/>
      <c r="KCN83" s="168"/>
      <c r="KCO83" s="167"/>
      <c r="KCP83" s="168"/>
      <c r="KCQ83" s="168"/>
      <c r="KCR83" s="168"/>
      <c r="KCS83" s="167"/>
      <c r="KCT83" s="168"/>
      <c r="KCU83" s="168"/>
      <c r="KCV83" s="168"/>
      <c r="KCW83" s="167"/>
      <c r="KCX83" s="168"/>
      <c r="KCY83" s="168"/>
      <c r="KCZ83" s="168"/>
      <c r="KDA83" s="167"/>
      <c r="KDB83" s="168"/>
      <c r="KDC83" s="168"/>
      <c r="KDD83" s="168"/>
      <c r="KDE83" s="167"/>
      <c r="KDF83" s="168"/>
      <c r="KDG83" s="168"/>
      <c r="KDH83" s="168"/>
      <c r="KDI83" s="167"/>
      <c r="KDJ83" s="168"/>
      <c r="KDK83" s="168"/>
      <c r="KDL83" s="168"/>
      <c r="KDM83" s="167"/>
      <c r="KDN83" s="168"/>
      <c r="KDO83" s="168"/>
      <c r="KDP83" s="168"/>
      <c r="KDQ83" s="167"/>
      <c r="KDR83" s="168"/>
      <c r="KDS83" s="168"/>
      <c r="KDT83" s="168"/>
      <c r="KDU83" s="167"/>
      <c r="KDV83" s="168"/>
      <c r="KDW83" s="168"/>
      <c r="KDX83" s="168"/>
      <c r="KDY83" s="167"/>
      <c r="KDZ83" s="168"/>
      <c r="KEA83" s="168"/>
      <c r="KEB83" s="168"/>
      <c r="KEC83" s="167"/>
      <c r="KED83" s="168"/>
      <c r="KEE83" s="168"/>
      <c r="KEF83" s="168"/>
      <c r="KEG83" s="167"/>
      <c r="KEH83" s="168"/>
      <c r="KEI83" s="168"/>
      <c r="KEJ83" s="168"/>
      <c r="KEK83" s="167"/>
      <c r="KEL83" s="168"/>
      <c r="KEM83" s="168"/>
      <c r="KEN83" s="168"/>
      <c r="KEO83" s="167"/>
      <c r="KEP83" s="168"/>
      <c r="KEQ83" s="168"/>
      <c r="KER83" s="168"/>
      <c r="KES83" s="167"/>
      <c r="KET83" s="168"/>
      <c r="KEU83" s="168"/>
      <c r="KEV83" s="168"/>
      <c r="KEW83" s="167"/>
      <c r="KEX83" s="168"/>
      <c r="KEY83" s="168"/>
      <c r="KEZ83" s="168"/>
      <c r="KFA83" s="167"/>
      <c r="KFB83" s="168"/>
      <c r="KFC83" s="168"/>
      <c r="KFD83" s="168"/>
      <c r="KFE83" s="167"/>
      <c r="KFF83" s="168"/>
      <c r="KFG83" s="168"/>
      <c r="KFH83" s="168"/>
      <c r="KFI83" s="167"/>
      <c r="KFJ83" s="168"/>
      <c r="KFK83" s="168"/>
      <c r="KFL83" s="168"/>
      <c r="KFM83" s="167"/>
      <c r="KFN83" s="168"/>
      <c r="KFO83" s="168"/>
      <c r="KFP83" s="168"/>
      <c r="KFQ83" s="167"/>
      <c r="KFR83" s="168"/>
      <c r="KFS83" s="168"/>
      <c r="KFT83" s="168"/>
      <c r="KFU83" s="167"/>
      <c r="KFV83" s="168"/>
      <c r="KFW83" s="168"/>
      <c r="KFX83" s="168"/>
      <c r="KFY83" s="167"/>
      <c r="KFZ83" s="168"/>
      <c r="KGA83" s="168"/>
      <c r="KGB83" s="168"/>
      <c r="KGC83" s="167"/>
      <c r="KGD83" s="168"/>
      <c r="KGE83" s="168"/>
      <c r="KGF83" s="168"/>
      <c r="KGG83" s="167"/>
      <c r="KGH83" s="168"/>
      <c r="KGI83" s="168"/>
      <c r="KGJ83" s="168"/>
      <c r="KGK83" s="167"/>
      <c r="KGL83" s="168"/>
      <c r="KGM83" s="168"/>
      <c r="KGN83" s="168"/>
      <c r="KGO83" s="167"/>
      <c r="KGP83" s="168"/>
      <c r="KGQ83" s="168"/>
      <c r="KGR83" s="168"/>
      <c r="KGS83" s="167"/>
      <c r="KGT83" s="168"/>
      <c r="KGU83" s="168"/>
      <c r="KGV83" s="168"/>
      <c r="KGW83" s="167"/>
      <c r="KGX83" s="168"/>
      <c r="KGY83" s="168"/>
      <c r="KGZ83" s="168"/>
      <c r="KHA83" s="167"/>
      <c r="KHB83" s="168"/>
      <c r="KHC83" s="168"/>
      <c r="KHD83" s="168"/>
      <c r="KHE83" s="167"/>
      <c r="KHF83" s="168"/>
      <c r="KHG83" s="168"/>
      <c r="KHH83" s="168"/>
      <c r="KHI83" s="167"/>
      <c r="KHJ83" s="168"/>
      <c r="KHK83" s="168"/>
      <c r="KHL83" s="168"/>
      <c r="KHM83" s="167"/>
      <c r="KHN83" s="168"/>
      <c r="KHO83" s="168"/>
      <c r="KHP83" s="168"/>
      <c r="KHQ83" s="167"/>
      <c r="KHR83" s="168"/>
      <c r="KHS83" s="168"/>
      <c r="KHT83" s="168"/>
      <c r="KHU83" s="167"/>
      <c r="KHV83" s="168"/>
      <c r="KHW83" s="168"/>
      <c r="KHX83" s="168"/>
      <c r="KHY83" s="167"/>
      <c r="KHZ83" s="168"/>
      <c r="KIA83" s="168"/>
      <c r="KIB83" s="168"/>
      <c r="KIC83" s="167"/>
      <c r="KID83" s="168"/>
      <c r="KIE83" s="168"/>
      <c r="KIF83" s="168"/>
      <c r="KIG83" s="167"/>
      <c r="KIH83" s="168"/>
      <c r="KII83" s="168"/>
      <c r="KIJ83" s="168"/>
      <c r="KIK83" s="167"/>
      <c r="KIL83" s="168"/>
      <c r="KIM83" s="168"/>
      <c r="KIN83" s="168"/>
      <c r="KIO83" s="167"/>
      <c r="KIP83" s="168"/>
      <c r="KIQ83" s="168"/>
      <c r="KIR83" s="168"/>
      <c r="KIS83" s="167"/>
      <c r="KIT83" s="168"/>
      <c r="KIU83" s="168"/>
      <c r="KIV83" s="168"/>
      <c r="KIW83" s="167"/>
      <c r="KIX83" s="168"/>
      <c r="KIY83" s="168"/>
      <c r="KIZ83" s="168"/>
      <c r="KJA83" s="167"/>
      <c r="KJB83" s="168"/>
      <c r="KJC83" s="168"/>
      <c r="KJD83" s="168"/>
      <c r="KJE83" s="167"/>
      <c r="KJF83" s="168"/>
      <c r="KJG83" s="168"/>
      <c r="KJH83" s="168"/>
      <c r="KJI83" s="167"/>
      <c r="KJJ83" s="168"/>
      <c r="KJK83" s="168"/>
      <c r="KJL83" s="168"/>
      <c r="KJM83" s="167"/>
      <c r="KJN83" s="168"/>
      <c r="KJO83" s="168"/>
      <c r="KJP83" s="168"/>
      <c r="KJQ83" s="167"/>
      <c r="KJR83" s="168"/>
      <c r="KJS83" s="168"/>
      <c r="KJT83" s="168"/>
      <c r="KJU83" s="167"/>
      <c r="KJV83" s="168"/>
      <c r="KJW83" s="168"/>
      <c r="KJX83" s="168"/>
      <c r="KJY83" s="167"/>
      <c r="KJZ83" s="168"/>
      <c r="KKA83" s="168"/>
      <c r="KKB83" s="168"/>
      <c r="KKC83" s="167"/>
      <c r="KKD83" s="168"/>
      <c r="KKE83" s="168"/>
      <c r="KKF83" s="168"/>
      <c r="KKG83" s="167"/>
      <c r="KKH83" s="168"/>
      <c r="KKI83" s="168"/>
      <c r="KKJ83" s="168"/>
      <c r="KKK83" s="167"/>
      <c r="KKL83" s="168"/>
      <c r="KKM83" s="168"/>
      <c r="KKN83" s="168"/>
      <c r="KKO83" s="167"/>
      <c r="KKP83" s="168"/>
      <c r="KKQ83" s="168"/>
      <c r="KKR83" s="168"/>
      <c r="KKS83" s="167"/>
      <c r="KKT83" s="168"/>
      <c r="KKU83" s="168"/>
      <c r="KKV83" s="168"/>
      <c r="KKW83" s="167"/>
      <c r="KKX83" s="168"/>
      <c r="KKY83" s="168"/>
      <c r="KKZ83" s="168"/>
      <c r="KLA83" s="167"/>
      <c r="KLB83" s="168"/>
      <c r="KLC83" s="168"/>
      <c r="KLD83" s="168"/>
      <c r="KLE83" s="167"/>
      <c r="KLF83" s="168"/>
      <c r="KLG83" s="168"/>
      <c r="KLH83" s="168"/>
      <c r="KLI83" s="167"/>
      <c r="KLJ83" s="168"/>
      <c r="KLK83" s="168"/>
      <c r="KLL83" s="168"/>
      <c r="KLM83" s="167"/>
      <c r="KLN83" s="168"/>
      <c r="KLO83" s="168"/>
      <c r="KLP83" s="168"/>
      <c r="KLQ83" s="167"/>
      <c r="KLR83" s="168"/>
      <c r="KLS83" s="168"/>
      <c r="KLT83" s="168"/>
      <c r="KLU83" s="167"/>
      <c r="KLV83" s="168"/>
      <c r="KLW83" s="168"/>
      <c r="KLX83" s="168"/>
      <c r="KLY83" s="167"/>
      <c r="KLZ83" s="168"/>
      <c r="KMA83" s="168"/>
      <c r="KMB83" s="168"/>
      <c r="KMC83" s="167"/>
      <c r="KMD83" s="168"/>
      <c r="KME83" s="168"/>
      <c r="KMF83" s="168"/>
      <c r="KMG83" s="167"/>
      <c r="KMH83" s="168"/>
      <c r="KMI83" s="168"/>
      <c r="KMJ83" s="168"/>
      <c r="KMK83" s="167"/>
      <c r="KML83" s="168"/>
      <c r="KMM83" s="168"/>
      <c r="KMN83" s="168"/>
      <c r="KMO83" s="167"/>
      <c r="KMP83" s="168"/>
      <c r="KMQ83" s="168"/>
      <c r="KMR83" s="168"/>
      <c r="KMS83" s="167"/>
      <c r="KMT83" s="168"/>
      <c r="KMU83" s="168"/>
      <c r="KMV83" s="168"/>
      <c r="KMW83" s="167"/>
      <c r="KMX83" s="168"/>
      <c r="KMY83" s="168"/>
      <c r="KMZ83" s="168"/>
      <c r="KNA83" s="167"/>
      <c r="KNB83" s="168"/>
      <c r="KNC83" s="168"/>
      <c r="KND83" s="168"/>
      <c r="KNE83" s="167"/>
      <c r="KNF83" s="168"/>
      <c r="KNG83" s="168"/>
      <c r="KNH83" s="168"/>
      <c r="KNI83" s="167"/>
      <c r="KNJ83" s="168"/>
      <c r="KNK83" s="168"/>
      <c r="KNL83" s="168"/>
      <c r="KNM83" s="167"/>
      <c r="KNN83" s="168"/>
      <c r="KNO83" s="168"/>
      <c r="KNP83" s="168"/>
      <c r="KNQ83" s="167"/>
      <c r="KNR83" s="168"/>
      <c r="KNS83" s="168"/>
      <c r="KNT83" s="168"/>
      <c r="KNU83" s="167"/>
      <c r="KNV83" s="168"/>
      <c r="KNW83" s="168"/>
      <c r="KNX83" s="168"/>
      <c r="KNY83" s="167"/>
      <c r="KNZ83" s="168"/>
      <c r="KOA83" s="168"/>
      <c r="KOB83" s="168"/>
      <c r="KOC83" s="167"/>
      <c r="KOD83" s="168"/>
      <c r="KOE83" s="168"/>
      <c r="KOF83" s="168"/>
      <c r="KOG83" s="167"/>
      <c r="KOH83" s="168"/>
      <c r="KOI83" s="168"/>
      <c r="KOJ83" s="168"/>
      <c r="KOK83" s="167"/>
      <c r="KOL83" s="168"/>
      <c r="KOM83" s="168"/>
      <c r="KON83" s="168"/>
      <c r="KOO83" s="167"/>
      <c r="KOP83" s="168"/>
      <c r="KOQ83" s="168"/>
      <c r="KOR83" s="168"/>
      <c r="KOS83" s="167"/>
      <c r="KOT83" s="168"/>
      <c r="KOU83" s="168"/>
      <c r="KOV83" s="168"/>
      <c r="KOW83" s="167"/>
      <c r="KOX83" s="168"/>
      <c r="KOY83" s="168"/>
      <c r="KOZ83" s="168"/>
      <c r="KPA83" s="167"/>
      <c r="KPB83" s="168"/>
      <c r="KPC83" s="168"/>
      <c r="KPD83" s="168"/>
      <c r="KPE83" s="167"/>
      <c r="KPF83" s="168"/>
      <c r="KPG83" s="168"/>
      <c r="KPH83" s="168"/>
      <c r="KPI83" s="167"/>
      <c r="KPJ83" s="168"/>
      <c r="KPK83" s="168"/>
      <c r="KPL83" s="168"/>
      <c r="KPM83" s="167"/>
      <c r="KPN83" s="168"/>
      <c r="KPO83" s="168"/>
      <c r="KPP83" s="168"/>
      <c r="KPQ83" s="167"/>
      <c r="KPR83" s="168"/>
      <c r="KPS83" s="168"/>
      <c r="KPT83" s="168"/>
      <c r="KPU83" s="167"/>
      <c r="KPV83" s="168"/>
      <c r="KPW83" s="168"/>
      <c r="KPX83" s="168"/>
      <c r="KPY83" s="167"/>
      <c r="KPZ83" s="168"/>
      <c r="KQA83" s="168"/>
      <c r="KQB83" s="168"/>
      <c r="KQC83" s="167"/>
      <c r="KQD83" s="168"/>
      <c r="KQE83" s="168"/>
      <c r="KQF83" s="168"/>
      <c r="KQG83" s="167"/>
      <c r="KQH83" s="168"/>
      <c r="KQI83" s="168"/>
      <c r="KQJ83" s="168"/>
      <c r="KQK83" s="167"/>
      <c r="KQL83" s="168"/>
      <c r="KQM83" s="168"/>
      <c r="KQN83" s="168"/>
      <c r="KQO83" s="167"/>
      <c r="KQP83" s="168"/>
      <c r="KQQ83" s="168"/>
      <c r="KQR83" s="168"/>
      <c r="KQS83" s="167"/>
      <c r="KQT83" s="168"/>
      <c r="KQU83" s="168"/>
      <c r="KQV83" s="168"/>
      <c r="KQW83" s="167"/>
      <c r="KQX83" s="168"/>
      <c r="KQY83" s="168"/>
      <c r="KQZ83" s="168"/>
      <c r="KRA83" s="167"/>
      <c r="KRB83" s="168"/>
      <c r="KRC83" s="168"/>
      <c r="KRD83" s="168"/>
      <c r="KRE83" s="167"/>
      <c r="KRF83" s="168"/>
      <c r="KRG83" s="168"/>
      <c r="KRH83" s="168"/>
      <c r="KRI83" s="167"/>
      <c r="KRJ83" s="168"/>
      <c r="KRK83" s="168"/>
      <c r="KRL83" s="168"/>
      <c r="KRM83" s="167"/>
      <c r="KRN83" s="168"/>
      <c r="KRO83" s="168"/>
      <c r="KRP83" s="168"/>
      <c r="KRQ83" s="167"/>
      <c r="KRR83" s="168"/>
      <c r="KRS83" s="168"/>
      <c r="KRT83" s="168"/>
      <c r="KRU83" s="167"/>
      <c r="KRV83" s="168"/>
      <c r="KRW83" s="168"/>
      <c r="KRX83" s="168"/>
      <c r="KRY83" s="167"/>
      <c r="KRZ83" s="168"/>
      <c r="KSA83" s="168"/>
      <c r="KSB83" s="168"/>
      <c r="KSC83" s="167"/>
      <c r="KSD83" s="168"/>
      <c r="KSE83" s="168"/>
      <c r="KSF83" s="168"/>
      <c r="KSG83" s="167"/>
      <c r="KSH83" s="168"/>
      <c r="KSI83" s="168"/>
      <c r="KSJ83" s="168"/>
      <c r="KSK83" s="167"/>
      <c r="KSL83" s="168"/>
      <c r="KSM83" s="168"/>
      <c r="KSN83" s="168"/>
      <c r="KSO83" s="167"/>
      <c r="KSP83" s="168"/>
      <c r="KSQ83" s="168"/>
      <c r="KSR83" s="168"/>
      <c r="KSS83" s="167"/>
      <c r="KST83" s="168"/>
      <c r="KSU83" s="168"/>
      <c r="KSV83" s="168"/>
      <c r="KSW83" s="167"/>
      <c r="KSX83" s="168"/>
      <c r="KSY83" s="168"/>
      <c r="KSZ83" s="168"/>
      <c r="KTA83" s="167"/>
      <c r="KTB83" s="168"/>
      <c r="KTC83" s="168"/>
      <c r="KTD83" s="168"/>
      <c r="KTE83" s="167"/>
      <c r="KTF83" s="168"/>
      <c r="KTG83" s="168"/>
      <c r="KTH83" s="168"/>
      <c r="KTI83" s="167"/>
      <c r="KTJ83" s="168"/>
      <c r="KTK83" s="168"/>
      <c r="KTL83" s="168"/>
      <c r="KTM83" s="167"/>
      <c r="KTN83" s="168"/>
      <c r="KTO83" s="168"/>
      <c r="KTP83" s="168"/>
      <c r="KTQ83" s="167"/>
      <c r="KTR83" s="168"/>
      <c r="KTS83" s="168"/>
      <c r="KTT83" s="168"/>
      <c r="KTU83" s="167"/>
      <c r="KTV83" s="168"/>
      <c r="KTW83" s="168"/>
      <c r="KTX83" s="168"/>
      <c r="KTY83" s="167"/>
      <c r="KTZ83" s="168"/>
      <c r="KUA83" s="168"/>
      <c r="KUB83" s="168"/>
      <c r="KUC83" s="167"/>
      <c r="KUD83" s="168"/>
      <c r="KUE83" s="168"/>
      <c r="KUF83" s="168"/>
      <c r="KUG83" s="167"/>
      <c r="KUH83" s="168"/>
      <c r="KUI83" s="168"/>
      <c r="KUJ83" s="168"/>
      <c r="KUK83" s="167"/>
      <c r="KUL83" s="168"/>
      <c r="KUM83" s="168"/>
      <c r="KUN83" s="168"/>
      <c r="KUO83" s="167"/>
      <c r="KUP83" s="168"/>
      <c r="KUQ83" s="168"/>
      <c r="KUR83" s="168"/>
      <c r="KUS83" s="167"/>
      <c r="KUT83" s="168"/>
      <c r="KUU83" s="168"/>
      <c r="KUV83" s="168"/>
      <c r="KUW83" s="167"/>
      <c r="KUX83" s="168"/>
      <c r="KUY83" s="168"/>
      <c r="KUZ83" s="168"/>
      <c r="KVA83" s="167"/>
      <c r="KVB83" s="168"/>
      <c r="KVC83" s="168"/>
      <c r="KVD83" s="168"/>
      <c r="KVE83" s="167"/>
      <c r="KVF83" s="168"/>
      <c r="KVG83" s="168"/>
      <c r="KVH83" s="168"/>
      <c r="KVI83" s="167"/>
      <c r="KVJ83" s="168"/>
      <c r="KVK83" s="168"/>
      <c r="KVL83" s="168"/>
      <c r="KVM83" s="167"/>
      <c r="KVN83" s="168"/>
      <c r="KVO83" s="168"/>
      <c r="KVP83" s="168"/>
      <c r="KVQ83" s="167"/>
      <c r="KVR83" s="168"/>
      <c r="KVS83" s="168"/>
      <c r="KVT83" s="168"/>
      <c r="KVU83" s="167"/>
      <c r="KVV83" s="168"/>
      <c r="KVW83" s="168"/>
      <c r="KVX83" s="168"/>
      <c r="KVY83" s="167"/>
      <c r="KVZ83" s="168"/>
      <c r="KWA83" s="168"/>
      <c r="KWB83" s="168"/>
      <c r="KWC83" s="167"/>
      <c r="KWD83" s="168"/>
      <c r="KWE83" s="168"/>
      <c r="KWF83" s="168"/>
      <c r="KWG83" s="167"/>
      <c r="KWH83" s="168"/>
      <c r="KWI83" s="168"/>
      <c r="KWJ83" s="168"/>
      <c r="KWK83" s="167"/>
      <c r="KWL83" s="168"/>
      <c r="KWM83" s="168"/>
      <c r="KWN83" s="168"/>
      <c r="KWO83" s="167"/>
      <c r="KWP83" s="168"/>
      <c r="KWQ83" s="168"/>
      <c r="KWR83" s="168"/>
      <c r="KWS83" s="167"/>
      <c r="KWT83" s="168"/>
      <c r="KWU83" s="168"/>
      <c r="KWV83" s="168"/>
      <c r="KWW83" s="167"/>
      <c r="KWX83" s="168"/>
      <c r="KWY83" s="168"/>
      <c r="KWZ83" s="168"/>
      <c r="KXA83" s="167"/>
      <c r="KXB83" s="168"/>
      <c r="KXC83" s="168"/>
      <c r="KXD83" s="168"/>
      <c r="KXE83" s="167"/>
      <c r="KXF83" s="168"/>
      <c r="KXG83" s="168"/>
      <c r="KXH83" s="168"/>
      <c r="KXI83" s="167"/>
      <c r="KXJ83" s="168"/>
      <c r="KXK83" s="168"/>
      <c r="KXL83" s="168"/>
      <c r="KXM83" s="167"/>
      <c r="KXN83" s="168"/>
      <c r="KXO83" s="168"/>
      <c r="KXP83" s="168"/>
      <c r="KXQ83" s="167"/>
      <c r="KXR83" s="168"/>
      <c r="KXS83" s="168"/>
      <c r="KXT83" s="168"/>
      <c r="KXU83" s="167"/>
      <c r="KXV83" s="168"/>
      <c r="KXW83" s="168"/>
      <c r="KXX83" s="168"/>
      <c r="KXY83" s="167"/>
      <c r="KXZ83" s="168"/>
      <c r="KYA83" s="168"/>
      <c r="KYB83" s="168"/>
      <c r="KYC83" s="167"/>
      <c r="KYD83" s="168"/>
      <c r="KYE83" s="168"/>
      <c r="KYF83" s="168"/>
      <c r="KYG83" s="167"/>
      <c r="KYH83" s="168"/>
      <c r="KYI83" s="168"/>
      <c r="KYJ83" s="168"/>
      <c r="KYK83" s="167"/>
      <c r="KYL83" s="168"/>
      <c r="KYM83" s="168"/>
      <c r="KYN83" s="168"/>
      <c r="KYO83" s="167"/>
      <c r="KYP83" s="168"/>
      <c r="KYQ83" s="168"/>
      <c r="KYR83" s="168"/>
      <c r="KYS83" s="167"/>
      <c r="KYT83" s="168"/>
      <c r="KYU83" s="168"/>
      <c r="KYV83" s="168"/>
      <c r="KYW83" s="167"/>
      <c r="KYX83" s="168"/>
      <c r="KYY83" s="168"/>
      <c r="KYZ83" s="168"/>
      <c r="KZA83" s="167"/>
      <c r="KZB83" s="168"/>
      <c r="KZC83" s="168"/>
      <c r="KZD83" s="168"/>
      <c r="KZE83" s="167"/>
      <c r="KZF83" s="168"/>
      <c r="KZG83" s="168"/>
      <c r="KZH83" s="168"/>
      <c r="KZI83" s="167"/>
      <c r="KZJ83" s="168"/>
      <c r="KZK83" s="168"/>
      <c r="KZL83" s="168"/>
      <c r="KZM83" s="167"/>
      <c r="KZN83" s="168"/>
      <c r="KZO83" s="168"/>
      <c r="KZP83" s="168"/>
      <c r="KZQ83" s="167"/>
      <c r="KZR83" s="168"/>
      <c r="KZS83" s="168"/>
      <c r="KZT83" s="168"/>
      <c r="KZU83" s="167"/>
      <c r="KZV83" s="168"/>
      <c r="KZW83" s="168"/>
      <c r="KZX83" s="168"/>
      <c r="KZY83" s="167"/>
      <c r="KZZ83" s="168"/>
      <c r="LAA83" s="168"/>
      <c r="LAB83" s="168"/>
      <c r="LAC83" s="167"/>
      <c r="LAD83" s="168"/>
      <c r="LAE83" s="168"/>
      <c r="LAF83" s="168"/>
      <c r="LAG83" s="167"/>
      <c r="LAH83" s="168"/>
      <c r="LAI83" s="168"/>
      <c r="LAJ83" s="168"/>
      <c r="LAK83" s="167"/>
      <c r="LAL83" s="168"/>
      <c r="LAM83" s="168"/>
      <c r="LAN83" s="168"/>
      <c r="LAO83" s="167"/>
      <c r="LAP83" s="168"/>
      <c r="LAQ83" s="168"/>
      <c r="LAR83" s="168"/>
      <c r="LAS83" s="167"/>
      <c r="LAT83" s="168"/>
      <c r="LAU83" s="168"/>
      <c r="LAV83" s="168"/>
      <c r="LAW83" s="167"/>
      <c r="LAX83" s="168"/>
      <c r="LAY83" s="168"/>
      <c r="LAZ83" s="168"/>
      <c r="LBA83" s="167"/>
      <c r="LBB83" s="168"/>
      <c r="LBC83" s="168"/>
      <c r="LBD83" s="168"/>
      <c r="LBE83" s="167"/>
      <c r="LBF83" s="168"/>
      <c r="LBG83" s="168"/>
      <c r="LBH83" s="168"/>
      <c r="LBI83" s="167"/>
      <c r="LBJ83" s="168"/>
      <c r="LBK83" s="168"/>
      <c r="LBL83" s="168"/>
      <c r="LBM83" s="167"/>
      <c r="LBN83" s="168"/>
      <c r="LBO83" s="168"/>
      <c r="LBP83" s="168"/>
      <c r="LBQ83" s="167"/>
      <c r="LBR83" s="168"/>
      <c r="LBS83" s="168"/>
      <c r="LBT83" s="168"/>
      <c r="LBU83" s="167"/>
      <c r="LBV83" s="168"/>
      <c r="LBW83" s="168"/>
      <c r="LBX83" s="168"/>
      <c r="LBY83" s="167"/>
      <c r="LBZ83" s="168"/>
      <c r="LCA83" s="168"/>
      <c r="LCB83" s="168"/>
      <c r="LCC83" s="167"/>
      <c r="LCD83" s="168"/>
      <c r="LCE83" s="168"/>
      <c r="LCF83" s="168"/>
      <c r="LCG83" s="167"/>
      <c r="LCH83" s="168"/>
      <c r="LCI83" s="168"/>
      <c r="LCJ83" s="168"/>
      <c r="LCK83" s="167"/>
      <c r="LCL83" s="168"/>
      <c r="LCM83" s="168"/>
      <c r="LCN83" s="168"/>
      <c r="LCO83" s="167"/>
      <c r="LCP83" s="168"/>
      <c r="LCQ83" s="168"/>
      <c r="LCR83" s="168"/>
      <c r="LCS83" s="167"/>
      <c r="LCT83" s="168"/>
      <c r="LCU83" s="168"/>
      <c r="LCV83" s="168"/>
      <c r="LCW83" s="167"/>
      <c r="LCX83" s="168"/>
      <c r="LCY83" s="168"/>
      <c r="LCZ83" s="168"/>
      <c r="LDA83" s="167"/>
      <c r="LDB83" s="168"/>
      <c r="LDC83" s="168"/>
      <c r="LDD83" s="168"/>
      <c r="LDE83" s="167"/>
      <c r="LDF83" s="168"/>
      <c r="LDG83" s="168"/>
      <c r="LDH83" s="168"/>
      <c r="LDI83" s="167"/>
      <c r="LDJ83" s="168"/>
      <c r="LDK83" s="168"/>
      <c r="LDL83" s="168"/>
      <c r="LDM83" s="167"/>
      <c r="LDN83" s="168"/>
      <c r="LDO83" s="168"/>
      <c r="LDP83" s="168"/>
      <c r="LDQ83" s="167"/>
      <c r="LDR83" s="168"/>
      <c r="LDS83" s="168"/>
      <c r="LDT83" s="168"/>
      <c r="LDU83" s="167"/>
      <c r="LDV83" s="168"/>
      <c r="LDW83" s="168"/>
      <c r="LDX83" s="168"/>
      <c r="LDY83" s="167"/>
      <c r="LDZ83" s="168"/>
      <c r="LEA83" s="168"/>
      <c r="LEB83" s="168"/>
      <c r="LEC83" s="167"/>
      <c r="LED83" s="168"/>
      <c r="LEE83" s="168"/>
      <c r="LEF83" s="168"/>
      <c r="LEG83" s="167"/>
      <c r="LEH83" s="168"/>
      <c r="LEI83" s="168"/>
      <c r="LEJ83" s="168"/>
      <c r="LEK83" s="167"/>
      <c r="LEL83" s="168"/>
      <c r="LEM83" s="168"/>
      <c r="LEN83" s="168"/>
      <c r="LEO83" s="167"/>
      <c r="LEP83" s="168"/>
      <c r="LEQ83" s="168"/>
      <c r="LER83" s="168"/>
      <c r="LES83" s="167"/>
      <c r="LET83" s="168"/>
      <c r="LEU83" s="168"/>
      <c r="LEV83" s="168"/>
      <c r="LEW83" s="167"/>
      <c r="LEX83" s="168"/>
      <c r="LEY83" s="168"/>
      <c r="LEZ83" s="168"/>
      <c r="LFA83" s="167"/>
      <c r="LFB83" s="168"/>
      <c r="LFC83" s="168"/>
      <c r="LFD83" s="168"/>
      <c r="LFE83" s="167"/>
      <c r="LFF83" s="168"/>
      <c r="LFG83" s="168"/>
      <c r="LFH83" s="168"/>
      <c r="LFI83" s="167"/>
      <c r="LFJ83" s="168"/>
      <c r="LFK83" s="168"/>
      <c r="LFL83" s="168"/>
      <c r="LFM83" s="167"/>
      <c r="LFN83" s="168"/>
      <c r="LFO83" s="168"/>
      <c r="LFP83" s="168"/>
      <c r="LFQ83" s="167"/>
      <c r="LFR83" s="168"/>
      <c r="LFS83" s="168"/>
      <c r="LFT83" s="168"/>
      <c r="LFU83" s="167"/>
      <c r="LFV83" s="168"/>
      <c r="LFW83" s="168"/>
      <c r="LFX83" s="168"/>
      <c r="LFY83" s="167"/>
      <c r="LFZ83" s="168"/>
      <c r="LGA83" s="168"/>
      <c r="LGB83" s="168"/>
      <c r="LGC83" s="167"/>
      <c r="LGD83" s="168"/>
      <c r="LGE83" s="168"/>
      <c r="LGF83" s="168"/>
      <c r="LGG83" s="167"/>
      <c r="LGH83" s="168"/>
      <c r="LGI83" s="168"/>
      <c r="LGJ83" s="168"/>
      <c r="LGK83" s="167"/>
      <c r="LGL83" s="168"/>
      <c r="LGM83" s="168"/>
      <c r="LGN83" s="168"/>
      <c r="LGO83" s="167"/>
      <c r="LGP83" s="168"/>
      <c r="LGQ83" s="168"/>
      <c r="LGR83" s="168"/>
      <c r="LGS83" s="167"/>
      <c r="LGT83" s="168"/>
      <c r="LGU83" s="168"/>
      <c r="LGV83" s="168"/>
      <c r="LGW83" s="167"/>
      <c r="LGX83" s="168"/>
      <c r="LGY83" s="168"/>
      <c r="LGZ83" s="168"/>
      <c r="LHA83" s="167"/>
      <c r="LHB83" s="168"/>
      <c r="LHC83" s="168"/>
      <c r="LHD83" s="168"/>
      <c r="LHE83" s="167"/>
      <c r="LHF83" s="168"/>
      <c r="LHG83" s="168"/>
      <c r="LHH83" s="168"/>
      <c r="LHI83" s="167"/>
      <c r="LHJ83" s="168"/>
      <c r="LHK83" s="168"/>
      <c r="LHL83" s="168"/>
      <c r="LHM83" s="167"/>
      <c r="LHN83" s="168"/>
      <c r="LHO83" s="168"/>
      <c r="LHP83" s="168"/>
      <c r="LHQ83" s="167"/>
      <c r="LHR83" s="168"/>
      <c r="LHS83" s="168"/>
      <c r="LHT83" s="168"/>
      <c r="LHU83" s="167"/>
      <c r="LHV83" s="168"/>
      <c r="LHW83" s="168"/>
      <c r="LHX83" s="168"/>
      <c r="LHY83" s="167"/>
      <c r="LHZ83" s="168"/>
      <c r="LIA83" s="168"/>
      <c r="LIB83" s="168"/>
      <c r="LIC83" s="167"/>
      <c r="LID83" s="168"/>
      <c r="LIE83" s="168"/>
      <c r="LIF83" s="168"/>
      <c r="LIG83" s="167"/>
      <c r="LIH83" s="168"/>
      <c r="LII83" s="168"/>
      <c r="LIJ83" s="168"/>
      <c r="LIK83" s="167"/>
      <c r="LIL83" s="168"/>
      <c r="LIM83" s="168"/>
      <c r="LIN83" s="168"/>
      <c r="LIO83" s="167"/>
      <c r="LIP83" s="168"/>
      <c r="LIQ83" s="168"/>
      <c r="LIR83" s="168"/>
      <c r="LIS83" s="167"/>
      <c r="LIT83" s="168"/>
      <c r="LIU83" s="168"/>
      <c r="LIV83" s="168"/>
      <c r="LIW83" s="167"/>
      <c r="LIX83" s="168"/>
      <c r="LIY83" s="168"/>
      <c r="LIZ83" s="168"/>
      <c r="LJA83" s="167"/>
      <c r="LJB83" s="168"/>
      <c r="LJC83" s="168"/>
      <c r="LJD83" s="168"/>
      <c r="LJE83" s="167"/>
      <c r="LJF83" s="168"/>
      <c r="LJG83" s="168"/>
      <c r="LJH83" s="168"/>
      <c r="LJI83" s="167"/>
      <c r="LJJ83" s="168"/>
      <c r="LJK83" s="168"/>
      <c r="LJL83" s="168"/>
      <c r="LJM83" s="167"/>
      <c r="LJN83" s="168"/>
      <c r="LJO83" s="168"/>
      <c r="LJP83" s="168"/>
      <c r="LJQ83" s="167"/>
      <c r="LJR83" s="168"/>
      <c r="LJS83" s="168"/>
      <c r="LJT83" s="168"/>
      <c r="LJU83" s="167"/>
      <c r="LJV83" s="168"/>
      <c r="LJW83" s="168"/>
      <c r="LJX83" s="168"/>
      <c r="LJY83" s="167"/>
      <c r="LJZ83" s="168"/>
      <c r="LKA83" s="168"/>
      <c r="LKB83" s="168"/>
      <c r="LKC83" s="167"/>
      <c r="LKD83" s="168"/>
      <c r="LKE83" s="168"/>
      <c r="LKF83" s="168"/>
      <c r="LKG83" s="167"/>
      <c r="LKH83" s="168"/>
      <c r="LKI83" s="168"/>
      <c r="LKJ83" s="168"/>
      <c r="LKK83" s="167"/>
      <c r="LKL83" s="168"/>
      <c r="LKM83" s="168"/>
      <c r="LKN83" s="168"/>
      <c r="LKO83" s="167"/>
      <c r="LKP83" s="168"/>
      <c r="LKQ83" s="168"/>
      <c r="LKR83" s="168"/>
      <c r="LKS83" s="167"/>
      <c r="LKT83" s="168"/>
      <c r="LKU83" s="168"/>
      <c r="LKV83" s="168"/>
      <c r="LKW83" s="167"/>
      <c r="LKX83" s="168"/>
      <c r="LKY83" s="168"/>
      <c r="LKZ83" s="168"/>
      <c r="LLA83" s="167"/>
      <c r="LLB83" s="168"/>
      <c r="LLC83" s="168"/>
      <c r="LLD83" s="168"/>
      <c r="LLE83" s="167"/>
      <c r="LLF83" s="168"/>
      <c r="LLG83" s="168"/>
      <c r="LLH83" s="168"/>
      <c r="LLI83" s="167"/>
      <c r="LLJ83" s="168"/>
      <c r="LLK83" s="168"/>
      <c r="LLL83" s="168"/>
      <c r="LLM83" s="167"/>
      <c r="LLN83" s="168"/>
      <c r="LLO83" s="168"/>
      <c r="LLP83" s="168"/>
      <c r="LLQ83" s="167"/>
      <c r="LLR83" s="168"/>
      <c r="LLS83" s="168"/>
      <c r="LLT83" s="168"/>
      <c r="LLU83" s="167"/>
      <c r="LLV83" s="168"/>
      <c r="LLW83" s="168"/>
      <c r="LLX83" s="168"/>
      <c r="LLY83" s="167"/>
      <c r="LLZ83" s="168"/>
      <c r="LMA83" s="168"/>
      <c r="LMB83" s="168"/>
      <c r="LMC83" s="167"/>
      <c r="LMD83" s="168"/>
      <c r="LME83" s="168"/>
      <c r="LMF83" s="168"/>
      <c r="LMG83" s="167"/>
      <c r="LMH83" s="168"/>
      <c r="LMI83" s="168"/>
      <c r="LMJ83" s="168"/>
      <c r="LMK83" s="167"/>
      <c r="LML83" s="168"/>
      <c r="LMM83" s="168"/>
      <c r="LMN83" s="168"/>
      <c r="LMO83" s="167"/>
      <c r="LMP83" s="168"/>
      <c r="LMQ83" s="168"/>
      <c r="LMR83" s="168"/>
      <c r="LMS83" s="167"/>
      <c r="LMT83" s="168"/>
      <c r="LMU83" s="168"/>
      <c r="LMV83" s="168"/>
      <c r="LMW83" s="167"/>
      <c r="LMX83" s="168"/>
      <c r="LMY83" s="168"/>
      <c r="LMZ83" s="168"/>
      <c r="LNA83" s="167"/>
      <c r="LNB83" s="168"/>
      <c r="LNC83" s="168"/>
      <c r="LND83" s="168"/>
      <c r="LNE83" s="167"/>
      <c r="LNF83" s="168"/>
      <c r="LNG83" s="168"/>
      <c r="LNH83" s="168"/>
      <c r="LNI83" s="167"/>
      <c r="LNJ83" s="168"/>
      <c r="LNK83" s="168"/>
      <c r="LNL83" s="168"/>
      <c r="LNM83" s="167"/>
      <c r="LNN83" s="168"/>
      <c r="LNO83" s="168"/>
      <c r="LNP83" s="168"/>
      <c r="LNQ83" s="167"/>
      <c r="LNR83" s="168"/>
      <c r="LNS83" s="168"/>
      <c r="LNT83" s="168"/>
      <c r="LNU83" s="167"/>
      <c r="LNV83" s="168"/>
      <c r="LNW83" s="168"/>
      <c r="LNX83" s="168"/>
      <c r="LNY83" s="167"/>
      <c r="LNZ83" s="168"/>
      <c r="LOA83" s="168"/>
      <c r="LOB83" s="168"/>
      <c r="LOC83" s="167"/>
      <c r="LOD83" s="168"/>
      <c r="LOE83" s="168"/>
      <c r="LOF83" s="168"/>
      <c r="LOG83" s="167"/>
      <c r="LOH83" s="168"/>
      <c r="LOI83" s="168"/>
      <c r="LOJ83" s="168"/>
      <c r="LOK83" s="167"/>
      <c r="LOL83" s="168"/>
      <c r="LOM83" s="168"/>
      <c r="LON83" s="168"/>
      <c r="LOO83" s="167"/>
      <c r="LOP83" s="168"/>
      <c r="LOQ83" s="168"/>
      <c r="LOR83" s="168"/>
      <c r="LOS83" s="167"/>
      <c r="LOT83" s="168"/>
      <c r="LOU83" s="168"/>
      <c r="LOV83" s="168"/>
      <c r="LOW83" s="167"/>
      <c r="LOX83" s="168"/>
      <c r="LOY83" s="168"/>
      <c r="LOZ83" s="168"/>
      <c r="LPA83" s="167"/>
      <c r="LPB83" s="168"/>
      <c r="LPC83" s="168"/>
      <c r="LPD83" s="168"/>
      <c r="LPE83" s="167"/>
      <c r="LPF83" s="168"/>
      <c r="LPG83" s="168"/>
      <c r="LPH83" s="168"/>
      <c r="LPI83" s="167"/>
      <c r="LPJ83" s="168"/>
      <c r="LPK83" s="168"/>
      <c r="LPL83" s="168"/>
      <c r="LPM83" s="167"/>
      <c r="LPN83" s="168"/>
      <c r="LPO83" s="168"/>
      <c r="LPP83" s="168"/>
      <c r="LPQ83" s="167"/>
      <c r="LPR83" s="168"/>
      <c r="LPS83" s="168"/>
      <c r="LPT83" s="168"/>
      <c r="LPU83" s="167"/>
      <c r="LPV83" s="168"/>
      <c r="LPW83" s="168"/>
      <c r="LPX83" s="168"/>
      <c r="LPY83" s="167"/>
      <c r="LPZ83" s="168"/>
      <c r="LQA83" s="168"/>
      <c r="LQB83" s="168"/>
      <c r="LQC83" s="167"/>
      <c r="LQD83" s="168"/>
      <c r="LQE83" s="168"/>
      <c r="LQF83" s="168"/>
      <c r="LQG83" s="167"/>
      <c r="LQH83" s="168"/>
      <c r="LQI83" s="168"/>
      <c r="LQJ83" s="168"/>
      <c r="LQK83" s="167"/>
      <c r="LQL83" s="168"/>
      <c r="LQM83" s="168"/>
      <c r="LQN83" s="168"/>
      <c r="LQO83" s="167"/>
      <c r="LQP83" s="168"/>
      <c r="LQQ83" s="168"/>
      <c r="LQR83" s="168"/>
      <c r="LQS83" s="167"/>
      <c r="LQT83" s="168"/>
      <c r="LQU83" s="168"/>
      <c r="LQV83" s="168"/>
      <c r="LQW83" s="167"/>
      <c r="LQX83" s="168"/>
      <c r="LQY83" s="168"/>
      <c r="LQZ83" s="168"/>
      <c r="LRA83" s="167"/>
      <c r="LRB83" s="168"/>
      <c r="LRC83" s="168"/>
      <c r="LRD83" s="168"/>
      <c r="LRE83" s="167"/>
      <c r="LRF83" s="168"/>
      <c r="LRG83" s="168"/>
      <c r="LRH83" s="168"/>
      <c r="LRI83" s="167"/>
      <c r="LRJ83" s="168"/>
      <c r="LRK83" s="168"/>
      <c r="LRL83" s="168"/>
      <c r="LRM83" s="167"/>
      <c r="LRN83" s="168"/>
      <c r="LRO83" s="168"/>
      <c r="LRP83" s="168"/>
      <c r="LRQ83" s="167"/>
      <c r="LRR83" s="168"/>
      <c r="LRS83" s="168"/>
      <c r="LRT83" s="168"/>
      <c r="LRU83" s="167"/>
      <c r="LRV83" s="168"/>
      <c r="LRW83" s="168"/>
      <c r="LRX83" s="168"/>
      <c r="LRY83" s="167"/>
      <c r="LRZ83" s="168"/>
      <c r="LSA83" s="168"/>
      <c r="LSB83" s="168"/>
      <c r="LSC83" s="167"/>
      <c r="LSD83" s="168"/>
      <c r="LSE83" s="168"/>
      <c r="LSF83" s="168"/>
      <c r="LSG83" s="167"/>
      <c r="LSH83" s="168"/>
      <c r="LSI83" s="168"/>
      <c r="LSJ83" s="168"/>
      <c r="LSK83" s="167"/>
      <c r="LSL83" s="168"/>
      <c r="LSM83" s="168"/>
      <c r="LSN83" s="168"/>
      <c r="LSO83" s="167"/>
      <c r="LSP83" s="168"/>
      <c r="LSQ83" s="168"/>
      <c r="LSR83" s="168"/>
      <c r="LSS83" s="167"/>
      <c r="LST83" s="168"/>
      <c r="LSU83" s="168"/>
      <c r="LSV83" s="168"/>
      <c r="LSW83" s="167"/>
      <c r="LSX83" s="168"/>
      <c r="LSY83" s="168"/>
      <c r="LSZ83" s="168"/>
      <c r="LTA83" s="167"/>
      <c r="LTB83" s="168"/>
      <c r="LTC83" s="168"/>
      <c r="LTD83" s="168"/>
      <c r="LTE83" s="167"/>
      <c r="LTF83" s="168"/>
      <c r="LTG83" s="168"/>
      <c r="LTH83" s="168"/>
      <c r="LTI83" s="167"/>
      <c r="LTJ83" s="168"/>
      <c r="LTK83" s="168"/>
      <c r="LTL83" s="168"/>
      <c r="LTM83" s="167"/>
      <c r="LTN83" s="168"/>
      <c r="LTO83" s="168"/>
      <c r="LTP83" s="168"/>
      <c r="LTQ83" s="167"/>
      <c r="LTR83" s="168"/>
      <c r="LTS83" s="168"/>
      <c r="LTT83" s="168"/>
      <c r="LTU83" s="167"/>
      <c r="LTV83" s="168"/>
      <c r="LTW83" s="168"/>
      <c r="LTX83" s="168"/>
      <c r="LTY83" s="167"/>
      <c r="LTZ83" s="168"/>
      <c r="LUA83" s="168"/>
      <c r="LUB83" s="168"/>
      <c r="LUC83" s="167"/>
      <c r="LUD83" s="168"/>
      <c r="LUE83" s="168"/>
      <c r="LUF83" s="168"/>
      <c r="LUG83" s="167"/>
      <c r="LUH83" s="168"/>
      <c r="LUI83" s="168"/>
      <c r="LUJ83" s="168"/>
      <c r="LUK83" s="167"/>
      <c r="LUL83" s="168"/>
      <c r="LUM83" s="168"/>
      <c r="LUN83" s="168"/>
      <c r="LUO83" s="167"/>
      <c r="LUP83" s="168"/>
      <c r="LUQ83" s="168"/>
      <c r="LUR83" s="168"/>
      <c r="LUS83" s="167"/>
      <c r="LUT83" s="168"/>
      <c r="LUU83" s="168"/>
      <c r="LUV83" s="168"/>
      <c r="LUW83" s="167"/>
      <c r="LUX83" s="168"/>
      <c r="LUY83" s="168"/>
      <c r="LUZ83" s="168"/>
      <c r="LVA83" s="167"/>
      <c r="LVB83" s="168"/>
      <c r="LVC83" s="168"/>
      <c r="LVD83" s="168"/>
      <c r="LVE83" s="167"/>
      <c r="LVF83" s="168"/>
      <c r="LVG83" s="168"/>
      <c r="LVH83" s="168"/>
      <c r="LVI83" s="167"/>
      <c r="LVJ83" s="168"/>
      <c r="LVK83" s="168"/>
      <c r="LVL83" s="168"/>
      <c r="LVM83" s="167"/>
      <c r="LVN83" s="168"/>
      <c r="LVO83" s="168"/>
      <c r="LVP83" s="168"/>
      <c r="LVQ83" s="167"/>
      <c r="LVR83" s="168"/>
      <c r="LVS83" s="168"/>
      <c r="LVT83" s="168"/>
      <c r="LVU83" s="167"/>
      <c r="LVV83" s="168"/>
      <c r="LVW83" s="168"/>
      <c r="LVX83" s="168"/>
      <c r="LVY83" s="167"/>
      <c r="LVZ83" s="168"/>
      <c r="LWA83" s="168"/>
      <c r="LWB83" s="168"/>
      <c r="LWC83" s="167"/>
      <c r="LWD83" s="168"/>
      <c r="LWE83" s="168"/>
      <c r="LWF83" s="168"/>
      <c r="LWG83" s="167"/>
      <c r="LWH83" s="168"/>
      <c r="LWI83" s="168"/>
      <c r="LWJ83" s="168"/>
      <c r="LWK83" s="167"/>
      <c r="LWL83" s="168"/>
      <c r="LWM83" s="168"/>
      <c r="LWN83" s="168"/>
      <c r="LWO83" s="167"/>
      <c r="LWP83" s="168"/>
      <c r="LWQ83" s="168"/>
      <c r="LWR83" s="168"/>
      <c r="LWS83" s="167"/>
      <c r="LWT83" s="168"/>
      <c r="LWU83" s="168"/>
      <c r="LWV83" s="168"/>
      <c r="LWW83" s="167"/>
      <c r="LWX83" s="168"/>
      <c r="LWY83" s="168"/>
      <c r="LWZ83" s="168"/>
      <c r="LXA83" s="167"/>
      <c r="LXB83" s="168"/>
      <c r="LXC83" s="168"/>
      <c r="LXD83" s="168"/>
      <c r="LXE83" s="167"/>
      <c r="LXF83" s="168"/>
      <c r="LXG83" s="168"/>
      <c r="LXH83" s="168"/>
      <c r="LXI83" s="167"/>
      <c r="LXJ83" s="168"/>
      <c r="LXK83" s="168"/>
      <c r="LXL83" s="168"/>
      <c r="LXM83" s="167"/>
      <c r="LXN83" s="168"/>
      <c r="LXO83" s="168"/>
      <c r="LXP83" s="168"/>
      <c r="LXQ83" s="167"/>
      <c r="LXR83" s="168"/>
      <c r="LXS83" s="168"/>
      <c r="LXT83" s="168"/>
      <c r="LXU83" s="167"/>
      <c r="LXV83" s="168"/>
      <c r="LXW83" s="168"/>
      <c r="LXX83" s="168"/>
      <c r="LXY83" s="167"/>
      <c r="LXZ83" s="168"/>
      <c r="LYA83" s="168"/>
      <c r="LYB83" s="168"/>
      <c r="LYC83" s="167"/>
      <c r="LYD83" s="168"/>
      <c r="LYE83" s="168"/>
      <c r="LYF83" s="168"/>
      <c r="LYG83" s="167"/>
      <c r="LYH83" s="168"/>
      <c r="LYI83" s="168"/>
      <c r="LYJ83" s="168"/>
      <c r="LYK83" s="167"/>
      <c r="LYL83" s="168"/>
      <c r="LYM83" s="168"/>
      <c r="LYN83" s="168"/>
      <c r="LYO83" s="167"/>
      <c r="LYP83" s="168"/>
      <c r="LYQ83" s="168"/>
      <c r="LYR83" s="168"/>
      <c r="LYS83" s="167"/>
      <c r="LYT83" s="168"/>
      <c r="LYU83" s="168"/>
      <c r="LYV83" s="168"/>
      <c r="LYW83" s="167"/>
      <c r="LYX83" s="168"/>
      <c r="LYY83" s="168"/>
      <c r="LYZ83" s="168"/>
      <c r="LZA83" s="167"/>
      <c r="LZB83" s="168"/>
      <c r="LZC83" s="168"/>
      <c r="LZD83" s="168"/>
      <c r="LZE83" s="167"/>
      <c r="LZF83" s="168"/>
      <c r="LZG83" s="168"/>
      <c r="LZH83" s="168"/>
      <c r="LZI83" s="167"/>
      <c r="LZJ83" s="168"/>
      <c r="LZK83" s="168"/>
      <c r="LZL83" s="168"/>
      <c r="LZM83" s="167"/>
      <c r="LZN83" s="168"/>
      <c r="LZO83" s="168"/>
      <c r="LZP83" s="168"/>
      <c r="LZQ83" s="167"/>
      <c r="LZR83" s="168"/>
      <c r="LZS83" s="168"/>
      <c r="LZT83" s="168"/>
      <c r="LZU83" s="167"/>
      <c r="LZV83" s="168"/>
      <c r="LZW83" s="168"/>
      <c r="LZX83" s="168"/>
      <c r="LZY83" s="167"/>
      <c r="LZZ83" s="168"/>
      <c r="MAA83" s="168"/>
      <c r="MAB83" s="168"/>
      <c r="MAC83" s="167"/>
      <c r="MAD83" s="168"/>
      <c r="MAE83" s="168"/>
      <c r="MAF83" s="168"/>
      <c r="MAG83" s="167"/>
      <c r="MAH83" s="168"/>
      <c r="MAI83" s="168"/>
      <c r="MAJ83" s="168"/>
      <c r="MAK83" s="167"/>
      <c r="MAL83" s="168"/>
      <c r="MAM83" s="168"/>
      <c r="MAN83" s="168"/>
      <c r="MAO83" s="167"/>
      <c r="MAP83" s="168"/>
      <c r="MAQ83" s="168"/>
      <c r="MAR83" s="168"/>
      <c r="MAS83" s="167"/>
      <c r="MAT83" s="168"/>
      <c r="MAU83" s="168"/>
      <c r="MAV83" s="168"/>
      <c r="MAW83" s="167"/>
      <c r="MAX83" s="168"/>
      <c r="MAY83" s="168"/>
      <c r="MAZ83" s="168"/>
      <c r="MBA83" s="167"/>
      <c r="MBB83" s="168"/>
      <c r="MBC83" s="168"/>
      <c r="MBD83" s="168"/>
      <c r="MBE83" s="167"/>
      <c r="MBF83" s="168"/>
      <c r="MBG83" s="168"/>
      <c r="MBH83" s="168"/>
      <c r="MBI83" s="167"/>
      <c r="MBJ83" s="168"/>
      <c r="MBK83" s="168"/>
      <c r="MBL83" s="168"/>
      <c r="MBM83" s="167"/>
      <c r="MBN83" s="168"/>
      <c r="MBO83" s="168"/>
      <c r="MBP83" s="168"/>
      <c r="MBQ83" s="167"/>
      <c r="MBR83" s="168"/>
      <c r="MBS83" s="168"/>
      <c r="MBT83" s="168"/>
      <c r="MBU83" s="167"/>
      <c r="MBV83" s="168"/>
      <c r="MBW83" s="168"/>
      <c r="MBX83" s="168"/>
      <c r="MBY83" s="167"/>
      <c r="MBZ83" s="168"/>
      <c r="MCA83" s="168"/>
      <c r="MCB83" s="168"/>
      <c r="MCC83" s="167"/>
      <c r="MCD83" s="168"/>
      <c r="MCE83" s="168"/>
      <c r="MCF83" s="168"/>
      <c r="MCG83" s="167"/>
      <c r="MCH83" s="168"/>
      <c r="MCI83" s="168"/>
      <c r="MCJ83" s="168"/>
      <c r="MCK83" s="167"/>
      <c r="MCL83" s="168"/>
      <c r="MCM83" s="168"/>
      <c r="MCN83" s="168"/>
      <c r="MCO83" s="167"/>
      <c r="MCP83" s="168"/>
      <c r="MCQ83" s="168"/>
      <c r="MCR83" s="168"/>
      <c r="MCS83" s="167"/>
      <c r="MCT83" s="168"/>
      <c r="MCU83" s="168"/>
      <c r="MCV83" s="168"/>
      <c r="MCW83" s="167"/>
      <c r="MCX83" s="168"/>
      <c r="MCY83" s="168"/>
      <c r="MCZ83" s="168"/>
      <c r="MDA83" s="167"/>
      <c r="MDB83" s="168"/>
      <c r="MDC83" s="168"/>
      <c r="MDD83" s="168"/>
      <c r="MDE83" s="167"/>
      <c r="MDF83" s="168"/>
      <c r="MDG83" s="168"/>
      <c r="MDH83" s="168"/>
      <c r="MDI83" s="167"/>
      <c r="MDJ83" s="168"/>
      <c r="MDK83" s="168"/>
      <c r="MDL83" s="168"/>
      <c r="MDM83" s="167"/>
      <c r="MDN83" s="168"/>
      <c r="MDO83" s="168"/>
      <c r="MDP83" s="168"/>
      <c r="MDQ83" s="167"/>
      <c r="MDR83" s="168"/>
      <c r="MDS83" s="168"/>
      <c r="MDT83" s="168"/>
      <c r="MDU83" s="167"/>
      <c r="MDV83" s="168"/>
      <c r="MDW83" s="168"/>
      <c r="MDX83" s="168"/>
      <c r="MDY83" s="167"/>
      <c r="MDZ83" s="168"/>
      <c r="MEA83" s="168"/>
      <c r="MEB83" s="168"/>
      <c r="MEC83" s="167"/>
      <c r="MED83" s="168"/>
      <c r="MEE83" s="168"/>
      <c r="MEF83" s="168"/>
      <c r="MEG83" s="167"/>
      <c r="MEH83" s="168"/>
      <c r="MEI83" s="168"/>
      <c r="MEJ83" s="168"/>
      <c r="MEK83" s="167"/>
      <c r="MEL83" s="168"/>
      <c r="MEM83" s="168"/>
      <c r="MEN83" s="168"/>
      <c r="MEO83" s="167"/>
      <c r="MEP83" s="168"/>
      <c r="MEQ83" s="168"/>
      <c r="MER83" s="168"/>
      <c r="MES83" s="167"/>
      <c r="MET83" s="168"/>
      <c r="MEU83" s="168"/>
      <c r="MEV83" s="168"/>
      <c r="MEW83" s="167"/>
      <c r="MEX83" s="168"/>
      <c r="MEY83" s="168"/>
      <c r="MEZ83" s="168"/>
      <c r="MFA83" s="167"/>
      <c r="MFB83" s="168"/>
      <c r="MFC83" s="168"/>
      <c r="MFD83" s="168"/>
      <c r="MFE83" s="167"/>
      <c r="MFF83" s="168"/>
      <c r="MFG83" s="168"/>
      <c r="MFH83" s="168"/>
      <c r="MFI83" s="167"/>
      <c r="MFJ83" s="168"/>
      <c r="MFK83" s="168"/>
      <c r="MFL83" s="168"/>
      <c r="MFM83" s="167"/>
      <c r="MFN83" s="168"/>
      <c r="MFO83" s="168"/>
      <c r="MFP83" s="168"/>
      <c r="MFQ83" s="167"/>
      <c r="MFR83" s="168"/>
      <c r="MFS83" s="168"/>
      <c r="MFT83" s="168"/>
      <c r="MFU83" s="167"/>
      <c r="MFV83" s="168"/>
      <c r="MFW83" s="168"/>
      <c r="MFX83" s="168"/>
      <c r="MFY83" s="167"/>
      <c r="MFZ83" s="168"/>
      <c r="MGA83" s="168"/>
      <c r="MGB83" s="168"/>
      <c r="MGC83" s="167"/>
      <c r="MGD83" s="168"/>
      <c r="MGE83" s="168"/>
      <c r="MGF83" s="168"/>
      <c r="MGG83" s="167"/>
      <c r="MGH83" s="168"/>
      <c r="MGI83" s="168"/>
      <c r="MGJ83" s="168"/>
      <c r="MGK83" s="167"/>
      <c r="MGL83" s="168"/>
      <c r="MGM83" s="168"/>
      <c r="MGN83" s="168"/>
      <c r="MGO83" s="167"/>
      <c r="MGP83" s="168"/>
      <c r="MGQ83" s="168"/>
      <c r="MGR83" s="168"/>
      <c r="MGS83" s="167"/>
      <c r="MGT83" s="168"/>
      <c r="MGU83" s="168"/>
      <c r="MGV83" s="168"/>
      <c r="MGW83" s="167"/>
      <c r="MGX83" s="168"/>
      <c r="MGY83" s="168"/>
      <c r="MGZ83" s="168"/>
      <c r="MHA83" s="167"/>
      <c r="MHB83" s="168"/>
      <c r="MHC83" s="168"/>
      <c r="MHD83" s="168"/>
      <c r="MHE83" s="167"/>
      <c r="MHF83" s="168"/>
      <c r="MHG83" s="168"/>
      <c r="MHH83" s="168"/>
      <c r="MHI83" s="167"/>
      <c r="MHJ83" s="168"/>
      <c r="MHK83" s="168"/>
      <c r="MHL83" s="168"/>
      <c r="MHM83" s="167"/>
      <c r="MHN83" s="168"/>
      <c r="MHO83" s="168"/>
      <c r="MHP83" s="168"/>
      <c r="MHQ83" s="167"/>
      <c r="MHR83" s="168"/>
      <c r="MHS83" s="168"/>
      <c r="MHT83" s="168"/>
      <c r="MHU83" s="167"/>
      <c r="MHV83" s="168"/>
      <c r="MHW83" s="168"/>
      <c r="MHX83" s="168"/>
      <c r="MHY83" s="167"/>
      <c r="MHZ83" s="168"/>
      <c r="MIA83" s="168"/>
      <c r="MIB83" s="168"/>
      <c r="MIC83" s="167"/>
      <c r="MID83" s="168"/>
      <c r="MIE83" s="168"/>
      <c r="MIF83" s="168"/>
      <c r="MIG83" s="167"/>
      <c r="MIH83" s="168"/>
      <c r="MII83" s="168"/>
      <c r="MIJ83" s="168"/>
      <c r="MIK83" s="167"/>
      <c r="MIL83" s="168"/>
      <c r="MIM83" s="168"/>
      <c r="MIN83" s="168"/>
      <c r="MIO83" s="167"/>
      <c r="MIP83" s="168"/>
      <c r="MIQ83" s="168"/>
      <c r="MIR83" s="168"/>
      <c r="MIS83" s="167"/>
      <c r="MIT83" s="168"/>
      <c r="MIU83" s="168"/>
      <c r="MIV83" s="168"/>
      <c r="MIW83" s="167"/>
      <c r="MIX83" s="168"/>
      <c r="MIY83" s="168"/>
      <c r="MIZ83" s="168"/>
      <c r="MJA83" s="167"/>
      <c r="MJB83" s="168"/>
      <c r="MJC83" s="168"/>
      <c r="MJD83" s="168"/>
      <c r="MJE83" s="167"/>
      <c r="MJF83" s="168"/>
      <c r="MJG83" s="168"/>
      <c r="MJH83" s="168"/>
      <c r="MJI83" s="167"/>
      <c r="MJJ83" s="168"/>
      <c r="MJK83" s="168"/>
      <c r="MJL83" s="168"/>
      <c r="MJM83" s="167"/>
      <c r="MJN83" s="168"/>
      <c r="MJO83" s="168"/>
      <c r="MJP83" s="168"/>
      <c r="MJQ83" s="167"/>
      <c r="MJR83" s="168"/>
      <c r="MJS83" s="168"/>
      <c r="MJT83" s="168"/>
      <c r="MJU83" s="167"/>
      <c r="MJV83" s="168"/>
      <c r="MJW83" s="168"/>
      <c r="MJX83" s="168"/>
      <c r="MJY83" s="167"/>
      <c r="MJZ83" s="168"/>
      <c r="MKA83" s="168"/>
      <c r="MKB83" s="168"/>
      <c r="MKC83" s="167"/>
      <c r="MKD83" s="168"/>
      <c r="MKE83" s="168"/>
      <c r="MKF83" s="168"/>
      <c r="MKG83" s="167"/>
      <c r="MKH83" s="168"/>
      <c r="MKI83" s="168"/>
      <c r="MKJ83" s="168"/>
      <c r="MKK83" s="167"/>
      <c r="MKL83" s="168"/>
      <c r="MKM83" s="168"/>
      <c r="MKN83" s="168"/>
      <c r="MKO83" s="167"/>
      <c r="MKP83" s="168"/>
      <c r="MKQ83" s="168"/>
      <c r="MKR83" s="168"/>
      <c r="MKS83" s="167"/>
      <c r="MKT83" s="168"/>
      <c r="MKU83" s="168"/>
      <c r="MKV83" s="168"/>
      <c r="MKW83" s="167"/>
      <c r="MKX83" s="168"/>
      <c r="MKY83" s="168"/>
      <c r="MKZ83" s="168"/>
      <c r="MLA83" s="167"/>
      <c r="MLB83" s="168"/>
      <c r="MLC83" s="168"/>
      <c r="MLD83" s="168"/>
      <c r="MLE83" s="167"/>
      <c r="MLF83" s="168"/>
      <c r="MLG83" s="168"/>
      <c r="MLH83" s="168"/>
      <c r="MLI83" s="167"/>
      <c r="MLJ83" s="168"/>
      <c r="MLK83" s="168"/>
      <c r="MLL83" s="168"/>
      <c r="MLM83" s="167"/>
      <c r="MLN83" s="168"/>
      <c r="MLO83" s="168"/>
      <c r="MLP83" s="168"/>
      <c r="MLQ83" s="167"/>
      <c r="MLR83" s="168"/>
      <c r="MLS83" s="168"/>
      <c r="MLT83" s="168"/>
      <c r="MLU83" s="167"/>
      <c r="MLV83" s="168"/>
      <c r="MLW83" s="168"/>
      <c r="MLX83" s="168"/>
      <c r="MLY83" s="167"/>
      <c r="MLZ83" s="168"/>
      <c r="MMA83" s="168"/>
      <c r="MMB83" s="168"/>
      <c r="MMC83" s="167"/>
      <c r="MMD83" s="168"/>
      <c r="MME83" s="168"/>
      <c r="MMF83" s="168"/>
      <c r="MMG83" s="167"/>
      <c r="MMH83" s="168"/>
      <c r="MMI83" s="168"/>
      <c r="MMJ83" s="168"/>
      <c r="MMK83" s="167"/>
      <c r="MML83" s="168"/>
      <c r="MMM83" s="168"/>
      <c r="MMN83" s="168"/>
      <c r="MMO83" s="167"/>
      <c r="MMP83" s="168"/>
      <c r="MMQ83" s="168"/>
      <c r="MMR83" s="168"/>
      <c r="MMS83" s="167"/>
      <c r="MMT83" s="168"/>
      <c r="MMU83" s="168"/>
      <c r="MMV83" s="168"/>
      <c r="MMW83" s="167"/>
      <c r="MMX83" s="168"/>
      <c r="MMY83" s="168"/>
      <c r="MMZ83" s="168"/>
      <c r="MNA83" s="167"/>
      <c r="MNB83" s="168"/>
      <c r="MNC83" s="168"/>
      <c r="MND83" s="168"/>
      <c r="MNE83" s="167"/>
      <c r="MNF83" s="168"/>
      <c r="MNG83" s="168"/>
      <c r="MNH83" s="168"/>
      <c r="MNI83" s="167"/>
      <c r="MNJ83" s="168"/>
      <c r="MNK83" s="168"/>
      <c r="MNL83" s="168"/>
      <c r="MNM83" s="167"/>
      <c r="MNN83" s="168"/>
      <c r="MNO83" s="168"/>
      <c r="MNP83" s="168"/>
      <c r="MNQ83" s="167"/>
      <c r="MNR83" s="168"/>
      <c r="MNS83" s="168"/>
      <c r="MNT83" s="168"/>
      <c r="MNU83" s="167"/>
      <c r="MNV83" s="168"/>
      <c r="MNW83" s="168"/>
      <c r="MNX83" s="168"/>
      <c r="MNY83" s="167"/>
      <c r="MNZ83" s="168"/>
      <c r="MOA83" s="168"/>
      <c r="MOB83" s="168"/>
      <c r="MOC83" s="167"/>
      <c r="MOD83" s="168"/>
      <c r="MOE83" s="168"/>
      <c r="MOF83" s="168"/>
      <c r="MOG83" s="167"/>
      <c r="MOH83" s="168"/>
      <c r="MOI83" s="168"/>
      <c r="MOJ83" s="168"/>
      <c r="MOK83" s="167"/>
      <c r="MOL83" s="168"/>
      <c r="MOM83" s="168"/>
      <c r="MON83" s="168"/>
      <c r="MOO83" s="167"/>
      <c r="MOP83" s="168"/>
      <c r="MOQ83" s="168"/>
      <c r="MOR83" s="168"/>
      <c r="MOS83" s="167"/>
      <c r="MOT83" s="168"/>
      <c r="MOU83" s="168"/>
      <c r="MOV83" s="168"/>
      <c r="MOW83" s="167"/>
      <c r="MOX83" s="168"/>
      <c r="MOY83" s="168"/>
      <c r="MOZ83" s="168"/>
      <c r="MPA83" s="167"/>
      <c r="MPB83" s="168"/>
      <c r="MPC83" s="168"/>
      <c r="MPD83" s="168"/>
      <c r="MPE83" s="167"/>
      <c r="MPF83" s="168"/>
      <c r="MPG83" s="168"/>
      <c r="MPH83" s="168"/>
      <c r="MPI83" s="167"/>
      <c r="MPJ83" s="168"/>
      <c r="MPK83" s="168"/>
      <c r="MPL83" s="168"/>
      <c r="MPM83" s="167"/>
      <c r="MPN83" s="168"/>
      <c r="MPO83" s="168"/>
      <c r="MPP83" s="168"/>
      <c r="MPQ83" s="167"/>
      <c r="MPR83" s="168"/>
      <c r="MPS83" s="168"/>
      <c r="MPT83" s="168"/>
      <c r="MPU83" s="167"/>
      <c r="MPV83" s="168"/>
      <c r="MPW83" s="168"/>
      <c r="MPX83" s="168"/>
      <c r="MPY83" s="167"/>
      <c r="MPZ83" s="168"/>
      <c r="MQA83" s="168"/>
      <c r="MQB83" s="168"/>
      <c r="MQC83" s="167"/>
      <c r="MQD83" s="168"/>
      <c r="MQE83" s="168"/>
      <c r="MQF83" s="168"/>
      <c r="MQG83" s="167"/>
      <c r="MQH83" s="168"/>
      <c r="MQI83" s="168"/>
      <c r="MQJ83" s="168"/>
      <c r="MQK83" s="167"/>
      <c r="MQL83" s="168"/>
      <c r="MQM83" s="168"/>
      <c r="MQN83" s="168"/>
      <c r="MQO83" s="167"/>
      <c r="MQP83" s="168"/>
      <c r="MQQ83" s="168"/>
      <c r="MQR83" s="168"/>
      <c r="MQS83" s="167"/>
      <c r="MQT83" s="168"/>
      <c r="MQU83" s="168"/>
      <c r="MQV83" s="168"/>
      <c r="MQW83" s="167"/>
      <c r="MQX83" s="168"/>
      <c r="MQY83" s="168"/>
      <c r="MQZ83" s="168"/>
      <c r="MRA83" s="167"/>
      <c r="MRB83" s="168"/>
      <c r="MRC83" s="168"/>
      <c r="MRD83" s="168"/>
      <c r="MRE83" s="167"/>
      <c r="MRF83" s="168"/>
      <c r="MRG83" s="168"/>
      <c r="MRH83" s="168"/>
      <c r="MRI83" s="167"/>
      <c r="MRJ83" s="168"/>
      <c r="MRK83" s="168"/>
      <c r="MRL83" s="168"/>
      <c r="MRM83" s="167"/>
      <c r="MRN83" s="168"/>
      <c r="MRO83" s="168"/>
      <c r="MRP83" s="168"/>
      <c r="MRQ83" s="167"/>
      <c r="MRR83" s="168"/>
      <c r="MRS83" s="168"/>
      <c r="MRT83" s="168"/>
      <c r="MRU83" s="167"/>
      <c r="MRV83" s="168"/>
      <c r="MRW83" s="168"/>
      <c r="MRX83" s="168"/>
      <c r="MRY83" s="167"/>
      <c r="MRZ83" s="168"/>
      <c r="MSA83" s="168"/>
      <c r="MSB83" s="168"/>
      <c r="MSC83" s="167"/>
      <c r="MSD83" s="168"/>
      <c r="MSE83" s="168"/>
      <c r="MSF83" s="168"/>
      <c r="MSG83" s="167"/>
      <c r="MSH83" s="168"/>
      <c r="MSI83" s="168"/>
      <c r="MSJ83" s="168"/>
      <c r="MSK83" s="167"/>
      <c r="MSL83" s="168"/>
      <c r="MSM83" s="168"/>
      <c r="MSN83" s="168"/>
      <c r="MSO83" s="167"/>
      <c r="MSP83" s="168"/>
      <c r="MSQ83" s="168"/>
      <c r="MSR83" s="168"/>
      <c r="MSS83" s="167"/>
      <c r="MST83" s="168"/>
      <c r="MSU83" s="168"/>
      <c r="MSV83" s="168"/>
      <c r="MSW83" s="167"/>
      <c r="MSX83" s="168"/>
      <c r="MSY83" s="168"/>
      <c r="MSZ83" s="168"/>
      <c r="MTA83" s="167"/>
      <c r="MTB83" s="168"/>
      <c r="MTC83" s="168"/>
      <c r="MTD83" s="168"/>
      <c r="MTE83" s="167"/>
      <c r="MTF83" s="168"/>
      <c r="MTG83" s="168"/>
      <c r="MTH83" s="168"/>
      <c r="MTI83" s="167"/>
      <c r="MTJ83" s="168"/>
      <c r="MTK83" s="168"/>
      <c r="MTL83" s="168"/>
      <c r="MTM83" s="167"/>
      <c r="MTN83" s="168"/>
      <c r="MTO83" s="168"/>
      <c r="MTP83" s="168"/>
      <c r="MTQ83" s="167"/>
      <c r="MTR83" s="168"/>
      <c r="MTS83" s="168"/>
      <c r="MTT83" s="168"/>
      <c r="MTU83" s="167"/>
      <c r="MTV83" s="168"/>
      <c r="MTW83" s="168"/>
      <c r="MTX83" s="168"/>
      <c r="MTY83" s="167"/>
      <c r="MTZ83" s="168"/>
      <c r="MUA83" s="168"/>
      <c r="MUB83" s="168"/>
      <c r="MUC83" s="167"/>
      <c r="MUD83" s="168"/>
      <c r="MUE83" s="168"/>
      <c r="MUF83" s="168"/>
      <c r="MUG83" s="167"/>
      <c r="MUH83" s="168"/>
      <c r="MUI83" s="168"/>
      <c r="MUJ83" s="168"/>
      <c r="MUK83" s="167"/>
      <c r="MUL83" s="168"/>
      <c r="MUM83" s="168"/>
      <c r="MUN83" s="168"/>
      <c r="MUO83" s="167"/>
      <c r="MUP83" s="168"/>
      <c r="MUQ83" s="168"/>
      <c r="MUR83" s="168"/>
      <c r="MUS83" s="167"/>
      <c r="MUT83" s="168"/>
      <c r="MUU83" s="168"/>
      <c r="MUV83" s="168"/>
      <c r="MUW83" s="167"/>
      <c r="MUX83" s="168"/>
      <c r="MUY83" s="168"/>
      <c r="MUZ83" s="168"/>
      <c r="MVA83" s="167"/>
      <c r="MVB83" s="168"/>
      <c r="MVC83" s="168"/>
      <c r="MVD83" s="168"/>
      <c r="MVE83" s="167"/>
      <c r="MVF83" s="168"/>
      <c r="MVG83" s="168"/>
      <c r="MVH83" s="168"/>
      <c r="MVI83" s="167"/>
      <c r="MVJ83" s="168"/>
      <c r="MVK83" s="168"/>
      <c r="MVL83" s="168"/>
      <c r="MVM83" s="167"/>
      <c r="MVN83" s="168"/>
      <c r="MVO83" s="168"/>
      <c r="MVP83" s="168"/>
      <c r="MVQ83" s="167"/>
      <c r="MVR83" s="168"/>
      <c r="MVS83" s="168"/>
      <c r="MVT83" s="168"/>
      <c r="MVU83" s="167"/>
      <c r="MVV83" s="168"/>
      <c r="MVW83" s="168"/>
      <c r="MVX83" s="168"/>
      <c r="MVY83" s="167"/>
      <c r="MVZ83" s="168"/>
      <c r="MWA83" s="168"/>
      <c r="MWB83" s="168"/>
      <c r="MWC83" s="167"/>
      <c r="MWD83" s="168"/>
      <c r="MWE83" s="168"/>
      <c r="MWF83" s="168"/>
      <c r="MWG83" s="167"/>
      <c r="MWH83" s="168"/>
      <c r="MWI83" s="168"/>
      <c r="MWJ83" s="168"/>
      <c r="MWK83" s="167"/>
      <c r="MWL83" s="168"/>
      <c r="MWM83" s="168"/>
      <c r="MWN83" s="168"/>
      <c r="MWO83" s="167"/>
      <c r="MWP83" s="168"/>
      <c r="MWQ83" s="168"/>
      <c r="MWR83" s="168"/>
      <c r="MWS83" s="167"/>
      <c r="MWT83" s="168"/>
      <c r="MWU83" s="168"/>
      <c r="MWV83" s="168"/>
      <c r="MWW83" s="167"/>
      <c r="MWX83" s="168"/>
      <c r="MWY83" s="168"/>
      <c r="MWZ83" s="168"/>
      <c r="MXA83" s="167"/>
      <c r="MXB83" s="168"/>
      <c r="MXC83" s="168"/>
      <c r="MXD83" s="168"/>
      <c r="MXE83" s="167"/>
      <c r="MXF83" s="168"/>
      <c r="MXG83" s="168"/>
      <c r="MXH83" s="168"/>
      <c r="MXI83" s="167"/>
      <c r="MXJ83" s="168"/>
      <c r="MXK83" s="168"/>
      <c r="MXL83" s="168"/>
      <c r="MXM83" s="167"/>
      <c r="MXN83" s="168"/>
      <c r="MXO83" s="168"/>
      <c r="MXP83" s="168"/>
      <c r="MXQ83" s="167"/>
      <c r="MXR83" s="168"/>
      <c r="MXS83" s="168"/>
      <c r="MXT83" s="168"/>
      <c r="MXU83" s="167"/>
      <c r="MXV83" s="168"/>
      <c r="MXW83" s="168"/>
      <c r="MXX83" s="168"/>
      <c r="MXY83" s="167"/>
      <c r="MXZ83" s="168"/>
      <c r="MYA83" s="168"/>
      <c r="MYB83" s="168"/>
      <c r="MYC83" s="167"/>
      <c r="MYD83" s="168"/>
      <c r="MYE83" s="168"/>
      <c r="MYF83" s="168"/>
      <c r="MYG83" s="167"/>
      <c r="MYH83" s="168"/>
      <c r="MYI83" s="168"/>
      <c r="MYJ83" s="168"/>
      <c r="MYK83" s="167"/>
      <c r="MYL83" s="168"/>
      <c r="MYM83" s="168"/>
      <c r="MYN83" s="168"/>
      <c r="MYO83" s="167"/>
      <c r="MYP83" s="168"/>
      <c r="MYQ83" s="168"/>
      <c r="MYR83" s="168"/>
      <c r="MYS83" s="167"/>
      <c r="MYT83" s="168"/>
      <c r="MYU83" s="168"/>
      <c r="MYV83" s="168"/>
      <c r="MYW83" s="167"/>
      <c r="MYX83" s="168"/>
      <c r="MYY83" s="168"/>
      <c r="MYZ83" s="168"/>
      <c r="MZA83" s="167"/>
      <c r="MZB83" s="168"/>
      <c r="MZC83" s="168"/>
      <c r="MZD83" s="168"/>
      <c r="MZE83" s="167"/>
      <c r="MZF83" s="168"/>
      <c r="MZG83" s="168"/>
      <c r="MZH83" s="168"/>
      <c r="MZI83" s="167"/>
      <c r="MZJ83" s="168"/>
      <c r="MZK83" s="168"/>
      <c r="MZL83" s="168"/>
      <c r="MZM83" s="167"/>
      <c r="MZN83" s="168"/>
      <c r="MZO83" s="168"/>
      <c r="MZP83" s="168"/>
      <c r="MZQ83" s="167"/>
      <c r="MZR83" s="168"/>
      <c r="MZS83" s="168"/>
      <c r="MZT83" s="168"/>
      <c r="MZU83" s="167"/>
      <c r="MZV83" s="168"/>
      <c r="MZW83" s="168"/>
      <c r="MZX83" s="168"/>
      <c r="MZY83" s="167"/>
      <c r="MZZ83" s="168"/>
      <c r="NAA83" s="168"/>
      <c r="NAB83" s="168"/>
      <c r="NAC83" s="167"/>
      <c r="NAD83" s="168"/>
      <c r="NAE83" s="168"/>
      <c r="NAF83" s="168"/>
      <c r="NAG83" s="167"/>
      <c r="NAH83" s="168"/>
      <c r="NAI83" s="168"/>
      <c r="NAJ83" s="168"/>
      <c r="NAK83" s="167"/>
      <c r="NAL83" s="168"/>
      <c r="NAM83" s="168"/>
      <c r="NAN83" s="168"/>
      <c r="NAO83" s="167"/>
      <c r="NAP83" s="168"/>
      <c r="NAQ83" s="168"/>
      <c r="NAR83" s="168"/>
      <c r="NAS83" s="167"/>
      <c r="NAT83" s="168"/>
      <c r="NAU83" s="168"/>
      <c r="NAV83" s="168"/>
      <c r="NAW83" s="167"/>
      <c r="NAX83" s="168"/>
      <c r="NAY83" s="168"/>
      <c r="NAZ83" s="168"/>
      <c r="NBA83" s="167"/>
      <c r="NBB83" s="168"/>
      <c r="NBC83" s="168"/>
      <c r="NBD83" s="168"/>
      <c r="NBE83" s="167"/>
      <c r="NBF83" s="168"/>
      <c r="NBG83" s="168"/>
      <c r="NBH83" s="168"/>
      <c r="NBI83" s="167"/>
      <c r="NBJ83" s="168"/>
      <c r="NBK83" s="168"/>
      <c r="NBL83" s="168"/>
      <c r="NBM83" s="167"/>
      <c r="NBN83" s="168"/>
      <c r="NBO83" s="168"/>
      <c r="NBP83" s="168"/>
      <c r="NBQ83" s="167"/>
      <c r="NBR83" s="168"/>
      <c r="NBS83" s="168"/>
      <c r="NBT83" s="168"/>
      <c r="NBU83" s="167"/>
      <c r="NBV83" s="168"/>
      <c r="NBW83" s="168"/>
      <c r="NBX83" s="168"/>
      <c r="NBY83" s="167"/>
      <c r="NBZ83" s="168"/>
      <c r="NCA83" s="168"/>
      <c r="NCB83" s="168"/>
      <c r="NCC83" s="167"/>
      <c r="NCD83" s="168"/>
      <c r="NCE83" s="168"/>
      <c r="NCF83" s="168"/>
      <c r="NCG83" s="167"/>
      <c r="NCH83" s="168"/>
      <c r="NCI83" s="168"/>
      <c r="NCJ83" s="168"/>
      <c r="NCK83" s="167"/>
      <c r="NCL83" s="168"/>
      <c r="NCM83" s="168"/>
      <c r="NCN83" s="168"/>
      <c r="NCO83" s="167"/>
      <c r="NCP83" s="168"/>
      <c r="NCQ83" s="168"/>
      <c r="NCR83" s="168"/>
      <c r="NCS83" s="167"/>
      <c r="NCT83" s="168"/>
      <c r="NCU83" s="168"/>
      <c r="NCV83" s="168"/>
      <c r="NCW83" s="167"/>
      <c r="NCX83" s="168"/>
      <c r="NCY83" s="168"/>
      <c r="NCZ83" s="168"/>
      <c r="NDA83" s="167"/>
      <c r="NDB83" s="168"/>
      <c r="NDC83" s="168"/>
      <c r="NDD83" s="168"/>
      <c r="NDE83" s="167"/>
      <c r="NDF83" s="168"/>
      <c r="NDG83" s="168"/>
      <c r="NDH83" s="168"/>
      <c r="NDI83" s="167"/>
      <c r="NDJ83" s="168"/>
      <c r="NDK83" s="168"/>
      <c r="NDL83" s="168"/>
      <c r="NDM83" s="167"/>
      <c r="NDN83" s="168"/>
      <c r="NDO83" s="168"/>
      <c r="NDP83" s="168"/>
      <c r="NDQ83" s="167"/>
      <c r="NDR83" s="168"/>
      <c r="NDS83" s="168"/>
      <c r="NDT83" s="168"/>
      <c r="NDU83" s="167"/>
      <c r="NDV83" s="168"/>
      <c r="NDW83" s="168"/>
      <c r="NDX83" s="168"/>
      <c r="NDY83" s="167"/>
      <c r="NDZ83" s="168"/>
      <c r="NEA83" s="168"/>
      <c r="NEB83" s="168"/>
      <c r="NEC83" s="167"/>
      <c r="NED83" s="168"/>
      <c r="NEE83" s="168"/>
      <c r="NEF83" s="168"/>
      <c r="NEG83" s="167"/>
      <c r="NEH83" s="168"/>
      <c r="NEI83" s="168"/>
      <c r="NEJ83" s="168"/>
      <c r="NEK83" s="167"/>
      <c r="NEL83" s="168"/>
      <c r="NEM83" s="168"/>
      <c r="NEN83" s="168"/>
      <c r="NEO83" s="167"/>
      <c r="NEP83" s="168"/>
      <c r="NEQ83" s="168"/>
      <c r="NER83" s="168"/>
      <c r="NES83" s="167"/>
      <c r="NET83" s="168"/>
      <c r="NEU83" s="168"/>
      <c r="NEV83" s="168"/>
      <c r="NEW83" s="167"/>
      <c r="NEX83" s="168"/>
      <c r="NEY83" s="168"/>
      <c r="NEZ83" s="168"/>
      <c r="NFA83" s="167"/>
      <c r="NFB83" s="168"/>
      <c r="NFC83" s="168"/>
      <c r="NFD83" s="168"/>
      <c r="NFE83" s="167"/>
      <c r="NFF83" s="168"/>
      <c r="NFG83" s="168"/>
      <c r="NFH83" s="168"/>
      <c r="NFI83" s="167"/>
      <c r="NFJ83" s="168"/>
      <c r="NFK83" s="168"/>
      <c r="NFL83" s="168"/>
      <c r="NFM83" s="167"/>
      <c r="NFN83" s="168"/>
      <c r="NFO83" s="168"/>
      <c r="NFP83" s="168"/>
      <c r="NFQ83" s="167"/>
      <c r="NFR83" s="168"/>
      <c r="NFS83" s="168"/>
      <c r="NFT83" s="168"/>
      <c r="NFU83" s="167"/>
      <c r="NFV83" s="168"/>
      <c r="NFW83" s="168"/>
      <c r="NFX83" s="168"/>
      <c r="NFY83" s="167"/>
      <c r="NFZ83" s="168"/>
      <c r="NGA83" s="168"/>
      <c r="NGB83" s="168"/>
      <c r="NGC83" s="167"/>
      <c r="NGD83" s="168"/>
      <c r="NGE83" s="168"/>
      <c r="NGF83" s="168"/>
      <c r="NGG83" s="167"/>
      <c r="NGH83" s="168"/>
      <c r="NGI83" s="168"/>
      <c r="NGJ83" s="168"/>
      <c r="NGK83" s="167"/>
      <c r="NGL83" s="168"/>
      <c r="NGM83" s="168"/>
      <c r="NGN83" s="168"/>
      <c r="NGO83" s="167"/>
      <c r="NGP83" s="168"/>
      <c r="NGQ83" s="168"/>
      <c r="NGR83" s="168"/>
      <c r="NGS83" s="167"/>
      <c r="NGT83" s="168"/>
      <c r="NGU83" s="168"/>
      <c r="NGV83" s="168"/>
      <c r="NGW83" s="167"/>
      <c r="NGX83" s="168"/>
      <c r="NGY83" s="168"/>
      <c r="NGZ83" s="168"/>
      <c r="NHA83" s="167"/>
      <c r="NHB83" s="168"/>
      <c r="NHC83" s="168"/>
      <c r="NHD83" s="168"/>
      <c r="NHE83" s="167"/>
      <c r="NHF83" s="168"/>
      <c r="NHG83" s="168"/>
      <c r="NHH83" s="168"/>
      <c r="NHI83" s="167"/>
      <c r="NHJ83" s="168"/>
      <c r="NHK83" s="168"/>
      <c r="NHL83" s="168"/>
      <c r="NHM83" s="167"/>
      <c r="NHN83" s="168"/>
      <c r="NHO83" s="168"/>
      <c r="NHP83" s="168"/>
      <c r="NHQ83" s="167"/>
      <c r="NHR83" s="168"/>
      <c r="NHS83" s="168"/>
      <c r="NHT83" s="168"/>
      <c r="NHU83" s="167"/>
      <c r="NHV83" s="168"/>
      <c r="NHW83" s="168"/>
      <c r="NHX83" s="168"/>
      <c r="NHY83" s="167"/>
      <c r="NHZ83" s="168"/>
      <c r="NIA83" s="168"/>
      <c r="NIB83" s="168"/>
      <c r="NIC83" s="167"/>
      <c r="NID83" s="168"/>
      <c r="NIE83" s="168"/>
      <c r="NIF83" s="168"/>
      <c r="NIG83" s="167"/>
      <c r="NIH83" s="168"/>
      <c r="NII83" s="168"/>
      <c r="NIJ83" s="168"/>
      <c r="NIK83" s="167"/>
      <c r="NIL83" s="168"/>
      <c r="NIM83" s="168"/>
      <c r="NIN83" s="168"/>
      <c r="NIO83" s="167"/>
      <c r="NIP83" s="168"/>
      <c r="NIQ83" s="168"/>
      <c r="NIR83" s="168"/>
      <c r="NIS83" s="167"/>
      <c r="NIT83" s="168"/>
      <c r="NIU83" s="168"/>
      <c r="NIV83" s="168"/>
      <c r="NIW83" s="167"/>
      <c r="NIX83" s="168"/>
      <c r="NIY83" s="168"/>
      <c r="NIZ83" s="168"/>
      <c r="NJA83" s="167"/>
      <c r="NJB83" s="168"/>
      <c r="NJC83" s="168"/>
      <c r="NJD83" s="168"/>
      <c r="NJE83" s="167"/>
      <c r="NJF83" s="168"/>
      <c r="NJG83" s="168"/>
      <c r="NJH83" s="168"/>
      <c r="NJI83" s="167"/>
      <c r="NJJ83" s="168"/>
      <c r="NJK83" s="168"/>
      <c r="NJL83" s="168"/>
      <c r="NJM83" s="167"/>
      <c r="NJN83" s="168"/>
      <c r="NJO83" s="168"/>
      <c r="NJP83" s="168"/>
      <c r="NJQ83" s="167"/>
      <c r="NJR83" s="168"/>
      <c r="NJS83" s="168"/>
      <c r="NJT83" s="168"/>
      <c r="NJU83" s="167"/>
      <c r="NJV83" s="168"/>
      <c r="NJW83" s="168"/>
      <c r="NJX83" s="168"/>
      <c r="NJY83" s="167"/>
      <c r="NJZ83" s="168"/>
      <c r="NKA83" s="168"/>
      <c r="NKB83" s="168"/>
      <c r="NKC83" s="167"/>
      <c r="NKD83" s="168"/>
      <c r="NKE83" s="168"/>
      <c r="NKF83" s="168"/>
      <c r="NKG83" s="167"/>
      <c r="NKH83" s="168"/>
      <c r="NKI83" s="168"/>
      <c r="NKJ83" s="168"/>
      <c r="NKK83" s="167"/>
      <c r="NKL83" s="168"/>
      <c r="NKM83" s="168"/>
      <c r="NKN83" s="168"/>
      <c r="NKO83" s="167"/>
      <c r="NKP83" s="168"/>
      <c r="NKQ83" s="168"/>
      <c r="NKR83" s="168"/>
      <c r="NKS83" s="167"/>
      <c r="NKT83" s="168"/>
      <c r="NKU83" s="168"/>
      <c r="NKV83" s="168"/>
      <c r="NKW83" s="167"/>
      <c r="NKX83" s="168"/>
      <c r="NKY83" s="168"/>
      <c r="NKZ83" s="168"/>
      <c r="NLA83" s="167"/>
      <c r="NLB83" s="168"/>
      <c r="NLC83" s="168"/>
      <c r="NLD83" s="168"/>
      <c r="NLE83" s="167"/>
      <c r="NLF83" s="168"/>
      <c r="NLG83" s="168"/>
      <c r="NLH83" s="168"/>
      <c r="NLI83" s="167"/>
      <c r="NLJ83" s="168"/>
      <c r="NLK83" s="168"/>
      <c r="NLL83" s="168"/>
      <c r="NLM83" s="167"/>
      <c r="NLN83" s="168"/>
      <c r="NLO83" s="168"/>
      <c r="NLP83" s="168"/>
      <c r="NLQ83" s="167"/>
      <c r="NLR83" s="168"/>
      <c r="NLS83" s="168"/>
      <c r="NLT83" s="168"/>
      <c r="NLU83" s="167"/>
      <c r="NLV83" s="168"/>
      <c r="NLW83" s="168"/>
      <c r="NLX83" s="168"/>
      <c r="NLY83" s="167"/>
      <c r="NLZ83" s="168"/>
      <c r="NMA83" s="168"/>
      <c r="NMB83" s="168"/>
      <c r="NMC83" s="167"/>
      <c r="NMD83" s="168"/>
      <c r="NME83" s="168"/>
      <c r="NMF83" s="168"/>
      <c r="NMG83" s="167"/>
      <c r="NMH83" s="168"/>
      <c r="NMI83" s="168"/>
      <c r="NMJ83" s="168"/>
      <c r="NMK83" s="167"/>
      <c r="NML83" s="168"/>
      <c r="NMM83" s="168"/>
      <c r="NMN83" s="168"/>
      <c r="NMO83" s="167"/>
      <c r="NMP83" s="168"/>
      <c r="NMQ83" s="168"/>
      <c r="NMR83" s="168"/>
      <c r="NMS83" s="167"/>
      <c r="NMT83" s="168"/>
      <c r="NMU83" s="168"/>
      <c r="NMV83" s="168"/>
      <c r="NMW83" s="167"/>
      <c r="NMX83" s="168"/>
      <c r="NMY83" s="168"/>
      <c r="NMZ83" s="168"/>
      <c r="NNA83" s="167"/>
      <c r="NNB83" s="168"/>
      <c r="NNC83" s="168"/>
      <c r="NND83" s="168"/>
      <c r="NNE83" s="167"/>
      <c r="NNF83" s="168"/>
      <c r="NNG83" s="168"/>
      <c r="NNH83" s="168"/>
      <c r="NNI83" s="167"/>
      <c r="NNJ83" s="168"/>
      <c r="NNK83" s="168"/>
      <c r="NNL83" s="168"/>
      <c r="NNM83" s="167"/>
      <c r="NNN83" s="168"/>
      <c r="NNO83" s="168"/>
      <c r="NNP83" s="168"/>
      <c r="NNQ83" s="167"/>
      <c r="NNR83" s="168"/>
      <c r="NNS83" s="168"/>
      <c r="NNT83" s="168"/>
      <c r="NNU83" s="167"/>
      <c r="NNV83" s="168"/>
      <c r="NNW83" s="168"/>
      <c r="NNX83" s="168"/>
      <c r="NNY83" s="167"/>
      <c r="NNZ83" s="168"/>
      <c r="NOA83" s="168"/>
      <c r="NOB83" s="168"/>
      <c r="NOC83" s="167"/>
      <c r="NOD83" s="168"/>
      <c r="NOE83" s="168"/>
      <c r="NOF83" s="168"/>
      <c r="NOG83" s="167"/>
      <c r="NOH83" s="168"/>
      <c r="NOI83" s="168"/>
      <c r="NOJ83" s="168"/>
      <c r="NOK83" s="167"/>
      <c r="NOL83" s="168"/>
      <c r="NOM83" s="168"/>
      <c r="NON83" s="168"/>
      <c r="NOO83" s="167"/>
      <c r="NOP83" s="168"/>
      <c r="NOQ83" s="168"/>
      <c r="NOR83" s="168"/>
      <c r="NOS83" s="167"/>
      <c r="NOT83" s="168"/>
      <c r="NOU83" s="168"/>
      <c r="NOV83" s="168"/>
      <c r="NOW83" s="167"/>
      <c r="NOX83" s="168"/>
      <c r="NOY83" s="168"/>
      <c r="NOZ83" s="168"/>
      <c r="NPA83" s="167"/>
      <c r="NPB83" s="168"/>
      <c r="NPC83" s="168"/>
      <c r="NPD83" s="168"/>
      <c r="NPE83" s="167"/>
      <c r="NPF83" s="168"/>
      <c r="NPG83" s="168"/>
      <c r="NPH83" s="168"/>
      <c r="NPI83" s="167"/>
      <c r="NPJ83" s="168"/>
      <c r="NPK83" s="168"/>
      <c r="NPL83" s="168"/>
      <c r="NPM83" s="167"/>
      <c r="NPN83" s="168"/>
      <c r="NPO83" s="168"/>
      <c r="NPP83" s="168"/>
      <c r="NPQ83" s="167"/>
      <c r="NPR83" s="168"/>
      <c r="NPS83" s="168"/>
      <c r="NPT83" s="168"/>
      <c r="NPU83" s="167"/>
      <c r="NPV83" s="168"/>
      <c r="NPW83" s="168"/>
      <c r="NPX83" s="168"/>
      <c r="NPY83" s="167"/>
      <c r="NPZ83" s="168"/>
      <c r="NQA83" s="168"/>
      <c r="NQB83" s="168"/>
      <c r="NQC83" s="167"/>
      <c r="NQD83" s="168"/>
      <c r="NQE83" s="168"/>
      <c r="NQF83" s="168"/>
      <c r="NQG83" s="167"/>
      <c r="NQH83" s="168"/>
      <c r="NQI83" s="168"/>
      <c r="NQJ83" s="168"/>
      <c r="NQK83" s="167"/>
      <c r="NQL83" s="168"/>
      <c r="NQM83" s="168"/>
      <c r="NQN83" s="168"/>
      <c r="NQO83" s="167"/>
      <c r="NQP83" s="168"/>
      <c r="NQQ83" s="168"/>
      <c r="NQR83" s="168"/>
      <c r="NQS83" s="167"/>
      <c r="NQT83" s="168"/>
      <c r="NQU83" s="168"/>
      <c r="NQV83" s="168"/>
      <c r="NQW83" s="167"/>
      <c r="NQX83" s="168"/>
      <c r="NQY83" s="168"/>
      <c r="NQZ83" s="168"/>
      <c r="NRA83" s="167"/>
      <c r="NRB83" s="168"/>
      <c r="NRC83" s="168"/>
      <c r="NRD83" s="168"/>
      <c r="NRE83" s="167"/>
      <c r="NRF83" s="168"/>
      <c r="NRG83" s="168"/>
      <c r="NRH83" s="168"/>
      <c r="NRI83" s="167"/>
      <c r="NRJ83" s="168"/>
      <c r="NRK83" s="168"/>
      <c r="NRL83" s="168"/>
      <c r="NRM83" s="167"/>
      <c r="NRN83" s="168"/>
      <c r="NRO83" s="168"/>
      <c r="NRP83" s="168"/>
      <c r="NRQ83" s="167"/>
      <c r="NRR83" s="168"/>
      <c r="NRS83" s="168"/>
      <c r="NRT83" s="168"/>
      <c r="NRU83" s="167"/>
      <c r="NRV83" s="168"/>
      <c r="NRW83" s="168"/>
      <c r="NRX83" s="168"/>
      <c r="NRY83" s="167"/>
      <c r="NRZ83" s="168"/>
      <c r="NSA83" s="168"/>
      <c r="NSB83" s="168"/>
      <c r="NSC83" s="167"/>
      <c r="NSD83" s="168"/>
      <c r="NSE83" s="168"/>
      <c r="NSF83" s="168"/>
      <c r="NSG83" s="167"/>
      <c r="NSH83" s="168"/>
      <c r="NSI83" s="168"/>
      <c r="NSJ83" s="168"/>
      <c r="NSK83" s="167"/>
      <c r="NSL83" s="168"/>
      <c r="NSM83" s="168"/>
      <c r="NSN83" s="168"/>
      <c r="NSO83" s="167"/>
      <c r="NSP83" s="168"/>
      <c r="NSQ83" s="168"/>
      <c r="NSR83" s="168"/>
      <c r="NSS83" s="167"/>
      <c r="NST83" s="168"/>
      <c r="NSU83" s="168"/>
      <c r="NSV83" s="168"/>
      <c r="NSW83" s="167"/>
      <c r="NSX83" s="168"/>
      <c r="NSY83" s="168"/>
      <c r="NSZ83" s="168"/>
      <c r="NTA83" s="167"/>
      <c r="NTB83" s="168"/>
      <c r="NTC83" s="168"/>
      <c r="NTD83" s="168"/>
      <c r="NTE83" s="167"/>
      <c r="NTF83" s="168"/>
      <c r="NTG83" s="168"/>
      <c r="NTH83" s="168"/>
      <c r="NTI83" s="167"/>
      <c r="NTJ83" s="168"/>
      <c r="NTK83" s="168"/>
      <c r="NTL83" s="168"/>
      <c r="NTM83" s="167"/>
      <c r="NTN83" s="168"/>
      <c r="NTO83" s="168"/>
      <c r="NTP83" s="168"/>
      <c r="NTQ83" s="167"/>
      <c r="NTR83" s="168"/>
      <c r="NTS83" s="168"/>
      <c r="NTT83" s="168"/>
      <c r="NTU83" s="167"/>
      <c r="NTV83" s="168"/>
      <c r="NTW83" s="168"/>
      <c r="NTX83" s="168"/>
      <c r="NTY83" s="167"/>
      <c r="NTZ83" s="168"/>
      <c r="NUA83" s="168"/>
      <c r="NUB83" s="168"/>
      <c r="NUC83" s="167"/>
      <c r="NUD83" s="168"/>
      <c r="NUE83" s="168"/>
      <c r="NUF83" s="168"/>
      <c r="NUG83" s="167"/>
      <c r="NUH83" s="168"/>
      <c r="NUI83" s="168"/>
      <c r="NUJ83" s="168"/>
      <c r="NUK83" s="167"/>
      <c r="NUL83" s="168"/>
      <c r="NUM83" s="168"/>
      <c r="NUN83" s="168"/>
      <c r="NUO83" s="167"/>
      <c r="NUP83" s="168"/>
      <c r="NUQ83" s="168"/>
      <c r="NUR83" s="168"/>
      <c r="NUS83" s="167"/>
      <c r="NUT83" s="168"/>
      <c r="NUU83" s="168"/>
      <c r="NUV83" s="168"/>
      <c r="NUW83" s="167"/>
      <c r="NUX83" s="168"/>
      <c r="NUY83" s="168"/>
      <c r="NUZ83" s="168"/>
      <c r="NVA83" s="167"/>
      <c r="NVB83" s="168"/>
      <c r="NVC83" s="168"/>
      <c r="NVD83" s="168"/>
      <c r="NVE83" s="167"/>
      <c r="NVF83" s="168"/>
      <c r="NVG83" s="168"/>
      <c r="NVH83" s="168"/>
      <c r="NVI83" s="167"/>
      <c r="NVJ83" s="168"/>
      <c r="NVK83" s="168"/>
      <c r="NVL83" s="168"/>
      <c r="NVM83" s="167"/>
      <c r="NVN83" s="168"/>
      <c r="NVO83" s="168"/>
      <c r="NVP83" s="168"/>
      <c r="NVQ83" s="167"/>
      <c r="NVR83" s="168"/>
      <c r="NVS83" s="168"/>
      <c r="NVT83" s="168"/>
      <c r="NVU83" s="167"/>
      <c r="NVV83" s="168"/>
      <c r="NVW83" s="168"/>
      <c r="NVX83" s="168"/>
      <c r="NVY83" s="167"/>
      <c r="NVZ83" s="168"/>
      <c r="NWA83" s="168"/>
      <c r="NWB83" s="168"/>
      <c r="NWC83" s="167"/>
      <c r="NWD83" s="168"/>
      <c r="NWE83" s="168"/>
      <c r="NWF83" s="168"/>
      <c r="NWG83" s="167"/>
      <c r="NWH83" s="168"/>
      <c r="NWI83" s="168"/>
      <c r="NWJ83" s="168"/>
      <c r="NWK83" s="167"/>
      <c r="NWL83" s="168"/>
      <c r="NWM83" s="168"/>
      <c r="NWN83" s="168"/>
      <c r="NWO83" s="167"/>
      <c r="NWP83" s="168"/>
      <c r="NWQ83" s="168"/>
      <c r="NWR83" s="168"/>
      <c r="NWS83" s="167"/>
      <c r="NWT83" s="168"/>
      <c r="NWU83" s="168"/>
      <c r="NWV83" s="168"/>
      <c r="NWW83" s="167"/>
      <c r="NWX83" s="168"/>
      <c r="NWY83" s="168"/>
      <c r="NWZ83" s="168"/>
      <c r="NXA83" s="167"/>
      <c r="NXB83" s="168"/>
      <c r="NXC83" s="168"/>
      <c r="NXD83" s="168"/>
      <c r="NXE83" s="167"/>
      <c r="NXF83" s="168"/>
      <c r="NXG83" s="168"/>
      <c r="NXH83" s="168"/>
      <c r="NXI83" s="167"/>
      <c r="NXJ83" s="168"/>
      <c r="NXK83" s="168"/>
      <c r="NXL83" s="168"/>
      <c r="NXM83" s="167"/>
      <c r="NXN83" s="168"/>
      <c r="NXO83" s="168"/>
      <c r="NXP83" s="168"/>
      <c r="NXQ83" s="167"/>
      <c r="NXR83" s="168"/>
      <c r="NXS83" s="168"/>
      <c r="NXT83" s="168"/>
      <c r="NXU83" s="167"/>
      <c r="NXV83" s="168"/>
      <c r="NXW83" s="168"/>
      <c r="NXX83" s="168"/>
      <c r="NXY83" s="167"/>
      <c r="NXZ83" s="168"/>
      <c r="NYA83" s="168"/>
      <c r="NYB83" s="168"/>
      <c r="NYC83" s="167"/>
      <c r="NYD83" s="168"/>
      <c r="NYE83" s="168"/>
      <c r="NYF83" s="168"/>
      <c r="NYG83" s="167"/>
      <c r="NYH83" s="168"/>
      <c r="NYI83" s="168"/>
      <c r="NYJ83" s="168"/>
      <c r="NYK83" s="167"/>
      <c r="NYL83" s="168"/>
      <c r="NYM83" s="168"/>
      <c r="NYN83" s="168"/>
      <c r="NYO83" s="167"/>
      <c r="NYP83" s="168"/>
      <c r="NYQ83" s="168"/>
      <c r="NYR83" s="168"/>
      <c r="NYS83" s="167"/>
      <c r="NYT83" s="168"/>
      <c r="NYU83" s="168"/>
      <c r="NYV83" s="168"/>
      <c r="NYW83" s="167"/>
      <c r="NYX83" s="168"/>
      <c r="NYY83" s="168"/>
      <c r="NYZ83" s="168"/>
      <c r="NZA83" s="167"/>
      <c r="NZB83" s="168"/>
      <c r="NZC83" s="168"/>
      <c r="NZD83" s="168"/>
      <c r="NZE83" s="167"/>
      <c r="NZF83" s="168"/>
      <c r="NZG83" s="168"/>
      <c r="NZH83" s="168"/>
      <c r="NZI83" s="167"/>
      <c r="NZJ83" s="168"/>
      <c r="NZK83" s="168"/>
      <c r="NZL83" s="168"/>
      <c r="NZM83" s="167"/>
      <c r="NZN83" s="168"/>
      <c r="NZO83" s="168"/>
      <c r="NZP83" s="168"/>
      <c r="NZQ83" s="167"/>
      <c r="NZR83" s="168"/>
      <c r="NZS83" s="168"/>
      <c r="NZT83" s="168"/>
      <c r="NZU83" s="167"/>
      <c r="NZV83" s="168"/>
      <c r="NZW83" s="168"/>
      <c r="NZX83" s="168"/>
      <c r="NZY83" s="167"/>
      <c r="NZZ83" s="168"/>
      <c r="OAA83" s="168"/>
      <c r="OAB83" s="168"/>
      <c r="OAC83" s="167"/>
      <c r="OAD83" s="168"/>
      <c r="OAE83" s="168"/>
      <c r="OAF83" s="168"/>
      <c r="OAG83" s="167"/>
      <c r="OAH83" s="168"/>
      <c r="OAI83" s="168"/>
      <c r="OAJ83" s="168"/>
      <c r="OAK83" s="167"/>
      <c r="OAL83" s="168"/>
      <c r="OAM83" s="168"/>
      <c r="OAN83" s="168"/>
      <c r="OAO83" s="167"/>
      <c r="OAP83" s="168"/>
      <c r="OAQ83" s="168"/>
      <c r="OAR83" s="168"/>
      <c r="OAS83" s="167"/>
      <c r="OAT83" s="168"/>
      <c r="OAU83" s="168"/>
      <c r="OAV83" s="168"/>
      <c r="OAW83" s="167"/>
      <c r="OAX83" s="168"/>
      <c r="OAY83" s="168"/>
      <c r="OAZ83" s="168"/>
      <c r="OBA83" s="167"/>
      <c r="OBB83" s="168"/>
      <c r="OBC83" s="168"/>
      <c r="OBD83" s="168"/>
      <c r="OBE83" s="167"/>
      <c r="OBF83" s="168"/>
      <c r="OBG83" s="168"/>
      <c r="OBH83" s="168"/>
      <c r="OBI83" s="167"/>
      <c r="OBJ83" s="168"/>
      <c r="OBK83" s="168"/>
      <c r="OBL83" s="168"/>
      <c r="OBM83" s="167"/>
      <c r="OBN83" s="168"/>
      <c r="OBO83" s="168"/>
      <c r="OBP83" s="168"/>
      <c r="OBQ83" s="167"/>
      <c r="OBR83" s="168"/>
      <c r="OBS83" s="168"/>
      <c r="OBT83" s="168"/>
      <c r="OBU83" s="167"/>
      <c r="OBV83" s="168"/>
      <c r="OBW83" s="168"/>
      <c r="OBX83" s="168"/>
      <c r="OBY83" s="167"/>
      <c r="OBZ83" s="168"/>
      <c r="OCA83" s="168"/>
      <c r="OCB83" s="168"/>
      <c r="OCC83" s="167"/>
      <c r="OCD83" s="168"/>
      <c r="OCE83" s="168"/>
      <c r="OCF83" s="168"/>
      <c r="OCG83" s="167"/>
      <c r="OCH83" s="168"/>
      <c r="OCI83" s="168"/>
      <c r="OCJ83" s="168"/>
      <c r="OCK83" s="167"/>
      <c r="OCL83" s="168"/>
      <c r="OCM83" s="168"/>
      <c r="OCN83" s="168"/>
      <c r="OCO83" s="167"/>
      <c r="OCP83" s="168"/>
      <c r="OCQ83" s="168"/>
      <c r="OCR83" s="168"/>
      <c r="OCS83" s="167"/>
      <c r="OCT83" s="168"/>
      <c r="OCU83" s="168"/>
      <c r="OCV83" s="168"/>
      <c r="OCW83" s="167"/>
      <c r="OCX83" s="168"/>
      <c r="OCY83" s="168"/>
      <c r="OCZ83" s="168"/>
      <c r="ODA83" s="167"/>
      <c r="ODB83" s="168"/>
      <c r="ODC83" s="168"/>
      <c r="ODD83" s="168"/>
      <c r="ODE83" s="167"/>
      <c r="ODF83" s="168"/>
      <c r="ODG83" s="168"/>
      <c r="ODH83" s="168"/>
      <c r="ODI83" s="167"/>
      <c r="ODJ83" s="168"/>
      <c r="ODK83" s="168"/>
      <c r="ODL83" s="168"/>
      <c r="ODM83" s="167"/>
      <c r="ODN83" s="168"/>
      <c r="ODO83" s="168"/>
      <c r="ODP83" s="168"/>
      <c r="ODQ83" s="167"/>
      <c r="ODR83" s="168"/>
      <c r="ODS83" s="168"/>
      <c r="ODT83" s="168"/>
      <c r="ODU83" s="167"/>
      <c r="ODV83" s="168"/>
      <c r="ODW83" s="168"/>
      <c r="ODX83" s="168"/>
      <c r="ODY83" s="167"/>
      <c r="ODZ83" s="168"/>
      <c r="OEA83" s="168"/>
      <c r="OEB83" s="168"/>
      <c r="OEC83" s="167"/>
      <c r="OED83" s="168"/>
      <c r="OEE83" s="168"/>
      <c r="OEF83" s="168"/>
      <c r="OEG83" s="167"/>
      <c r="OEH83" s="168"/>
      <c r="OEI83" s="168"/>
      <c r="OEJ83" s="168"/>
      <c r="OEK83" s="167"/>
      <c r="OEL83" s="168"/>
      <c r="OEM83" s="168"/>
      <c r="OEN83" s="168"/>
      <c r="OEO83" s="167"/>
      <c r="OEP83" s="168"/>
      <c r="OEQ83" s="168"/>
      <c r="OER83" s="168"/>
      <c r="OES83" s="167"/>
      <c r="OET83" s="168"/>
      <c r="OEU83" s="168"/>
      <c r="OEV83" s="168"/>
      <c r="OEW83" s="167"/>
      <c r="OEX83" s="168"/>
      <c r="OEY83" s="168"/>
      <c r="OEZ83" s="168"/>
      <c r="OFA83" s="167"/>
      <c r="OFB83" s="168"/>
      <c r="OFC83" s="168"/>
      <c r="OFD83" s="168"/>
      <c r="OFE83" s="167"/>
      <c r="OFF83" s="168"/>
      <c r="OFG83" s="168"/>
      <c r="OFH83" s="168"/>
      <c r="OFI83" s="167"/>
      <c r="OFJ83" s="168"/>
      <c r="OFK83" s="168"/>
      <c r="OFL83" s="168"/>
      <c r="OFM83" s="167"/>
      <c r="OFN83" s="168"/>
      <c r="OFO83" s="168"/>
      <c r="OFP83" s="168"/>
      <c r="OFQ83" s="167"/>
      <c r="OFR83" s="168"/>
      <c r="OFS83" s="168"/>
      <c r="OFT83" s="168"/>
      <c r="OFU83" s="167"/>
      <c r="OFV83" s="168"/>
      <c r="OFW83" s="168"/>
      <c r="OFX83" s="168"/>
      <c r="OFY83" s="167"/>
      <c r="OFZ83" s="168"/>
      <c r="OGA83" s="168"/>
      <c r="OGB83" s="168"/>
      <c r="OGC83" s="167"/>
      <c r="OGD83" s="168"/>
      <c r="OGE83" s="168"/>
      <c r="OGF83" s="168"/>
      <c r="OGG83" s="167"/>
      <c r="OGH83" s="168"/>
      <c r="OGI83" s="168"/>
      <c r="OGJ83" s="168"/>
      <c r="OGK83" s="167"/>
      <c r="OGL83" s="168"/>
      <c r="OGM83" s="168"/>
      <c r="OGN83" s="168"/>
      <c r="OGO83" s="167"/>
      <c r="OGP83" s="168"/>
      <c r="OGQ83" s="168"/>
      <c r="OGR83" s="168"/>
      <c r="OGS83" s="167"/>
      <c r="OGT83" s="168"/>
      <c r="OGU83" s="168"/>
      <c r="OGV83" s="168"/>
      <c r="OGW83" s="167"/>
      <c r="OGX83" s="168"/>
      <c r="OGY83" s="168"/>
      <c r="OGZ83" s="168"/>
      <c r="OHA83" s="167"/>
      <c r="OHB83" s="168"/>
      <c r="OHC83" s="168"/>
      <c r="OHD83" s="168"/>
      <c r="OHE83" s="167"/>
      <c r="OHF83" s="168"/>
      <c r="OHG83" s="168"/>
      <c r="OHH83" s="168"/>
      <c r="OHI83" s="167"/>
      <c r="OHJ83" s="168"/>
      <c r="OHK83" s="168"/>
      <c r="OHL83" s="168"/>
      <c r="OHM83" s="167"/>
      <c r="OHN83" s="168"/>
      <c r="OHO83" s="168"/>
      <c r="OHP83" s="168"/>
      <c r="OHQ83" s="167"/>
      <c r="OHR83" s="168"/>
      <c r="OHS83" s="168"/>
      <c r="OHT83" s="168"/>
      <c r="OHU83" s="167"/>
      <c r="OHV83" s="168"/>
      <c r="OHW83" s="168"/>
      <c r="OHX83" s="168"/>
      <c r="OHY83" s="167"/>
      <c r="OHZ83" s="168"/>
      <c r="OIA83" s="168"/>
      <c r="OIB83" s="168"/>
      <c r="OIC83" s="167"/>
      <c r="OID83" s="168"/>
      <c r="OIE83" s="168"/>
      <c r="OIF83" s="168"/>
      <c r="OIG83" s="167"/>
      <c r="OIH83" s="168"/>
      <c r="OII83" s="168"/>
      <c r="OIJ83" s="168"/>
      <c r="OIK83" s="167"/>
      <c r="OIL83" s="168"/>
      <c r="OIM83" s="168"/>
      <c r="OIN83" s="168"/>
      <c r="OIO83" s="167"/>
      <c r="OIP83" s="168"/>
      <c r="OIQ83" s="168"/>
      <c r="OIR83" s="168"/>
      <c r="OIS83" s="167"/>
      <c r="OIT83" s="168"/>
      <c r="OIU83" s="168"/>
      <c r="OIV83" s="168"/>
      <c r="OIW83" s="167"/>
      <c r="OIX83" s="168"/>
      <c r="OIY83" s="168"/>
      <c r="OIZ83" s="168"/>
      <c r="OJA83" s="167"/>
      <c r="OJB83" s="168"/>
      <c r="OJC83" s="168"/>
      <c r="OJD83" s="168"/>
      <c r="OJE83" s="167"/>
      <c r="OJF83" s="168"/>
      <c r="OJG83" s="168"/>
      <c r="OJH83" s="168"/>
      <c r="OJI83" s="167"/>
      <c r="OJJ83" s="168"/>
      <c r="OJK83" s="168"/>
      <c r="OJL83" s="168"/>
      <c r="OJM83" s="167"/>
      <c r="OJN83" s="168"/>
      <c r="OJO83" s="168"/>
      <c r="OJP83" s="168"/>
      <c r="OJQ83" s="167"/>
      <c r="OJR83" s="168"/>
      <c r="OJS83" s="168"/>
      <c r="OJT83" s="168"/>
      <c r="OJU83" s="167"/>
      <c r="OJV83" s="168"/>
      <c r="OJW83" s="168"/>
      <c r="OJX83" s="168"/>
      <c r="OJY83" s="167"/>
      <c r="OJZ83" s="168"/>
      <c r="OKA83" s="168"/>
      <c r="OKB83" s="168"/>
      <c r="OKC83" s="167"/>
      <c r="OKD83" s="168"/>
      <c r="OKE83" s="168"/>
      <c r="OKF83" s="168"/>
      <c r="OKG83" s="167"/>
      <c r="OKH83" s="168"/>
      <c r="OKI83" s="168"/>
      <c r="OKJ83" s="168"/>
      <c r="OKK83" s="167"/>
      <c r="OKL83" s="168"/>
      <c r="OKM83" s="168"/>
      <c r="OKN83" s="168"/>
      <c r="OKO83" s="167"/>
      <c r="OKP83" s="168"/>
      <c r="OKQ83" s="168"/>
      <c r="OKR83" s="168"/>
      <c r="OKS83" s="167"/>
      <c r="OKT83" s="168"/>
      <c r="OKU83" s="168"/>
      <c r="OKV83" s="168"/>
      <c r="OKW83" s="167"/>
      <c r="OKX83" s="168"/>
      <c r="OKY83" s="168"/>
      <c r="OKZ83" s="168"/>
      <c r="OLA83" s="167"/>
      <c r="OLB83" s="168"/>
      <c r="OLC83" s="168"/>
      <c r="OLD83" s="168"/>
      <c r="OLE83" s="167"/>
      <c r="OLF83" s="168"/>
      <c r="OLG83" s="168"/>
      <c r="OLH83" s="168"/>
      <c r="OLI83" s="167"/>
      <c r="OLJ83" s="168"/>
      <c r="OLK83" s="168"/>
      <c r="OLL83" s="168"/>
      <c r="OLM83" s="167"/>
      <c r="OLN83" s="168"/>
      <c r="OLO83" s="168"/>
      <c r="OLP83" s="168"/>
      <c r="OLQ83" s="167"/>
      <c r="OLR83" s="168"/>
      <c r="OLS83" s="168"/>
      <c r="OLT83" s="168"/>
      <c r="OLU83" s="167"/>
      <c r="OLV83" s="168"/>
      <c r="OLW83" s="168"/>
      <c r="OLX83" s="168"/>
      <c r="OLY83" s="167"/>
      <c r="OLZ83" s="168"/>
      <c r="OMA83" s="168"/>
      <c r="OMB83" s="168"/>
      <c r="OMC83" s="167"/>
      <c r="OMD83" s="168"/>
      <c r="OME83" s="168"/>
      <c r="OMF83" s="168"/>
      <c r="OMG83" s="167"/>
      <c r="OMH83" s="168"/>
      <c r="OMI83" s="168"/>
      <c r="OMJ83" s="168"/>
      <c r="OMK83" s="167"/>
      <c r="OML83" s="168"/>
      <c r="OMM83" s="168"/>
      <c r="OMN83" s="168"/>
      <c r="OMO83" s="167"/>
      <c r="OMP83" s="168"/>
      <c r="OMQ83" s="168"/>
      <c r="OMR83" s="168"/>
      <c r="OMS83" s="167"/>
      <c r="OMT83" s="168"/>
      <c r="OMU83" s="168"/>
      <c r="OMV83" s="168"/>
      <c r="OMW83" s="167"/>
      <c r="OMX83" s="168"/>
      <c r="OMY83" s="168"/>
      <c r="OMZ83" s="168"/>
      <c r="ONA83" s="167"/>
      <c r="ONB83" s="168"/>
      <c r="ONC83" s="168"/>
      <c r="OND83" s="168"/>
      <c r="ONE83" s="167"/>
      <c r="ONF83" s="168"/>
      <c r="ONG83" s="168"/>
      <c r="ONH83" s="168"/>
      <c r="ONI83" s="167"/>
      <c r="ONJ83" s="168"/>
      <c r="ONK83" s="168"/>
      <c r="ONL83" s="168"/>
      <c r="ONM83" s="167"/>
      <c r="ONN83" s="168"/>
      <c r="ONO83" s="168"/>
      <c r="ONP83" s="168"/>
      <c r="ONQ83" s="167"/>
      <c r="ONR83" s="168"/>
      <c r="ONS83" s="168"/>
      <c r="ONT83" s="168"/>
      <c r="ONU83" s="167"/>
      <c r="ONV83" s="168"/>
      <c r="ONW83" s="168"/>
      <c r="ONX83" s="168"/>
      <c r="ONY83" s="167"/>
      <c r="ONZ83" s="168"/>
      <c r="OOA83" s="168"/>
      <c r="OOB83" s="168"/>
      <c r="OOC83" s="167"/>
      <c r="OOD83" s="168"/>
      <c r="OOE83" s="168"/>
      <c r="OOF83" s="168"/>
      <c r="OOG83" s="167"/>
      <c r="OOH83" s="168"/>
      <c r="OOI83" s="168"/>
      <c r="OOJ83" s="168"/>
      <c r="OOK83" s="167"/>
      <c r="OOL83" s="168"/>
      <c r="OOM83" s="168"/>
      <c r="OON83" s="168"/>
      <c r="OOO83" s="167"/>
      <c r="OOP83" s="168"/>
      <c r="OOQ83" s="168"/>
      <c r="OOR83" s="168"/>
      <c r="OOS83" s="167"/>
      <c r="OOT83" s="168"/>
      <c r="OOU83" s="168"/>
      <c r="OOV83" s="168"/>
      <c r="OOW83" s="167"/>
      <c r="OOX83" s="168"/>
      <c r="OOY83" s="168"/>
      <c r="OOZ83" s="168"/>
      <c r="OPA83" s="167"/>
      <c r="OPB83" s="168"/>
      <c r="OPC83" s="168"/>
      <c r="OPD83" s="168"/>
      <c r="OPE83" s="167"/>
      <c r="OPF83" s="168"/>
      <c r="OPG83" s="168"/>
      <c r="OPH83" s="168"/>
      <c r="OPI83" s="167"/>
      <c r="OPJ83" s="168"/>
      <c r="OPK83" s="168"/>
      <c r="OPL83" s="168"/>
      <c r="OPM83" s="167"/>
      <c r="OPN83" s="168"/>
      <c r="OPO83" s="168"/>
      <c r="OPP83" s="168"/>
      <c r="OPQ83" s="167"/>
      <c r="OPR83" s="168"/>
      <c r="OPS83" s="168"/>
      <c r="OPT83" s="168"/>
      <c r="OPU83" s="167"/>
      <c r="OPV83" s="168"/>
      <c r="OPW83" s="168"/>
      <c r="OPX83" s="168"/>
      <c r="OPY83" s="167"/>
      <c r="OPZ83" s="168"/>
      <c r="OQA83" s="168"/>
      <c r="OQB83" s="168"/>
      <c r="OQC83" s="167"/>
      <c r="OQD83" s="168"/>
      <c r="OQE83" s="168"/>
      <c r="OQF83" s="168"/>
      <c r="OQG83" s="167"/>
      <c r="OQH83" s="168"/>
      <c r="OQI83" s="168"/>
      <c r="OQJ83" s="168"/>
      <c r="OQK83" s="167"/>
      <c r="OQL83" s="168"/>
      <c r="OQM83" s="168"/>
      <c r="OQN83" s="168"/>
      <c r="OQO83" s="167"/>
      <c r="OQP83" s="168"/>
      <c r="OQQ83" s="168"/>
      <c r="OQR83" s="168"/>
      <c r="OQS83" s="167"/>
      <c r="OQT83" s="168"/>
      <c r="OQU83" s="168"/>
      <c r="OQV83" s="168"/>
      <c r="OQW83" s="167"/>
      <c r="OQX83" s="168"/>
      <c r="OQY83" s="168"/>
      <c r="OQZ83" s="168"/>
      <c r="ORA83" s="167"/>
      <c r="ORB83" s="168"/>
      <c r="ORC83" s="168"/>
      <c r="ORD83" s="168"/>
      <c r="ORE83" s="167"/>
      <c r="ORF83" s="168"/>
      <c r="ORG83" s="168"/>
      <c r="ORH83" s="168"/>
      <c r="ORI83" s="167"/>
      <c r="ORJ83" s="168"/>
      <c r="ORK83" s="168"/>
      <c r="ORL83" s="168"/>
      <c r="ORM83" s="167"/>
      <c r="ORN83" s="168"/>
      <c r="ORO83" s="168"/>
      <c r="ORP83" s="168"/>
      <c r="ORQ83" s="167"/>
      <c r="ORR83" s="168"/>
      <c r="ORS83" s="168"/>
      <c r="ORT83" s="168"/>
      <c r="ORU83" s="167"/>
      <c r="ORV83" s="168"/>
      <c r="ORW83" s="168"/>
      <c r="ORX83" s="168"/>
      <c r="ORY83" s="167"/>
      <c r="ORZ83" s="168"/>
      <c r="OSA83" s="168"/>
      <c r="OSB83" s="168"/>
      <c r="OSC83" s="167"/>
      <c r="OSD83" s="168"/>
      <c r="OSE83" s="168"/>
      <c r="OSF83" s="168"/>
      <c r="OSG83" s="167"/>
      <c r="OSH83" s="168"/>
      <c r="OSI83" s="168"/>
      <c r="OSJ83" s="168"/>
      <c r="OSK83" s="167"/>
      <c r="OSL83" s="168"/>
      <c r="OSM83" s="168"/>
      <c r="OSN83" s="168"/>
      <c r="OSO83" s="167"/>
      <c r="OSP83" s="168"/>
      <c r="OSQ83" s="168"/>
      <c r="OSR83" s="168"/>
      <c r="OSS83" s="167"/>
      <c r="OST83" s="168"/>
      <c r="OSU83" s="168"/>
      <c r="OSV83" s="168"/>
      <c r="OSW83" s="167"/>
      <c r="OSX83" s="168"/>
      <c r="OSY83" s="168"/>
      <c r="OSZ83" s="168"/>
      <c r="OTA83" s="167"/>
      <c r="OTB83" s="168"/>
      <c r="OTC83" s="168"/>
      <c r="OTD83" s="168"/>
      <c r="OTE83" s="167"/>
      <c r="OTF83" s="168"/>
      <c r="OTG83" s="168"/>
      <c r="OTH83" s="168"/>
      <c r="OTI83" s="167"/>
      <c r="OTJ83" s="168"/>
      <c r="OTK83" s="168"/>
      <c r="OTL83" s="168"/>
      <c r="OTM83" s="167"/>
      <c r="OTN83" s="168"/>
      <c r="OTO83" s="168"/>
      <c r="OTP83" s="168"/>
      <c r="OTQ83" s="167"/>
      <c r="OTR83" s="168"/>
      <c r="OTS83" s="168"/>
      <c r="OTT83" s="168"/>
      <c r="OTU83" s="167"/>
      <c r="OTV83" s="168"/>
      <c r="OTW83" s="168"/>
      <c r="OTX83" s="168"/>
      <c r="OTY83" s="167"/>
      <c r="OTZ83" s="168"/>
      <c r="OUA83" s="168"/>
      <c r="OUB83" s="168"/>
      <c r="OUC83" s="167"/>
      <c r="OUD83" s="168"/>
      <c r="OUE83" s="168"/>
      <c r="OUF83" s="168"/>
      <c r="OUG83" s="167"/>
      <c r="OUH83" s="168"/>
      <c r="OUI83" s="168"/>
      <c r="OUJ83" s="168"/>
      <c r="OUK83" s="167"/>
      <c r="OUL83" s="168"/>
      <c r="OUM83" s="168"/>
      <c r="OUN83" s="168"/>
      <c r="OUO83" s="167"/>
      <c r="OUP83" s="168"/>
      <c r="OUQ83" s="168"/>
      <c r="OUR83" s="168"/>
      <c r="OUS83" s="167"/>
      <c r="OUT83" s="168"/>
      <c r="OUU83" s="168"/>
      <c r="OUV83" s="168"/>
      <c r="OUW83" s="167"/>
      <c r="OUX83" s="168"/>
      <c r="OUY83" s="168"/>
      <c r="OUZ83" s="168"/>
      <c r="OVA83" s="167"/>
      <c r="OVB83" s="168"/>
      <c r="OVC83" s="168"/>
      <c r="OVD83" s="168"/>
      <c r="OVE83" s="167"/>
      <c r="OVF83" s="168"/>
      <c r="OVG83" s="168"/>
      <c r="OVH83" s="168"/>
      <c r="OVI83" s="167"/>
      <c r="OVJ83" s="168"/>
      <c r="OVK83" s="168"/>
      <c r="OVL83" s="168"/>
      <c r="OVM83" s="167"/>
      <c r="OVN83" s="168"/>
      <c r="OVO83" s="168"/>
      <c r="OVP83" s="168"/>
      <c r="OVQ83" s="167"/>
      <c r="OVR83" s="168"/>
      <c r="OVS83" s="168"/>
      <c r="OVT83" s="168"/>
      <c r="OVU83" s="167"/>
      <c r="OVV83" s="168"/>
      <c r="OVW83" s="168"/>
      <c r="OVX83" s="168"/>
      <c r="OVY83" s="167"/>
      <c r="OVZ83" s="168"/>
      <c r="OWA83" s="168"/>
      <c r="OWB83" s="168"/>
      <c r="OWC83" s="167"/>
      <c r="OWD83" s="168"/>
      <c r="OWE83" s="168"/>
      <c r="OWF83" s="168"/>
      <c r="OWG83" s="167"/>
      <c r="OWH83" s="168"/>
      <c r="OWI83" s="168"/>
      <c r="OWJ83" s="168"/>
      <c r="OWK83" s="167"/>
      <c r="OWL83" s="168"/>
      <c r="OWM83" s="168"/>
      <c r="OWN83" s="168"/>
      <c r="OWO83" s="167"/>
      <c r="OWP83" s="168"/>
      <c r="OWQ83" s="168"/>
      <c r="OWR83" s="168"/>
      <c r="OWS83" s="167"/>
      <c r="OWT83" s="168"/>
      <c r="OWU83" s="168"/>
      <c r="OWV83" s="168"/>
      <c r="OWW83" s="167"/>
      <c r="OWX83" s="168"/>
      <c r="OWY83" s="168"/>
      <c r="OWZ83" s="168"/>
      <c r="OXA83" s="167"/>
      <c r="OXB83" s="168"/>
      <c r="OXC83" s="168"/>
      <c r="OXD83" s="168"/>
      <c r="OXE83" s="167"/>
      <c r="OXF83" s="168"/>
      <c r="OXG83" s="168"/>
      <c r="OXH83" s="168"/>
      <c r="OXI83" s="167"/>
      <c r="OXJ83" s="168"/>
      <c r="OXK83" s="168"/>
      <c r="OXL83" s="168"/>
      <c r="OXM83" s="167"/>
      <c r="OXN83" s="168"/>
      <c r="OXO83" s="168"/>
      <c r="OXP83" s="168"/>
      <c r="OXQ83" s="167"/>
      <c r="OXR83" s="168"/>
      <c r="OXS83" s="168"/>
      <c r="OXT83" s="168"/>
      <c r="OXU83" s="167"/>
      <c r="OXV83" s="168"/>
      <c r="OXW83" s="168"/>
      <c r="OXX83" s="168"/>
      <c r="OXY83" s="167"/>
      <c r="OXZ83" s="168"/>
      <c r="OYA83" s="168"/>
      <c r="OYB83" s="168"/>
      <c r="OYC83" s="167"/>
      <c r="OYD83" s="168"/>
      <c r="OYE83" s="168"/>
      <c r="OYF83" s="168"/>
      <c r="OYG83" s="167"/>
      <c r="OYH83" s="168"/>
      <c r="OYI83" s="168"/>
      <c r="OYJ83" s="168"/>
      <c r="OYK83" s="167"/>
      <c r="OYL83" s="168"/>
      <c r="OYM83" s="168"/>
      <c r="OYN83" s="168"/>
      <c r="OYO83" s="167"/>
      <c r="OYP83" s="168"/>
      <c r="OYQ83" s="168"/>
      <c r="OYR83" s="168"/>
      <c r="OYS83" s="167"/>
      <c r="OYT83" s="168"/>
      <c r="OYU83" s="168"/>
      <c r="OYV83" s="168"/>
      <c r="OYW83" s="167"/>
      <c r="OYX83" s="168"/>
      <c r="OYY83" s="168"/>
      <c r="OYZ83" s="168"/>
      <c r="OZA83" s="167"/>
      <c r="OZB83" s="168"/>
      <c r="OZC83" s="168"/>
      <c r="OZD83" s="168"/>
      <c r="OZE83" s="167"/>
      <c r="OZF83" s="168"/>
      <c r="OZG83" s="168"/>
      <c r="OZH83" s="168"/>
      <c r="OZI83" s="167"/>
      <c r="OZJ83" s="168"/>
      <c r="OZK83" s="168"/>
      <c r="OZL83" s="168"/>
      <c r="OZM83" s="167"/>
      <c r="OZN83" s="168"/>
      <c r="OZO83" s="168"/>
      <c r="OZP83" s="168"/>
      <c r="OZQ83" s="167"/>
      <c r="OZR83" s="168"/>
      <c r="OZS83" s="168"/>
      <c r="OZT83" s="168"/>
      <c r="OZU83" s="167"/>
      <c r="OZV83" s="168"/>
      <c r="OZW83" s="168"/>
      <c r="OZX83" s="168"/>
      <c r="OZY83" s="167"/>
      <c r="OZZ83" s="168"/>
      <c r="PAA83" s="168"/>
      <c r="PAB83" s="168"/>
      <c r="PAC83" s="167"/>
      <c r="PAD83" s="168"/>
      <c r="PAE83" s="168"/>
      <c r="PAF83" s="168"/>
      <c r="PAG83" s="167"/>
      <c r="PAH83" s="168"/>
      <c r="PAI83" s="168"/>
      <c r="PAJ83" s="168"/>
      <c r="PAK83" s="167"/>
      <c r="PAL83" s="168"/>
      <c r="PAM83" s="168"/>
      <c r="PAN83" s="168"/>
      <c r="PAO83" s="167"/>
      <c r="PAP83" s="168"/>
      <c r="PAQ83" s="168"/>
      <c r="PAR83" s="168"/>
      <c r="PAS83" s="167"/>
      <c r="PAT83" s="168"/>
      <c r="PAU83" s="168"/>
      <c r="PAV83" s="168"/>
      <c r="PAW83" s="167"/>
      <c r="PAX83" s="168"/>
      <c r="PAY83" s="168"/>
      <c r="PAZ83" s="168"/>
      <c r="PBA83" s="167"/>
      <c r="PBB83" s="168"/>
      <c r="PBC83" s="168"/>
      <c r="PBD83" s="168"/>
      <c r="PBE83" s="167"/>
      <c r="PBF83" s="168"/>
      <c r="PBG83" s="168"/>
      <c r="PBH83" s="168"/>
      <c r="PBI83" s="167"/>
      <c r="PBJ83" s="168"/>
      <c r="PBK83" s="168"/>
      <c r="PBL83" s="168"/>
      <c r="PBM83" s="167"/>
      <c r="PBN83" s="168"/>
      <c r="PBO83" s="168"/>
      <c r="PBP83" s="168"/>
      <c r="PBQ83" s="167"/>
      <c r="PBR83" s="168"/>
      <c r="PBS83" s="168"/>
      <c r="PBT83" s="168"/>
      <c r="PBU83" s="167"/>
      <c r="PBV83" s="168"/>
      <c r="PBW83" s="168"/>
      <c r="PBX83" s="168"/>
      <c r="PBY83" s="167"/>
      <c r="PBZ83" s="168"/>
      <c r="PCA83" s="168"/>
      <c r="PCB83" s="168"/>
      <c r="PCC83" s="167"/>
      <c r="PCD83" s="168"/>
      <c r="PCE83" s="168"/>
      <c r="PCF83" s="168"/>
      <c r="PCG83" s="167"/>
      <c r="PCH83" s="168"/>
      <c r="PCI83" s="168"/>
      <c r="PCJ83" s="168"/>
      <c r="PCK83" s="167"/>
      <c r="PCL83" s="168"/>
      <c r="PCM83" s="168"/>
      <c r="PCN83" s="168"/>
      <c r="PCO83" s="167"/>
      <c r="PCP83" s="168"/>
      <c r="PCQ83" s="168"/>
      <c r="PCR83" s="168"/>
      <c r="PCS83" s="167"/>
      <c r="PCT83" s="168"/>
      <c r="PCU83" s="168"/>
      <c r="PCV83" s="168"/>
      <c r="PCW83" s="167"/>
      <c r="PCX83" s="168"/>
      <c r="PCY83" s="168"/>
      <c r="PCZ83" s="168"/>
      <c r="PDA83" s="167"/>
      <c r="PDB83" s="168"/>
      <c r="PDC83" s="168"/>
      <c r="PDD83" s="168"/>
      <c r="PDE83" s="167"/>
      <c r="PDF83" s="168"/>
      <c r="PDG83" s="168"/>
      <c r="PDH83" s="168"/>
      <c r="PDI83" s="167"/>
      <c r="PDJ83" s="168"/>
      <c r="PDK83" s="168"/>
      <c r="PDL83" s="168"/>
      <c r="PDM83" s="167"/>
      <c r="PDN83" s="168"/>
      <c r="PDO83" s="168"/>
      <c r="PDP83" s="168"/>
      <c r="PDQ83" s="167"/>
      <c r="PDR83" s="168"/>
      <c r="PDS83" s="168"/>
      <c r="PDT83" s="168"/>
      <c r="PDU83" s="167"/>
      <c r="PDV83" s="168"/>
      <c r="PDW83" s="168"/>
      <c r="PDX83" s="168"/>
      <c r="PDY83" s="167"/>
      <c r="PDZ83" s="168"/>
      <c r="PEA83" s="168"/>
      <c r="PEB83" s="168"/>
      <c r="PEC83" s="167"/>
      <c r="PED83" s="168"/>
      <c r="PEE83" s="168"/>
      <c r="PEF83" s="168"/>
      <c r="PEG83" s="167"/>
      <c r="PEH83" s="168"/>
      <c r="PEI83" s="168"/>
      <c r="PEJ83" s="168"/>
      <c r="PEK83" s="167"/>
      <c r="PEL83" s="168"/>
      <c r="PEM83" s="168"/>
      <c r="PEN83" s="168"/>
      <c r="PEO83" s="167"/>
      <c r="PEP83" s="168"/>
      <c r="PEQ83" s="168"/>
      <c r="PER83" s="168"/>
      <c r="PES83" s="167"/>
      <c r="PET83" s="168"/>
      <c r="PEU83" s="168"/>
      <c r="PEV83" s="168"/>
      <c r="PEW83" s="167"/>
      <c r="PEX83" s="168"/>
      <c r="PEY83" s="168"/>
      <c r="PEZ83" s="168"/>
      <c r="PFA83" s="167"/>
      <c r="PFB83" s="168"/>
      <c r="PFC83" s="168"/>
      <c r="PFD83" s="168"/>
      <c r="PFE83" s="167"/>
      <c r="PFF83" s="168"/>
      <c r="PFG83" s="168"/>
      <c r="PFH83" s="168"/>
      <c r="PFI83" s="167"/>
      <c r="PFJ83" s="168"/>
      <c r="PFK83" s="168"/>
      <c r="PFL83" s="168"/>
      <c r="PFM83" s="167"/>
      <c r="PFN83" s="168"/>
      <c r="PFO83" s="168"/>
      <c r="PFP83" s="168"/>
      <c r="PFQ83" s="167"/>
      <c r="PFR83" s="168"/>
      <c r="PFS83" s="168"/>
      <c r="PFT83" s="168"/>
      <c r="PFU83" s="167"/>
      <c r="PFV83" s="168"/>
      <c r="PFW83" s="168"/>
      <c r="PFX83" s="168"/>
      <c r="PFY83" s="167"/>
      <c r="PFZ83" s="168"/>
      <c r="PGA83" s="168"/>
      <c r="PGB83" s="168"/>
      <c r="PGC83" s="167"/>
      <c r="PGD83" s="168"/>
      <c r="PGE83" s="168"/>
      <c r="PGF83" s="168"/>
      <c r="PGG83" s="167"/>
      <c r="PGH83" s="168"/>
      <c r="PGI83" s="168"/>
      <c r="PGJ83" s="168"/>
      <c r="PGK83" s="167"/>
      <c r="PGL83" s="168"/>
      <c r="PGM83" s="168"/>
      <c r="PGN83" s="168"/>
      <c r="PGO83" s="167"/>
      <c r="PGP83" s="168"/>
      <c r="PGQ83" s="168"/>
      <c r="PGR83" s="168"/>
      <c r="PGS83" s="167"/>
      <c r="PGT83" s="168"/>
      <c r="PGU83" s="168"/>
      <c r="PGV83" s="168"/>
      <c r="PGW83" s="167"/>
      <c r="PGX83" s="168"/>
      <c r="PGY83" s="168"/>
      <c r="PGZ83" s="168"/>
      <c r="PHA83" s="167"/>
      <c r="PHB83" s="168"/>
      <c r="PHC83" s="168"/>
      <c r="PHD83" s="168"/>
      <c r="PHE83" s="167"/>
      <c r="PHF83" s="168"/>
      <c r="PHG83" s="168"/>
      <c r="PHH83" s="168"/>
      <c r="PHI83" s="167"/>
      <c r="PHJ83" s="168"/>
      <c r="PHK83" s="168"/>
      <c r="PHL83" s="168"/>
      <c r="PHM83" s="167"/>
      <c r="PHN83" s="168"/>
      <c r="PHO83" s="168"/>
      <c r="PHP83" s="168"/>
      <c r="PHQ83" s="167"/>
      <c r="PHR83" s="168"/>
      <c r="PHS83" s="168"/>
      <c r="PHT83" s="168"/>
      <c r="PHU83" s="167"/>
      <c r="PHV83" s="168"/>
      <c r="PHW83" s="168"/>
      <c r="PHX83" s="168"/>
      <c r="PHY83" s="167"/>
      <c r="PHZ83" s="168"/>
      <c r="PIA83" s="168"/>
      <c r="PIB83" s="168"/>
      <c r="PIC83" s="167"/>
      <c r="PID83" s="168"/>
      <c r="PIE83" s="168"/>
      <c r="PIF83" s="168"/>
      <c r="PIG83" s="167"/>
      <c r="PIH83" s="168"/>
      <c r="PII83" s="168"/>
      <c r="PIJ83" s="168"/>
      <c r="PIK83" s="167"/>
      <c r="PIL83" s="168"/>
      <c r="PIM83" s="168"/>
      <c r="PIN83" s="168"/>
      <c r="PIO83" s="167"/>
      <c r="PIP83" s="168"/>
      <c r="PIQ83" s="168"/>
      <c r="PIR83" s="168"/>
      <c r="PIS83" s="167"/>
      <c r="PIT83" s="168"/>
      <c r="PIU83" s="168"/>
      <c r="PIV83" s="168"/>
      <c r="PIW83" s="167"/>
      <c r="PIX83" s="168"/>
      <c r="PIY83" s="168"/>
      <c r="PIZ83" s="168"/>
      <c r="PJA83" s="167"/>
      <c r="PJB83" s="168"/>
      <c r="PJC83" s="168"/>
      <c r="PJD83" s="168"/>
      <c r="PJE83" s="167"/>
      <c r="PJF83" s="168"/>
      <c r="PJG83" s="168"/>
      <c r="PJH83" s="168"/>
      <c r="PJI83" s="167"/>
      <c r="PJJ83" s="168"/>
      <c r="PJK83" s="168"/>
      <c r="PJL83" s="168"/>
      <c r="PJM83" s="167"/>
      <c r="PJN83" s="168"/>
      <c r="PJO83" s="168"/>
      <c r="PJP83" s="168"/>
      <c r="PJQ83" s="167"/>
      <c r="PJR83" s="168"/>
      <c r="PJS83" s="168"/>
      <c r="PJT83" s="168"/>
      <c r="PJU83" s="167"/>
      <c r="PJV83" s="168"/>
      <c r="PJW83" s="168"/>
      <c r="PJX83" s="168"/>
      <c r="PJY83" s="167"/>
      <c r="PJZ83" s="168"/>
      <c r="PKA83" s="168"/>
      <c r="PKB83" s="168"/>
      <c r="PKC83" s="167"/>
      <c r="PKD83" s="168"/>
      <c r="PKE83" s="168"/>
      <c r="PKF83" s="168"/>
      <c r="PKG83" s="167"/>
      <c r="PKH83" s="168"/>
      <c r="PKI83" s="168"/>
      <c r="PKJ83" s="168"/>
      <c r="PKK83" s="167"/>
      <c r="PKL83" s="168"/>
      <c r="PKM83" s="168"/>
      <c r="PKN83" s="168"/>
      <c r="PKO83" s="167"/>
      <c r="PKP83" s="168"/>
      <c r="PKQ83" s="168"/>
      <c r="PKR83" s="168"/>
      <c r="PKS83" s="167"/>
      <c r="PKT83" s="168"/>
      <c r="PKU83" s="168"/>
      <c r="PKV83" s="168"/>
      <c r="PKW83" s="167"/>
      <c r="PKX83" s="168"/>
      <c r="PKY83" s="168"/>
      <c r="PKZ83" s="168"/>
      <c r="PLA83" s="167"/>
      <c r="PLB83" s="168"/>
      <c r="PLC83" s="168"/>
      <c r="PLD83" s="168"/>
      <c r="PLE83" s="167"/>
      <c r="PLF83" s="168"/>
      <c r="PLG83" s="168"/>
      <c r="PLH83" s="168"/>
      <c r="PLI83" s="167"/>
      <c r="PLJ83" s="168"/>
      <c r="PLK83" s="168"/>
      <c r="PLL83" s="168"/>
      <c r="PLM83" s="167"/>
      <c r="PLN83" s="168"/>
      <c r="PLO83" s="168"/>
      <c r="PLP83" s="168"/>
      <c r="PLQ83" s="167"/>
      <c r="PLR83" s="168"/>
      <c r="PLS83" s="168"/>
      <c r="PLT83" s="168"/>
      <c r="PLU83" s="167"/>
      <c r="PLV83" s="168"/>
      <c r="PLW83" s="168"/>
      <c r="PLX83" s="168"/>
      <c r="PLY83" s="167"/>
      <c r="PLZ83" s="168"/>
      <c r="PMA83" s="168"/>
      <c r="PMB83" s="168"/>
      <c r="PMC83" s="167"/>
      <c r="PMD83" s="168"/>
      <c r="PME83" s="168"/>
      <c r="PMF83" s="168"/>
      <c r="PMG83" s="167"/>
      <c r="PMH83" s="168"/>
      <c r="PMI83" s="168"/>
      <c r="PMJ83" s="168"/>
      <c r="PMK83" s="167"/>
      <c r="PML83" s="168"/>
      <c r="PMM83" s="168"/>
      <c r="PMN83" s="168"/>
      <c r="PMO83" s="167"/>
      <c r="PMP83" s="168"/>
      <c r="PMQ83" s="168"/>
      <c r="PMR83" s="168"/>
      <c r="PMS83" s="167"/>
      <c r="PMT83" s="168"/>
      <c r="PMU83" s="168"/>
      <c r="PMV83" s="168"/>
      <c r="PMW83" s="167"/>
      <c r="PMX83" s="168"/>
      <c r="PMY83" s="168"/>
      <c r="PMZ83" s="168"/>
      <c r="PNA83" s="167"/>
      <c r="PNB83" s="168"/>
      <c r="PNC83" s="168"/>
      <c r="PND83" s="168"/>
      <c r="PNE83" s="167"/>
      <c r="PNF83" s="168"/>
      <c r="PNG83" s="168"/>
      <c r="PNH83" s="168"/>
      <c r="PNI83" s="167"/>
      <c r="PNJ83" s="168"/>
      <c r="PNK83" s="168"/>
      <c r="PNL83" s="168"/>
      <c r="PNM83" s="167"/>
      <c r="PNN83" s="168"/>
      <c r="PNO83" s="168"/>
      <c r="PNP83" s="168"/>
      <c r="PNQ83" s="167"/>
      <c r="PNR83" s="168"/>
      <c r="PNS83" s="168"/>
      <c r="PNT83" s="168"/>
      <c r="PNU83" s="167"/>
      <c r="PNV83" s="168"/>
      <c r="PNW83" s="168"/>
      <c r="PNX83" s="168"/>
      <c r="PNY83" s="167"/>
      <c r="PNZ83" s="168"/>
      <c r="POA83" s="168"/>
      <c r="POB83" s="168"/>
      <c r="POC83" s="167"/>
      <c r="POD83" s="168"/>
      <c r="POE83" s="168"/>
      <c r="POF83" s="168"/>
      <c r="POG83" s="167"/>
      <c r="POH83" s="168"/>
      <c r="POI83" s="168"/>
      <c r="POJ83" s="168"/>
      <c r="POK83" s="167"/>
      <c r="POL83" s="168"/>
      <c r="POM83" s="168"/>
      <c r="PON83" s="168"/>
      <c r="POO83" s="167"/>
      <c r="POP83" s="168"/>
      <c r="POQ83" s="168"/>
      <c r="POR83" s="168"/>
      <c r="POS83" s="167"/>
      <c r="POT83" s="168"/>
      <c r="POU83" s="168"/>
      <c r="POV83" s="168"/>
      <c r="POW83" s="167"/>
      <c r="POX83" s="168"/>
      <c r="POY83" s="168"/>
      <c r="POZ83" s="168"/>
      <c r="PPA83" s="167"/>
      <c r="PPB83" s="168"/>
      <c r="PPC83" s="168"/>
      <c r="PPD83" s="168"/>
      <c r="PPE83" s="167"/>
      <c r="PPF83" s="168"/>
      <c r="PPG83" s="168"/>
      <c r="PPH83" s="168"/>
      <c r="PPI83" s="167"/>
      <c r="PPJ83" s="168"/>
      <c r="PPK83" s="168"/>
      <c r="PPL83" s="168"/>
      <c r="PPM83" s="167"/>
      <c r="PPN83" s="168"/>
      <c r="PPO83" s="168"/>
      <c r="PPP83" s="168"/>
      <c r="PPQ83" s="167"/>
      <c r="PPR83" s="168"/>
      <c r="PPS83" s="168"/>
      <c r="PPT83" s="168"/>
      <c r="PPU83" s="167"/>
      <c r="PPV83" s="168"/>
      <c r="PPW83" s="168"/>
      <c r="PPX83" s="168"/>
      <c r="PPY83" s="167"/>
      <c r="PPZ83" s="168"/>
      <c r="PQA83" s="168"/>
      <c r="PQB83" s="168"/>
      <c r="PQC83" s="167"/>
      <c r="PQD83" s="168"/>
      <c r="PQE83" s="168"/>
      <c r="PQF83" s="168"/>
      <c r="PQG83" s="167"/>
      <c r="PQH83" s="168"/>
      <c r="PQI83" s="168"/>
      <c r="PQJ83" s="168"/>
      <c r="PQK83" s="167"/>
      <c r="PQL83" s="168"/>
      <c r="PQM83" s="168"/>
      <c r="PQN83" s="168"/>
      <c r="PQO83" s="167"/>
      <c r="PQP83" s="168"/>
      <c r="PQQ83" s="168"/>
      <c r="PQR83" s="168"/>
      <c r="PQS83" s="167"/>
      <c r="PQT83" s="168"/>
      <c r="PQU83" s="168"/>
      <c r="PQV83" s="168"/>
      <c r="PQW83" s="167"/>
      <c r="PQX83" s="168"/>
      <c r="PQY83" s="168"/>
      <c r="PQZ83" s="168"/>
      <c r="PRA83" s="167"/>
      <c r="PRB83" s="168"/>
      <c r="PRC83" s="168"/>
      <c r="PRD83" s="168"/>
      <c r="PRE83" s="167"/>
      <c r="PRF83" s="168"/>
      <c r="PRG83" s="168"/>
      <c r="PRH83" s="168"/>
      <c r="PRI83" s="167"/>
      <c r="PRJ83" s="168"/>
      <c r="PRK83" s="168"/>
      <c r="PRL83" s="168"/>
      <c r="PRM83" s="167"/>
      <c r="PRN83" s="168"/>
      <c r="PRO83" s="168"/>
      <c r="PRP83" s="168"/>
      <c r="PRQ83" s="167"/>
      <c r="PRR83" s="168"/>
      <c r="PRS83" s="168"/>
      <c r="PRT83" s="168"/>
      <c r="PRU83" s="167"/>
      <c r="PRV83" s="168"/>
      <c r="PRW83" s="168"/>
      <c r="PRX83" s="168"/>
      <c r="PRY83" s="167"/>
      <c r="PRZ83" s="168"/>
      <c r="PSA83" s="168"/>
      <c r="PSB83" s="168"/>
      <c r="PSC83" s="167"/>
      <c r="PSD83" s="168"/>
      <c r="PSE83" s="168"/>
      <c r="PSF83" s="168"/>
      <c r="PSG83" s="167"/>
      <c r="PSH83" s="168"/>
      <c r="PSI83" s="168"/>
      <c r="PSJ83" s="168"/>
      <c r="PSK83" s="167"/>
      <c r="PSL83" s="168"/>
      <c r="PSM83" s="168"/>
      <c r="PSN83" s="168"/>
      <c r="PSO83" s="167"/>
      <c r="PSP83" s="168"/>
      <c r="PSQ83" s="168"/>
      <c r="PSR83" s="168"/>
      <c r="PSS83" s="167"/>
      <c r="PST83" s="168"/>
      <c r="PSU83" s="168"/>
      <c r="PSV83" s="168"/>
      <c r="PSW83" s="167"/>
      <c r="PSX83" s="168"/>
      <c r="PSY83" s="168"/>
      <c r="PSZ83" s="168"/>
      <c r="PTA83" s="167"/>
      <c r="PTB83" s="168"/>
      <c r="PTC83" s="168"/>
      <c r="PTD83" s="168"/>
      <c r="PTE83" s="167"/>
      <c r="PTF83" s="168"/>
      <c r="PTG83" s="168"/>
      <c r="PTH83" s="168"/>
      <c r="PTI83" s="167"/>
      <c r="PTJ83" s="168"/>
      <c r="PTK83" s="168"/>
      <c r="PTL83" s="168"/>
      <c r="PTM83" s="167"/>
      <c r="PTN83" s="168"/>
      <c r="PTO83" s="168"/>
      <c r="PTP83" s="168"/>
      <c r="PTQ83" s="167"/>
      <c r="PTR83" s="168"/>
      <c r="PTS83" s="168"/>
      <c r="PTT83" s="168"/>
      <c r="PTU83" s="167"/>
      <c r="PTV83" s="168"/>
      <c r="PTW83" s="168"/>
      <c r="PTX83" s="168"/>
      <c r="PTY83" s="167"/>
      <c r="PTZ83" s="168"/>
      <c r="PUA83" s="168"/>
      <c r="PUB83" s="168"/>
      <c r="PUC83" s="167"/>
      <c r="PUD83" s="168"/>
      <c r="PUE83" s="168"/>
      <c r="PUF83" s="168"/>
      <c r="PUG83" s="167"/>
      <c r="PUH83" s="168"/>
      <c r="PUI83" s="168"/>
      <c r="PUJ83" s="168"/>
      <c r="PUK83" s="167"/>
      <c r="PUL83" s="168"/>
      <c r="PUM83" s="168"/>
      <c r="PUN83" s="168"/>
      <c r="PUO83" s="167"/>
      <c r="PUP83" s="168"/>
      <c r="PUQ83" s="168"/>
      <c r="PUR83" s="168"/>
      <c r="PUS83" s="167"/>
      <c r="PUT83" s="168"/>
      <c r="PUU83" s="168"/>
      <c r="PUV83" s="168"/>
      <c r="PUW83" s="167"/>
      <c r="PUX83" s="168"/>
      <c r="PUY83" s="168"/>
      <c r="PUZ83" s="168"/>
      <c r="PVA83" s="167"/>
      <c r="PVB83" s="168"/>
      <c r="PVC83" s="168"/>
      <c r="PVD83" s="168"/>
      <c r="PVE83" s="167"/>
      <c r="PVF83" s="168"/>
      <c r="PVG83" s="168"/>
      <c r="PVH83" s="168"/>
      <c r="PVI83" s="167"/>
      <c r="PVJ83" s="168"/>
      <c r="PVK83" s="168"/>
      <c r="PVL83" s="168"/>
      <c r="PVM83" s="167"/>
      <c r="PVN83" s="168"/>
      <c r="PVO83" s="168"/>
      <c r="PVP83" s="168"/>
      <c r="PVQ83" s="167"/>
      <c r="PVR83" s="168"/>
      <c r="PVS83" s="168"/>
      <c r="PVT83" s="168"/>
      <c r="PVU83" s="167"/>
      <c r="PVV83" s="168"/>
      <c r="PVW83" s="168"/>
      <c r="PVX83" s="168"/>
      <c r="PVY83" s="167"/>
      <c r="PVZ83" s="168"/>
      <c r="PWA83" s="168"/>
      <c r="PWB83" s="168"/>
      <c r="PWC83" s="167"/>
      <c r="PWD83" s="168"/>
      <c r="PWE83" s="168"/>
      <c r="PWF83" s="168"/>
      <c r="PWG83" s="167"/>
      <c r="PWH83" s="168"/>
      <c r="PWI83" s="168"/>
      <c r="PWJ83" s="168"/>
      <c r="PWK83" s="167"/>
      <c r="PWL83" s="168"/>
      <c r="PWM83" s="168"/>
      <c r="PWN83" s="168"/>
      <c r="PWO83" s="167"/>
      <c r="PWP83" s="168"/>
      <c r="PWQ83" s="168"/>
      <c r="PWR83" s="168"/>
      <c r="PWS83" s="167"/>
      <c r="PWT83" s="168"/>
      <c r="PWU83" s="168"/>
      <c r="PWV83" s="168"/>
      <c r="PWW83" s="167"/>
      <c r="PWX83" s="168"/>
      <c r="PWY83" s="168"/>
      <c r="PWZ83" s="168"/>
      <c r="PXA83" s="167"/>
      <c r="PXB83" s="168"/>
      <c r="PXC83" s="168"/>
      <c r="PXD83" s="168"/>
      <c r="PXE83" s="167"/>
      <c r="PXF83" s="168"/>
      <c r="PXG83" s="168"/>
      <c r="PXH83" s="168"/>
      <c r="PXI83" s="167"/>
      <c r="PXJ83" s="168"/>
      <c r="PXK83" s="168"/>
      <c r="PXL83" s="168"/>
      <c r="PXM83" s="167"/>
      <c r="PXN83" s="168"/>
      <c r="PXO83" s="168"/>
      <c r="PXP83" s="168"/>
      <c r="PXQ83" s="167"/>
      <c r="PXR83" s="168"/>
      <c r="PXS83" s="168"/>
      <c r="PXT83" s="168"/>
      <c r="PXU83" s="167"/>
      <c r="PXV83" s="168"/>
      <c r="PXW83" s="168"/>
      <c r="PXX83" s="168"/>
      <c r="PXY83" s="167"/>
      <c r="PXZ83" s="168"/>
      <c r="PYA83" s="168"/>
      <c r="PYB83" s="168"/>
      <c r="PYC83" s="167"/>
      <c r="PYD83" s="168"/>
      <c r="PYE83" s="168"/>
      <c r="PYF83" s="168"/>
      <c r="PYG83" s="167"/>
      <c r="PYH83" s="168"/>
      <c r="PYI83" s="168"/>
      <c r="PYJ83" s="168"/>
      <c r="PYK83" s="167"/>
      <c r="PYL83" s="168"/>
      <c r="PYM83" s="168"/>
      <c r="PYN83" s="168"/>
      <c r="PYO83" s="167"/>
      <c r="PYP83" s="168"/>
      <c r="PYQ83" s="168"/>
      <c r="PYR83" s="168"/>
      <c r="PYS83" s="167"/>
      <c r="PYT83" s="168"/>
      <c r="PYU83" s="168"/>
      <c r="PYV83" s="168"/>
      <c r="PYW83" s="167"/>
      <c r="PYX83" s="168"/>
      <c r="PYY83" s="168"/>
      <c r="PYZ83" s="168"/>
      <c r="PZA83" s="167"/>
      <c r="PZB83" s="168"/>
      <c r="PZC83" s="168"/>
      <c r="PZD83" s="168"/>
      <c r="PZE83" s="167"/>
      <c r="PZF83" s="168"/>
      <c r="PZG83" s="168"/>
      <c r="PZH83" s="168"/>
      <c r="PZI83" s="167"/>
      <c r="PZJ83" s="168"/>
      <c r="PZK83" s="168"/>
      <c r="PZL83" s="168"/>
      <c r="PZM83" s="167"/>
      <c r="PZN83" s="168"/>
      <c r="PZO83" s="168"/>
      <c r="PZP83" s="168"/>
      <c r="PZQ83" s="167"/>
      <c r="PZR83" s="168"/>
      <c r="PZS83" s="168"/>
      <c r="PZT83" s="168"/>
      <c r="PZU83" s="167"/>
      <c r="PZV83" s="168"/>
      <c r="PZW83" s="168"/>
      <c r="PZX83" s="168"/>
      <c r="PZY83" s="167"/>
      <c r="PZZ83" s="168"/>
      <c r="QAA83" s="168"/>
      <c r="QAB83" s="168"/>
      <c r="QAC83" s="167"/>
      <c r="QAD83" s="168"/>
      <c r="QAE83" s="168"/>
      <c r="QAF83" s="168"/>
      <c r="QAG83" s="167"/>
      <c r="QAH83" s="168"/>
      <c r="QAI83" s="168"/>
      <c r="QAJ83" s="168"/>
      <c r="QAK83" s="167"/>
      <c r="QAL83" s="168"/>
      <c r="QAM83" s="168"/>
      <c r="QAN83" s="168"/>
      <c r="QAO83" s="167"/>
      <c r="QAP83" s="168"/>
      <c r="QAQ83" s="168"/>
      <c r="QAR83" s="168"/>
      <c r="QAS83" s="167"/>
      <c r="QAT83" s="168"/>
      <c r="QAU83" s="168"/>
      <c r="QAV83" s="168"/>
      <c r="QAW83" s="167"/>
      <c r="QAX83" s="168"/>
      <c r="QAY83" s="168"/>
      <c r="QAZ83" s="168"/>
      <c r="QBA83" s="167"/>
      <c r="QBB83" s="168"/>
      <c r="QBC83" s="168"/>
      <c r="QBD83" s="168"/>
      <c r="QBE83" s="167"/>
      <c r="QBF83" s="168"/>
      <c r="QBG83" s="168"/>
      <c r="QBH83" s="168"/>
      <c r="QBI83" s="167"/>
      <c r="QBJ83" s="168"/>
      <c r="QBK83" s="168"/>
      <c r="QBL83" s="168"/>
      <c r="QBM83" s="167"/>
      <c r="QBN83" s="168"/>
      <c r="QBO83" s="168"/>
      <c r="QBP83" s="168"/>
      <c r="QBQ83" s="167"/>
      <c r="QBR83" s="168"/>
      <c r="QBS83" s="168"/>
      <c r="QBT83" s="168"/>
      <c r="QBU83" s="167"/>
      <c r="QBV83" s="168"/>
      <c r="QBW83" s="168"/>
      <c r="QBX83" s="168"/>
      <c r="QBY83" s="167"/>
      <c r="QBZ83" s="168"/>
      <c r="QCA83" s="168"/>
      <c r="QCB83" s="168"/>
      <c r="QCC83" s="167"/>
      <c r="QCD83" s="168"/>
      <c r="QCE83" s="168"/>
      <c r="QCF83" s="168"/>
      <c r="QCG83" s="167"/>
      <c r="QCH83" s="168"/>
      <c r="QCI83" s="168"/>
      <c r="QCJ83" s="168"/>
      <c r="QCK83" s="167"/>
      <c r="QCL83" s="168"/>
      <c r="QCM83" s="168"/>
      <c r="QCN83" s="168"/>
      <c r="QCO83" s="167"/>
      <c r="QCP83" s="168"/>
      <c r="QCQ83" s="168"/>
      <c r="QCR83" s="168"/>
      <c r="QCS83" s="167"/>
      <c r="QCT83" s="168"/>
      <c r="QCU83" s="168"/>
      <c r="QCV83" s="168"/>
      <c r="QCW83" s="167"/>
      <c r="QCX83" s="168"/>
      <c r="QCY83" s="168"/>
      <c r="QCZ83" s="168"/>
      <c r="QDA83" s="167"/>
      <c r="QDB83" s="168"/>
      <c r="QDC83" s="168"/>
      <c r="QDD83" s="168"/>
      <c r="QDE83" s="167"/>
      <c r="QDF83" s="168"/>
      <c r="QDG83" s="168"/>
      <c r="QDH83" s="168"/>
      <c r="QDI83" s="167"/>
      <c r="QDJ83" s="168"/>
      <c r="QDK83" s="168"/>
      <c r="QDL83" s="168"/>
      <c r="QDM83" s="167"/>
      <c r="QDN83" s="168"/>
      <c r="QDO83" s="168"/>
      <c r="QDP83" s="168"/>
      <c r="QDQ83" s="167"/>
      <c r="QDR83" s="168"/>
      <c r="QDS83" s="168"/>
      <c r="QDT83" s="168"/>
      <c r="QDU83" s="167"/>
      <c r="QDV83" s="168"/>
      <c r="QDW83" s="168"/>
      <c r="QDX83" s="168"/>
      <c r="QDY83" s="167"/>
      <c r="QDZ83" s="168"/>
      <c r="QEA83" s="168"/>
      <c r="QEB83" s="168"/>
      <c r="QEC83" s="167"/>
      <c r="QED83" s="168"/>
      <c r="QEE83" s="168"/>
      <c r="QEF83" s="168"/>
      <c r="QEG83" s="167"/>
      <c r="QEH83" s="168"/>
      <c r="QEI83" s="168"/>
      <c r="QEJ83" s="168"/>
      <c r="QEK83" s="167"/>
      <c r="QEL83" s="168"/>
      <c r="QEM83" s="168"/>
      <c r="QEN83" s="168"/>
      <c r="QEO83" s="167"/>
      <c r="QEP83" s="168"/>
      <c r="QEQ83" s="168"/>
      <c r="QER83" s="168"/>
      <c r="QES83" s="167"/>
      <c r="QET83" s="168"/>
      <c r="QEU83" s="168"/>
      <c r="QEV83" s="168"/>
      <c r="QEW83" s="167"/>
      <c r="QEX83" s="168"/>
      <c r="QEY83" s="168"/>
      <c r="QEZ83" s="168"/>
      <c r="QFA83" s="167"/>
      <c r="QFB83" s="168"/>
      <c r="QFC83" s="168"/>
      <c r="QFD83" s="168"/>
      <c r="QFE83" s="167"/>
      <c r="QFF83" s="168"/>
      <c r="QFG83" s="168"/>
      <c r="QFH83" s="168"/>
      <c r="QFI83" s="167"/>
      <c r="QFJ83" s="168"/>
      <c r="QFK83" s="168"/>
      <c r="QFL83" s="168"/>
      <c r="QFM83" s="167"/>
      <c r="QFN83" s="168"/>
      <c r="QFO83" s="168"/>
      <c r="QFP83" s="168"/>
      <c r="QFQ83" s="167"/>
      <c r="QFR83" s="168"/>
      <c r="QFS83" s="168"/>
      <c r="QFT83" s="168"/>
      <c r="QFU83" s="167"/>
      <c r="QFV83" s="168"/>
      <c r="QFW83" s="168"/>
      <c r="QFX83" s="168"/>
      <c r="QFY83" s="167"/>
      <c r="QFZ83" s="168"/>
      <c r="QGA83" s="168"/>
      <c r="QGB83" s="168"/>
      <c r="QGC83" s="167"/>
      <c r="QGD83" s="168"/>
      <c r="QGE83" s="168"/>
      <c r="QGF83" s="168"/>
      <c r="QGG83" s="167"/>
      <c r="QGH83" s="168"/>
      <c r="QGI83" s="168"/>
      <c r="QGJ83" s="168"/>
      <c r="QGK83" s="167"/>
      <c r="QGL83" s="168"/>
      <c r="QGM83" s="168"/>
      <c r="QGN83" s="168"/>
      <c r="QGO83" s="167"/>
      <c r="QGP83" s="168"/>
      <c r="QGQ83" s="168"/>
      <c r="QGR83" s="168"/>
      <c r="QGS83" s="167"/>
      <c r="QGT83" s="168"/>
      <c r="QGU83" s="168"/>
      <c r="QGV83" s="168"/>
      <c r="QGW83" s="167"/>
      <c r="QGX83" s="168"/>
      <c r="QGY83" s="168"/>
      <c r="QGZ83" s="168"/>
      <c r="QHA83" s="167"/>
      <c r="QHB83" s="168"/>
      <c r="QHC83" s="168"/>
      <c r="QHD83" s="168"/>
      <c r="QHE83" s="167"/>
      <c r="QHF83" s="168"/>
      <c r="QHG83" s="168"/>
      <c r="QHH83" s="168"/>
      <c r="QHI83" s="167"/>
      <c r="QHJ83" s="168"/>
      <c r="QHK83" s="168"/>
      <c r="QHL83" s="168"/>
      <c r="QHM83" s="167"/>
      <c r="QHN83" s="168"/>
      <c r="QHO83" s="168"/>
      <c r="QHP83" s="168"/>
      <c r="QHQ83" s="167"/>
      <c r="QHR83" s="168"/>
      <c r="QHS83" s="168"/>
      <c r="QHT83" s="168"/>
      <c r="QHU83" s="167"/>
      <c r="QHV83" s="168"/>
      <c r="QHW83" s="168"/>
      <c r="QHX83" s="168"/>
      <c r="QHY83" s="167"/>
      <c r="QHZ83" s="168"/>
      <c r="QIA83" s="168"/>
      <c r="QIB83" s="168"/>
      <c r="QIC83" s="167"/>
      <c r="QID83" s="168"/>
      <c r="QIE83" s="168"/>
      <c r="QIF83" s="168"/>
      <c r="QIG83" s="167"/>
      <c r="QIH83" s="168"/>
      <c r="QII83" s="168"/>
      <c r="QIJ83" s="168"/>
      <c r="QIK83" s="167"/>
      <c r="QIL83" s="168"/>
      <c r="QIM83" s="168"/>
      <c r="QIN83" s="168"/>
      <c r="QIO83" s="167"/>
      <c r="QIP83" s="168"/>
      <c r="QIQ83" s="168"/>
      <c r="QIR83" s="168"/>
      <c r="QIS83" s="167"/>
      <c r="QIT83" s="168"/>
      <c r="QIU83" s="168"/>
      <c r="QIV83" s="168"/>
      <c r="QIW83" s="167"/>
      <c r="QIX83" s="168"/>
      <c r="QIY83" s="168"/>
      <c r="QIZ83" s="168"/>
      <c r="QJA83" s="167"/>
      <c r="QJB83" s="168"/>
      <c r="QJC83" s="168"/>
      <c r="QJD83" s="168"/>
      <c r="QJE83" s="167"/>
      <c r="QJF83" s="168"/>
      <c r="QJG83" s="168"/>
      <c r="QJH83" s="168"/>
      <c r="QJI83" s="167"/>
      <c r="QJJ83" s="168"/>
      <c r="QJK83" s="168"/>
      <c r="QJL83" s="168"/>
      <c r="QJM83" s="167"/>
      <c r="QJN83" s="168"/>
      <c r="QJO83" s="168"/>
      <c r="QJP83" s="168"/>
      <c r="QJQ83" s="167"/>
      <c r="QJR83" s="168"/>
      <c r="QJS83" s="168"/>
      <c r="QJT83" s="168"/>
      <c r="QJU83" s="167"/>
      <c r="QJV83" s="168"/>
      <c r="QJW83" s="168"/>
      <c r="QJX83" s="168"/>
      <c r="QJY83" s="167"/>
      <c r="QJZ83" s="168"/>
      <c r="QKA83" s="168"/>
      <c r="QKB83" s="168"/>
      <c r="QKC83" s="167"/>
      <c r="QKD83" s="168"/>
      <c r="QKE83" s="168"/>
      <c r="QKF83" s="168"/>
      <c r="QKG83" s="167"/>
      <c r="QKH83" s="168"/>
      <c r="QKI83" s="168"/>
      <c r="QKJ83" s="168"/>
      <c r="QKK83" s="167"/>
      <c r="QKL83" s="168"/>
      <c r="QKM83" s="168"/>
      <c r="QKN83" s="168"/>
      <c r="QKO83" s="167"/>
      <c r="QKP83" s="168"/>
      <c r="QKQ83" s="168"/>
      <c r="QKR83" s="168"/>
      <c r="QKS83" s="167"/>
      <c r="QKT83" s="168"/>
      <c r="QKU83" s="168"/>
      <c r="QKV83" s="168"/>
      <c r="QKW83" s="167"/>
      <c r="QKX83" s="168"/>
      <c r="QKY83" s="168"/>
      <c r="QKZ83" s="168"/>
      <c r="QLA83" s="167"/>
      <c r="QLB83" s="168"/>
      <c r="QLC83" s="168"/>
      <c r="QLD83" s="168"/>
      <c r="QLE83" s="167"/>
      <c r="QLF83" s="168"/>
      <c r="QLG83" s="168"/>
      <c r="QLH83" s="168"/>
      <c r="QLI83" s="167"/>
      <c r="QLJ83" s="168"/>
      <c r="QLK83" s="168"/>
      <c r="QLL83" s="168"/>
      <c r="QLM83" s="167"/>
      <c r="QLN83" s="168"/>
      <c r="QLO83" s="168"/>
      <c r="QLP83" s="168"/>
      <c r="QLQ83" s="167"/>
      <c r="QLR83" s="168"/>
      <c r="QLS83" s="168"/>
      <c r="QLT83" s="168"/>
      <c r="QLU83" s="167"/>
      <c r="QLV83" s="168"/>
      <c r="QLW83" s="168"/>
      <c r="QLX83" s="168"/>
      <c r="QLY83" s="167"/>
      <c r="QLZ83" s="168"/>
      <c r="QMA83" s="168"/>
      <c r="QMB83" s="168"/>
      <c r="QMC83" s="167"/>
      <c r="QMD83" s="168"/>
      <c r="QME83" s="168"/>
      <c r="QMF83" s="168"/>
      <c r="QMG83" s="167"/>
      <c r="QMH83" s="168"/>
      <c r="QMI83" s="168"/>
      <c r="QMJ83" s="168"/>
      <c r="QMK83" s="167"/>
      <c r="QML83" s="168"/>
      <c r="QMM83" s="168"/>
      <c r="QMN83" s="168"/>
      <c r="QMO83" s="167"/>
      <c r="QMP83" s="168"/>
      <c r="QMQ83" s="168"/>
      <c r="QMR83" s="168"/>
      <c r="QMS83" s="167"/>
      <c r="QMT83" s="168"/>
      <c r="QMU83" s="168"/>
      <c r="QMV83" s="168"/>
      <c r="QMW83" s="167"/>
      <c r="QMX83" s="168"/>
      <c r="QMY83" s="168"/>
      <c r="QMZ83" s="168"/>
      <c r="QNA83" s="167"/>
      <c r="QNB83" s="168"/>
      <c r="QNC83" s="168"/>
      <c r="QND83" s="168"/>
      <c r="QNE83" s="167"/>
      <c r="QNF83" s="168"/>
      <c r="QNG83" s="168"/>
      <c r="QNH83" s="168"/>
      <c r="QNI83" s="167"/>
      <c r="QNJ83" s="168"/>
      <c r="QNK83" s="168"/>
      <c r="QNL83" s="168"/>
      <c r="QNM83" s="167"/>
      <c r="QNN83" s="168"/>
      <c r="QNO83" s="168"/>
      <c r="QNP83" s="168"/>
      <c r="QNQ83" s="167"/>
      <c r="QNR83" s="168"/>
      <c r="QNS83" s="168"/>
      <c r="QNT83" s="168"/>
      <c r="QNU83" s="167"/>
      <c r="QNV83" s="168"/>
      <c r="QNW83" s="168"/>
      <c r="QNX83" s="168"/>
      <c r="QNY83" s="167"/>
      <c r="QNZ83" s="168"/>
      <c r="QOA83" s="168"/>
      <c r="QOB83" s="168"/>
      <c r="QOC83" s="167"/>
      <c r="QOD83" s="168"/>
      <c r="QOE83" s="168"/>
      <c r="QOF83" s="168"/>
      <c r="QOG83" s="167"/>
      <c r="QOH83" s="168"/>
      <c r="QOI83" s="168"/>
      <c r="QOJ83" s="168"/>
      <c r="QOK83" s="167"/>
      <c r="QOL83" s="168"/>
      <c r="QOM83" s="168"/>
      <c r="QON83" s="168"/>
      <c r="QOO83" s="167"/>
      <c r="QOP83" s="168"/>
      <c r="QOQ83" s="168"/>
      <c r="QOR83" s="168"/>
      <c r="QOS83" s="167"/>
      <c r="QOT83" s="168"/>
      <c r="QOU83" s="168"/>
      <c r="QOV83" s="168"/>
      <c r="QOW83" s="167"/>
      <c r="QOX83" s="168"/>
      <c r="QOY83" s="168"/>
      <c r="QOZ83" s="168"/>
      <c r="QPA83" s="167"/>
      <c r="QPB83" s="168"/>
      <c r="QPC83" s="168"/>
      <c r="QPD83" s="168"/>
      <c r="QPE83" s="167"/>
      <c r="QPF83" s="168"/>
      <c r="QPG83" s="168"/>
      <c r="QPH83" s="168"/>
      <c r="QPI83" s="167"/>
      <c r="QPJ83" s="168"/>
      <c r="QPK83" s="168"/>
      <c r="QPL83" s="168"/>
      <c r="QPM83" s="167"/>
      <c r="QPN83" s="168"/>
      <c r="QPO83" s="168"/>
      <c r="QPP83" s="168"/>
      <c r="QPQ83" s="167"/>
      <c r="QPR83" s="168"/>
      <c r="QPS83" s="168"/>
      <c r="QPT83" s="168"/>
      <c r="QPU83" s="167"/>
      <c r="QPV83" s="168"/>
      <c r="QPW83" s="168"/>
      <c r="QPX83" s="168"/>
      <c r="QPY83" s="167"/>
      <c r="QPZ83" s="168"/>
      <c r="QQA83" s="168"/>
      <c r="QQB83" s="168"/>
      <c r="QQC83" s="167"/>
      <c r="QQD83" s="168"/>
      <c r="QQE83" s="168"/>
      <c r="QQF83" s="168"/>
      <c r="QQG83" s="167"/>
      <c r="QQH83" s="168"/>
      <c r="QQI83" s="168"/>
      <c r="QQJ83" s="168"/>
      <c r="QQK83" s="167"/>
      <c r="QQL83" s="168"/>
      <c r="QQM83" s="168"/>
      <c r="QQN83" s="168"/>
      <c r="QQO83" s="167"/>
      <c r="QQP83" s="168"/>
      <c r="QQQ83" s="168"/>
      <c r="QQR83" s="168"/>
      <c r="QQS83" s="167"/>
      <c r="QQT83" s="168"/>
      <c r="QQU83" s="168"/>
      <c r="QQV83" s="168"/>
      <c r="QQW83" s="167"/>
      <c r="QQX83" s="168"/>
      <c r="QQY83" s="168"/>
      <c r="QQZ83" s="168"/>
      <c r="QRA83" s="167"/>
      <c r="QRB83" s="168"/>
      <c r="QRC83" s="168"/>
      <c r="QRD83" s="168"/>
      <c r="QRE83" s="167"/>
      <c r="QRF83" s="168"/>
      <c r="QRG83" s="168"/>
      <c r="QRH83" s="168"/>
      <c r="QRI83" s="167"/>
      <c r="QRJ83" s="168"/>
      <c r="QRK83" s="168"/>
      <c r="QRL83" s="168"/>
      <c r="QRM83" s="167"/>
      <c r="QRN83" s="168"/>
      <c r="QRO83" s="168"/>
      <c r="QRP83" s="168"/>
      <c r="QRQ83" s="167"/>
      <c r="QRR83" s="168"/>
      <c r="QRS83" s="168"/>
      <c r="QRT83" s="168"/>
      <c r="QRU83" s="167"/>
      <c r="QRV83" s="168"/>
      <c r="QRW83" s="168"/>
      <c r="QRX83" s="168"/>
      <c r="QRY83" s="167"/>
      <c r="QRZ83" s="168"/>
      <c r="QSA83" s="168"/>
      <c r="QSB83" s="168"/>
      <c r="QSC83" s="167"/>
      <c r="QSD83" s="168"/>
      <c r="QSE83" s="168"/>
      <c r="QSF83" s="168"/>
      <c r="QSG83" s="167"/>
      <c r="QSH83" s="168"/>
      <c r="QSI83" s="168"/>
      <c r="QSJ83" s="168"/>
      <c r="QSK83" s="167"/>
      <c r="QSL83" s="168"/>
      <c r="QSM83" s="168"/>
      <c r="QSN83" s="168"/>
      <c r="QSO83" s="167"/>
      <c r="QSP83" s="168"/>
      <c r="QSQ83" s="168"/>
      <c r="QSR83" s="168"/>
      <c r="QSS83" s="167"/>
      <c r="QST83" s="168"/>
      <c r="QSU83" s="168"/>
      <c r="QSV83" s="168"/>
      <c r="QSW83" s="167"/>
      <c r="QSX83" s="168"/>
      <c r="QSY83" s="168"/>
      <c r="QSZ83" s="168"/>
      <c r="QTA83" s="167"/>
      <c r="QTB83" s="168"/>
      <c r="QTC83" s="168"/>
      <c r="QTD83" s="168"/>
      <c r="QTE83" s="167"/>
      <c r="QTF83" s="168"/>
      <c r="QTG83" s="168"/>
      <c r="QTH83" s="168"/>
      <c r="QTI83" s="167"/>
      <c r="QTJ83" s="168"/>
      <c r="QTK83" s="168"/>
      <c r="QTL83" s="168"/>
      <c r="QTM83" s="167"/>
      <c r="QTN83" s="168"/>
      <c r="QTO83" s="168"/>
      <c r="QTP83" s="168"/>
      <c r="QTQ83" s="167"/>
      <c r="QTR83" s="168"/>
      <c r="QTS83" s="168"/>
      <c r="QTT83" s="168"/>
      <c r="QTU83" s="167"/>
      <c r="QTV83" s="168"/>
      <c r="QTW83" s="168"/>
      <c r="QTX83" s="168"/>
      <c r="QTY83" s="167"/>
      <c r="QTZ83" s="168"/>
      <c r="QUA83" s="168"/>
      <c r="QUB83" s="168"/>
      <c r="QUC83" s="167"/>
      <c r="QUD83" s="168"/>
      <c r="QUE83" s="168"/>
      <c r="QUF83" s="168"/>
      <c r="QUG83" s="167"/>
      <c r="QUH83" s="168"/>
      <c r="QUI83" s="168"/>
      <c r="QUJ83" s="168"/>
      <c r="QUK83" s="167"/>
      <c r="QUL83" s="168"/>
      <c r="QUM83" s="168"/>
      <c r="QUN83" s="168"/>
      <c r="QUO83" s="167"/>
      <c r="QUP83" s="168"/>
      <c r="QUQ83" s="168"/>
      <c r="QUR83" s="168"/>
      <c r="QUS83" s="167"/>
      <c r="QUT83" s="168"/>
      <c r="QUU83" s="168"/>
      <c r="QUV83" s="168"/>
      <c r="QUW83" s="167"/>
      <c r="QUX83" s="168"/>
      <c r="QUY83" s="168"/>
      <c r="QUZ83" s="168"/>
      <c r="QVA83" s="167"/>
      <c r="QVB83" s="168"/>
      <c r="QVC83" s="168"/>
      <c r="QVD83" s="168"/>
      <c r="QVE83" s="167"/>
      <c r="QVF83" s="168"/>
      <c r="QVG83" s="168"/>
      <c r="QVH83" s="168"/>
      <c r="QVI83" s="167"/>
      <c r="QVJ83" s="168"/>
      <c r="QVK83" s="168"/>
      <c r="QVL83" s="168"/>
      <c r="QVM83" s="167"/>
      <c r="QVN83" s="168"/>
      <c r="QVO83" s="168"/>
      <c r="QVP83" s="168"/>
      <c r="QVQ83" s="167"/>
      <c r="QVR83" s="168"/>
      <c r="QVS83" s="168"/>
      <c r="QVT83" s="168"/>
      <c r="QVU83" s="167"/>
      <c r="QVV83" s="168"/>
      <c r="QVW83" s="168"/>
      <c r="QVX83" s="168"/>
      <c r="QVY83" s="167"/>
      <c r="QVZ83" s="168"/>
      <c r="QWA83" s="168"/>
      <c r="QWB83" s="168"/>
      <c r="QWC83" s="167"/>
      <c r="QWD83" s="168"/>
      <c r="QWE83" s="168"/>
      <c r="QWF83" s="168"/>
      <c r="QWG83" s="167"/>
      <c r="QWH83" s="168"/>
      <c r="QWI83" s="168"/>
      <c r="QWJ83" s="168"/>
      <c r="QWK83" s="167"/>
      <c r="QWL83" s="168"/>
      <c r="QWM83" s="168"/>
      <c r="QWN83" s="168"/>
      <c r="QWO83" s="167"/>
      <c r="QWP83" s="168"/>
      <c r="QWQ83" s="168"/>
      <c r="QWR83" s="168"/>
      <c r="QWS83" s="167"/>
      <c r="QWT83" s="168"/>
      <c r="QWU83" s="168"/>
      <c r="QWV83" s="168"/>
      <c r="QWW83" s="167"/>
      <c r="QWX83" s="168"/>
      <c r="QWY83" s="168"/>
      <c r="QWZ83" s="168"/>
      <c r="QXA83" s="167"/>
      <c r="QXB83" s="168"/>
      <c r="QXC83" s="168"/>
      <c r="QXD83" s="168"/>
      <c r="QXE83" s="167"/>
      <c r="QXF83" s="168"/>
      <c r="QXG83" s="168"/>
      <c r="QXH83" s="168"/>
      <c r="QXI83" s="167"/>
      <c r="QXJ83" s="168"/>
      <c r="QXK83" s="168"/>
      <c r="QXL83" s="168"/>
      <c r="QXM83" s="167"/>
      <c r="QXN83" s="168"/>
      <c r="QXO83" s="168"/>
      <c r="QXP83" s="168"/>
      <c r="QXQ83" s="167"/>
      <c r="QXR83" s="168"/>
      <c r="QXS83" s="168"/>
      <c r="QXT83" s="168"/>
      <c r="QXU83" s="167"/>
      <c r="QXV83" s="168"/>
      <c r="QXW83" s="168"/>
      <c r="QXX83" s="168"/>
      <c r="QXY83" s="167"/>
      <c r="QXZ83" s="168"/>
      <c r="QYA83" s="168"/>
      <c r="QYB83" s="168"/>
      <c r="QYC83" s="167"/>
      <c r="QYD83" s="168"/>
      <c r="QYE83" s="168"/>
      <c r="QYF83" s="168"/>
      <c r="QYG83" s="167"/>
      <c r="QYH83" s="168"/>
      <c r="QYI83" s="168"/>
      <c r="QYJ83" s="168"/>
      <c r="QYK83" s="167"/>
      <c r="QYL83" s="168"/>
      <c r="QYM83" s="168"/>
      <c r="QYN83" s="168"/>
      <c r="QYO83" s="167"/>
      <c r="QYP83" s="168"/>
      <c r="QYQ83" s="168"/>
      <c r="QYR83" s="168"/>
      <c r="QYS83" s="167"/>
      <c r="QYT83" s="168"/>
      <c r="QYU83" s="168"/>
      <c r="QYV83" s="168"/>
      <c r="QYW83" s="167"/>
      <c r="QYX83" s="168"/>
      <c r="QYY83" s="168"/>
      <c r="QYZ83" s="168"/>
      <c r="QZA83" s="167"/>
      <c r="QZB83" s="168"/>
      <c r="QZC83" s="168"/>
      <c r="QZD83" s="168"/>
      <c r="QZE83" s="167"/>
      <c r="QZF83" s="168"/>
      <c r="QZG83" s="168"/>
      <c r="QZH83" s="168"/>
      <c r="QZI83" s="167"/>
      <c r="QZJ83" s="168"/>
      <c r="QZK83" s="168"/>
      <c r="QZL83" s="168"/>
      <c r="QZM83" s="167"/>
      <c r="QZN83" s="168"/>
      <c r="QZO83" s="168"/>
      <c r="QZP83" s="168"/>
      <c r="QZQ83" s="167"/>
      <c r="QZR83" s="168"/>
      <c r="QZS83" s="168"/>
      <c r="QZT83" s="168"/>
      <c r="QZU83" s="167"/>
      <c r="QZV83" s="168"/>
      <c r="QZW83" s="168"/>
      <c r="QZX83" s="168"/>
      <c r="QZY83" s="167"/>
      <c r="QZZ83" s="168"/>
      <c r="RAA83" s="168"/>
      <c r="RAB83" s="168"/>
      <c r="RAC83" s="167"/>
      <c r="RAD83" s="168"/>
      <c r="RAE83" s="168"/>
      <c r="RAF83" s="168"/>
      <c r="RAG83" s="167"/>
      <c r="RAH83" s="168"/>
      <c r="RAI83" s="168"/>
      <c r="RAJ83" s="168"/>
      <c r="RAK83" s="167"/>
      <c r="RAL83" s="168"/>
      <c r="RAM83" s="168"/>
      <c r="RAN83" s="168"/>
      <c r="RAO83" s="167"/>
      <c r="RAP83" s="168"/>
      <c r="RAQ83" s="168"/>
      <c r="RAR83" s="168"/>
      <c r="RAS83" s="167"/>
      <c r="RAT83" s="168"/>
      <c r="RAU83" s="168"/>
      <c r="RAV83" s="168"/>
      <c r="RAW83" s="167"/>
      <c r="RAX83" s="168"/>
      <c r="RAY83" s="168"/>
      <c r="RAZ83" s="168"/>
      <c r="RBA83" s="167"/>
      <c r="RBB83" s="168"/>
      <c r="RBC83" s="168"/>
      <c r="RBD83" s="168"/>
      <c r="RBE83" s="167"/>
      <c r="RBF83" s="168"/>
      <c r="RBG83" s="168"/>
      <c r="RBH83" s="168"/>
      <c r="RBI83" s="167"/>
      <c r="RBJ83" s="168"/>
      <c r="RBK83" s="168"/>
      <c r="RBL83" s="168"/>
      <c r="RBM83" s="167"/>
      <c r="RBN83" s="168"/>
      <c r="RBO83" s="168"/>
      <c r="RBP83" s="168"/>
      <c r="RBQ83" s="167"/>
      <c r="RBR83" s="168"/>
      <c r="RBS83" s="168"/>
      <c r="RBT83" s="168"/>
      <c r="RBU83" s="167"/>
      <c r="RBV83" s="168"/>
      <c r="RBW83" s="168"/>
      <c r="RBX83" s="168"/>
      <c r="RBY83" s="167"/>
      <c r="RBZ83" s="168"/>
      <c r="RCA83" s="168"/>
      <c r="RCB83" s="168"/>
      <c r="RCC83" s="167"/>
      <c r="RCD83" s="168"/>
      <c r="RCE83" s="168"/>
      <c r="RCF83" s="168"/>
      <c r="RCG83" s="167"/>
      <c r="RCH83" s="168"/>
      <c r="RCI83" s="168"/>
      <c r="RCJ83" s="168"/>
      <c r="RCK83" s="167"/>
      <c r="RCL83" s="168"/>
      <c r="RCM83" s="168"/>
      <c r="RCN83" s="168"/>
      <c r="RCO83" s="167"/>
      <c r="RCP83" s="168"/>
      <c r="RCQ83" s="168"/>
      <c r="RCR83" s="168"/>
      <c r="RCS83" s="167"/>
      <c r="RCT83" s="168"/>
      <c r="RCU83" s="168"/>
      <c r="RCV83" s="168"/>
      <c r="RCW83" s="167"/>
      <c r="RCX83" s="168"/>
      <c r="RCY83" s="168"/>
      <c r="RCZ83" s="168"/>
      <c r="RDA83" s="167"/>
      <c r="RDB83" s="168"/>
      <c r="RDC83" s="168"/>
      <c r="RDD83" s="168"/>
      <c r="RDE83" s="167"/>
      <c r="RDF83" s="168"/>
      <c r="RDG83" s="168"/>
      <c r="RDH83" s="168"/>
      <c r="RDI83" s="167"/>
      <c r="RDJ83" s="168"/>
      <c r="RDK83" s="168"/>
      <c r="RDL83" s="168"/>
      <c r="RDM83" s="167"/>
      <c r="RDN83" s="168"/>
      <c r="RDO83" s="168"/>
      <c r="RDP83" s="168"/>
      <c r="RDQ83" s="167"/>
      <c r="RDR83" s="168"/>
      <c r="RDS83" s="168"/>
      <c r="RDT83" s="168"/>
      <c r="RDU83" s="167"/>
      <c r="RDV83" s="168"/>
      <c r="RDW83" s="168"/>
      <c r="RDX83" s="168"/>
      <c r="RDY83" s="167"/>
      <c r="RDZ83" s="168"/>
      <c r="REA83" s="168"/>
      <c r="REB83" s="168"/>
      <c r="REC83" s="167"/>
      <c r="RED83" s="168"/>
      <c r="REE83" s="168"/>
      <c r="REF83" s="168"/>
      <c r="REG83" s="167"/>
      <c r="REH83" s="168"/>
      <c r="REI83" s="168"/>
      <c r="REJ83" s="168"/>
      <c r="REK83" s="167"/>
      <c r="REL83" s="168"/>
      <c r="REM83" s="168"/>
      <c r="REN83" s="168"/>
      <c r="REO83" s="167"/>
      <c r="REP83" s="168"/>
      <c r="REQ83" s="168"/>
      <c r="RER83" s="168"/>
      <c r="RES83" s="167"/>
      <c r="RET83" s="168"/>
      <c r="REU83" s="168"/>
      <c r="REV83" s="168"/>
      <c r="REW83" s="167"/>
      <c r="REX83" s="168"/>
      <c r="REY83" s="168"/>
      <c r="REZ83" s="168"/>
      <c r="RFA83" s="167"/>
      <c r="RFB83" s="168"/>
      <c r="RFC83" s="168"/>
      <c r="RFD83" s="168"/>
      <c r="RFE83" s="167"/>
      <c r="RFF83" s="168"/>
      <c r="RFG83" s="168"/>
      <c r="RFH83" s="168"/>
      <c r="RFI83" s="167"/>
      <c r="RFJ83" s="168"/>
      <c r="RFK83" s="168"/>
      <c r="RFL83" s="168"/>
      <c r="RFM83" s="167"/>
      <c r="RFN83" s="168"/>
      <c r="RFO83" s="168"/>
      <c r="RFP83" s="168"/>
      <c r="RFQ83" s="167"/>
      <c r="RFR83" s="168"/>
      <c r="RFS83" s="168"/>
      <c r="RFT83" s="168"/>
      <c r="RFU83" s="167"/>
      <c r="RFV83" s="168"/>
      <c r="RFW83" s="168"/>
      <c r="RFX83" s="168"/>
      <c r="RFY83" s="167"/>
      <c r="RFZ83" s="168"/>
      <c r="RGA83" s="168"/>
      <c r="RGB83" s="168"/>
      <c r="RGC83" s="167"/>
      <c r="RGD83" s="168"/>
      <c r="RGE83" s="168"/>
      <c r="RGF83" s="168"/>
      <c r="RGG83" s="167"/>
      <c r="RGH83" s="168"/>
      <c r="RGI83" s="168"/>
      <c r="RGJ83" s="168"/>
      <c r="RGK83" s="167"/>
      <c r="RGL83" s="168"/>
      <c r="RGM83" s="168"/>
      <c r="RGN83" s="168"/>
      <c r="RGO83" s="167"/>
      <c r="RGP83" s="168"/>
      <c r="RGQ83" s="168"/>
      <c r="RGR83" s="168"/>
      <c r="RGS83" s="167"/>
      <c r="RGT83" s="168"/>
      <c r="RGU83" s="168"/>
      <c r="RGV83" s="168"/>
      <c r="RGW83" s="167"/>
      <c r="RGX83" s="168"/>
      <c r="RGY83" s="168"/>
      <c r="RGZ83" s="168"/>
      <c r="RHA83" s="167"/>
      <c r="RHB83" s="168"/>
      <c r="RHC83" s="168"/>
      <c r="RHD83" s="168"/>
      <c r="RHE83" s="167"/>
      <c r="RHF83" s="168"/>
      <c r="RHG83" s="168"/>
      <c r="RHH83" s="168"/>
      <c r="RHI83" s="167"/>
      <c r="RHJ83" s="168"/>
      <c r="RHK83" s="168"/>
      <c r="RHL83" s="168"/>
      <c r="RHM83" s="167"/>
      <c r="RHN83" s="168"/>
      <c r="RHO83" s="168"/>
      <c r="RHP83" s="168"/>
      <c r="RHQ83" s="167"/>
      <c r="RHR83" s="168"/>
      <c r="RHS83" s="168"/>
      <c r="RHT83" s="168"/>
      <c r="RHU83" s="167"/>
      <c r="RHV83" s="168"/>
      <c r="RHW83" s="168"/>
      <c r="RHX83" s="168"/>
      <c r="RHY83" s="167"/>
      <c r="RHZ83" s="168"/>
      <c r="RIA83" s="168"/>
      <c r="RIB83" s="168"/>
      <c r="RIC83" s="167"/>
      <c r="RID83" s="168"/>
      <c r="RIE83" s="168"/>
      <c r="RIF83" s="168"/>
      <c r="RIG83" s="167"/>
      <c r="RIH83" s="168"/>
      <c r="RII83" s="168"/>
      <c r="RIJ83" s="168"/>
      <c r="RIK83" s="167"/>
      <c r="RIL83" s="168"/>
      <c r="RIM83" s="168"/>
      <c r="RIN83" s="168"/>
      <c r="RIO83" s="167"/>
      <c r="RIP83" s="168"/>
      <c r="RIQ83" s="168"/>
      <c r="RIR83" s="168"/>
      <c r="RIS83" s="167"/>
      <c r="RIT83" s="168"/>
      <c r="RIU83" s="168"/>
      <c r="RIV83" s="168"/>
      <c r="RIW83" s="167"/>
      <c r="RIX83" s="168"/>
      <c r="RIY83" s="168"/>
      <c r="RIZ83" s="168"/>
      <c r="RJA83" s="167"/>
      <c r="RJB83" s="168"/>
      <c r="RJC83" s="168"/>
      <c r="RJD83" s="168"/>
      <c r="RJE83" s="167"/>
      <c r="RJF83" s="168"/>
      <c r="RJG83" s="168"/>
      <c r="RJH83" s="168"/>
      <c r="RJI83" s="167"/>
      <c r="RJJ83" s="168"/>
      <c r="RJK83" s="168"/>
      <c r="RJL83" s="168"/>
      <c r="RJM83" s="167"/>
      <c r="RJN83" s="168"/>
      <c r="RJO83" s="168"/>
      <c r="RJP83" s="168"/>
      <c r="RJQ83" s="167"/>
      <c r="RJR83" s="168"/>
      <c r="RJS83" s="168"/>
      <c r="RJT83" s="168"/>
      <c r="RJU83" s="167"/>
      <c r="RJV83" s="168"/>
      <c r="RJW83" s="168"/>
      <c r="RJX83" s="168"/>
      <c r="RJY83" s="167"/>
      <c r="RJZ83" s="168"/>
      <c r="RKA83" s="168"/>
      <c r="RKB83" s="168"/>
      <c r="RKC83" s="167"/>
      <c r="RKD83" s="168"/>
      <c r="RKE83" s="168"/>
      <c r="RKF83" s="168"/>
      <c r="RKG83" s="167"/>
      <c r="RKH83" s="168"/>
      <c r="RKI83" s="168"/>
      <c r="RKJ83" s="168"/>
      <c r="RKK83" s="167"/>
      <c r="RKL83" s="168"/>
      <c r="RKM83" s="168"/>
      <c r="RKN83" s="168"/>
      <c r="RKO83" s="167"/>
      <c r="RKP83" s="168"/>
      <c r="RKQ83" s="168"/>
      <c r="RKR83" s="168"/>
      <c r="RKS83" s="167"/>
      <c r="RKT83" s="168"/>
      <c r="RKU83" s="168"/>
      <c r="RKV83" s="168"/>
      <c r="RKW83" s="167"/>
      <c r="RKX83" s="168"/>
      <c r="RKY83" s="168"/>
      <c r="RKZ83" s="168"/>
      <c r="RLA83" s="167"/>
      <c r="RLB83" s="168"/>
      <c r="RLC83" s="168"/>
      <c r="RLD83" s="168"/>
      <c r="RLE83" s="167"/>
      <c r="RLF83" s="168"/>
      <c r="RLG83" s="168"/>
      <c r="RLH83" s="168"/>
      <c r="RLI83" s="167"/>
      <c r="RLJ83" s="168"/>
      <c r="RLK83" s="168"/>
      <c r="RLL83" s="168"/>
      <c r="RLM83" s="167"/>
      <c r="RLN83" s="168"/>
      <c r="RLO83" s="168"/>
      <c r="RLP83" s="168"/>
      <c r="RLQ83" s="167"/>
      <c r="RLR83" s="168"/>
      <c r="RLS83" s="168"/>
      <c r="RLT83" s="168"/>
      <c r="RLU83" s="167"/>
      <c r="RLV83" s="168"/>
      <c r="RLW83" s="168"/>
      <c r="RLX83" s="168"/>
      <c r="RLY83" s="167"/>
      <c r="RLZ83" s="168"/>
      <c r="RMA83" s="168"/>
      <c r="RMB83" s="168"/>
      <c r="RMC83" s="167"/>
      <c r="RMD83" s="168"/>
      <c r="RME83" s="168"/>
      <c r="RMF83" s="168"/>
      <c r="RMG83" s="167"/>
      <c r="RMH83" s="168"/>
      <c r="RMI83" s="168"/>
      <c r="RMJ83" s="168"/>
      <c r="RMK83" s="167"/>
      <c r="RML83" s="168"/>
      <c r="RMM83" s="168"/>
      <c r="RMN83" s="168"/>
      <c r="RMO83" s="167"/>
      <c r="RMP83" s="168"/>
      <c r="RMQ83" s="168"/>
      <c r="RMR83" s="168"/>
      <c r="RMS83" s="167"/>
      <c r="RMT83" s="168"/>
      <c r="RMU83" s="168"/>
      <c r="RMV83" s="168"/>
      <c r="RMW83" s="167"/>
      <c r="RMX83" s="168"/>
      <c r="RMY83" s="168"/>
      <c r="RMZ83" s="168"/>
      <c r="RNA83" s="167"/>
      <c r="RNB83" s="168"/>
      <c r="RNC83" s="168"/>
      <c r="RND83" s="168"/>
      <c r="RNE83" s="167"/>
      <c r="RNF83" s="168"/>
      <c r="RNG83" s="168"/>
      <c r="RNH83" s="168"/>
      <c r="RNI83" s="167"/>
      <c r="RNJ83" s="168"/>
      <c r="RNK83" s="168"/>
      <c r="RNL83" s="168"/>
      <c r="RNM83" s="167"/>
      <c r="RNN83" s="168"/>
      <c r="RNO83" s="168"/>
      <c r="RNP83" s="168"/>
      <c r="RNQ83" s="167"/>
      <c r="RNR83" s="168"/>
      <c r="RNS83" s="168"/>
      <c r="RNT83" s="168"/>
      <c r="RNU83" s="167"/>
      <c r="RNV83" s="168"/>
      <c r="RNW83" s="168"/>
      <c r="RNX83" s="168"/>
      <c r="RNY83" s="167"/>
      <c r="RNZ83" s="168"/>
      <c r="ROA83" s="168"/>
      <c r="ROB83" s="168"/>
      <c r="ROC83" s="167"/>
      <c r="ROD83" s="168"/>
      <c r="ROE83" s="168"/>
      <c r="ROF83" s="168"/>
      <c r="ROG83" s="167"/>
      <c r="ROH83" s="168"/>
      <c r="ROI83" s="168"/>
      <c r="ROJ83" s="168"/>
      <c r="ROK83" s="167"/>
      <c r="ROL83" s="168"/>
      <c r="ROM83" s="168"/>
      <c r="RON83" s="168"/>
      <c r="ROO83" s="167"/>
      <c r="ROP83" s="168"/>
      <c r="ROQ83" s="168"/>
      <c r="ROR83" s="168"/>
      <c r="ROS83" s="167"/>
      <c r="ROT83" s="168"/>
      <c r="ROU83" s="168"/>
      <c r="ROV83" s="168"/>
      <c r="ROW83" s="167"/>
      <c r="ROX83" s="168"/>
      <c r="ROY83" s="168"/>
      <c r="ROZ83" s="168"/>
      <c r="RPA83" s="167"/>
      <c r="RPB83" s="168"/>
      <c r="RPC83" s="168"/>
      <c r="RPD83" s="168"/>
      <c r="RPE83" s="167"/>
      <c r="RPF83" s="168"/>
      <c r="RPG83" s="168"/>
      <c r="RPH83" s="168"/>
      <c r="RPI83" s="167"/>
      <c r="RPJ83" s="168"/>
      <c r="RPK83" s="168"/>
      <c r="RPL83" s="168"/>
      <c r="RPM83" s="167"/>
      <c r="RPN83" s="168"/>
      <c r="RPO83" s="168"/>
      <c r="RPP83" s="168"/>
      <c r="RPQ83" s="167"/>
      <c r="RPR83" s="168"/>
      <c r="RPS83" s="168"/>
      <c r="RPT83" s="168"/>
      <c r="RPU83" s="167"/>
      <c r="RPV83" s="168"/>
      <c r="RPW83" s="168"/>
      <c r="RPX83" s="168"/>
      <c r="RPY83" s="167"/>
      <c r="RPZ83" s="168"/>
      <c r="RQA83" s="168"/>
      <c r="RQB83" s="168"/>
      <c r="RQC83" s="167"/>
      <c r="RQD83" s="168"/>
      <c r="RQE83" s="168"/>
      <c r="RQF83" s="168"/>
      <c r="RQG83" s="167"/>
      <c r="RQH83" s="168"/>
      <c r="RQI83" s="168"/>
      <c r="RQJ83" s="168"/>
      <c r="RQK83" s="167"/>
      <c r="RQL83" s="168"/>
      <c r="RQM83" s="168"/>
      <c r="RQN83" s="168"/>
      <c r="RQO83" s="167"/>
      <c r="RQP83" s="168"/>
      <c r="RQQ83" s="168"/>
      <c r="RQR83" s="168"/>
      <c r="RQS83" s="167"/>
      <c r="RQT83" s="168"/>
      <c r="RQU83" s="168"/>
      <c r="RQV83" s="168"/>
      <c r="RQW83" s="167"/>
      <c r="RQX83" s="168"/>
      <c r="RQY83" s="168"/>
      <c r="RQZ83" s="168"/>
      <c r="RRA83" s="167"/>
      <c r="RRB83" s="168"/>
      <c r="RRC83" s="168"/>
      <c r="RRD83" s="168"/>
      <c r="RRE83" s="167"/>
      <c r="RRF83" s="168"/>
      <c r="RRG83" s="168"/>
      <c r="RRH83" s="168"/>
      <c r="RRI83" s="167"/>
      <c r="RRJ83" s="168"/>
      <c r="RRK83" s="168"/>
      <c r="RRL83" s="168"/>
      <c r="RRM83" s="167"/>
      <c r="RRN83" s="168"/>
      <c r="RRO83" s="168"/>
      <c r="RRP83" s="168"/>
      <c r="RRQ83" s="167"/>
      <c r="RRR83" s="168"/>
      <c r="RRS83" s="168"/>
      <c r="RRT83" s="168"/>
      <c r="RRU83" s="167"/>
      <c r="RRV83" s="168"/>
      <c r="RRW83" s="168"/>
      <c r="RRX83" s="168"/>
      <c r="RRY83" s="167"/>
      <c r="RRZ83" s="168"/>
      <c r="RSA83" s="168"/>
      <c r="RSB83" s="168"/>
      <c r="RSC83" s="167"/>
      <c r="RSD83" s="168"/>
      <c r="RSE83" s="168"/>
      <c r="RSF83" s="168"/>
      <c r="RSG83" s="167"/>
      <c r="RSH83" s="168"/>
      <c r="RSI83" s="168"/>
      <c r="RSJ83" s="168"/>
      <c r="RSK83" s="167"/>
      <c r="RSL83" s="168"/>
      <c r="RSM83" s="168"/>
      <c r="RSN83" s="168"/>
      <c r="RSO83" s="167"/>
      <c r="RSP83" s="168"/>
      <c r="RSQ83" s="168"/>
      <c r="RSR83" s="168"/>
      <c r="RSS83" s="167"/>
      <c r="RST83" s="168"/>
      <c r="RSU83" s="168"/>
      <c r="RSV83" s="168"/>
      <c r="RSW83" s="167"/>
      <c r="RSX83" s="168"/>
      <c r="RSY83" s="168"/>
      <c r="RSZ83" s="168"/>
      <c r="RTA83" s="167"/>
      <c r="RTB83" s="168"/>
      <c r="RTC83" s="168"/>
      <c r="RTD83" s="168"/>
      <c r="RTE83" s="167"/>
      <c r="RTF83" s="168"/>
      <c r="RTG83" s="168"/>
      <c r="RTH83" s="168"/>
      <c r="RTI83" s="167"/>
      <c r="RTJ83" s="168"/>
      <c r="RTK83" s="168"/>
      <c r="RTL83" s="168"/>
      <c r="RTM83" s="167"/>
      <c r="RTN83" s="168"/>
      <c r="RTO83" s="168"/>
      <c r="RTP83" s="168"/>
      <c r="RTQ83" s="167"/>
      <c r="RTR83" s="168"/>
      <c r="RTS83" s="168"/>
      <c r="RTT83" s="168"/>
      <c r="RTU83" s="167"/>
      <c r="RTV83" s="168"/>
      <c r="RTW83" s="168"/>
      <c r="RTX83" s="168"/>
      <c r="RTY83" s="167"/>
      <c r="RTZ83" s="168"/>
      <c r="RUA83" s="168"/>
      <c r="RUB83" s="168"/>
      <c r="RUC83" s="167"/>
      <c r="RUD83" s="168"/>
      <c r="RUE83" s="168"/>
      <c r="RUF83" s="168"/>
      <c r="RUG83" s="167"/>
      <c r="RUH83" s="168"/>
      <c r="RUI83" s="168"/>
      <c r="RUJ83" s="168"/>
      <c r="RUK83" s="167"/>
      <c r="RUL83" s="168"/>
      <c r="RUM83" s="168"/>
      <c r="RUN83" s="168"/>
      <c r="RUO83" s="167"/>
      <c r="RUP83" s="168"/>
      <c r="RUQ83" s="168"/>
      <c r="RUR83" s="168"/>
      <c r="RUS83" s="167"/>
      <c r="RUT83" s="168"/>
      <c r="RUU83" s="168"/>
      <c r="RUV83" s="168"/>
      <c r="RUW83" s="167"/>
      <c r="RUX83" s="168"/>
      <c r="RUY83" s="168"/>
      <c r="RUZ83" s="168"/>
      <c r="RVA83" s="167"/>
      <c r="RVB83" s="168"/>
      <c r="RVC83" s="168"/>
      <c r="RVD83" s="168"/>
      <c r="RVE83" s="167"/>
      <c r="RVF83" s="168"/>
      <c r="RVG83" s="168"/>
      <c r="RVH83" s="168"/>
      <c r="RVI83" s="167"/>
      <c r="RVJ83" s="168"/>
      <c r="RVK83" s="168"/>
      <c r="RVL83" s="168"/>
      <c r="RVM83" s="167"/>
      <c r="RVN83" s="168"/>
      <c r="RVO83" s="168"/>
      <c r="RVP83" s="168"/>
      <c r="RVQ83" s="167"/>
      <c r="RVR83" s="168"/>
      <c r="RVS83" s="168"/>
      <c r="RVT83" s="168"/>
      <c r="RVU83" s="167"/>
      <c r="RVV83" s="168"/>
      <c r="RVW83" s="168"/>
      <c r="RVX83" s="168"/>
      <c r="RVY83" s="167"/>
      <c r="RVZ83" s="168"/>
      <c r="RWA83" s="168"/>
      <c r="RWB83" s="168"/>
      <c r="RWC83" s="167"/>
      <c r="RWD83" s="168"/>
      <c r="RWE83" s="168"/>
      <c r="RWF83" s="168"/>
      <c r="RWG83" s="167"/>
      <c r="RWH83" s="168"/>
      <c r="RWI83" s="168"/>
      <c r="RWJ83" s="168"/>
      <c r="RWK83" s="167"/>
      <c r="RWL83" s="168"/>
      <c r="RWM83" s="168"/>
      <c r="RWN83" s="168"/>
      <c r="RWO83" s="167"/>
      <c r="RWP83" s="168"/>
      <c r="RWQ83" s="168"/>
      <c r="RWR83" s="168"/>
      <c r="RWS83" s="167"/>
      <c r="RWT83" s="168"/>
      <c r="RWU83" s="168"/>
      <c r="RWV83" s="168"/>
      <c r="RWW83" s="167"/>
      <c r="RWX83" s="168"/>
      <c r="RWY83" s="168"/>
      <c r="RWZ83" s="168"/>
      <c r="RXA83" s="167"/>
      <c r="RXB83" s="168"/>
      <c r="RXC83" s="168"/>
      <c r="RXD83" s="168"/>
      <c r="RXE83" s="167"/>
      <c r="RXF83" s="168"/>
      <c r="RXG83" s="168"/>
      <c r="RXH83" s="168"/>
      <c r="RXI83" s="167"/>
      <c r="RXJ83" s="168"/>
      <c r="RXK83" s="168"/>
      <c r="RXL83" s="168"/>
      <c r="RXM83" s="167"/>
      <c r="RXN83" s="168"/>
      <c r="RXO83" s="168"/>
      <c r="RXP83" s="168"/>
      <c r="RXQ83" s="167"/>
      <c r="RXR83" s="168"/>
      <c r="RXS83" s="168"/>
      <c r="RXT83" s="168"/>
      <c r="RXU83" s="167"/>
      <c r="RXV83" s="168"/>
      <c r="RXW83" s="168"/>
      <c r="RXX83" s="168"/>
      <c r="RXY83" s="167"/>
      <c r="RXZ83" s="168"/>
      <c r="RYA83" s="168"/>
      <c r="RYB83" s="168"/>
      <c r="RYC83" s="167"/>
      <c r="RYD83" s="168"/>
      <c r="RYE83" s="168"/>
      <c r="RYF83" s="168"/>
      <c r="RYG83" s="167"/>
      <c r="RYH83" s="168"/>
      <c r="RYI83" s="168"/>
      <c r="RYJ83" s="168"/>
      <c r="RYK83" s="167"/>
      <c r="RYL83" s="168"/>
      <c r="RYM83" s="168"/>
      <c r="RYN83" s="168"/>
      <c r="RYO83" s="167"/>
      <c r="RYP83" s="168"/>
      <c r="RYQ83" s="168"/>
      <c r="RYR83" s="168"/>
      <c r="RYS83" s="167"/>
      <c r="RYT83" s="168"/>
      <c r="RYU83" s="168"/>
      <c r="RYV83" s="168"/>
      <c r="RYW83" s="167"/>
      <c r="RYX83" s="168"/>
      <c r="RYY83" s="168"/>
      <c r="RYZ83" s="168"/>
      <c r="RZA83" s="167"/>
      <c r="RZB83" s="168"/>
      <c r="RZC83" s="168"/>
      <c r="RZD83" s="168"/>
      <c r="RZE83" s="167"/>
      <c r="RZF83" s="168"/>
      <c r="RZG83" s="168"/>
      <c r="RZH83" s="168"/>
      <c r="RZI83" s="167"/>
      <c r="RZJ83" s="168"/>
      <c r="RZK83" s="168"/>
      <c r="RZL83" s="168"/>
      <c r="RZM83" s="167"/>
      <c r="RZN83" s="168"/>
      <c r="RZO83" s="168"/>
      <c r="RZP83" s="168"/>
      <c r="RZQ83" s="167"/>
      <c r="RZR83" s="168"/>
      <c r="RZS83" s="168"/>
      <c r="RZT83" s="168"/>
      <c r="RZU83" s="167"/>
      <c r="RZV83" s="168"/>
      <c r="RZW83" s="168"/>
      <c r="RZX83" s="168"/>
      <c r="RZY83" s="167"/>
      <c r="RZZ83" s="168"/>
      <c r="SAA83" s="168"/>
      <c r="SAB83" s="168"/>
      <c r="SAC83" s="167"/>
      <c r="SAD83" s="168"/>
      <c r="SAE83" s="168"/>
      <c r="SAF83" s="168"/>
      <c r="SAG83" s="167"/>
      <c r="SAH83" s="168"/>
      <c r="SAI83" s="168"/>
      <c r="SAJ83" s="168"/>
      <c r="SAK83" s="167"/>
      <c r="SAL83" s="168"/>
      <c r="SAM83" s="168"/>
      <c r="SAN83" s="168"/>
      <c r="SAO83" s="167"/>
      <c r="SAP83" s="168"/>
      <c r="SAQ83" s="168"/>
      <c r="SAR83" s="168"/>
      <c r="SAS83" s="167"/>
      <c r="SAT83" s="168"/>
      <c r="SAU83" s="168"/>
      <c r="SAV83" s="168"/>
      <c r="SAW83" s="167"/>
      <c r="SAX83" s="168"/>
      <c r="SAY83" s="168"/>
      <c r="SAZ83" s="168"/>
      <c r="SBA83" s="167"/>
      <c r="SBB83" s="168"/>
      <c r="SBC83" s="168"/>
      <c r="SBD83" s="168"/>
      <c r="SBE83" s="167"/>
      <c r="SBF83" s="168"/>
      <c r="SBG83" s="168"/>
      <c r="SBH83" s="168"/>
      <c r="SBI83" s="167"/>
      <c r="SBJ83" s="168"/>
      <c r="SBK83" s="168"/>
      <c r="SBL83" s="168"/>
      <c r="SBM83" s="167"/>
      <c r="SBN83" s="168"/>
      <c r="SBO83" s="168"/>
      <c r="SBP83" s="168"/>
      <c r="SBQ83" s="167"/>
      <c r="SBR83" s="168"/>
      <c r="SBS83" s="168"/>
      <c r="SBT83" s="168"/>
      <c r="SBU83" s="167"/>
      <c r="SBV83" s="168"/>
      <c r="SBW83" s="168"/>
      <c r="SBX83" s="168"/>
      <c r="SBY83" s="167"/>
      <c r="SBZ83" s="168"/>
      <c r="SCA83" s="168"/>
      <c r="SCB83" s="168"/>
      <c r="SCC83" s="167"/>
      <c r="SCD83" s="168"/>
      <c r="SCE83" s="168"/>
      <c r="SCF83" s="168"/>
      <c r="SCG83" s="167"/>
      <c r="SCH83" s="168"/>
      <c r="SCI83" s="168"/>
      <c r="SCJ83" s="168"/>
      <c r="SCK83" s="167"/>
      <c r="SCL83" s="168"/>
      <c r="SCM83" s="168"/>
      <c r="SCN83" s="168"/>
      <c r="SCO83" s="167"/>
      <c r="SCP83" s="168"/>
      <c r="SCQ83" s="168"/>
      <c r="SCR83" s="168"/>
      <c r="SCS83" s="167"/>
      <c r="SCT83" s="168"/>
      <c r="SCU83" s="168"/>
      <c r="SCV83" s="168"/>
      <c r="SCW83" s="167"/>
      <c r="SCX83" s="168"/>
      <c r="SCY83" s="168"/>
      <c r="SCZ83" s="168"/>
      <c r="SDA83" s="167"/>
      <c r="SDB83" s="168"/>
      <c r="SDC83" s="168"/>
      <c r="SDD83" s="168"/>
      <c r="SDE83" s="167"/>
      <c r="SDF83" s="168"/>
      <c r="SDG83" s="168"/>
      <c r="SDH83" s="168"/>
      <c r="SDI83" s="167"/>
      <c r="SDJ83" s="168"/>
      <c r="SDK83" s="168"/>
      <c r="SDL83" s="168"/>
      <c r="SDM83" s="167"/>
      <c r="SDN83" s="168"/>
      <c r="SDO83" s="168"/>
      <c r="SDP83" s="168"/>
      <c r="SDQ83" s="167"/>
      <c r="SDR83" s="168"/>
      <c r="SDS83" s="168"/>
      <c r="SDT83" s="168"/>
      <c r="SDU83" s="167"/>
      <c r="SDV83" s="168"/>
      <c r="SDW83" s="168"/>
      <c r="SDX83" s="168"/>
      <c r="SDY83" s="167"/>
      <c r="SDZ83" s="168"/>
      <c r="SEA83" s="168"/>
      <c r="SEB83" s="168"/>
      <c r="SEC83" s="167"/>
      <c r="SED83" s="168"/>
      <c r="SEE83" s="168"/>
      <c r="SEF83" s="168"/>
      <c r="SEG83" s="167"/>
      <c r="SEH83" s="168"/>
      <c r="SEI83" s="168"/>
      <c r="SEJ83" s="168"/>
      <c r="SEK83" s="167"/>
      <c r="SEL83" s="168"/>
      <c r="SEM83" s="168"/>
      <c r="SEN83" s="168"/>
      <c r="SEO83" s="167"/>
      <c r="SEP83" s="168"/>
      <c r="SEQ83" s="168"/>
      <c r="SER83" s="168"/>
      <c r="SES83" s="167"/>
      <c r="SET83" s="168"/>
      <c r="SEU83" s="168"/>
      <c r="SEV83" s="168"/>
      <c r="SEW83" s="167"/>
      <c r="SEX83" s="168"/>
      <c r="SEY83" s="168"/>
      <c r="SEZ83" s="168"/>
      <c r="SFA83" s="167"/>
      <c r="SFB83" s="168"/>
      <c r="SFC83" s="168"/>
      <c r="SFD83" s="168"/>
      <c r="SFE83" s="167"/>
      <c r="SFF83" s="168"/>
      <c r="SFG83" s="168"/>
      <c r="SFH83" s="168"/>
      <c r="SFI83" s="167"/>
      <c r="SFJ83" s="168"/>
      <c r="SFK83" s="168"/>
      <c r="SFL83" s="168"/>
      <c r="SFM83" s="167"/>
      <c r="SFN83" s="168"/>
      <c r="SFO83" s="168"/>
      <c r="SFP83" s="168"/>
      <c r="SFQ83" s="167"/>
      <c r="SFR83" s="168"/>
      <c r="SFS83" s="168"/>
      <c r="SFT83" s="168"/>
      <c r="SFU83" s="167"/>
      <c r="SFV83" s="168"/>
      <c r="SFW83" s="168"/>
      <c r="SFX83" s="168"/>
      <c r="SFY83" s="167"/>
      <c r="SFZ83" s="168"/>
      <c r="SGA83" s="168"/>
      <c r="SGB83" s="168"/>
      <c r="SGC83" s="167"/>
      <c r="SGD83" s="168"/>
      <c r="SGE83" s="168"/>
      <c r="SGF83" s="168"/>
      <c r="SGG83" s="167"/>
      <c r="SGH83" s="168"/>
      <c r="SGI83" s="168"/>
      <c r="SGJ83" s="168"/>
      <c r="SGK83" s="167"/>
      <c r="SGL83" s="168"/>
      <c r="SGM83" s="168"/>
      <c r="SGN83" s="168"/>
      <c r="SGO83" s="167"/>
      <c r="SGP83" s="168"/>
      <c r="SGQ83" s="168"/>
      <c r="SGR83" s="168"/>
      <c r="SGS83" s="167"/>
      <c r="SGT83" s="168"/>
      <c r="SGU83" s="168"/>
      <c r="SGV83" s="168"/>
      <c r="SGW83" s="167"/>
      <c r="SGX83" s="168"/>
      <c r="SGY83" s="168"/>
      <c r="SGZ83" s="168"/>
      <c r="SHA83" s="167"/>
      <c r="SHB83" s="168"/>
      <c r="SHC83" s="168"/>
      <c r="SHD83" s="168"/>
      <c r="SHE83" s="167"/>
      <c r="SHF83" s="168"/>
      <c r="SHG83" s="168"/>
      <c r="SHH83" s="168"/>
      <c r="SHI83" s="167"/>
      <c r="SHJ83" s="168"/>
      <c r="SHK83" s="168"/>
      <c r="SHL83" s="168"/>
      <c r="SHM83" s="167"/>
      <c r="SHN83" s="168"/>
      <c r="SHO83" s="168"/>
      <c r="SHP83" s="168"/>
      <c r="SHQ83" s="167"/>
      <c r="SHR83" s="168"/>
      <c r="SHS83" s="168"/>
      <c r="SHT83" s="168"/>
      <c r="SHU83" s="167"/>
      <c r="SHV83" s="168"/>
      <c r="SHW83" s="168"/>
      <c r="SHX83" s="168"/>
      <c r="SHY83" s="167"/>
      <c r="SHZ83" s="168"/>
      <c r="SIA83" s="168"/>
      <c r="SIB83" s="168"/>
      <c r="SIC83" s="167"/>
      <c r="SID83" s="168"/>
      <c r="SIE83" s="168"/>
      <c r="SIF83" s="168"/>
      <c r="SIG83" s="167"/>
      <c r="SIH83" s="168"/>
      <c r="SII83" s="168"/>
      <c r="SIJ83" s="168"/>
      <c r="SIK83" s="167"/>
      <c r="SIL83" s="168"/>
      <c r="SIM83" s="168"/>
      <c r="SIN83" s="168"/>
      <c r="SIO83" s="167"/>
      <c r="SIP83" s="168"/>
      <c r="SIQ83" s="168"/>
      <c r="SIR83" s="168"/>
      <c r="SIS83" s="167"/>
      <c r="SIT83" s="168"/>
      <c r="SIU83" s="168"/>
      <c r="SIV83" s="168"/>
      <c r="SIW83" s="167"/>
      <c r="SIX83" s="168"/>
      <c r="SIY83" s="168"/>
      <c r="SIZ83" s="168"/>
      <c r="SJA83" s="167"/>
      <c r="SJB83" s="168"/>
      <c r="SJC83" s="168"/>
      <c r="SJD83" s="168"/>
      <c r="SJE83" s="167"/>
      <c r="SJF83" s="168"/>
      <c r="SJG83" s="168"/>
      <c r="SJH83" s="168"/>
      <c r="SJI83" s="167"/>
      <c r="SJJ83" s="168"/>
      <c r="SJK83" s="168"/>
      <c r="SJL83" s="168"/>
      <c r="SJM83" s="167"/>
      <c r="SJN83" s="168"/>
      <c r="SJO83" s="168"/>
      <c r="SJP83" s="168"/>
      <c r="SJQ83" s="167"/>
      <c r="SJR83" s="168"/>
      <c r="SJS83" s="168"/>
      <c r="SJT83" s="168"/>
      <c r="SJU83" s="167"/>
      <c r="SJV83" s="168"/>
      <c r="SJW83" s="168"/>
      <c r="SJX83" s="168"/>
      <c r="SJY83" s="167"/>
      <c r="SJZ83" s="168"/>
      <c r="SKA83" s="168"/>
      <c r="SKB83" s="168"/>
      <c r="SKC83" s="167"/>
      <c r="SKD83" s="168"/>
      <c r="SKE83" s="168"/>
      <c r="SKF83" s="168"/>
      <c r="SKG83" s="167"/>
      <c r="SKH83" s="168"/>
      <c r="SKI83" s="168"/>
      <c r="SKJ83" s="168"/>
      <c r="SKK83" s="167"/>
      <c r="SKL83" s="168"/>
      <c r="SKM83" s="168"/>
      <c r="SKN83" s="168"/>
      <c r="SKO83" s="167"/>
      <c r="SKP83" s="168"/>
      <c r="SKQ83" s="168"/>
      <c r="SKR83" s="168"/>
      <c r="SKS83" s="167"/>
      <c r="SKT83" s="168"/>
      <c r="SKU83" s="168"/>
      <c r="SKV83" s="168"/>
      <c r="SKW83" s="167"/>
      <c r="SKX83" s="168"/>
      <c r="SKY83" s="168"/>
      <c r="SKZ83" s="168"/>
      <c r="SLA83" s="167"/>
      <c r="SLB83" s="168"/>
      <c r="SLC83" s="168"/>
      <c r="SLD83" s="168"/>
      <c r="SLE83" s="167"/>
      <c r="SLF83" s="168"/>
      <c r="SLG83" s="168"/>
      <c r="SLH83" s="168"/>
      <c r="SLI83" s="167"/>
      <c r="SLJ83" s="168"/>
      <c r="SLK83" s="168"/>
      <c r="SLL83" s="168"/>
      <c r="SLM83" s="167"/>
      <c r="SLN83" s="168"/>
      <c r="SLO83" s="168"/>
      <c r="SLP83" s="168"/>
      <c r="SLQ83" s="167"/>
      <c r="SLR83" s="168"/>
      <c r="SLS83" s="168"/>
      <c r="SLT83" s="168"/>
      <c r="SLU83" s="167"/>
      <c r="SLV83" s="168"/>
      <c r="SLW83" s="168"/>
      <c r="SLX83" s="168"/>
      <c r="SLY83" s="167"/>
      <c r="SLZ83" s="168"/>
      <c r="SMA83" s="168"/>
      <c r="SMB83" s="168"/>
      <c r="SMC83" s="167"/>
      <c r="SMD83" s="168"/>
      <c r="SME83" s="168"/>
      <c r="SMF83" s="168"/>
      <c r="SMG83" s="167"/>
      <c r="SMH83" s="168"/>
      <c r="SMI83" s="168"/>
      <c r="SMJ83" s="168"/>
      <c r="SMK83" s="167"/>
      <c r="SML83" s="168"/>
      <c r="SMM83" s="168"/>
      <c r="SMN83" s="168"/>
      <c r="SMO83" s="167"/>
      <c r="SMP83" s="168"/>
      <c r="SMQ83" s="168"/>
      <c r="SMR83" s="168"/>
      <c r="SMS83" s="167"/>
      <c r="SMT83" s="168"/>
      <c r="SMU83" s="168"/>
      <c r="SMV83" s="168"/>
      <c r="SMW83" s="167"/>
      <c r="SMX83" s="168"/>
      <c r="SMY83" s="168"/>
      <c r="SMZ83" s="168"/>
      <c r="SNA83" s="167"/>
      <c r="SNB83" s="168"/>
      <c r="SNC83" s="168"/>
      <c r="SND83" s="168"/>
      <c r="SNE83" s="167"/>
      <c r="SNF83" s="168"/>
      <c r="SNG83" s="168"/>
      <c r="SNH83" s="168"/>
      <c r="SNI83" s="167"/>
      <c r="SNJ83" s="168"/>
      <c r="SNK83" s="168"/>
      <c r="SNL83" s="168"/>
      <c r="SNM83" s="167"/>
      <c r="SNN83" s="168"/>
      <c r="SNO83" s="168"/>
      <c r="SNP83" s="168"/>
      <c r="SNQ83" s="167"/>
      <c r="SNR83" s="168"/>
      <c r="SNS83" s="168"/>
      <c r="SNT83" s="168"/>
      <c r="SNU83" s="167"/>
      <c r="SNV83" s="168"/>
      <c r="SNW83" s="168"/>
      <c r="SNX83" s="168"/>
      <c r="SNY83" s="167"/>
      <c r="SNZ83" s="168"/>
      <c r="SOA83" s="168"/>
      <c r="SOB83" s="168"/>
      <c r="SOC83" s="167"/>
      <c r="SOD83" s="168"/>
      <c r="SOE83" s="168"/>
      <c r="SOF83" s="168"/>
      <c r="SOG83" s="167"/>
      <c r="SOH83" s="168"/>
      <c r="SOI83" s="168"/>
      <c r="SOJ83" s="168"/>
      <c r="SOK83" s="167"/>
      <c r="SOL83" s="168"/>
      <c r="SOM83" s="168"/>
      <c r="SON83" s="168"/>
      <c r="SOO83" s="167"/>
      <c r="SOP83" s="168"/>
      <c r="SOQ83" s="168"/>
      <c r="SOR83" s="168"/>
      <c r="SOS83" s="167"/>
      <c r="SOT83" s="168"/>
      <c r="SOU83" s="168"/>
      <c r="SOV83" s="168"/>
      <c r="SOW83" s="167"/>
      <c r="SOX83" s="168"/>
      <c r="SOY83" s="168"/>
      <c r="SOZ83" s="168"/>
      <c r="SPA83" s="167"/>
      <c r="SPB83" s="168"/>
      <c r="SPC83" s="168"/>
      <c r="SPD83" s="168"/>
      <c r="SPE83" s="167"/>
      <c r="SPF83" s="168"/>
      <c r="SPG83" s="168"/>
      <c r="SPH83" s="168"/>
      <c r="SPI83" s="167"/>
      <c r="SPJ83" s="168"/>
      <c r="SPK83" s="168"/>
      <c r="SPL83" s="168"/>
      <c r="SPM83" s="167"/>
      <c r="SPN83" s="168"/>
      <c r="SPO83" s="168"/>
      <c r="SPP83" s="168"/>
      <c r="SPQ83" s="167"/>
      <c r="SPR83" s="168"/>
      <c r="SPS83" s="168"/>
      <c r="SPT83" s="168"/>
      <c r="SPU83" s="167"/>
      <c r="SPV83" s="168"/>
      <c r="SPW83" s="168"/>
      <c r="SPX83" s="168"/>
      <c r="SPY83" s="167"/>
      <c r="SPZ83" s="168"/>
      <c r="SQA83" s="168"/>
      <c r="SQB83" s="168"/>
      <c r="SQC83" s="167"/>
      <c r="SQD83" s="168"/>
      <c r="SQE83" s="168"/>
      <c r="SQF83" s="168"/>
      <c r="SQG83" s="167"/>
      <c r="SQH83" s="168"/>
      <c r="SQI83" s="168"/>
      <c r="SQJ83" s="168"/>
      <c r="SQK83" s="167"/>
      <c r="SQL83" s="168"/>
      <c r="SQM83" s="168"/>
      <c r="SQN83" s="168"/>
      <c r="SQO83" s="167"/>
      <c r="SQP83" s="168"/>
      <c r="SQQ83" s="168"/>
      <c r="SQR83" s="168"/>
      <c r="SQS83" s="167"/>
      <c r="SQT83" s="168"/>
      <c r="SQU83" s="168"/>
      <c r="SQV83" s="168"/>
      <c r="SQW83" s="167"/>
      <c r="SQX83" s="168"/>
      <c r="SQY83" s="168"/>
      <c r="SQZ83" s="168"/>
      <c r="SRA83" s="167"/>
      <c r="SRB83" s="168"/>
      <c r="SRC83" s="168"/>
      <c r="SRD83" s="168"/>
      <c r="SRE83" s="167"/>
      <c r="SRF83" s="168"/>
      <c r="SRG83" s="168"/>
      <c r="SRH83" s="168"/>
      <c r="SRI83" s="167"/>
      <c r="SRJ83" s="168"/>
      <c r="SRK83" s="168"/>
      <c r="SRL83" s="168"/>
      <c r="SRM83" s="167"/>
      <c r="SRN83" s="168"/>
      <c r="SRO83" s="168"/>
      <c r="SRP83" s="168"/>
      <c r="SRQ83" s="167"/>
      <c r="SRR83" s="168"/>
      <c r="SRS83" s="168"/>
      <c r="SRT83" s="168"/>
      <c r="SRU83" s="167"/>
      <c r="SRV83" s="168"/>
      <c r="SRW83" s="168"/>
      <c r="SRX83" s="168"/>
      <c r="SRY83" s="167"/>
      <c r="SRZ83" s="168"/>
      <c r="SSA83" s="168"/>
      <c r="SSB83" s="168"/>
      <c r="SSC83" s="167"/>
      <c r="SSD83" s="168"/>
      <c r="SSE83" s="168"/>
      <c r="SSF83" s="168"/>
      <c r="SSG83" s="167"/>
      <c r="SSH83" s="168"/>
      <c r="SSI83" s="168"/>
      <c r="SSJ83" s="168"/>
      <c r="SSK83" s="167"/>
      <c r="SSL83" s="168"/>
      <c r="SSM83" s="168"/>
      <c r="SSN83" s="168"/>
      <c r="SSO83" s="167"/>
      <c r="SSP83" s="168"/>
      <c r="SSQ83" s="168"/>
      <c r="SSR83" s="168"/>
      <c r="SSS83" s="167"/>
      <c r="SST83" s="168"/>
      <c r="SSU83" s="168"/>
      <c r="SSV83" s="168"/>
      <c r="SSW83" s="167"/>
      <c r="SSX83" s="168"/>
      <c r="SSY83" s="168"/>
      <c r="SSZ83" s="168"/>
      <c r="STA83" s="167"/>
      <c r="STB83" s="168"/>
      <c r="STC83" s="168"/>
      <c r="STD83" s="168"/>
      <c r="STE83" s="167"/>
      <c r="STF83" s="168"/>
      <c r="STG83" s="168"/>
      <c r="STH83" s="168"/>
      <c r="STI83" s="167"/>
      <c r="STJ83" s="168"/>
      <c r="STK83" s="168"/>
      <c r="STL83" s="168"/>
      <c r="STM83" s="167"/>
      <c r="STN83" s="168"/>
      <c r="STO83" s="168"/>
      <c r="STP83" s="168"/>
      <c r="STQ83" s="167"/>
      <c r="STR83" s="168"/>
      <c r="STS83" s="168"/>
      <c r="STT83" s="168"/>
      <c r="STU83" s="167"/>
      <c r="STV83" s="168"/>
      <c r="STW83" s="168"/>
      <c r="STX83" s="168"/>
      <c r="STY83" s="167"/>
      <c r="STZ83" s="168"/>
      <c r="SUA83" s="168"/>
      <c r="SUB83" s="168"/>
      <c r="SUC83" s="167"/>
      <c r="SUD83" s="168"/>
      <c r="SUE83" s="168"/>
      <c r="SUF83" s="168"/>
      <c r="SUG83" s="167"/>
      <c r="SUH83" s="168"/>
      <c r="SUI83" s="168"/>
      <c r="SUJ83" s="168"/>
      <c r="SUK83" s="167"/>
      <c r="SUL83" s="168"/>
      <c r="SUM83" s="168"/>
      <c r="SUN83" s="168"/>
      <c r="SUO83" s="167"/>
      <c r="SUP83" s="168"/>
      <c r="SUQ83" s="168"/>
      <c r="SUR83" s="168"/>
      <c r="SUS83" s="167"/>
      <c r="SUT83" s="168"/>
      <c r="SUU83" s="168"/>
      <c r="SUV83" s="168"/>
      <c r="SUW83" s="167"/>
      <c r="SUX83" s="168"/>
      <c r="SUY83" s="168"/>
      <c r="SUZ83" s="168"/>
      <c r="SVA83" s="167"/>
      <c r="SVB83" s="168"/>
      <c r="SVC83" s="168"/>
      <c r="SVD83" s="168"/>
      <c r="SVE83" s="167"/>
      <c r="SVF83" s="168"/>
      <c r="SVG83" s="168"/>
      <c r="SVH83" s="168"/>
      <c r="SVI83" s="167"/>
      <c r="SVJ83" s="168"/>
      <c r="SVK83" s="168"/>
      <c r="SVL83" s="168"/>
      <c r="SVM83" s="167"/>
      <c r="SVN83" s="168"/>
      <c r="SVO83" s="168"/>
      <c r="SVP83" s="168"/>
      <c r="SVQ83" s="167"/>
      <c r="SVR83" s="168"/>
      <c r="SVS83" s="168"/>
      <c r="SVT83" s="168"/>
      <c r="SVU83" s="167"/>
      <c r="SVV83" s="168"/>
      <c r="SVW83" s="168"/>
      <c r="SVX83" s="168"/>
      <c r="SVY83" s="167"/>
      <c r="SVZ83" s="168"/>
      <c r="SWA83" s="168"/>
      <c r="SWB83" s="168"/>
      <c r="SWC83" s="167"/>
      <c r="SWD83" s="168"/>
      <c r="SWE83" s="168"/>
      <c r="SWF83" s="168"/>
      <c r="SWG83" s="167"/>
      <c r="SWH83" s="168"/>
      <c r="SWI83" s="168"/>
      <c r="SWJ83" s="168"/>
      <c r="SWK83" s="167"/>
      <c r="SWL83" s="168"/>
      <c r="SWM83" s="168"/>
      <c r="SWN83" s="168"/>
      <c r="SWO83" s="167"/>
      <c r="SWP83" s="168"/>
      <c r="SWQ83" s="168"/>
      <c r="SWR83" s="168"/>
      <c r="SWS83" s="167"/>
      <c r="SWT83" s="168"/>
      <c r="SWU83" s="168"/>
      <c r="SWV83" s="168"/>
      <c r="SWW83" s="167"/>
      <c r="SWX83" s="168"/>
      <c r="SWY83" s="168"/>
      <c r="SWZ83" s="168"/>
      <c r="SXA83" s="167"/>
      <c r="SXB83" s="168"/>
      <c r="SXC83" s="168"/>
      <c r="SXD83" s="168"/>
      <c r="SXE83" s="167"/>
      <c r="SXF83" s="168"/>
      <c r="SXG83" s="168"/>
      <c r="SXH83" s="168"/>
      <c r="SXI83" s="167"/>
      <c r="SXJ83" s="168"/>
      <c r="SXK83" s="168"/>
      <c r="SXL83" s="168"/>
      <c r="SXM83" s="167"/>
      <c r="SXN83" s="168"/>
      <c r="SXO83" s="168"/>
      <c r="SXP83" s="168"/>
      <c r="SXQ83" s="167"/>
      <c r="SXR83" s="168"/>
      <c r="SXS83" s="168"/>
      <c r="SXT83" s="168"/>
      <c r="SXU83" s="167"/>
      <c r="SXV83" s="168"/>
      <c r="SXW83" s="168"/>
      <c r="SXX83" s="168"/>
      <c r="SXY83" s="167"/>
      <c r="SXZ83" s="168"/>
      <c r="SYA83" s="168"/>
      <c r="SYB83" s="168"/>
      <c r="SYC83" s="167"/>
      <c r="SYD83" s="168"/>
      <c r="SYE83" s="168"/>
      <c r="SYF83" s="168"/>
      <c r="SYG83" s="167"/>
      <c r="SYH83" s="168"/>
      <c r="SYI83" s="168"/>
      <c r="SYJ83" s="168"/>
      <c r="SYK83" s="167"/>
      <c r="SYL83" s="168"/>
      <c r="SYM83" s="168"/>
      <c r="SYN83" s="168"/>
      <c r="SYO83" s="167"/>
      <c r="SYP83" s="168"/>
      <c r="SYQ83" s="168"/>
      <c r="SYR83" s="168"/>
      <c r="SYS83" s="167"/>
      <c r="SYT83" s="168"/>
      <c r="SYU83" s="168"/>
      <c r="SYV83" s="168"/>
      <c r="SYW83" s="167"/>
      <c r="SYX83" s="168"/>
      <c r="SYY83" s="168"/>
      <c r="SYZ83" s="168"/>
      <c r="SZA83" s="167"/>
      <c r="SZB83" s="168"/>
      <c r="SZC83" s="168"/>
      <c r="SZD83" s="168"/>
      <c r="SZE83" s="167"/>
      <c r="SZF83" s="168"/>
      <c r="SZG83" s="168"/>
      <c r="SZH83" s="168"/>
      <c r="SZI83" s="167"/>
      <c r="SZJ83" s="168"/>
      <c r="SZK83" s="168"/>
      <c r="SZL83" s="168"/>
      <c r="SZM83" s="167"/>
      <c r="SZN83" s="168"/>
      <c r="SZO83" s="168"/>
      <c r="SZP83" s="168"/>
      <c r="SZQ83" s="167"/>
      <c r="SZR83" s="168"/>
      <c r="SZS83" s="168"/>
      <c r="SZT83" s="168"/>
      <c r="SZU83" s="167"/>
      <c r="SZV83" s="168"/>
      <c r="SZW83" s="168"/>
      <c r="SZX83" s="168"/>
      <c r="SZY83" s="167"/>
      <c r="SZZ83" s="168"/>
      <c r="TAA83" s="168"/>
      <c r="TAB83" s="168"/>
      <c r="TAC83" s="167"/>
      <c r="TAD83" s="168"/>
      <c r="TAE83" s="168"/>
      <c r="TAF83" s="168"/>
      <c r="TAG83" s="167"/>
      <c r="TAH83" s="168"/>
      <c r="TAI83" s="168"/>
      <c r="TAJ83" s="168"/>
      <c r="TAK83" s="167"/>
      <c r="TAL83" s="168"/>
      <c r="TAM83" s="168"/>
      <c r="TAN83" s="168"/>
      <c r="TAO83" s="167"/>
      <c r="TAP83" s="168"/>
      <c r="TAQ83" s="168"/>
      <c r="TAR83" s="168"/>
      <c r="TAS83" s="167"/>
      <c r="TAT83" s="168"/>
      <c r="TAU83" s="168"/>
      <c r="TAV83" s="168"/>
      <c r="TAW83" s="167"/>
      <c r="TAX83" s="168"/>
      <c r="TAY83" s="168"/>
      <c r="TAZ83" s="168"/>
      <c r="TBA83" s="167"/>
      <c r="TBB83" s="168"/>
      <c r="TBC83" s="168"/>
      <c r="TBD83" s="168"/>
      <c r="TBE83" s="167"/>
      <c r="TBF83" s="168"/>
      <c r="TBG83" s="168"/>
      <c r="TBH83" s="168"/>
      <c r="TBI83" s="167"/>
      <c r="TBJ83" s="168"/>
      <c r="TBK83" s="168"/>
      <c r="TBL83" s="168"/>
      <c r="TBM83" s="167"/>
      <c r="TBN83" s="168"/>
      <c r="TBO83" s="168"/>
      <c r="TBP83" s="168"/>
      <c r="TBQ83" s="167"/>
      <c r="TBR83" s="168"/>
      <c r="TBS83" s="168"/>
      <c r="TBT83" s="168"/>
      <c r="TBU83" s="167"/>
      <c r="TBV83" s="168"/>
      <c r="TBW83" s="168"/>
      <c r="TBX83" s="168"/>
      <c r="TBY83" s="167"/>
      <c r="TBZ83" s="168"/>
      <c r="TCA83" s="168"/>
      <c r="TCB83" s="168"/>
      <c r="TCC83" s="167"/>
      <c r="TCD83" s="168"/>
      <c r="TCE83" s="168"/>
      <c r="TCF83" s="168"/>
      <c r="TCG83" s="167"/>
      <c r="TCH83" s="168"/>
      <c r="TCI83" s="168"/>
      <c r="TCJ83" s="168"/>
      <c r="TCK83" s="167"/>
      <c r="TCL83" s="168"/>
      <c r="TCM83" s="168"/>
      <c r="TCN83" s="168"/>
      <c r="TCO83" s="167"/>
      <c r="TCP83" s="168"/>
      <c r="TCQ83" s="168"/>
      <c r="TCR83" s="168"/>
      <c r="TCS83" s="167"/>
      <c r="TCT83" s="168"/>
      <c r="TCU83" s="168"/>
      <c r="TCV83" s="168"/>
      <c r="TCW83" s="167"/>
      <c r="TCX83" s="168"/>
      <c r="TCY83" s="168"/>
      <c r="TCZ83" s="168"/>
      <c r="TDA83" s="167"/>
      <c r="TDB83" s="168"/>
      <c r="TDC83" s="168"/>
      <c r="TDD83" s="168"/>
      <c r="TDE83" s="167"/>
      <c r="TDF83" s="168"/>
      <c r="TDG83" s="168"/>
      <c r="TDH83" s="168"/>
      <c r="TDI83" s="167"/>
      <c r="TDJ83" s="168"/>
      <c r="TDK83" s="168"/>
      <c r="TDL83" s="168"/>
      <c r="TDM83" s="167"/>
      <c r="TDN83" s="168"/>
      <c r="TDO83" s="168"/>
      <c r="TDP83" s="168"/>
      <c r="TDQ83" s="167"/>
      <c r="TDR83" s="168"/>
      <c r="TDS83" s="168"/>
      <c r="TDT83" s="168"/>
      <c r="TDU83" s="167"/>
      <c r="TDV83" s="168"/>
      <c r="TDW83" s="168"/>
      <c r="TDX83" s="168"/>
      <c r="TDY83" s="167"/>
      <c r="TDZ83" s="168"/>
      <c r="TEA83" s="168"/>
      <c r="TEB83" s="168"/>
      <c r="TEC83" s="167"/>
      <c r="TED83" s="168"/>
      <c r="TEE83" s="168"/>
      <c r="TEF83" s="168"/>
      <c r="TEG83" s="167"/>
      <c r="TEH83" s="168"/>
      <c r="TEI83" s="168"/>
      <c r="TEJ83" s="168"/>
      <c r="TEK83" s="167"/>
      <c r="TEL83" s="168"/>
      <c r="TEM83" s="168"/>
      <c r="TEN83" s="168"/>
      <c r="TEO83" s="167"/>
      <c r="TEP83" s="168"/>
      <c r="TEQ83" s="168"/>
      <c r="TER83" s="168"/>
      <c r="TES83" s="167"/>
      <c r="TET83" s="168"/>
      <c r="TEU83" s="168"/>
      <c r="TEV83" s="168"/>
      <c r="TEW83" s="167"/>
      <c r="TEX83" s="168"/>
      <c r="TEY83" s="168"/>
      <c r="TEZ83" s="168"/>
      <c r="TFA83" s="167"/>
      <c r="TFB83" s="168"/>
      <c r="TFC83" s="168"/>
      <c r="TFD83" s="168"/>
      <c r="TFE83" s="167"/>
      <c r="TFF83" s="168"/>
      <c r="TFG83" s="168"/>
      <c r="TFH83" s="168"/>
      <c r="TFI83" s="167"/>
      <c r="TFJ83" s="168"/>
      <c r="TFK83" s="168"/>
      <c r="TFL83" s="168"/>
      <c r="TFM83" s="167"/>
      <c r="TFN83" s="168"/>
      <c r="TFO83" s="168"/>
      <c r="TFP83" s="168"/>
      <c r="TFQ83" s="167"/>
      <c r="TFR83" s="168"/>
      <c r="TFS83" s="168"/>
      <c r="TFT83" s="168"/>
      <c r="TFU83" s="167"/>
      <c r="TFV83" s="168"/>
      <c r="TFW83" s="168"/>
      <c r="TFX83" s="168"/>
      <c r="TFY83" s="167"/>
      <c r="TFZ83" s="168"/>
      <c r="TGA83" s="168"/>
      <c r="TGB83" s="168"/>
      <c r="TGC83" s="167"/>
      <c r="TGD83" s="168"/>
      <c r="TGE83" s="168"/>
      <c r="TGF83" s="168"/>
      <c r="TGG83" s="167"/>
      <c r="TGH83" s="168"/>
      <c r="TGI83" s="168"/>
      <c r="TGJ83" s="168"/>
      <c r="TGK83" s="167"/>
      <c r="TGL83" s="168"/>
      <c r="TGM83" s="168"/>
      <c r="TGN83" s="168"/>
      <c r="TGO83" s="167"/>
      <c r="TGP83" s="168"/>
      <c r="TGQ83" s="168"/>
      <c r="TGR83" s="168"/>
      <c r="TGS83" s="167"/>
      <c r="TGT83" s="168"/>
      <c r="TGU83" s="168"/>
      <c r="TGV83" s="168"/>
      <c r="TGW83" s="167"/>
      <c r="TGX83" s="168"/>
      <c r="TGY83" s="168"/>
      <c r="TGZ83" s="168"/>
      <c r="THA83" s="167"/>
      <c r="THB83" s="168"/>
      <c r="THC83" s="168"/>
      <c r="THD83" s="168"/>
      <c r="THE83" s="167"/>
      <c r="THF83" s="168"/>
      <c r="THG83" s="168"/>
      <c r="THH83" s="168"/>
      <c r="THI83" s="167"/>
      <c r="THJ83" s="168"/>
      <c r="THK83" s="168"/>
      <c r="THL83" s="168"/>
      <c r="THM83" s="167"/>
      <c r="THN83" s="168"/>
      <c r="THO83" s="168"/>
      <c r="THP83" s="168"/>
      <c r="THQ83" s="167"/>
      <c r="THR83" s="168"/>
      <c r="THS83" s="168"/>
      <c r="THT83" s="168"/>
      <c r="THU83" s="167"/>
      <c r="THV83" s="168"/>
      <c r="THW83" s="168"/>
      <c r="THX83" s="168"/>
      <c r="THY83" s="167"/>
      <c r="THZ83" s="168"/>
      <c r="TIA83" s="168"/>
      <c r="TIB83" s="168"/>
      <c r="TIC83" s="167"/>
      <c r="TID83" s="168"/>
      <c r="TIE83" s="168"/>
      <c r="TIF83" s="168"/>
      <c r="TIG83" s="167"/>
      <c r="TIH83" s="168"/>
      <c r="TII83" s="168"/>
      <c r="TIJ83" s="168"/>
      <c r="TIK83" s="167"/>
      <c r="TIL83" s="168"/>
      <c r="TIM83" s="168"/>
      <c r="TIN83" s="168"/>
      <c r="TIO83" s="167"/>
      <c r="TIP83" s="168"/>
      <c r="TIQ83" s="168"/>
      <c r="TIR83" s="168"/>
      <c r="TIS83" s="167"/>
      <c r="TIT83" s="168"/>
      <c r="TIU83" s="168"/>
      <c r="TIV83" s="168"/>
      <c r="TIW83" s="167"/>
      <c r="TIX83" s="168"/>
      <c r="TIY83" s="168"/>
      <c r="TIZ83" s="168"/>
      <c r="TJA83" s="167"/>
      <c r="TJB83" s="168"/>
      <c r="TJC83" s="168"/>
      <c r="TJD83" s="168"/>
      <c r="TJE83" s="167"/>
      <c r="TJF83" s="168"/>
      <c r="TJG83" s="168"/>
      <c r="TJH83" s="168"/>
      <c r="TJI83" s="167"/>
      <c r="TJJ83" s="168"/>
      <c r="TJK83" s="168"/>
      <c r="TJL83" s="168"/>
      <c r="TJM83" s="167"/>
      <c r="TJN83" s="168"/>
      <c r="TJO83" s="168"/>
      <c r="TJP83" s="168"/>
      <c r="TJQ83" s="167"/>
      <c r="TJR83" s="168"/>
      <c r="TJS83" s="168"/>
      <c r="TJT83" s="168"/>
      <c r="TJU83" s="167"/>
      <c r="TJV83" s="168"/>
      <c r="TJW83" s="168"/>
      <c r="TJX83" s="168"/>
      <c r="TJY83" s="167"/>
      <c r="TJZ83" s="168"/>
      <c r="TKA83" s="168"/>
      <c r="TKB83" s="168"/>
      <c r="TKC83" s="167"/>
      <c r="TKD83" s="168"/>
      <c r="TKE83" s="168"/>
      <c r="TKF83" s="168"/>
      <c r="TKG83" s="167"/>
      <c r="TKH83" s="168"/>
      <c r="TKI83" s="168"/>
      <c r="TKJ83" s="168"/>
      <c r="TKK83" s="167"/>
      <c r="TKL83" s="168"/>
      <c r="TKM83" s="168"/>
      <c r="TKN83" s="168"/>
      <c r="TKO83" s="167"/>
      <c r="TKP83" s="168"/>
      <c r="TKQ83" s="168"/>
      <c r="TKR83" s="168"/>
      <c r="TKS83" s="167"/>
      <c r="TKT83" s="168"/>
      <c r="TKU83" s="168"/>
      <c r="TKV83" s="168"/>
      <c r="TKW83" s="167"/>
      <c r="TKX83" s="168"/>
      <c r="TKY83" s="168"/>
      <c r="TKZ83" s="168"/>
      <c r="TLA83" s="167"/>
      <c r="TLB83" s="168"/>
      <c r="TLC83" s="168"/>
      <c r="TLD83" s="168"/>
      <c r="TLE83" s="167"/>
      <c r="TLF83" s="168"/>
      <c r="TLG83" s="168"/>
      <c r="TLH83" s="168"/>
      <c r="TLI83" s="167"/>
      <c r="TLJ83" s="168"/>
      <c r="TLK83" s="168"/>
      <c r="TLL83" s="168"/>
      <c r="TLM83" s="167"/>
      <c r="TLN83" s="168"/>
      <c r="TLO83" s="168"/>
      <c r="TLP83" s="168"/>
      <c r="TLQ83" s="167"/>
      <c r="TLR83" s="168"/>
      <c r="TLS83" s="168"/>
      <c r="TLT83" s="168"/>
      <c r="TLU83" s="167"/>
      <c r="TLV83" s="168"/>
      <c r="TLW83" s="168"/>
      <c r="TLX83" s="168"/>
      <c r="TLY83" s="167"/>
      <c r="TLZ83" s="168"/>
      <c r="TMA83" s="168"/>
      <c r="TMB83" s="168"/>
      <c r="TMC83" s="167"/>
      <c r="TMD83" s="168"/>
      <c r="TME83" s="168"/>
      <c r="TMF83" s="168"/>
      <c r="TMG83" s="167"/>
      <c r="TMH83" s="168"/>
      <c r="TMI83" s="168"/>
      <c r="TMJ83" s="168"/>
      <c r="TMK83" s="167"/>
      <c r="TML83" s="168"/>
      <c r="TMM83" s="168"/>
      <c r="TMN83" s="168"/>
      <c r="TMO83" s="167"/>
      <c r="TMP83" s="168"/>
      <c r="TMQ83" s="168"/>
      <c r="TMR83" s="168"/>
      <c r="TMS83" s="167"/>
      <c r="TMT83" s="168"/>
      <c r="TMU83" s="168"/>
      <c r="TMV83" s="168"/>
      <c r="TMW83" s="167"/>
      <c r="TMX83" s="168"/>
      <c r="TMY83" s="168"/>
      <c r="TMZ83" s="168"/>
      <c r="TNA83" s="167"/>
      <c r="TNB83" s="168"/>
      <c r="TNC83" s="168"/>
      <c r="TND83" s="168"/>
      <c r="TNE83" s="167"/>
      <c r="TNF83" s="168"/>
      <c r="TNG83" s="168"/>
      <c r="TNH83" s="168"/>
      <c r="TNI83" s="167"/>
      <c r="TNJ83" s="168"/>
      <c r="TNK83" s="168"/>
      <c r="TNL83" s="168"/>
      <c r="TNM83" s="167"/>
      <c r="TNN83" s="168"/>
      <c r="TNO83" s="168"/>
      <c r="TNP83" s="168"/>
      <c r="TNQ83" s="167"/>
      <c r="TNR83" s="168"/>
      <c r="TNS83" s="168"/>
      <c r="TNT83" s="168"/>
      <c r="TNU83" s="167"/>
      <c r="TNV83" s="168"/>
      <c r="TNW83" s="168"/>
      <c r="TNX83" s="168"/>
      <c r="TNY83" s="167"/>
      <c r="TNZ83" s="168"/>
      <c r="TOA83" s="168"/>
      <c r="TOB83" s="168"/>
      <c r="TOC83" s="167"/>
      <c r="TOD83" s="168"/>
      <c r="TOE83" s="168"/>
      <c r="TOF83" s="168"/>
      <c r="TOG83" s="167"/>
      <c r="TOH83" s="168"/>
      <c r="TOI83" s="168"/>
      <c r="TOJ83" s="168"/>
      <c r="TOK83" s="167"/>
      <c r="TOL83" s="168"/>
      <c r="TOM83" s="168"/>
      <c r="TON83" s="168"/>
      <c r="TOO83" s="167"/>
      <c r="TOP83" s="168"/>
      <c r="TOQ83" s="168"/>
      <c r="TOR83" s="168"/>
      <c r="TOS83" s="167"/>
      <c r="TOT83" s="168"/>
      <c r="TOU83" s="168"/>
      <c r="TOV83" s="168"/>
      <c r="TOW83" s="167"/>
      <c r="TOX83" s="168"/>
      <c r="TOY83" s="168"/>
      <c r="TOZ83" s="168"/>
      <c r="TPA83" s="167"/>
      <c r="TPB83" s="168"/>
      <c r="TPC83" s="168"/>
      <c r="TPD83" s="168"/>
      <c r="TPE83" s="167"/>
      <c r="TPF83" s="168"/>
      <c r="TPG83" s="168"/>
      <c r="TPH83" s="168"/>
      <c r="TPI83" s="167"/>
      <c r="TPJ83" s="168"/>
      <c r="TPK83" s="168"/>
      <c r="TPL83" s="168"/>
      <c r="TPM83" s="167"/>
      <c r="TPN83" s="168"/>
      <c r="TPO83" s="168"/>
      <c r="TPP83" s="168"/>
      <c r="TPQ83" s="167"/>
      <c r="TPR83" s="168"/>
      <c r="TPS83" s="168"/>
      <c r="TPT83" s="168"/>
      <c r="TPU83" s="167"/>
      <c r="TPV83" s="168"/>
      <c r="TPW83" s="168"/>
      <c r="TPX83" s="168"/>
      <c r="TPY83" s="167"/>
      <c r="TPZ83" s="168"/>
      <c r="TQA83" s="168"/>
      <c r="TQB83" s="168"/>
      <c r="TQC83" s="167"/>
      <c r="TQD83" s="168"/>
      <c r="TQE83" s="168"/>
      <c r="TQF83" s="168"/>
      <c r="TQG83" s="167"/>
      <c r="TQH83" s="168"/>
      <c r="TQI83" s="168"/>
      <c r="TQJ83" s="168"/>
      <c r="TQK83" s="167"/>
      <c r="TQL83" s="168"/>
      <c r="TQM83" s="168"/>
      <c r="TQN83" s="168"/>
      <c r="TQO83" s="167"/>
      <c r="TQP83" s="168"/>
      <c r="TQQ83" s="168"/>
      <c r="TQR83" s="168"/>
      <c r="TQS83" s="167"/>
      <c r="TQT83" s="168"/>
      <c r="TQU83" s="168"/>
      <c r="TQV83" s="168"/>
      <c r="TQW83" s="167"/>
      <c r="TQX83" s="168"/>
      <c r="TQY83" s="168"/>
      <c r="TQZ83" s="168"/>
      <c r="TRA83" s="167"/>
      <c r="TRB83" s="168"/>
      <c r="TRC83" s="168"/>
      <c r="TRD83" s="168"/>
      <c r="TRE83" s="167"/>
      <c r="TRF83" s="168"/>
      <c r="TRG83" s="168"/>
      <c r="TRH83" s="168"/>
      <c r="TRI83" s="167"/>
      <c r="TRJ83" s="168"/>
      <c r="TRK83" s="168"/>
      <c r="TRL83" s="168"/>
      <c r="TRM83" s="167"/>
      <c r="TRN83" s="168"/>
      <c r="TRO83" s="168"/>
      <c r="TRP83" s="168"/>
      <c r="TRQ83" s="167"/>
      <c r="TRR83" s="168"/>
      <c r="TRS83" s="168"/>
      <c r="TRT83" s="168"/>
      <c r="TRU83" s="167"/>
      <c r="TRV83" s="168"/>
      <c r="TRW83" s="168"/>
      <c r="TRX83" s="168"/>
      <c r="TRY83" s="167"/>
      <c r="TRZ83" s="168"/>
      <c r="TSA83" s="168"/>
      <c r="TSB83" s="168"/>
      <c r="TSC83" s="167"/>
      <c r="TSD83" s="168"/>
      <c r="TSE83" s="168"/>
      <c r="TSF83" s="168"/>
      <c r="TSG83" s="167"/>
      <c r="TSH83" s="168"/>
      <c r="TSI83" s="168"/>
      <c r="TSJ83" s="168"/>
      <c r="TSK83" s="167"/>
      <c r="TSL83" s="168"/>
      <c r="TSM83" s="168"/>
      <c r="TSN83" s="168"/>
      <c r="TSO83" s="167"/>
      <c r="TSP83" s="168"/>
      <c r="TSQ83" s="168"/>
      <c r="TSR83" s="168"/>
      <c r="TSS83" s="167"/>
      <c r="TST83" s="168"/>
      <c r="TSU83" s="168"/>
      <c r="TSV83" s="168"/>
      <c r="TSW83" s="167"/>
      <c r="TSX83" s="168"/>
      <c r="TSY83" s="168"/>
      <c r="TSZ83" s="168"/>
      <c r="TTA83" s="167"/>
      <c r="TTB83" s="168"/>
      <c r="TTC83" s="168"/>
      <c r="TTD83" s="168"/>
      <c r="TTE83" s="167"/>
      <c r="TTF83" s="168"/>
      <c r="TTG83" s="168"/>
      <c r="TTH83" s="168"/>
      <c r="TTI83" s="167"/>
      <c r="TTJ83" s="168"/>
      <c r="TTK83" s="168"/>
      <c r="TTL83" s="168"/>
      <c r="TTM83" s="167"/>
      <c r="TTN83" s="168"/>
      <c r="TTO83" s="168"/>
      <c r="TTP83" s="168"/>
      <c r="TTQ83" s="167"/>
      <c r="TTR83" s="168"/>
      <c r="TTS83" s="168"/>
      <c r="TTT83" s="168"/>
      <c r="TTU83" s="167"/>
      <c r="TTV83" s="168"/>
      <c r="TTW83" s="168"/>
      <c r="TTX83" s="168"/>
      <c r="TTY83" s="167"/>
      <c r="TTZ83" s="168"/>
      <c r="TUA83" s="168"/>
      <c r="TUB83" s="168"/>
      <c r="TUC83" s="167"/>
      <c r="TUD83" s="168"/>
      <c r="TUE83" s="168"/>
      <c r="TUF83" s="168"/>
      <c r="TUG83" s="167"/>
      <c r="TUH83" s="168"/>
      <c r="TUI83" s="168"/>
      <c r="TUJ83" s="168"/>
      <c r="TUK83" s="167"/>
      <c r="TUL83" s="168"/>
      <c r="TUM83" s="168"/>
      <c r="TUN83" s="168"/>
      <c r="TUO83" s="167"/>
      <c r="TUP83" s="168"/>
      <c r="TUQ83" s="168"/>
      <c r="TUR83" s="168"/>
      <c r="TUS83" s="167"/>
      <c r="TUT83" s="168"/>
      <c r="TUU83" s="168"/>
      <c r="TUV83" s="168"/>
      <c r="TUW83" s="167"/>
      <c r="TUX83" s="168"/>
      <c r="TUY83" s="168"/>
      <c r="TUZ83" s="168"/>
      <c r="TVA83" s="167"/>
      <c r="TVB83" s="168"/>
      <c r="TVC83" s="168"/>
      <c r="TVD83" s="168"/>
      <c r="TVE83" s="167"/>
      <c r="TVF83" s="168"/>
      <c r="TVG83" s="168"/>
      <c r="TVH83" s="168"/>
      <c r="TVI83" s="167"/>
      <c r="TVJ83" s="168"/>
      <c r="TVK83" s="168"/>
      <c r="TVL83" s="168"/>
      <c r="TVM83" s="167"/>
      <c r="TVN83" s="168"/>
      <c r="TVO83" s="168"/>
      <c r="TVP83" s="168"/>
      <c r="TVQ83" s="167"/>
      <c r="TVR83" s="168"/>
      <c r="TVS83" s="168"/>
      <c r="TVT83" s="168"/>
      <c r="TVU83" s="167"/>
      <c r="TVV83" s="168"/>
      <c r="TVW83" s="168"/>
      <c r="TVX83" s="168"/>
      <c r="TVY83" s="167"/>
      <c r="TVZ83" s="168"/>
      <c r="TWA83" s="168"/>
      <c r="TWB83" s="168"/>
      <c r="TWC83" s="167"/>
      <c r="TWD83" s="168"/>
      <c r="TWE83" s="168"/>
      <c r="TWF83" s="168"/>
      <c r="TWG83" s="167"/>
      <c r="TWH83" s="168"/>
      <c r="TWI83" s="168"/>
      <c r="TWJ83" s="168"/>
      <c r="TWK83" s="167"/>
      <c r="TWL83" s="168"/>
      <c r="TWM83" s="168"/>
      <c r="TWN83" s="168"/>
      <c r="TWO83" s="167"/>
      <c r="TWP83" s="168"/>
      <c r="TWQ83" s="168"/>
      <c r="TWR83" s="168"/>
      <c r="TWS83" s="167"/>
      <c r="TWT83" s="168"/>
      <c r="TWU83" s="168"/>
      <c r="TWV83" s="168"/>
      <c r="TWW83" s="167"/>
      <c r="TWX83" s="168"/>
      <c r="TWY83" s="168"/>
      <c r="TWZ83" s="168"/>
      <c r="TXA83" s="167"/>
      <c r="TXB83" s="168"/>
      <c r="TXC83" s="168"/>
      <c r="TXD83" s="168"/>
      <c r="TXE83" s="167"/>
      <c r="TXF83" s="168"/>
      <c r="TXG83" s="168"/>
      <c r="TXH83" s="168"/>
      <c r="TXI83" s="167"/>
      <c r="TXJ83" s="168"/>
      <c r="TXK83" s="168"/>
      <c r="TXL83" s="168"/>
      <c r="TXM83" s="167"/>
      <c r="TXN83" s="168"/>
      <c r="TXO83" s="168"/>
      <c r="TXP83" s="168"/>
      <c r="TXQ83" s="167"/>
      <c r="TXR83" s="168"/>
      <c r="TXS83" s="168"/>
      <c r="TXT83" s="168"/>
      <c r="TXU83" s="167"/>
      <c r="TXV83" s="168"/>
      <c r="TXW83" s="168"/>
      <c r="TXX83" s="168"/>
      <c r="TXY83" s="167"/>
      <c r="TXZ83" s="168"/>
      <c r="TYA83" s="168"/>
      <c r="TYB83" s="168"/>
      <c r="TYC83" s="167"/>
      <c r="TYD83" s="168"/>
      <c r="TYE83" s="168"/>
      <c r="TYF83" s="168"/>
      <c r="TYG83" s="167"/>
      <c r="TYH83" s="168"/>
      <c r="TYI83" s="168"/>
      <c r="TYJ83" s="168"/>
      <c r="TYK83" s="167"/>
      <c r="TYL83" s="168"/>
      <c r="TYM83" s="168"/>
      <c r="TYN83" s="168"/>
      <c r="TYO83" s="167"/>
      <c r="TYP83" s="168"/>
      <c r="TYQ83" s="168"/>
      <c r="TYR83" s="168"/>
      <c r="TYS83" s="167"/>
      <c r="TYT83" s="168"/>
      <c r="TYU83" s="168"/>
      <c r="TYV83" s="168"/>
      <c r="TYW83" s="167"/>
      <c r="TYX83" s="168"/>
      <c r="TYY83" s="168"/>
      <c r="TYZ83" s="168"/>
      <c r="TZA83" s="167"/>
      <c r="TZB83" s="168"/>
      <c r="TZC83" s="168"/>
      <c r="TZD83" s="168"/>
      <c r="TZE83" s="167"/>
      <c r="TZF83" s="168"/>
      <c r="TZG83" s="168"/>
      <c r="TZH83" s="168"/>
      <c r="TZI83" s="167"/>
      <c r="TZJ83" s="168"/>
      <c r="TZK83" s="168"/>
      <c r="TZL83" s="168"/>
      <c r="TZM83" s="167"/>
      <c r="TZN83" s="168"/>
      <c r="TZO83" s="168"/>
      <c r="TZP83" s="168"/>
      <c r="TZQ83" s="167"/>
      <c r="TZR83" s="168"/>
      <c r="TZS83" s="168"/>
      <c r="TZT83" s="168"/>
      <c r="TZU83" s="167"/>
      <c r="TZV83" s="168"/>
      <c r="TZW83" s="168"/>
      <c r="TZX83" s="168"/>
      <c r="TZY83" s="167"/>
      <c r="TZZ83" s="168"/>
      <c r="UAA83" s="168"/>
      <c r="UAB83" s="168"/>
      <c r="UAC83" s="167"/>
      <c r="UAD83" s="168"/>
      <c r="UAE83" s="168"/>
      <c r="UAF83" s="168"/>
      <c r="UAG83" s="167"/>
      <c r="UAH83" s="168"/>
      <c r="UAI83" s="168"/>
      <c r="UAJ83" s="168"/>
      <c r="UAK83" s="167"/>
      <c r="UAL83" s="168"/>
      <c r="UAM83" s="168"/>
      <c r="UAN83" s="168"/>
      <c r="UAO83" s="167"/>
      <c r="UAP83" s="168"/>
      <c r="UAQ83" s="168"/>
      <c r="UAR83" s="168"/>
      <c r="UAS83" s="167"/>
      <c r="UAT83" s="168"/>
      <c r="UAU83" s="168"/>
      <c r="UAV83" s="168"/>
      <c r="UAW83" s="167"/>
      <c r="UAX83" s="168"/>
      <c r="UAY83" s="168"/>
      <c r="UAZ83" s="168"/>
      <c r="UBA83" s="167"/>
      <c r="UBB83" s="168"/>
      <c r="UBC83" s="168"/>
      <c r="UBD83" s="168"/>
      <c r="UBE83" s="167"/>
      <c r="UBF83" s="168"/>
      <c r="UBG83" s="168"/>
      <c r="UBH83" s="168"/>
      <c r="UBI83" s="167"/>
      <c r="UBJ83" s="168"/>
      <c r="UBK83" s="168"/>
      <c r="UBL83" s="168"/>
      <c r="UBM83" s="167"/>
      <c r="UBN83" s="168"/>
      <c r="UBO83" s="168"/>
      <c r="UBP83" s="168"/>
      <c r="UBQ83" s="167"/>
      <c r="UBR83" s="168"/>
      <c r="UBS83" s="168"/>
      <c r="UBT83" s="168"/>
      <c r="UBU83" s="167"/>
      <c r="UBV83" s="168"/>
      <c r="UBW83" s="168"/>
      <c r="UBX83" s="168"/>
      <c r="UBY83" s="167"/>
      <c r="UBZ83" s="168"/>
      <c r="UCA83" s="168"/>
      <c r="UCB83" s="168"/>
      <c r="UCC83" s="167"/>
      <c r="UCD83" s="168"/>
      <c r="UCE83" s="168"/>
      <c r="UCF83" s="168"/>
      <c r="UCG83" s="167"/>
      <c r="UCH83" s="168"/>
      <c r="UCI83" s="168"/>
      <c r="UCJ83" s="168"/>
      <c r="UCK83" s="167"/>
      <c r="UCL83" s="168"/>
      <c r="UCM83" s="168"/>
      <c r="UCN83" s="168"/>
      <c r="UCO83" s="167"/>
      <c r="UCP83" s="168"/>
      <c r="UCQ83" s="168"/>
      <c r="UCR83" s="168"/>
      <c r="UCS83" s="167"/>
      <c r="UCT83" s="168"/>
      <c r="UCU83" s="168"/>
      <c r="UCV83" s="168"/>
      <c r="UCW83" s="167"/>
      <c r="UCX83" s="168"/>
      <c r="UCY83" s="168"/>
      <c r="UCZ83" s="168"/>
      <c r="UDA83" s="167"/>
      <c r="UDB83" s="168"/>
      <c r="UDC83" s="168"/>
      <c r="UDD83" s="168"/>
      <c r="UDE83" s="167"/>
      <c r="UDF83" s="168"/>
      <c r="UDG83" s="168"/>
      <c r="UDH83" s="168"/>
      <c r="UDI83" s="167"/>
      <c r="UDJ83" s="168"/>
      <c r="UDK83" s="168"/>
      <c r="UDL83" s="168"/>
      <c r="UDM83" s="167"/>
      <c r="UDN83" s="168"/>
      <c r="UDO83" s="168"/>
      <c r="UDP83" s="168"/>
      <c r="UDQ83" s="167"/>
      <c r="UDR83" s="168"/>
      <c r="UDS83" s="168"/>
      <c r="UDT83" s="168"/>
      <c r="UDU83" s="167"/>
      <c r="UDV83" s="168"/>
      <c r="UDW83" s="168"/>
      <c r="UDX83" s="168"/>
      <c r="UDY83" s="167"/>
      <c r="UDZ83" s="168"/>
      <c r="UEA83" s="168"/>
      <c r="UEB83" s="168"/>
      <c r="UEC83" s="167"/>
      <c r="UED83" s="168"/>
      <c r="UEE83" s="168"/>
      <c r="UEF83" s="168"/>
      <c r="UEG83" s="167"/>
      <c r="UEH83" s="168"/>
      <c r="UEI83" s="168"/>
      <c r="UEJ83" s="168"/>
      <c r="UEK83" s="167"/>
      <c r="UEL83" s="168"/>
      <c r="UEM83" s="168"/>
      <c r="UEN83" s="168"/>
      <c r="UEO83" s="167"/>
      <c r="UEP83" s="168"/>
      <c r="UEQ83" s="168"/>
      <c r="UER83" s="168"/>
      <c r="UES83" s="167"/>
      <c r="UET83" s="168"/>
      <c r="UEU83" s="168"/>
      <c r="UEV83" s="168"/>
      <c r="UEW83" s="167"/>
      <c r="UEX83" s="168"/>
      <c r="UEY83" s="168"/>
      <c r="UEZ83" s="168"/>
      <c r="UFA83" s="167"/>
      <c r="UFB83" s="168"/>
      <c r="UFC83" s="168"/>
      <c r="UFD83" s="168"/>
      <c r="UFE83" s="167"/>
      <c r="UFF83" s="168"/>
      <c r="UFG83" s="168"/>
      <c r="UFH83" s="168"/>
      <c r="UFI83" s="167"/>
      <c r="UFJ83" s="168"/>
      <c r="UFK83" s="168"/>
      <c r="UFL83" s="168"/>
      <c r="UFM83" s="167"/>
      <c r="UFN83" s="168"/>
      <c r="UFO83" s="168"/>
      <c r="UFP83" s="168"/>
      <c r="UFQ83" s="167"/>
      <c r="UFR83" s="168"/>
      <c r="UFS83" s="168"/>
      <c r="UFT83" s="168"/>
      <c r="UFU83" s="167"/>
      <c r="UFV83" s="168"/>
      <c r="UFW83" s="168"/>
      <c r="UFX83" s="168"/>
      <c r="UFY83" s="167"/>
      <c r="UFZ83" s="168"/>
      <c r="UGA83" s="168"/>
      <c r="UGB83" s="168"/>
      <c r="UGC83" s="167"/>
      <c r="UGD83" s="168"/>
      <c r="UGE83" s="168"/>
      <c r="UGF83" s="168"/>
      <c r="UGG83" s="167"/>
      <c r="UGH83" s="168"/>
      <c r="UGI83" s="168"/>
      <c r="UGJ83" s="168"/>
      <c r="UGK83" s="167"/>
      <c r="UGL83" s="168"/>
      <c r="UGM83" s="168"/>
      <c r="UGN83" s="168"/>
      <c r="UGO83" s="167"/>
      <c r="UGP83" s="168"/>
      <c r="UGQ83" s="168"/>
      <c r="UGR83" s="168"/>
      <c r="UGS83" s="167"/>
      <c r="UGT83" s="168"/>
      <c r="UGU83" s="168"/>
      <c r="UGV83" s="168"/>
      <c r="UGW83" s="167"/>
      <c r="UGX83" s="168"/>
      <c r="UGY83" s="168"/>
      <c r="UGZ83" s="168"/>
      <c r="UHA83" s="167"/>
      <c r="UHB83" s="168"/>
      <c r="UHC83" s="168"/>
      <c r="UHD83" s="168"/>
      <c r="UHE83" s="167"/>
      <c r="UHF83" s="168"/>
      <c r="UHG83" s="168"/>
      <c r="UHH83" s="168"/>
      <c r="UHI83" s="167"/>
      <c r="UHJ83" s="168"/>
      <c r="UHK83" s="168"/>
      <c r="UHL83" s="168"/>
      <c r="UHM83" s="167"/>
      <c r="UHN83" s="168"/>
      <c r="UHO83" s="168"/>
      <c r="UHP83" s="168"/>
      <c r="UHQ83" s="167"/>
      <c r="UHR83" s="168"/>
      <c r="UHS83" s="168"/>
      <c r="UHT83" s="168"/>
      <c r="UHU83" s="167"/>
      <c r="UHV83" s="168"/>
      <c r="UHW83" s="168"/>
      <c r="UHX83" s="168"/>
      <c r="UHY83" s="167"/>
      <c r="UHZ83" s="168"/>
      <c r="UIA83" s="168"/>
      <c r="UIB83" s="168"/>
      <c r="UIC83" s="167"/>
      <c r="UID83" s="168"/>
      <c r="UIE83" s="168"/>
      <c r="UIF83" s="168"/>
      <c r="UIG83" s="167"/>
      <c r="UIH83" s="168"/>
      <c r="UII83" s="168"/>
      <c r="UIJ83" s="168"/>
      <c r="UIK83" s="167"/>
      <c r="UIL83" s="168"/>
      <c r="UIM83" s="168"/>
      <c r="UIN83" s="168"/>
      <c r="UIO83" s="167"/>
      <c r="UIP83" s="168"/>
      <c r="UIQ83" s="168"/>
      <c r="UIR83" s="168"/>
      <c r="UIS83" s="167"/>
      <c r="UIT83" s="168"/>
      <c r="UIU83" s="168"/>
      <c r="UIV83" s="168"/>
      <c r="UIW83" s="167"/>
      <c r="UIX83" s="168"/>
      <c r="UIY83" s="168"/>
      <c r="UIZ83" s="168"/>
      <c r="UJA83" s="167"/>
      <c r="UJB83" s="168"/>
      <c r="UJC83" s="168"/>
      <c r="UJD83" s="168"/>
      <c r="UJE83" s="167"/>
      <c r="UJF83" s="168"/>
      <c r="UJG83" s="168"/>
      <c r="UJH83" s="168"/>
      <c r="UJI83" s="167"/>
      <c r="UJJ83" s="168"/>
      <c r="UJK83" s="168"/>
      <c r="UJL83" s="168"/>
      <c r="UJM83" s="167"/>
      <c r="UJN83" s="168"/>
      <c r="UJO83" s="168"/>
      <c r="UJP83" s="168"/>
      <c r="UJQ83" s="167"/>
      <c r="UJR83" s="168"/>
      <c r="UJS83" s="168"/>
      <c r="UJT83" s="168"/>
      <c r="UJU83" s="167"/>
      <c r="UJV83" s="168"/>
      <c r="UJW83" s="168"/>
      <c r="UJX83" s="168"/>
      <c r="UJY83" s="167"/>
      <c r="UJZ83" s="168"/>
      <c r="UKA83" s="168"/>
      <c r="UKB83" s="168"/>
      <c r="UKC83" s="167"/>
      <c r="UKD83" s="168"/>
      <c r="UKE83" s="168"/>
      <c r="UKF83" s="168"/>
      <c r="UKG83" s="167"/>
      <c r="UKH83" s="168"/>
      <c r="UKI83" s="168"/>
      <c r="UKJ83" s="168"/>
      <c r="UKK83" s="167"/>
      <c r="UKL83" s="168"/>
      <c r="UKM83" s="168"/>
      <c r="UKN83" s="168"/>
      <c r="UKO83" s="167"/>
      <c r="UKP83" s="168"/>
      <c r="UKQ83" s="168"/>
      <c r="UKR83" s="168"/>
      <c r="UKS83" s="167"/>
      <c r="UKT83" s="168"/>
      <c r="UKU83" s="168"/>
      <c r="UKV83" s="168"/>
      <c r="UKW83" s="167"/>
      <c r="UKX83" s="168"/>
      <c r="UKY83" s="168"/>
      <c r="UKZ83" s="168"/>
      <c r="ULA83" s="167"/>
      <c r="ULB83" s="168"/>
      <c r="ULC83" s="168"/>
      <c r="ULD83" s="168"/>
      <c r="ULE83" s="167"/>
      <c r="ULF83" s="168"/>
      <c r="ULG83" s="168"/>
      <c r="ULH83" s="168"/>
      <c r="ULI83" s="167"/>
      <c r="ULJ83" s="168"/>
      <c r="ULK83" s="168"/>
      <c r="ULL83" s="168"/>
      <c r="ULM83" s="167"/>
      <c r="ULN83" s="168"/>
      <c r="ULO83" s="168"/>
      <c r="ULP83" s="168"/>
      <c r="ULQ83" s="167"/>
      <c r="ULR83" s="168"/>
      <c r="ULS83" s="168"/>
      <c r="ULT83" s="168"/>
      <c r="ULU83" s="167"/>
      <c r="ULV83" s="168"/>
      <c r="ULW83" s="168"/>
      <c r="ULX83" s="168"/>
      <c r="ULY83" s="167"/>
      <c r="ULZ83" s="168"/>
      <c r="UMA83" s="168"/>
      <c r="UMB83" s="168"/>
      <c r="UMC83" s="167"/>
      <c r="UMD83" s="168"/>
      <c r="UME83" s="168"/>
      <c r="UMF83" s="168"/>
      <c r="UMG83" s="167"/>
      <c r="UMH83" s="168"/>
      <c r="UMI83" s="168"/>
      <c r="UMJ83" s="168"/>
      <c r="UMK83" s="167"/>
      <c r="UML83" s="168"/>
      <c r="UMM83" s="168"/>
      <c r="UMN83" s="168"/>
      <c r="UMO83" s="167"/>
      <c r="UMP83" s="168"/>
      <c r="UMQ83" s="168"/>
      <c r="UMR83" s="168"/>
      <c r="UMS83" s="167"/>
      <c r="UMT83" s="168"/>
      <c r="UMU83" s="168"/>
      <c r="UMV83" s="168"/>
      <c r="UMW83" s="167"/>
      <c r="UMX83" s="168"/>
      <c r="UMY83" s="168"/>
      <c r="UMZ83" s="168"/>
      <c r="UNA83" s="167"/>
      <c r="UNB83" s="168"/>
      <c r="UNC83" s="168"/>
      <c r="UND83" s="168"/>
      <c r="UNE83" s="167"/>
      <c r="UNF83" s="168"/>
      <c r="UNG83" s="168"/>
      <c r="UNH83" s="168"/>
      <c r="UNI83" s="167"/>
      <c r="UNJ83" s="168"/>
      <c r="UNK83" s="168"/>
      <c r="UNL83" s="168"/>
      <c r="UNM83" s="167"/>
      <c r="UNN83" s="168"/>
      <c r="UNO83" s="168"/>
      <c r="UNP83" s="168"/>
      <c r="UNQ83" s="167"/>
      <c r="UNR83" s="168"/>
      <c r="UNS83" s="168"/>
      <c r="UNT83" s="168"/>
      <c r="UNU83" s="167"/>
      <c r="UNV83" s="168"/>
      <c r="UNW83" s="168"/>
      <c r="UNX83" s="168"/>
      <c r="UNY83" s="167"/>
      <c r="UNZ83" s="168"/>
      <c r="UOA83" s="168"/>
      <c r="UOB83" s="168"/>
      <c r="UOC83" s="167"/>
      <c r="UOD83" s="168"/>
      <c r="UOE83" s="168"/>
      <c r="UOF83" s="168"/>
      <c r="UOG83" s="167"/>
      <c r="UOH83" s="168"/>
      <c r="UOI83" s="168"/>
      <c r="UOJ83" s="168"/>
      <c r="UOK83" s="167"/>
      <c r="UOL83" s="168"/>
      <c r="UOM83" s="168"/>
      <c r="UON83" s="168"/>
      <c r="UOO83" s="167"/>
      <c r="UOP83" s="168"/>
      <c r="UOQ83" s="168"/>
      <c r="UOR83" s="168"/>
      <c r="UOS83" s="167"/>
      <c r="UOT83" s="168"/>
      <c r="UOU83" s="168"/>
      <c r="UOV83" s="168"/>
      <c r="UOW83" s="167"/>
      <c r="UOX83" s="168"/>
      <c r="UOY83" s="168"/>
      <c r="UOZ83" s="168"/>
      <c r="UPA83" s="167"/>
      <c r="UPB83" s="168"/>
      <c r="UPC83" s="168"/>
      <c r="UPD83" s="168"/>
      <c r="UPE83" s="167"/>
      <c r="UPF83" s="168"/>
      <c r="UPG83" s="168"/>
      <c r="UPH83" s="168"/>
      <c r="UPI83" s="167"/>
      <c r="UPJ83" s="168"/>
      <c r="UPK83" s="168"/>
      <c r="UPL83" s="168"/>
      <c r="UPM83" s="167"/>
      <c r="UPN83" s="168"/>
      <c r="UPO83" s="168"/>
      <c r="UPP83" s="168"/>
      <c r="UPQ83" s="167"/>
      <c r="UPR83" s="168"/>
      <c r="UPS83" s="168"/>
      <c r="UPT83" s="168"/>
      <c r="UPU83" s="167"/>
      <c r="UPV83" s="168"/>
      <c r="UPW83" s="168"/>
      <c r="UPX83" s="168"/>
      <c r="UPY83" s="167"/>
      <c r="UPZ83" s="168"/>
      <c r="UQA83" s="168"/>
      <c r="UQB83" s="168"/>
      <c r="UQC83" s="167"/>
      <c r="UQD83" s="168"/>
      <c r="UQE83" s="168"/>
      <c r="UQF83" s="168"/>
      <c r="UQG83" s="167"/>
      <c r="UQH83" s="168"/>
      <c r="UQI83" s="168"/>
      <c r="UQJ83" s="168"/>
      <c r="UQK83" s="167"/>
      <c r="UQL83" s="168"/>
      <c r="UQM83" s="168"/>
      <c r="UQN83" s="168"/>
      <c r="UQO83" s="167"/>
      <c r="UQP83" s="168"/>
      <c r="UQQ83" s="168"/>
      <c r="UQR83" s="168"/>
      <c r="UQS83" s="167"/>
      <c r="UQT83" s="168"/>
      <c r="UQU83" s="168"/>
      <c r="UQV83" s="168"/>
      <c r="UQW83" s="167"/>
      <c r="UQX83" s="168"/>
      <c r="UQY83" s="168"/>
      <c r="UQZ83" s="168"/>
      <c r="URA83" s="167"/>
      <c r="URB83" s="168"/>
      <c r="URC83" s="168"/>
      <c r="URD83" s="168"/>
      <c r="URE83" s="167"/>
      <c r="URF83" s="168"/>
      <c r="URG83" s="168"/>
      <c r="URH83" s="168"/>
      <c r="URI83" s="167"/>
      <c r="URJ83" s="168"/>
      <c r="URK83" s="168"/>
      <c r="URL83" s="168"/>
      <c r="URM83" s="167"/>
      <c r="URN83" s="168"/>
      <c r="URO83" s="168"/>
      <c r="URP83" s="168"/>
      <c r="URQ83" s="167"/>
      <c r="URR83" s="168"/>
      <c r="URS83" s="168"/>
      <c r="URT83" s="168"/>
      <c r="URU83" s="167"/>
      <c r="URV83" s="168"/>
      <c r="URW83" s="168"/>
      <c r="URX83" s="168"/>
      <c r="URY83" s="167"/>
      <c r="URZ83" s="168"/>
      <c r="USA83" s="168"/>
      <c r="USB83" s="168"/>
      <c r="USC83" s="167"/>
      <c r="USD83" s="168"/>
      <c r="USE83" s="168"/>
      <c r="USF83" s="168"/>
      <c r="USG83" s="167"/>
      <c r="USH83" s="168"/>
      <c r="USI83" s="168"/>
      <c r="USJ83" s="168"/>
      <c r="USK83" s="167"/>
      <c r="USL83" s="168"/>
      <c r="USM83" s="168"/>
      <c r="USN83" s="168"/>
      <c r="USO83" s="167"/>
      <c r="USP83" s="168"/>
      <c r="USQ83" s="168"/>
      <c r="USR83" s="168"/>
      <c r="USS83" s="167"/>
      <c r="UST83" s="168"/>
      <c r="USU83" s="168"/>
      <c r="USV83" s="168"/>
      <c r="USW83" s="167"/>
      <c r="USX83" s="168"/>
      <c r="USY83" s="168"/>
      <c r="USZ83" s="168"/>
      <c r="UTA83" s="167"/>
      <c r="UTB83" s="168"/>
      <c r="UTC83" s="168"/>
      <c r="UTD83" s="168"/>
      <c r="UTE83" s="167"/>
      <c r="UTF83" s="168"/>
      <c r="UTG83" s="168"/>
      <c r="UTH83" s="168"/>
      <c r="UTI83" s="167"/>
      <c r="UTJ83" s="168"/>
      <c r="UTK83" s="168"/>
      <c r="UTL83" s="168"/>
      <c r="UTM83" s="167"/>
      <c r="UTN83" s="168"/>
      <c r="UTO83" s="168"/>
      <c r="UTP83" s="168"/>
      <c r="UTQ83" s="167"/>
      <c r="UTR83" s="168"/>
      <c r="UTS83" s="168"/>
      <c r="UTT83" s="168"/>
      <c r="UTU83" s="167"/>
      <c r="UTV83" s="168"/>
      <c r="UTW83" s="168"/>
      <c r="UTX83" s="168"/>
      <c r="UTY83" s="167"/>
      <c r="UTZ83" s="168"/>
      <c r="UUA83" s="168"/>
      <c r="UUB83" s="168"/>
      <c r="UUC83" s="167"/>
      <c r="UUD83" s="168"/>
      <c r="UUE83" s="168"/>
      <c r="UUF83" s="168"/>
      <c r="UUG83" s="167"/>
      <c r="UUH83" s="168"/>
      <c r="UUI83" s="168"/>
      <c r="UUJ83" s="168"/>
      <c r="UUK83" s="167"/>
      <c r="UUL83" s="168"/>
      <c r="UUM83" s="168"/>
      <c r="UUN83" s="168"/>
      <c r="UUO83" s="167"/>
      <c r="UUP83" s="168"/>
      <c r="UUQ83" s="168"/>
      <c r="UUR83" s="168"/>
      <c r="UUS83" s="167"/>
      <c r="UUT83" s="168"/>
      <c r="UUU83" s="168"/>
      <c r="UUV83" s="168"/>
      <c r="UUW83" s="167"/>
      <c r="UUX83" s="168"/>
      <c r="UUY83" s="168"/>
      <c r="UUZ83" s="168"/>
      <c r="UVA83" s="167"/>
      <c r="UVB83" s="168"/>
      <c r="UVC83" s="168"/>
      <c r="UVD83" s="168"/>
      <c r="UVE83" s="167"/>
      <c r="UVF83" s="168"/>
      <c r="UVG83" s="168"/>
      <c r="UVH83" s="168"/>
      <c r="UVI83" s="167"/>
      <c r="UVJ83" s="168"/>
      <c r="UVK83" s="168"/>
      <c r="UVL83" s="168"/>
      <c r="UVM83" s="167"/>
      <c r="UVN83" s="168"/>
      <c r="UVO83" s="168"/>
      <c r="UVP83" s="168"/>
      <c r="UVQ83" s="167"/>
      <c r="UVR83" s="168"/>
      <c r="UVS83" s="168"/>
      <c r="UVT83" s="168"/>
      <c r="UVU83" s="167"/>
      <c r="UVV83" s="168"/>
      <c r="UVW83" s="168"/>
      <c r="UVX83" s="168"/>
      <c r="UVY83" s="167"/>
      <c r="UVZ83" s="168"/>
      <c r="UWA83" s="168"/>
      <c r="UWB83" s="168"/>
      <c r="UWC83" s="167"/>
      <c r="UWD83" s="168"/>
      <c r="UWE83" s="168"/>
      <c r="UWF83" s="168"/>
      <c r="UWG83" s="167"/>
      <c r="UWH83" s="168"/>
      <c r="UWI83" s="168"/>
      <c r="UWJ83" s="168"/>
      <c r="UWK83" s="167"/>
      <c r="UWL83" s="168"/>
      <c r="UWM83" s="168"/>
      <c r="UWN83" s="168"/>
      <c r="UWO83" s="167"/>
      <c r="UWP83" s="168"/>
      <c r="UWQ83" s="168"/>
      <c r="UWR83" s="168"/>
      <c r="UWS83" s="167"/>
      <c r="UWT83" s="168"/>
      <c r="UWU83" s="168"/>
      <c r="UWV83" s="168"/>
      <c r="UWW83" s="167"/>
      <c r="UWX83" s="168"/>
      <c r="UWY83" s="168"/>
      <c r="UWZ83" s="168"/>
      <c r="UXA83" s="167"/>
      <c r="UXB83" s="168"/>
      <c r="UXC83" s="168"/>
      <c r="UXD83" s="168"/>
      <c r="UXE83" s="167"/>
      <c r="UXF83" s="168"/>
      <c r="UXG83" s="168"/>
      <c r="UXH83" s="168"/>
      <c r="UXI83" s="167"/>
      <c r="UXJ83" s="168"/>
      <c r="UXK83" s="168"/>
      <c r="UXL83" s="168"/>
      <c r="UXM83" s="167"/>
      <c r="UXN83" s="168"/>
      <c r="UXO83" s="168"/>
      <c r="UXP83" s="168"/>
      <c r="UXQ83" s="167"/>
      <c r="UXR83" s="168"/>
      <c r="UXS83" s="168"/>
      <c r="UXT83" s="168"/>
      <c r="UXU83" s="167"/>
      <c r="UXV83" s="168"/>
      <c r="UXW83" s="168"/>
      <c r="UXX83" s="168"/>
      <c r="UXY83" s="167"/>
      <c r="UXZ83" s="168"/>
      <c r="UYA83" s="168"/>
      <c r="UYB83" s="168"/>
      <c r="UYC83" s="167"/>
      <c r="UYD83" s="168"/>
      <c r="UYE83" s="168"/>
      <c r="UYF83" s="168"/>
      <c r="UYG83" s="167"/>
      <c r="UYH83" s="168"/>
      <c r="UYI83" s="168"/>
      <c r="UYJ83" s="168"/>
      <c r="UYK83" s="167"/>
      <c r="UYL83" s="168"/>
      <c r="UYM83" s="168"/>
      <c r="UYN83" s="168"/>
      <c r="UYO83" s="167"/>
      <c r="UYP83" s="168"/>
      <c r="UYQ83" s="168"/>
      <c r="UYR83" s="168"/>
      <c r="UYS83" s="167"/>
      <c r="UYT83" s="168"/>
      <c r="UYU83" s="168"/>
      <c r="UYV83" s="168"/>
      <c r="UYW83" s="167"/>
      <c r="UYX83" s="168"/>
      <c r="UYY83" s="168"/>
      <c r="UYZ83" s="168"/>
      <c r="UZA83" s="167"/>
      <c r="UZB83" s="168"/>
      <c r="UZC83" s="168"/>
      <c r="UZD83" s="168"/>
      <c r="UZE83" s="167"/>
      <c r="UZF83" s="168"/>
      <c r="UZG83" s="168"/>
      <c r="UZH83" s="168"/>
      <c r="UZI83" s="167"/>
      <c r="UZJ83" s="168"/>
      <c r="UZK83" s="168"/>
      <c r="UZL83" s="168"/>
      <c r="UZM83" s="167"/>
      <c r="UZN83" s="168"/>
      <c r="UZO83" s="168"/>
      <c r="UZP83" s="168"/>
      <c r="UZQ83" s="167"/>
      <c r="UZR83" s="168"/>
      <c r="UZS83" s="168"/>
      <c r="UZT83" s="168"/>
      <c r="UZU83" s="167"/>
      <c r="UZV83" s="168"/>
      <c r="UZW83" s="168"/>
      <c r="UZX83" s="168"/>
      <c r="UZY83" s="167"/>
      <c r="UZZ83" s="168"/>
      <c r="VAA83" s="168"/>
      <c r="VAB83" s="168"/>
      <c r="VAC83" s="167"/>
      <c r="VAD83" s="168"/>
      <c r="VAE83" s="168"/>
      <c r="VAF83" s="168"/>
      <c r="VAG83" s="167"/>
      <c r="VAH83" s="168"/>
      <c r="VAI83" s="168"/>
      <c r="VAJ83" s="168"/>
      <c r="VAK83" s="167"/>
      <c r="VAL83" s="168"/>
      <c r="VAM83" s="168"/>
      <c r="VAN83" s="168"/>
      <c r="VAO83" s="167"/>
      <c r="VAP83" s="168"/>
      <c r="VAQ83" s="168"/>
      <c r="VAR83" s="168"/>
      <c r="VAS83" s="167"/>
      <c r="VAT83" s="168"/>
      <c r="VAU83" s="168"/>
      <c r="VAV83" s="168"/>
      <c r="VAW83" s="167"/>
      <c r="VAX83" s="168"/>
      <c r="VAY83" s="168"/>
      <c r="VAZ83" s="168"/>
      <c r="VBA83" s="167"/>
      <c r="VBB83" s="168"/>
      <c r="VBC83" s="168"/>
      <c r="VBD83" s="168"/>
      <c r="VBE83" s="167"/>
      <c r="VBF83" s="168"/>
      <c r="VBG83" s="168"/>
      <c r="VBH83" s="168"/>
      <c r="VBI83" s="167"/>
      <c r="VBJ83" s="168"/>
      <c r="VBK83" s="168"/>
      <c r="VBL83" s="168"/>
      <c r="VBM83" s="167"/>
      <c r="VBN83" s="168"/>
      <c r="VBO83" s="168"/>
      <c r="VBP83" s="168"/>
      <c r="VBQ83" s="167"/>
      <c r="VBR83" s="168"/>
      <c r="VBS83" s="168"/>
      <c r="VBT83" s="168"/>
      <c r="VBU83" s="167"/>
      <c r="VBV83" s="168"/>
      <c r="VBW83" s="168"/>
      <c r="VBX83" s="168"/>
      <c r="VBY83" s="167"/>
      <c r="VBZ83" s="168"/>
      <c r="VCA83" s="168"/>
      <c r="VCB83" s="168"/>
      <c r="VCC83" s="167"/>
      <c r="VCD83" s="168"/>
      <c r="VCE83" s="168"/>
      <c r="VCF83" s="168"/>
      <c r="VCG83" s="167"/>
      <c r="VCH83" s="168"/>
      <c r="VCI83" s="168"/>
      <c r="VCJ83" s="168"/>
      <c r="VCK83" s="167"/>
      <c r="VCL83" s="168"/>
      <c r="VCM83" s="168"/>
      <c r="VCN83" s="168"/>
      <c r="VCO83" s="167"/>
      <c r="VCP83" s="168"/>
      <c r="VCQ83" s="168"/>
      <c r="VCR83" s="168"/>
      <c r="VCS83" s="167"/>
      <c r="VCT83" s="168"/>
      <c r="VCU83" s="168"/>
      <c r="VCV83" s="168"/>
      <c r="VCW83" s="167"/>
      <c r="VCX83" s="168"/>
      <c r="VCY83" s="168"/>
      <c r="VCZ83" s="168"/>
      <c r="VDA83" s="167"/>
      <c r="VDB83" s="168"/>
      <c r="VDC83" s="168"/>
      <c r="VDD83" s="168"/>
      <c r="VDE83" s="167"/>
      <c r="VDF83" s="168"/>
      <c r="VDG83" s="168"/>
      <c r="VDH83" s="168"/>
      <c r="VDI83" s="167"/>
      <c r="VDJ83" s="168"/>
      <c r="VDK83" s="168"/>
      <c r="VDL83" s="168"/>
      <c r="VDM83" s="167"/>
      <c r="VDN83" s="168"/>
      <c r="VDO83" s="168"/>
      <c r="VDP83" s="168"/>
      <c r="VDQ83" s="167"/>
      <c r="VDR83" s="168"/>
      <c r="VDS83" s="168"/>
      <c r="VDT83" s="168"/>
      <c r="VDU83" s="167"/>
      <c r="VDV83" s="168"/>
      <c r="VDW83" s="168"/>
      <c r="VDX83" s="168"/>
      <c r="VDY83" s="167"/>
      <c r="VDZ83" s="168"/>
      <c r="VEA83" s="168"/>
      <c r="VEB83" s="168"/>
      <c r="VEC83" s="167"/>
      <c r="VED83" s="168"/>
      <c r="VEE83" s="168"/>
      <c r="VEF83" s="168"/>
      <c r="VEG83" s="167"/>
      <c r="VEH83" s="168"/>
      <c r="VEI83" s="168"/>
      <c r="VEJ83" s="168"/>
      <c r="VEK83" s="167"/>
      <c r="VEL83" s="168"/>
      <c r="VEM83" s="168"/>
      <c r="VEN83" s="168"/>
      <c r="VEO83" s="167"/>
      <c r="VEP83" s="168"/>
      <c r="VEQ83" s="168"/>
      <c r="VER83" s="168"/>
      <c r="VES83" s="167"/>
      <c r="VET83" s="168"/>
      <c r="VEU83" s="168"/>
      <c r="VEV83" s="168"/>
      <c r="VEW83" s="167"/>
      <c r="VEX83" s="168"/>
      <c r="VEY83" s="168"/>
      <c r="VEZ83" s="168"/>
      <c r="VFA83" s="167"/>
      <c r="VFB83" s="168"/>
      <c r="VFC83" s="168"/>
      <c r="VFD83" s="168"/>
      <c r="VFE83" s="167"/>
      <c r="VFF83" s="168"/>
      <c r="VFG83" s="168"/>
      <c r="VFH83" s="168"/>
      <c r="VFI83" s="167"/>
      <c r="VFJ83" s="168"/>
      <c r="VFK83" s="168"/>
      <c r="VFL83" s="168"/>
      <c r="VFM83" s="167"/>
      <c r="VFN83" s="168"/>
      <c r="VFO83" s="168"/>
      <c r="VFP83" s="168"/>
      <c r="VFQ83" s="167"/>
      <c r="VFR83" s="168"/>
      <c r="VFS83" s="168"/>
      <c r="VFT83" s="168"/>
      <c r="VFU83" s="167"/>
      <c r="VFV83" s="168"/>
      <c r="VFW83" s="168"/>
      <c r="VFX83" s="168"/>
      <c r="VFY83" s="167"/>
      <c r="VFZ83" s="168"/>
      <c r="VGA83" s="168"/>
      <c r="VGB83" s="168"/>
      <c r="VGC83" s="167"/>
      <c r="VGD83" s="168"/>
      <c r="VGE83" s="168"/>
      <c r="VGF83" s="168"/>
      <c r="VGG83" s="167"/>
      <c r="VGH83" s="168"/>
      <c r="VGI83" s="168"/>
      <c r="VGJ83" s="168"/>
      <c r="VGK83" s="167"/>
      <c r="VGL83" s="168"/>
      <c r="VGM83" s="168"/>
      <c r="VGN83" s="168"/>
      <c r="VGO83" s="167"/>
      <c r="VGP83" s="168"/>
      <c r="VGQ83" s="168"/>
      <c r="VGR83" s="168"/>
      <c r="VGS83" s="167"/>
      <c r="VGT83" s="168"/>
      <c r="VGU83" s="168"/>
      <c r="VGV83" s="168"/>
      <c r="VGW83" s="167"/>
      <c r="VGX83" s="168"/>
      <c r="VGY83" s="168"/>
      <c r="VGZ83" s="168"/>
      <c r="VHA83" s="167"/>
      <c r="VHB83" s="168"/>
      <c r="VHC83" s="168"/>
      <c r="VHD83" s="168"/>
      <c r="VHE83" s="167"/>
      <c r="VHF83" s="168"/>
      <c r="VHG83" s="168"/>
      <c r="VHH83" s="168"/>
      <c r="VHI83" s="167"/>
      <c r="VHJ83" s="168"/>
      <c r="VHK83" s="168"/>
      <c r="VHL83" s="168"/>
      <c r="VHM83" s="167"/>
      <c r="VHN83" s="168"/>
      <c r="VHO83" s="168"/>
      <c r="VHP83" s="168"/>
      <c r="VHQ83" s="167"/>
      <c r="VHR83" s="168"/>
      <c r="VHS83" s="168"/>
      <c r="VHT83" s="168"/>
      <c r="VHU83" s="167"/>
      <c r="VHV83" s="168"/>
      <c r="VHW83" s="168"/>
      <c r="VHX83" s="168"/>
      <c r="VHY83" s="167"/>
      <c r="VHZ83" s="168"/>
      <c r="VIA83" s="168"/>
      <c r="VIB83" s="168"/>
      <c r="VIC83" s="167"/>
      <c r="VID83" s="168"/>
      <c r="VIE83" s="168"/>
      <c r="VIF83" s="168"/>
      <c r="VIG83" s="167"/>
      <c r="VIH83" s="168"/>
      <c r="VII83" s="168"/>
      <c r="VIJ83" s="168"/>
      <c r="VIK83" s="167"/>
      <c r="VIL83" s="168"/>
      <c r="VIM83" s="168"/>
      <c r="VIN83" s="168"/>
      <c r="VIO83" s="167"/>
      <c r="VIP83" s="168"/>
      <c r="VIQ83" s="168"/>
      <c r="VIR83" s="168"/>
      <c r="VIS83" s="167"/>
      <c r="VIT83" s="168"/>
      <c r="VIU83" s="168"/>
      <c r="VIV83" s="168"/>
      <c r="VIW83" s="167"/>
      <c r="VIX83" s="168"/>
      <c r="VIY83" s="168"/>
      <c r="VIZ83" s="168"/>
      <c r="VJA83" s="167"/>
      <c r="VJB83" s="168"/>
      <c r="VJC83" s="168"/>
      <c r="VJD83" s="168"/>
      <c r="VJE83" s="167"/>
      <c r="VJF83" s="168"/>
      <c r="VJG83" s="168"/>
      <c r="VJH83" s="168"/>
      <c r="VJI83" s="167"/>
      <c r="VJJ83" s="168"/>
      <c r="VJK83" s="168"/>
      <c r="VJL83" s="168"/>
      <c r="VJM83" s="167"/>
      <c r="VJN83" s="168"/>
      <c r="VJO83" s="168"/>
      <c r="VJP83" s="168"/>
      <c r="VJQ83" s="167"/>
      <c r="VJR83" s="168"/>
      <c r="VJS83" s="168"/>
      <c r="VJT83" s="168"/>
      <c r="VJU83" s="167"/>
      <c r="VJV83" s="168"/>
      <c r="VJW83" s="168"/>
      <c r="VJX83" s="168"/>
      <c r="VJY83" s="167"/>
      <c r="VJZ83" s="168"/>
      <c r="VKA83" s="168"/>
      <c r="VKB83" s="168"/>
      <c r="VKC83" s="167"/>
      <c r="VKD83" s="168"/>
      <c r="VKE83" s="168"/>
      <c r="VKF83" s="168"/>
      <c r="VKG83" s="167"/>
      <c r="VKH83" s="168"/>
      <c r="VKI83" s="168"/>
      <c r="VKJ83" s="168"/>
      <c r="VKK83" s="167"/>
      <c r="VKL83" s="168"/>
      <c r="VKM83" s="168"/>
      <c r="VKN83" s="168"/>
      <c r="VKO83" s="167"/>
      <c r="VKP83" s="168"/>
      <c r="VKQ83" s="168"/>
      <c r="VKR83" s="168"/>
      <c r="VKS83" s="167"/>
      <c r="VKT83" s="168"/>
      <c r="VKU83" s="168"/>
      <c r="VKV83" s="168"/>
      <c r="VKW83" s="167"/>
      <c r="VKX83" s="168"/>
      <c r="VKY83" s="168"/>
      <c r="VKZ83" s="168"/>
      <c r="VLA83" s="167"/>
      <c r="VLB83" s="168"/>
      <c r="VLC83" s="168"/>
      <c r="VLD83" s="168"/>
      <c r="VLE83" s="167"/>
      <c r="VLF83" s="168"/>
      <c r="VLG83" s="168"/>
      <c r="VLH83" s="168"/>
      <c r="VLI83" s="167"/>
      <c r="VLJ83" s="168"/>
      <c r="VLK83" s="168"/>
      <c r="VLL83" s="168"/>
      <c r="VLM83" s="167"/>
      <c r="VLN83" s="168"/>
      <c r="VLO83" s="168"/>
      <c r="VLP83" s="168"/>
      <c r="VLQ83" s="167"/>
      <c r="VLR83" s="168"/>
      <c r="VLS83" s="168"/>
      <c r="VLT83" s="168"/>
      <c r="VLU83" s="167"/>
      <c r="VLV83" s="168"/>
      <c r="VLW83" s="168"/>
      <c r="VLX83" s="168"/>
      <c r="VLY83" s="167"/>
      <c r="VLZ83" s="168"/>
      <c r="VMA83" s="168"/>
      <c r="VMB83" s="168"/>
      <c r="VMC83" s="167"/>
      <c r="VMD83" s="168"/>
      <c r="VME83" s="168"/>
      <c r="VMF83" s="168"/>
      <c r="VMG83" s="167"/>
      <c r="VMH83" s="168"/>
      <c r="VMI83" s="168"/>
      <c r="VMJ83" s="168"/>
      <c r="VMK83" s="167"/>
      <c r="VML83" s="168"/>
      <c r="VMM83" s="168"/>
      <c r="VMN83" s="168"/>
      <c r="VMO83" s="167"/>
      <c r="VMP83" s="168"/>
      <c r="VMQ83" s="168"/>
      <c r="VMR83" s="168"/>
      <c r="VMS83" s="167"/>
      <c r="VMT83" s="168"/>
      <c r="VMU83" s="168"/>
      <c r="VMV83" s="168"/>
      <c r="VMW83" s="167"/>
      <c r="VMX83" s="168"/>
      <c r="VMY83" s="168"/>
      <c r="VMZ83" s="168"/>
      <c r="VNA83" s="167"/>
      <c r="VNB83" s="168"/>
      <c r="VNC83" s="168"/>
      <c r="VND83" s="168"/>
      <c r="VNE83" s="167"/>
      <c r="VNF83" s="168"/>
      <c r="VNG83" s="168"/>
      <c r="VNH83" s="168"/>
      <c r="VNI83" s="167"/>
      <c r="VNJ83" s="168"/>
      <c r="VNK83" s="168"/>
      <c r="VNL83" s="168"/>
      <c r="VNM83" s="167"/>
      <c r="VNN83" s="168"/>
      <c r="VNO83" s="168"/>
      <c r="VNP83" s="168"/>
      <c r="VNQ83" s="167"/>
      <c r="VNR83" s="168"/>
      <c r="VNS83" s="168"/>
      <c r="VNT83" s="168"/>
      <c r="VNU83" s="167"/>
      <c r="VNV83" s="168"/>
      <c r="VNW83" s="168"/>
      <c r="VNX83" s="168"/>
      <c r="VNY83" s="167"/>
      <c r="VNZ83" s="168"/>
      <c r="VOA83" s="168"/>
      <c r="VOB83" s="168"/>
      <c r="VOC83" s="167"/>
      <c r="VOD83" s="168"/>
      <c r="VOE83" s="168"/>
      <c r="VOF83" s="168"/>
      <c r="VOG83" s="167"/>
      <c r="VOH83" s="168"/>
      <c r="VOI83" s="168"/>
      <c r="VOJ83" s="168"/>
      <c r="VOK83" s="167"/>
      <c r="VOL83" s="168"/>
      <c r="VOM83" s="168"/>
      <c r="VON83" s="168"/>
      <c r="VOO83" s="167"/>
      <c r="VOP83" s="168"/>
      <c r="VOQ83" s="168"/>
      <c r="VOR83" s="168"/>
      <c r="VOS83" s="167"/>
      <c r="VOT83" s="168"/>
      <c r="VOU83" s="168"/>
      <c r="VOV83" s="168"/>
      <c r="VOW83" s="167"/>
      <c r="VOX83" s="168"/>
      <c r="VOY83" s="168"/>
      <c r="VOZ83" s="168"/>
      <c r="VPA83" s="167"/>
      <c r="VPB83" s="168"/>
      <c r="VPC83" s="168"/>
      <c r="VPD83" s="168"/>
      <c r="VPE83" s="167"/>
      <c r="VPF83" s="168"/>
      <c r="VPG83" s="168"/>
      <c r="VPH83" s="168"/>
      <c r="VPI83" s="167"/>
      <c r="VPJ83" s="168"/>
      <c r="VPK83" s="168"/>
      <c r="VPL83" s="168"/>
      <c r="VPM83" s="167"/>
      <c r="VPN83" s="168"/>
      <c r="VPO83" s="168"/>
      <c r="VPP83" s="168"/>
      <c r="VPQ83" s="167"/>
      <c r="VPR83" s="168"/>
      <c r="VPS83" s="168"/>
      <c r="VPT83" s="168"/>
      <c r="VPU83" s="167"/>
      <c r="VPV83" s="168"/>
      <c r="VPW83" s="168"/>
      <c r="VPX83" s="168"/>
      <c r="VPY83" s="167"/>
      <c r="VPZ83" s="168"/>
      <c r="VQA83" s="168"/>
      <c r="VQB83" s="168"/>
      <c r="VQC83" s="167"/>
      <c r="VQD83" s="168"/>
      <c r="VQE83" s="168"/>
      <c r="VQF83" s="168"/>
      <c r="VQG83" s="167"/>
      <c r="VQH83" s="168"/>
      <c r="VQI83" s="168"/>
      <c r="VQJ83" s="168"/>
      <c r="VQK83" s="167"/>
      <c r="VQL83" s="168"/>
      <c r="VQM83" s="168"/>
      <c r="VQN83" s="168"/>
      <c r="VQO83" s="167"/>
      <c r="VQP83" s="168"/>
      <c r="VQQ83" s="168"/>
      <c r="VQR83" s="168"/>
      <c r="VQS83" s="167"/>
      <c r="VQT83" s="168"/>
      <c r="VQU83" s="168"/>
      <c r="VQV83" s="168"/>
      <c r="VQW83" s="167"/>
      <c r="VQX83" s="168"/>
      <c r="VQY83" s="168"/>
      <c r="VQZ83" s="168"/>
      <c r="VRA83" s="167"/>
      <c r="VRB83" s="168"/>
      <c r="VRC83" s="168"/>
      <c r="VRD83" s="168"/>
      <c r="VRE83" s="167"/>
      <c r="VRF83" s="168"/>
      <c r="VRG83" s="168"/>
      <c r="VRH83" s="168"/>
      <c r="VRI83" s="167"/>
      <c r="VRJ83" s="168"/>
      <c r="VRK83" s="168"/>
      <c r="VRL83" s="168"/>
      <c r="VRM83" s="167"/>
      <c r="VRN83" s="168"/>
      <c r="VRO83" s="168"/>
      <c r="VRP83" s="168"/>
      <c r="VRQ83" s="167"/>
      <c r="VRR83" s="168"/>
      <c r="VRS83" s="168"/>
      <c r="VRT83" s="168"/>
      <c r="VRU83" s="167"/>
      <c r="VRV83" s="168"/>
      <c r="VRW83" s="168"/>
      <c r="VRX83" s="168"/>
      <c r="VRY83" s="167"/>
      <c r="VRZ83" s="168"/>
      <c r="VSA83" s="168"/>
      <c r="VSB83" s="168"/>
      <c r="VSC83" s="167"/>
      <c r="VSD83" s="168"/>
      <c r="VSE83" s="168"/>
      <c r="VSF83" s="168"/>
      <c r="VSG83" s="167"/>
      <c r="VSH83" s="168"/>
      <c r="VSI83" s="168"/>
      <c r="VSJ83" s="168"/>
      <c r="VSK83" s="167"/>
      <c r="VSL83" s="168"/>
      <c r="VSM83" s="168"/>
      <c r="VSN83" s="168"/>
      <c r="VSO83" s="167"/>
      <c r="VSP83" s="168"/>
      <c r="VSQ83" s="168"/>
      <c r="VSR83" s="168"/>
      <c r="VSS83" s="167"/>
      <c r="VST83" s="168"/>
      <c r="VSU83" s="168"/>
      <c r="VSV83" s="168"/>
      <c r="VSW83" s="167"/>
      <c r="VSX83" s="168"/>
      <c r="VSY83" s="168"/>
      <c r="VSZ83" s="168"/>
      <c r="VTA83" s="167"/>
      <c r="VTB83" s="168"/>
      <c r="VTC83" s="168"/>
      <c r="VTD83" s="168"/>
      <c r="VTE83" s="167"/>
      <c r="VTF83" s="168"/>
      <c r="VTG83" s="168"/>
      <c r="VTH83" s="168"/>
      <c r="VTI83" s="167"/>
      <c r="VTJ83" s="168"/>
      <c r="VTK83" s="168"/>
      <c r="VTL83" s="168"/>
      <c r="VTM83" s="167"/>
      <c r="VTN83" s="168"/>
      <c r="VTO83" s="168"/>
      <c r="VTP83" s="168"/>
      <c r="VTQ83" s="167"/>
      <c r="VTR83" s="168"/>
      <c r="VTS83" s="168"/>
      <c r="VTT83" s="168"/>
      <c r="VTU83" s="167"/>
      <c r="VTV83" s="168"/>
      <c r="VTW83" s="168"/>
      <c r="VTX83" s="168"/>
      <c r="VTY83" s="167"/>
      <c r="VTZ83" s="168"/>
      <c r="VUA83" s="168"/>
      <c r="VUB83" s="168"/>
      <c r="VUC83" s="167"/>
      <c r="VUD83" s="168"/>
      <c r="VUE83" s="168"/>
      <c r="VUF83" s="168"/>
      <c r="VUG83" s="167"/>
      <c r="VUH83" s="168"/>
      <c r="VUI83" s="168"/>
      <c r="VUJ83" s="168"/>
      <c r="VUK83" s="167"/>
      <c r="VUL83" s="168"/>
      <c r="VUM83" s="168"/>
      <c r="VUN83" s="168"/>
      <c r="VUO83" s="167"/>
      <c r="VUP83" s="168"/>
      <c r="VUQ83" s="168"/>
      <c r="VUR83" s="168"/>
      <c r="VUS83" s="167"/>
      <c r="VUT83" s="168"/>
      <c r="VUU83" s="168"/>
      <c r="VUV83" s="168"/>
      <c r="VUW83" s="167"/>
      <c r="VUX83" s="168"/>
      <c r="VUY83" s="168"/>
      <c r="VUZ83" s="168"/>
      <c r="VVA83" s="167"/>
      <c r="VVB83" s="168"/>
      <c r="VVC83" s="168"/>
      <c r="VVD83" s="168"/>
      <c r="VVE83" s="167"/>
      <c r="VVF83" s="168"/>
      <c r="VVG83" s="168"/>
      <c r="VVH83" s="168"/>
      <c r="VVI83" s="167"/>
      <c r="VVJ83" s="168"/>
      <c r="VVK83" s="168"/>
      <c r="VVL83" s="168"/>
      <c r="VVM83" s="167"/>
      <c r="VVN83" s="168"/>
      <c r="VVO83" s="168"/>
      <c r="VVP83" s="168"/>
      <c r="VVQ83" s="167"/>
      <c r="VVR83" s="168"/>
      <c r="VVS83" s="168"/>
      <c r="VVT83" s="168"/>
      <c r="VVU83" s="167"/>
      <c r="VVV83" s="168"/>
      <c r="VVW83" s="168"/>
      <c r="VVX83" s="168"/>
      <c r="VVY83" s="167"/>
      <c r="VVZ83" s="168"/>
      <c r="VWA83" s="168"/>
      <c r="VWB83" s="168"/>
      <c r="VWC83" s="167"/>
      <c r="VWD83" s="168"/>
      <c r="VWE83" s="168"/>
      <c r="VWF83" s="168"/>
      <c r="VWG83" s="167"/>
      <c r="VWH83" s="168"/>
      <c r="VWI83" s="168"/>
      <c r="VWJ83" s="168"/>
      <c r="VWK83" s="167"/>
      <c r="VWL83" s="168"/>
      <c r="VWM83" s="168"/>
      <c r="VWN83" s="168"/>
      <c r="VWO83" s="167"/>
      <c r="VWP83" s="168"/>
      <c r="VWQ83" s="168"/>
      <c r="VWR83" s="168"/>
      <c r="VWS83" s="167"/>
      <c r="VWT83" s="168"/>
      <c r="VWU83" s="168"/>
      <c r="VWV83" s="168"/>
      <c r="VWW83" s="167"/>
      <c r="VWX83" s="168"/>
      <c r="VWY83" s="168"/>
      <c r="VWZ83" s="168"/>
      <c r="VXA83" s="167"/>
      <c r="VXB83" s="168"/>
      <c r="VXC83" s="168"/>
      <c r="VXD83" s="168"/>
      <c r="VXE83" s="167"/>
      <c r="VXF83" s="168"/>
      <c r="VXG83" s="168"/>
      <c r="VXH83" s="168"/>
      <c r="VXI83" s="167"/>
      <c r="VXJ83" s="168"/>
      <c r="VXK83" s="168"/>
      <c r="VXL83" s="168"/>
      <c r="VXM83" s="167"/>
      <c r="VXN83" s="168"/>
      <c r="VXO83" s="168"/>
      <c r="VXP83" s="168"/>
      <c r="VXQ83" s="167"/>
      <c r="VXR83" s="168"/>
      <c r="VXS83" s="168"/>
      <c r="VXT83" s="168"/>
      <c r="VXU83" s="167"/>
      <c r="VXV83" s="168"/>
      <c r="VXW83" s="168"/>
      <c r="VXX83" s="168"/>
      <c r="VXY83" s="167"/>
      <c r="VXZ83" s="168"/>
      <c r="VYA83" s="168"/>
      <c r="VYB83" s="168"/>
      <c r="VYC83" s="167"/>
      <c r="VYD83" s="168"/>
      <c r="VYE83" s="168"/>
      <c r="VYF83" s="168"/>
      <c r="VYG83" s="167"/>
      <c r="VYH83" s="168"/>
      <c r="VYI83" s="168"/>
      <c r="VYJ83" s="168"/>
      <c r="VYK83" s="167"/>
      <c r="VYL83" s="168"/>
      <c r="VYM83" s="168"/>
      <c r="VYN83" s="168"/>
      <c r="VYO83" s="167"/>
      <c r="VYP83" s="168"/>
      <c r="VYQ83" s="168"/>
      <c r="VYR83" s="168"/>
      <c r="VYS83" s="167"/>
      <c r="VYT83" s="168"/>
      <c r="VYU83" s="168"/>
      <c r="VYV83" s="168"/>
      <c r="VYW83" s="167"/>
      <c r="VYX83" s="168"/>
      <c r="VYY83" s="168"/>
      <c r="VYZ83" s="168"/>
      <c r="VZA83" s="167"/>
      <c r="VZB83" s="168"/>
      <c r="VZC83" s="168"/>
      <c r="VZD83" s="168"/>
      <c r="VZE83" s="167"/>
      <c r="VZF83" s="168"/>
      <c r="VZG83" s="168"/>
      <c r="VZH83" s="168"/>
      <c r="VZI83" s="167"/>
      <c r="VZJ83" s="168"/>
      <c r="VZK83" s="168"/>
      <c r="VZL83" s="168"/>
      <c r="VZM83" s="167"/>
      <c r="VZN83" s="168"/>
      <c r="VZO83" s="168"/>
      <c r="VZP83" s="168"/>
      <c r="VZQ83" s="167"/>
      <c r="VZR83" s="168"/>
      <c r="VZS83" s="168"/>
      <c r="VZT83" s="168"/>
      <c r="VZU83" s="167"/>
      <c r="VZV83" s="168"/>
      <c r="VZW83" s="168"/>
      <c r="VZX83" s="168"/>
      <c r="VZY83" s="167"/>
      <c r="VZZ83" s="168"/>
      <c r="WAA83" s="168"/>
      <c r="WAB83" s="168"/>
      <c r="WAC83" s="167"/>
      <c r="WAD83" s="168"/>
      <c r="WAE83" s="168"/>
      <c r="WAF83" s="168"/>
      <c r="WAG83" s="167"/>
      <c r="WAH83" s="168"/>
      <c r="WAI83" s="168"/>
      <c r="WAJ83" s="168"/>
      <c r="WAK83" s="167"/>
      <c r="WAL83" s="168"/>
      <c r="WAM83" s="168"/>
      <c r="WAN83" s="168"/>
      <c r="WAO83" s="167"/>
      <c r="WAP83" s="168"/>
      <c r="WAQ83" s="168"/>
      <c r="WAR83" s="168"/>
      <c r="WAS83" s="167"/>
      <c r="WAT83" s="168"/>
      <c r="WAU83" s="168"/>
      <c r="WAV83" s="168"/>
      <c r="WAW83" s="167"/>
      <c r="WAX83" s="168"/>
      <c r="WAY83" s="168"/>
      <c r="WAZ83" s="168"/>
      <c r="WBA83" s="167"/>
      <c r="WBB83" s="168"/>
      <c r="WBC83" s="168"/>
      <c r="WBD83" s="168"/>
      <c r="WBE83" s="167"/>
      <c r="WBF83" s="168"/>
      <c r="WBG83" s="168"/>
      <c r="WBH83" s="168"/>
      <c r="WBI83" s="167"/>
      <c r="WBJ83" s="168"/>
      <c r="WBK83" s="168"/>
      <c r="WBL83" s="168"/>
      <c r="WBM83" s="167"/>
      <c r="WBN83" s="168"/>
      <c r="WBO83" s="168"/>
      <c r="WBP83" s="168"/>
      <c r="WBQ83" s="167"/>
      <c r="WBR83" s="168"/>
      <c r="WBS83" s="168"/>
      <c r="WBT83" s="168"/>
      <c r="WBU83" s="167"/>
      <c r="WBV83" s="168"/>
      <c r="WBW83" s="168"/>
      <c r="WBX83" s="168"/>
      <c r="WBY83" s="167"/>
      <c r="WBZ83" s="168"/>
      <c r="WCA83" s="168"/>
      <c r="WCB83" s="168"/>
      <c r="WCC83" s="167"/>
      <c r="WCD83" s="168"/>
      <c r="WCE83" s="168"/>
      <c r="WCF83" s="168"/>
      <c r="WCG83" s="167"/>
      <c r="WCH83" s="168"/>
      <c r="WCI83" s="168"/>
      <c r="WCJ83" s="168"/>
      <c r="WCK83" s="167"/>
      <c r="WCL83" s="168"/>
      <c r="WCM83" s="168"/>
      <c r="WCN83" s="168"/>
      <c r="WCO83" s="167"/>
      <c r="WCP83" s="168"/>
      <c r="WCQ83" s="168"/>
      <c r="WCR83" s="168"/>
      <c r="WCS83" s="167"/>
      <c r="WCT83" s="168"/>
      <c r="WCU83" s="168"/>
      <c r="WCV83" s="168"/>
      <c r="WCW83" s="167"/>
      <c r="WCX83" s="168"/>
      <c r="WCY83" s="168"/>
      <c r="WCZ83" s="168"/>
      <c r="WDA83" s="167"/>
      <c r="WDB83" s="168"/>
      <c r="WDC83" s="168"/>
      <c r="WDD83" s="168"/>
      <c r="WDE83" s="167"/>
      <c r="WDF83" s="168"/>
      <c r="WDG83" s="168"/>
      <c r="WDH83" s="168"/>
      <c r="WDI83" s="167"/>
      <c r="WDJ83" s="168"/>
      <c r="WDK83" s="168"/>
      <c r="WDL83" s="168"/>
      <c r="WDM83" s="167"/>
      <c r="WDN83" s="168"/>
      <c r="WDO83" s="168"/>
      <c r="WDP83" s="168"/>
      <c r="WDQ83" s="167"/>
      <c r="WDR83" s="168"/>
      <c r="WDS83" s="168"/>
      <c r="WDT83" s="168"/>
      <c r="WDU83" s="167"/>
      <c r="WDV83" s="168"/>
      <c r="WDW83" s="168"/>
      <c r="WDX83" s="168"/>
      <c r="WDY83" s="167"/>
      <c r="WDZ83" s="168"/>
      <c r="WEA83" s="168"/>
      <c r="WEB83" s="168"/>
      <c r="WEC83" s="167"/>
      <c r="WED83" s="168"/>
      <c r="WEE83" s="168"/>
      <c r="WEF83" s="168"/>
      <c r="WEG83" s="167"/>
      <c r="WEH83" s="168"/>
      <c r="WEI83" s="168"/>
      <c r="WEJ83" s="168"/>
      <c r="WEK83" s="167"/>
      <c r="WEL83" s="168"/>
      <c r="WEM83" s="168"/>
      <c r="WEN83" s="168"/>
      <c r="WEO83" s="167"/>
      <c r="WEP83" s="168"/>
      <c r="WEQ83" s="168"/>
      <c r="WER83" s="168"/>
      <c r="WES83" s="167"/>
      <c r="WET83" s="168"/>
      <c r="WEU83" s="168"/>
      <c r="WEV83" s="168"/>
      <c r="WEW83" s="167"/>
      <c r="WEX83" s="168"/>
      <c r="WEY83" s="168"/>
      <c r="WEZ83" s="168"/>
      <c r="WFA83" s="167"/>
      <c r="WFB83" s="168"/>
      <c r="WFC83" s="168"/>
      <c r="WFD83" s="168"/>
      <c r="WFE83" s="167"/>
      <c r="WFF83" s="168"/>
      <c r="WFG83" s="168"/>
      <c r="WFH83" s="168"/>
      <c r="WFI83" s="167"/>
      <c r="WFJ83" s="168"/>
      <c r="WFK83" s="168"/>
      <c r="WFL83" s="168"/>
      <c r="WFM83" s="167"/>
      <c r="WFN83" s="168"/>
      <c r="WFO83" s="168"/>
      <c r="WFP83" s="168"/>
      <c r="WFQ83" s="167"/>
      <c r="WFR83" s="168"/>
      <c r="WFS83" s="168"/>
      <c r="WFT83" s="168"/>
      <c r="WFU83" s="167"/>
      <c r="WFV83" s="168"/>
      <c r="WFW83" s="168"/>
      <c r="WFX83" s="168"/>
      <c r="WFY83" s="167"/>
      <c r="WFZ83" s="168"/>
      <c r="WGA83" s="168"/>
      <c r="WGB83" s="168"/>
      <c r="WGC83" s="167"/>
      <c r="WGD83" s="168"/>
      <c r="WGE83" s="168"/>
      <c r="WGF83" s="168"/>
      <c r="WGG83" s="167"/>
      <c r="WGH83" s="168"/>
      <c r="WGI83" s="168"/>
      <c r="WGJ83" s="168"/>
      <c r="WGK83" s="167"/>
      <c r="WGL83" s="168"/>
      <c r="WGM83" s="168"/>
      <c r="WGN83" s="168"/>
      <c r="WGO83" s="167"/>
      <c r="WGP83" s="168"/>
      <c r="WGQ83" s="168"/>
      <c r="WGR83" s="168"/>
      <c r="WGS83" s="167"/>
      <c r="WGT83" s="168"/>
      <c r="WGU83" s="168"/>
      <c r="WGV83" s="168"/>
      <c r="WGW83" s="167"/>
      <c r="WGX83" s="168"/>
      <c r="WGY83" s="168"/>
      <c r="WGZ83" s="168"/>
      <c r="WHA83" s="167"/>
      <c r="WHB83" s="168"/>
      <c r="WHC83" s="168"/>
      <c r="WHD83" s="168"/>
      <c r="WHE83" s="167"/>
      <c r="WHF83" s="168"/>
      <c r="WHG83" s="168"/>
      <c r="WHH83" s="168"/>
      <c r="WHI83" s="167"/>
      <c r="WHJ83" s="168"/>
      <c r="WHK83" s="168"/>
      <c r="WHL83" s="168"/>
      <c r="WHM83" s="167"/>
      <c r="WHN83" s="168"/>
      <c r="WHO83" s="168"/>
      <c r="WHP83" s="168"/>
      <c r="WHQ83" s="167"/>
      <c r="WHR83" s="168"/>
      <c r="WHS83" s="168"/>
      <c r="WHT83" s="168"/>
      <c r="WHU83" s="167"/>
      <c r="WHV83" s="168"/>
      <c r="WHW83" s="168"/>
      <c r="WHX83" s="168"/>
      <c r="WHY83" s="167"/>
      <c r="WHZ83" s="168"/>
      <c r="WIA83" s="168"/>
      <c r="WIB83" s="168"/>
      <c r="WIC83" s="167"/>
      <c r="WID83" s="168"/>
      <c r="WIE83" s="168"/>
      <c r="WIF83" s="168"/>
      <c r="WIG83" s="167"/>
      <c r="WIH83" s="168"/>
      <c r="WII83" s="168"/>
      <c r="WIJ83" s="168"/>
      <c r="WIK83" s="167"/>
      <c r="WIL83" s="168"/>
      <c r="WIM83" s="168"/>
      <c r="WIN83" s="168"/>
      <c r="WIO83" s="167"/>
      <c r="WIP83" s="168"/>
      <c r="WIQ83" s="168"/>
      <c r="WIR83" s="168"/>
      <c r="WIS83" s="167"/>
      <c r="WIT83" s="168"/>
      <c r="WIU83" s="168"/>
      <c r="WIV83" s="168"/>
      <c r="WIW83" s="167"/>
      <c r="WIX83" s="168"/>
      <c r="WIY83" s="168"/>
      <c r="WIZ83" s="168"/>
      <c r="WJA83" s="167"/>
      <c r="WJB83" s="168"/>
      <c r="WJC83" s="168"/>
      <c r="WJD83" s="168"/>
      <c r="WJE83" s="167"/>
      <c r="WJF83" s="168"/>
      <c r="WJG83" s="168"/>
      <c r="WJH83" s="168"/>
      <c r="WJI83" s="167"/>
      <c r="WJJ83" s="168"/>
      <c r="WJK83" s="168"/>
      <c r="WJL83" s="168"/>
      <c r="WJM83" s="167"/>
      <c r="WJN83" s="168"/>
      <c r="WJO83" s="168"/>
      <c r="WJP83" s="168"/>
      <c r="WJQ83" s="167"/>
      <c r="WJR83" s="168"/>
      <c r="WJS83" s="168"/>
      <c r="WJT83" s="168"/>
      <c r="WJU83" s="167"/>
      <c r="WJV83" s="168"/>
      <c r="WJW83" s="168"/>
      <c r="WJX83" s="168"/>
      <c r="WJY83" s="167"/>
      <c r="WJZ83" s="168"/>
      <c r="WKA83" s="168"/>
      <c r="WKB83" s="168"/>
      <c r="WKC83" s="167"/>
      <c r="WKD83" s="168"/>
      <c r="WKE83" s="168"/>
      <c r="WKF83" s="168"/>
      <c r="WKG83" s="167"/>
      <c r="WKH83" s="168"/>
      <c r="WKI83" s="168"/>
      <c r="WKJ83" s="168"/>
      <c r="WKK83" s="167"/>
      <c r="WKL83" s="168"/>
      <c r="WKM83" s="168"/>
      <c r="WKN83" s="168"/>
      <c r="WKO83" s="167"/>
      <c r="WKP83" s="168"/>
      <c r="WKQ83" s="168"/>
      <c r="WKR83" s="168"/>
      <c r="WKS83" s="167"/>
      <c r="WKT83" s="168"/>
      <c r="WKU83" s="168"/>
      <c r="WKV83" s="168"/>
      <c r="WKW83" s="167"/>
      <c r="WKX83" s="168"/>
      <c r="WKY83" s="168"/>
      <c r="WKZ83" s="168"/>
      <c r="WLA83" s="167"/>
      <c r="WLB83" s="168"/>
      <c r="WLC83" s="168"/>
      <c r="WLD83" s="168"/>
      <c r="WLE83" s="167"/>
      <c r="WLF83" s="168"/>
      <c r="WLG83" s="168"/>
      <c r="WLH83" s="168"/>
      <c r="WLI83" s="167"/>
      <c r="WLJ83" s="168"/>
      <c r="WLK83" s="168"/>
      <c r="WLL83" s="168"/>
      <c r="WLM83" s="167"/>
      <c r="WLN83" s="168"/>
      <c r="WLO83" s="168"/>
      <c r="WLP83" s="168"/>
      <c r="WLQ83" s="167"/>
      <c r="WLR83" s="168"/>
      <c r="WLS83" s="168"/>
      <c r="WLT83" s="168"/>
      <c r="WLU83" s="167"/>
      <c r="WLV83" s="168"/>
      <c r="WLW83" s="168"/>
      <c r="WLX83" s="168"/>
      <c r="WLY83" s="167"/>
      <c r="WLZ83" s="168"/>
      <c r="WMA83" s="168"/>
      <c r="WMB83" s="168"/>
      <c r="WMC83" s="167"/>
      <c r="WMD83" s="168"/>
      <c r="WME83" s="168"/>
      <c r="WMF83" s="168"/>
      <c r="WMG83" s="167"/>
      <c r="WMH83" s="168"/>
      <c r="WMI83" s="168"/>
      <c r="WMJ83" s="168"/>
      <c r="WMK83" s="167"/>
      <c r="WML83" s="168"/>
      <c r="WMM83" s="168"/>
      <c r="WMN83" s="168"/>
      <c r="WMO83" s="167"/>
      <c r="WMP83" s="168"/>
      <c r="WMQ83" s="168"/>
      <c r="WMR83" s="168"/>
      <c r="WMS83" s="167"/>
      <c r="WMT83" s="168"/>
      <c r="WMU83" s="168"/>
      <c r="WMV83" s="168"/>
      <c r="WMW83" s="167"/>
      <c r="WMX83" s="168"/>
      <c r="WMY83" s="168"/>
      <c r="WMZ83" s="168"/>
      <c r="WNA83" s="167"/>
      <c r="WNB83" s="168"/>
      <c r="WNC83" s="168"/>
      <c r="WND83" s="168"/>
      <c r="WNE83" s="167"/>
      <c r="WNF83" s="168"/>
      <c r="WNG83" s="168"/>
      <c r="WNH83" s="168"/>
      <c r="WNI83" s="167"/>
      <c r="WNJ83" s="168"/>
      <c r="WNK83" s="168"/>
      <c r="WNL83" s="168"/>
      <c r="WNM83" s="167"/>
      <c r="WNN83" s="168"/>
      <c r="WNO83" s="168"/>
      <c r="WNP83" s="168"/>
      <c r="WNQ83" s="167"/>
      <c r="WNR83" s="168"/>
      <c r="WNS83" s="168"/>
      <c r="WNT83" s="168"/>
      <c r="WNU83" s="167"/>
      <c r="WNV83" s="168"/>
      <c r="WNW83" s="168"/>
      <c r="WNX83" s="168"/>
      <c r="WNY83" s="167"/>
      <c r="WNZ83" s="168"/>
      <c r="WOA83" s="168"/>
      <c r="WOB83" s="168"/>
      <c r="WOC83" s="167"/>
      <c r="WOD83" s="168"/>
      <c r="WOE83" s="168"/>
      <c r="WOF83" s="168"/>
      <c r="WOG83" s="167"/>
      <c r="WOH83" s="168"/>
      <c r="WOI83" s="168"/>
      <c r="WOJ83" s="168"/>
      <c r="WOK83" s="167"/>
      <c r="WOL83" s="168"/>
      <c r="WOM83" s="168"/>
      <c r="WON83" s="168"/>
      <c r="WOO83" s="167"/>
      <c r="WOP83" s="168"/>
      <c r="WOQ83" s="168"/>
      <c r="WOR83" s="168"/>
      <c r="WOS83" s="167"/>
      <c r="WOT83" s="168"/>
      <c r="WOU83" s="168"/>
      <c r="WOV83" s="168"/>
      <c r="WOW83" s="167"/>
      <c r="WOX83" s="168"/>
      <c r="WOY83" s="168"/>
      <c r="WOZ83" s="168"/>
      <c r="WPA83" s="167"/>
      <c r="WPB83" s="168"/>
      <c r="WPC83" s="168"/>
      <c r="WPD83" s="168"/>
      <c r="WPE83" s="167"/>
      <c r="WPF83" s="168"/>
      <c r="WPG83" s="168"/>
      <c r="WPH83" s="168"/>
      <c r="WPI83" s="167"/>
      <c r="WPJ83" s="168"/>
      <c r="WPK83" s="168"/>
      <c r="WPL83" s="168"/>
      <c r="WPM83" s="167"/>
      <c r="WPN83" s="168"/>
      <c r="WPO83" s="168"/>
      <c r="WPP83" s="168"/>
      <c r="WPQ83" s="167"/>
      <c r="WPR83" s="168"/>
      <c r="WPS83" s="168"/>
      <c r="WPT83" s="168"/>
      <c r="WPU83" s="167"/>
      <c r="WPV83" s="168"/>
      <c r="WPW83" s="168"/>
      <c r="WPX83" s="168"/>
      <c r="WPY83" s="167"/>
      <c r="WPZ83" s="168"/>
      <c r="WQA83" s="168"/>
      <c r="WQB83" s="168"/>
      <c r="WQC83" s="167"/>
      <c r="WQD83" s="168"/>
      <c r="WQE83" s="168"/>
      <c r="WQF83" s="168"/>
      <c r="WQG83" s="167"/>
      <c r="WQH83" s="168"/>
      <c r="WQI83" s="168"/>
      <c r="WQJ83" s="168"/>
      <c r="WQK83" s="167"/>
      <c r="WQL83" s="168"/>
      <c r="WQM83" s="168"/>
      <c r="WQN83" s="168"/>
      <c r="WQO83" s="167"/>
      <c r="WQP83" s="168"/>
      <c r="WQQ83" s="168"/>
      <c r="WQR83" s="168"/>
      <c r="WQS83" s="167"/>
      <c r="WQT83" s="168"/>
      <c r="WQU83" s="168"/>
      <c r="WQV83" s="168"/>
      <c r="WQW83" s="167"/>
      <c r="WQX83" s="168"/>
      <c r="WQY83" s="168"/>
      <c r="WQZ83" s="168"/>
      <c r="WRA83" s="167"/>
      <c r="WRB83" s="168"/>
      <c r="WRC83" s="168"/>
      <c r="WRD83" s="168"/>
      <c r="WRE83" s="167"/>
      <c r="WRF83" s="168"/>
      <c r="WRG83" s="168"/>
      <c r="WRH83" s="168"/>
      <c r="WRI83" s="167"/>
      <c r="WRJ83" s="168"/>
      <c r="WRK83" s="168"/>
      <c r="WRL83" s="168"/>
      <c r="WRM83" s="167"/>
      <c r="WRN83" s="168"/>
      <c r="WRO83" s="168"/>
      <c r="WRP83" s="168"/>
      <c r="WRQ83" s="167"/>
      <c r="WRR83" s="168"/>
      <c r="WRS83" s="168"/>
      <c r="WRT83" s="168"/>
      <c r="WRU83" s="167"/>
      <c r="WRV83" s="168"/>
      <c r="WRW83" s="168"/>
      <c r="WRX83" s="168"/>
      <c r="WRY83" s="167"/>
      <c r="WRZ83" s="168"/>
      <c r="WSA83" s="168"/>
      <c r="WSB83" s="168"/>
      <c r="WSC83" s="167"/>
      <c r="WSD83" s="168"/>
      <c r="WSE83" s="168"/>
      <c r="WSF83" s="168"/>
      <c r="WSG83" s="167"/>
      <c r="WSH83" s="168"/>
      <c r="WSI83" s="168"/>
      <c r="WSJ83" s="168"/>
      <c r="WSK83" s="167"/>
      <c r="WSL83" s="168"/>
      <c r="WSM83" s="168"/>
      <c r="WSN83" s="168"/>
      <c r="WSO83" s="167"/>
      <c r="WSP83" s="168"/>
      <c r="WSQ83" s="168"/>
      <c r="WSR83" s="168"/>
      <c r="WSS83" s="167"/>
      <c r="WST83" s="168"/>
      <c r="WSU83" s="168"/>
      <c r="WSV83" s="168"/>
      <c r="WSW83" s="167"/>
      <c r="WSX83" s="168"/>
      <c r="WSY83" s="168"/>
      <c r="WSZ83" s="168"/>
      <c r="WTA83" s="167"/>
      <c r="WTB83" s="168"/>
      <c r="WTC83" s="168"/>
      <c r="WTD83" s="168"/>
      <c r="WTE83" s="167"/>
      <c r="WTF83" s="168"/>
      <c r="WTG83" s="168"/>
      <c r="WTH83" s="168"/>
      <c r="WTI83" s="167"/>
      <c r="WTJ83" s="168"/>
      <c r="WTK83" s="168"/>
      <c r="WTL83" s="168"/>
      <c r="WTM83" s="167"/>
      <c r="WTN83" s="168"/>
      <c r="WTO83" s="168"/>
      <c r="WTP83" s="168"/>
      <c r="WTQ83" s="167"/>
      <c r="WTR83" s="168"/>
      <c r="WTS83" s="168"/>
      <c r="WTT83" s="168"/>
      <c r="WTU83" s="167"/>
      <c r="WTV83" s="168"/>
      <c r="WTW83" s="168"/>
      <c r="WTX83" s="168"/>
      <c r="WTY83" s="167"/>
      <c r="WTZ83" s="168"/>
      <c r="WUA83" s="168"/>
      <c r="WUB83" s="168"/>
      <c r="WUC83" s="167"/>
      <c r="WUD83" s="168"/>
      <c r="WUE83" s="168"/>
      <c r="WUF83" s="168"/>
      <c r="WUG83" s="167"/>
      <c r="WUH83" s="168"/>
      <c r="WUI83" s="168"/>
      <c r="WUJ83" s="168"/>
      <c r="WUK83" s="167"/>
      <c r="WUL83" s="168"/>
      <c r="WUM83" s="168"/>
      <c r="WUN83" s="168"/>
      <c r="WUO83" s="167"/>
      <c r="WUP83" s="168"/>
      <c r="WUQ83" s="168"/>
      <c r="WUR83" s="168"/>
      <c r="WUS83" s="167"/>
      <c r="WUT83" s="168"/>
      <c r="WUU83" s="168"/>
      <c r="WUV83" s="168"/>
      <c r="WUW83" s="167"/>
      <c r="WUX83" s="168"/>
      <c r="WUY83" s="168"/>
      <c r="WUZ83" s="168"/>
      <c r="WVA83" s="167"/>
      <c r="WVB83" s="168"/>
      <c r="WVC83" s="168"/>
      <c r="WVD83" s="168"/>
      <c r="WVE83" s="167"/>
      <c r="WVF83" s="168"/>
      <c r="WVG83" s="168"/>
      <c r="WVH83" s="168"/>
      <c r="WVI83" s="167"/>
      <c r="WVJ83" s="168"/>
      <c r="WVK83" s="168"/>
      <c r="WVL83" s="168"/>
      <c r="WVM83" s="167"/>
      <c r="WVN83" s="168"/>
      <c r="WVO83" s="168"/>
      <c r="WVP83" s="168"/>
      <c r="WVQ83" s="167"/>
      <c r="WVR83" s="168"/>
      <c r="WVS83" s="168"/>
      <c r="WVT83" s="168"/>
      <c r="WVU83" s="167"/>
      <c r="WVV83" s="168"/>
      <c r="WVW83" s="168"/>
      <c r="WVX83" s="168"/>
      <c r="WVY83" s="167"/>
      <c r="WVZ83" s="168"/>
      <c r="WWA83" s="168"/>
      <c r="WWB83" s="168"/>
      <c r="WWC83" s="167"/>
      <c r="WWD83" s="168"/>
      <c r="WWE83" s="168"/>
      <c r="WWF83" s="168"/>
      <c r="WWG83" s="167"/>
      <c r="WWH83" s="168"/>
      <c r="WWI83" s="168"/>
      <c r="WWJ83" s="168"/>
      <c r="WWK83" s="167"/>
      <c r="WWL83" s="168"/>
      <c r="WWM83" s="168"/>
      <c r="WWN83" s="168"/>
      <c r="WWO83" s="167"/>
      <c r="WWP83" s="168"/>
      <c r="WWQ83" s="168"/>
      <c r="WWR83" s="168"/>
      <c r="WWS83" s="167"/>
      <c r="WWT83" s="168"/>
      <c r="WWU83" s="168"/>
      <c r="WWV83" s="168"/>
      <c r="WWW83" s="167"/>
      <c r="WWX83" s="168"/>
      <c r="WWY83" s="168"/>
      <c r="WWZ83" s="168"/>
      <c r="WXA83" s="167"/>
      <c r="WXB83" s="168"/>
      <c r="WXC83" s="168"/>
      <c r="WXD83" s="168"/>
      <c r="WXE83" s="167"/>
      <c r="WXF83" s="168"/>
      <c r="WXG83" s="168"/>
      <c r="WXH83" s="168"/>
      <c r="WXI83" s="167"/>
      <c r="WXJ83" s="168"/>
      <c r="WXK83" s="168"/>
      <c r="WXL83" s="168"/>
      <c r="WXM83" s="167"/>
      <c r="WXN83" s="168"/>
      <c r="WXO83" s="168"/>
      <c r="WXP83" s="168"/>
      <c r="WXQ83" s="167"/>
      <c r="WXR83" s="168"/>
      <c r="WXS83" s="168"/>
      <c r="WXT83" s="168"/>
      <c r="WXU83" s="167"/>
      <c r="WXV83" s="168"/>
      <c r="WXW83" s="168"/>
      <c r="WXX83" s="168"/>
      <c r="WXY83" s="167"/>
      <c r="WXZ83" s="168"/>
      <c r="WYA83" s="168"/>
      <c r="WYB83" s="168"/>
      <c r="WYC83" s="167"/>
      <c r="WYD83" s="168"/>
      <c r="WYE83" s="168"/>
      <c r="WYF83" s="168"/>
      <c r="WYG83" s="167"/>
      <c r="WYH83" s="168"/>
      <c r="WYI83" s="168"/>
      <c r="WYJ83" s="168"/>
      <c r="WYK83" s="167"/>
      <c r="WYL83" s="168"/>
      <c r="WYM83" s="168"/>
      <c r="WYN83" s="168"/>
      <c r="WYO83" s="167"/>
      <c r="WYP83" s="168"/>
      <c r="WYQ83" s="168"/>
      <c r="WYR83" s="168"/>
      <c r="WYS83" s="167"/>
      <c r="WYT83" s="168"/>
      <c r="WYU83" s="168"/>
      <c r="WYV83" s="168"/>
      <c r="WYW83" s="167"/>
      <c r="WYX83" s="168"/>
      <c r="WYY83" s="168"/>
      <c r="WYZ83" s="168"/>
      <c r="WZA83" s="167"/>
      <c r="WZB83" s="168"/>
      <c r="WZC83" s="168"/>
      <c r="WZD83" s="168"/>
      <c r="WZE83" s="167"/>
      <c r="WZF83" s="168"/>
      <c r="WZG83" s="168"/>
      <c r="WZH83" s="168"/>
      <c r="WZI83" s="167"/>
      <c r="WZJ83" s="168"/>
      <c r="WZK83" s="168"/>
      <c r="WZL83" s="168"/>
      <c r="WZM83" s="167"/>
      <c r="WZN83" s="168"/>
      <c r="WZO83" s="168"/>
      <c r="WZP83" s="168"/>
      <c r="WZQ83" s="167"/>
      <c r="WZR83" s="168"/>
      <c r="WZS83" s="168"/>
      <c r="WZT83" s="168"/>
      <c r="WZU83" s="167"/>
      <c r="WZV83" s="168"/>
      <c r="WZW83" s="168"/>
      <c r="WZX83" s="168"/>
      <c r="WZY83" s="167"/>
      <c r="WZZ83" s="168"/>
      <c r="XAA83" s="168"/>
      <c r="XAB83" s="168"/>
      <c r="XAC83" s="167"/>
      <c r="XAD83" s="168"/>
      <c r="XAE83" s="168"/>
      <c r="XAF83" s="168"/>
      <c r="XAG83" s="167"/>
      <c r="XAH83" s="168"/>
      <c r="XAI83" s="168"/>
      <c r="XAJ83" s="168"/>
      <c r="XAK83" s="167"/>
      <c r="XAL83" s="168"/>
      <c r="XAM83" s="168"/>
      <c r="XAN83" s="168"/>
      <c r="XAO83" s="167"/>
      <c r="XAP83" s="168"/>
      <c r="XAQ83" s="168"/>
      <c r="XAR83" s="168"/>
      <c r="XAS83" s="167"/>
      <c r="XAT83" s="168"/>
      <c r="XAU83" s="168"/>
      <c r="XAV83" s="168"/>
      <c r="XAW83" s="167"/>
      <c r="XAX83" s="168"/>
      <c r="XAY83" s="168"/>
      <c r="XAZ83" s="168"/>
      <c r="XBA83" s="167"/>
      <c r="XBB83" s="168"/>
      <c r="XBC83" s="168"/>
      <c r="XBD83" s="168"/>
      <c r="XBE83" s="167"/>
      <c r="XBF83" s="168"/>
      <c r="XBG83" s="168"/>
      <c r="XBH83" s="168"/>
      <c r="XBI83" s="167"/>
      <c r="XBJ83" s="168"/>
      <c r="XBK83" s="168"/>
      <c r="XBL83" s="168"/>
      <c r="XBM83" s="167"/>
      <c r="XBN83" s="168"/>
      <c r="XBO83" s="168"/>
      <c r="XBP83" s="168"/>
      <c r="XBQ83" s="167"/>
      <c r="XBR83" s="168"/>
      <c r="XBS83" s="168"/>
      <c r="XBT83" s="168"/>
      <c r="XBU83" s="167"/>
      <c r="XBV83" s="168"/>
      <c r="XBW83" s="168"/>
      <c r="XBX83" s="168"/>
      <c r="XBY83" s="167"/>
      <c r="XBZ83" s="168"/>
      <c r="XCA83" s="168"/>
      <c r="XCB83" s="168"/>
      <c r="XCC83" s="167"/>
      <c r="XCD83" s="168"/>
      <c r="XCE83" s="168"/>
      <c r="XCF83" s="168"/>
      <c r="XCG83" s="167"/>
      <c r="XCH83" s="168"/>
      <c r="XCI83" s="168"/>
      <c r="XCJ83" s="168"/>
      <c r="XCK83" s="167"/>
      <c r="XCL83" s="168"/>
      <c r="XCM83" s="168"/>
      <c r="XCN83" s="168"/>
      <c r="XCO83" s="167"/>
      <c r="XCP83" s="168"/>
      <c r="XCQ83" s="168"/>
      <c r="XCR83" s="168"/>
      <c r="XCS83" s="167"/>
      <c r="XCT83" s="168"/>
      <c r="XCU83" s="168"/>
      <c r="XCV83" s="168"/>
      <c r="XCW83" s="167"/>
      <c r="XCX83" s="168"/>
      <c r="XCY83" s="168"/>
      <c r="XCZ83" s="168"/>
      <c r="XDA83" s="167"/>
      <c r="XDB83" s="168"/>
      <c r="XDC83" s="168"/>
      <c r="XDD83" s="168"/>
      <c r="XDE83" s="167"/>
      <c r="XDF83" s="168"/>
      <c r="XDG83" s="168"/>
      <c r="XDH83" s="168"/>
      <c r="XDI83" s="167"/>
      <c r="XDJ83" s="168"/>
      <c r="XDK83" s="168"/>
      <c r="XDL83" s="168"/>
      <c r="XDM83" s="167"/>
      <c r="XDN83" s="168"/>
      <c r="XDO83" s="168"/>
      <c r="XDP83" s="168"/>
      <c r="XDQ83" s="167"/>
      <c r="XDR83" s="168"/>
      <c r="XDS83" s="168"/>
      <c r="XDT83" s="168"/>
      <c r="XDU83" s="167"/>
      <c r="XDV83" s="168"/>
      <c r="XDW83" s="168"/>
      <c r="XDX83" s="168"/>
      <c r="XDY83" s="167"/>
      <c r="XDZ83" s="168"/>
      <c r="XEA83" s="168"/>
      <c r="XEB83" s="168"/>
      <c r="XEC83" s="167"/>
      <c r="XED83" s="168"/>
      <c r="XEE83" s="168"/>
      <c r="XEF83" s="168"/>
      <c r="XEG83" s="167"/>
      <c r="XEH83" s="168"/>
      <c r="XEI83" s="168"/>
      <c r="XEJ83" s="168"/>
      <c r="XEK83" s="167"/>
      <c r="XEL83" s="168"/>
      <c r="XEM83" s="168"/>
      <c r="XEN83" s="168"/>
      <c r="XEO83" s="167"/>
      <c r="XEP83" s="168"/>
      <c r="XEQ83" s="168"/>
      <c r="XER83" s="168"/>
      <c r="XES83" s="167"/>
      <c r="XET83" s="168"/>
      <c r="XEU83" s="168"/>
      <c r="XEV83" s="168"/>
      <c r="XEW83" s="167"/>
      <c r="XEX83" s="168"/>
      <c r="XEY83" s="168"/>
      <c r="XEZ83" s="168"/>
      <c r="XFA83" s="167"/>
      <c r="XFB83" s="168"/>
      <c r="XFC83" s="168"/>
      <c r="XFD83" s="168"/>
    </row>
    <row r="84" spans="1:16384" ht="8.1" customHeight="1">
      <c r="A84" s="177"/>
      <c r="B84" s="177"/>
      <c r="C84" s="177"/>
      <c r="D84" s="178"/>
      <c r="E84" s="179"/>
      <c r="F84" s="179"/>
      <c r="G84" s="179"/>
      <c r="H84" s="264"/>
      <c r="I84" s="177"/>
    </row>
    <row r="85" spans="1:16384" ht="8.1" customHeight="1">
      <c r="A85" s="180"/>
      <c r="B85" s="180"/>
      <c r="C85" s="180"/>
      <c r="D85" s="181"/>
      <c r="E85" s="164"/>
      <c r="F85" s="164"/>
      <c r="G85" s="164"/>
      <c r="H85" s="193"/>
      <c r="I85" s="164"/>
    </row>
    <row r="86" spans="1:16384" ht="15" customHeight="1">
      <c r="A86" s="164"/>
      <c r="B86" s="186" t="s">
        <v>514</v>
      </c>
      <c r="C86" s="186"/>
      <c r="D86" s="127">
        <v>2022</v>
      </c>
      <c r="E86" s="187">
        <f t="shared" ref="E86:E100" si="2">SUM(F86,G86,H86)</f>
        <v>18</v>
      </c>
      <c r="F86" s="185">
        <v>9</v>
      </c>
      <c r="G86" s="185">
        <v>2</v>
      </c>
      <c r="H86" s="185">
        <v>7</v>
      </c>
      <c r="I86" s="164"/>
      <c r="K86" s="266"/>
    </row>
    <row r="87" spans="1:16384" ht="15" customHeight="1">
      <c r="A87" s="164"/>
      <c r="B87" s="188" t="s">
        <v>515</v>
      </c>
      <c r="C87" s="188"/>
      <c r="D87" s="127">
        <v>2023</v>
      </c>
      <c r="E87" s="185" t="s">
        <v>432</v>
      </c>
      <c r="F87" s="185" t="s">
        <v>432</v>
      </c>
      <c r="G87" s="185" t="s">
        <v>432</v>
      </c>
      <c r="H87" s="185" t="s">
        <v>432</v>
      </c>
      <c r="I87" s="164"/>
      <c r="K87" s="266"/>
    </row>
    <row r="88" spans="1:16384" ht="15" customHeight="1">
      <c r="A88" s="164"/>
      <c r="B88" s="188"/>
      <c r="C88" s="188"/>
      <c r="D88" s="127">
        <v>2024</v>
      </c>
      <c r="E88" s="187">
        <f t="shared" si="2"/>
        <v>28</v>
      </c>
      <c r="F88" s="185">
        <v>15</v>
      </c>
      <c r="G88" s="185">
        <v>4</v>
      </c>
      <c r="H88" s="185">
        <v>9</v>
      </c>
      <c r="I88" s="164"/>
      <c r="K88" s="266"/>
    </row>
    <row r="89" spans="1:16384" ht="8.1" customHeight="1">
      <c r="A89" s="164"/>
      <c r="B89" s="188"/>
      <c r="C89" s="188"/>
      <c r="D89" s="127"/>
      <c r="E89" s="187"/>
      <c r="F89" s="185"/>
      <c r="G89" s="185"/>
      <c r="H89" s="185"/>
      <c r="I89" s="164"/>
      <c r="K89" s="266"/>
    </row>
    <row r="90" spans="1:16384" ht="15" customHeight="1">
      <c r="A90" s="164"/>
      <c r="B90" s="186" t="s">
        <v>516</v>
      </c>
      <c r="C90" s="188"/>
      <c r="D90" s="127">
        <v>2022</v>
      </c>
      <c r="E90" s="187">
        <f t="shared" si="2"/>
        <v>27</v>
      </c>
      <c r="F90" s="185">
        <v>14</v>
      </c>
      <c r="G90" s="185">
        <v>9</v>
      </c>
      <c r="H90" s="185">
        <v>4</v>
      </c>
      <c r="I90" s="164"/>
      <c r="K90" s="266"/>
    </row>
    <row r="91" spans="1:16384" ht="15" customHeight="1">
      <c r="A91" s="164"/>
      <c r="B91" s="188" t="s">
        <v>517</v>
      </c>
      <c r="C91" s="188"/>
      <c r="D91" s="127">
        <v>2023</v>
      </c>
      <c r="E91" s="187">
        <f t="shared" si="2"/>
        <v>5</v>
      </c>
      <c r="F91" s="185">
        <v>4</v>
      </c>
      <c r="G91" s="185" t="s">
        <v>432</v>
      </c>
      <c r="H91" s="185">
        <v>1</v>
      </c>
      <c r="I91" s="164"/>
      <c r="K91" s="266"/>
    </row>
    <row r="92" spans="1:16384" ht="15" customHeight="1">
      <c r="A92" s="164"/>
      <c r="B92" s="188"/>
      <c r="C92" s="188"/>
      <c r="D92" s="127">
        <v>2024</v>
      </c>
      <c r="E92" s="187">
        <f t="shared" si="2"/>
        <v>38</v>
      </c>
      <c r="F92" s="185">
        <v>12</v>
      </c>
      <c r="G92" s="185">
        <v>11</v>
      </c>
      <c r="H92" s="185">
        <v>15</v>
      </c>
      <c r="I92" s="164"/>
      <c r="K92" s="266"/>
    </row>
    <row r="93" spans="1:16384" ht="8.1" customHeight="1">
      <c r="A93" s="164"/>
      <c r="B93" s="188"/>
      <c r="C93" s="188"/>
      <c r="D93" s="127"/>
      <c r="E93" s="187"/>
      <c r="F93" s="185"/>
      <c r="G93" s="185"/>
      <c r="H93" s="185"/>
      <c r="I93" s="164"/>
      <c r="K93" s="266"/>
    </row>
    <row r="94" spans="1:16384" ht="15" customHeight="1">
      <c r="A94" s="164"/>
      <c r="B94" s="186" t="s">
        <v>518</v>
      </c>
      <c r="C94" s="186"/>
      <c r="D94" s="127">
        <v>2022</v>
      </c>
      <c r="E94" s="187">
        <f t="shared" si="2"/>
        <v>2165</v>
      </c>
      <c r="F94" s="185">
        <v>504</v>
      </c>
      <c r="G94" s="185">
        <v>241</v>
      </c>
      <c r="H94" s="185">
        <v>1420</v>
      </c>
      <c r="I94" s="164"/>
      <c r="K94" s="266"/>
    </row>
    <row r="95" spans="1:16384" ht="15" customHeight="1">
      <c r="A95" s="164"/>
      <c r="B95" s="188" t="s">
        <v>277</v>
      </c>
      <c r="C95" s="188"/>
      <c r="D95" s="127">
        <v>2023</v>
      </c>
      <c r="E95" s="187">
        <f t="shared" si="2"/>
        <v>1670</v>
      </c>
      <c r="F95" s="185">
        <v>608</v>
      </c>
      <c r="G95" s="185">
        <v>120</v>
      </c>
      <c r="H95" s="185">
        <v>942</v>
      </c>
      <c r="I95" s="164"/>
    </row>
    <row r="96" spans="1:16384" ht="15" customHeight="1">
      <c r="A96" s="164"/>
      <c r="B96" s="188"/>
      <c r="C96" s="188"/>
      <c r="D96" s="127">
        <v>2024</v>
      </c>
      <c r="E96" s="187">
        <f t="shared" si="2"/>
        <v>1334</v>
      </c>
      <c r="F96" s="185">
        <v>569</v>
      </c>
      <c r="G96" s="185">
        <v>180</v>
      </c>
      <c r="H96" s="185">
        <v>585</v>
      </c>
      <c r="I96" s="164"/>
    </row>
    <row r="97" spans="1:11" ht="8.1" customHeight="1">
      <c r="A97" s="164"/>
      <c r="B97" s="188"/>
      <c r="C97" s="188"/>
      <c r="D97" s="127"/>
      <c r="E97" s="187"/>
      <c r="F97" s="185"/>
      <c r="G97" s="185"/>
      <c r="H97" s="185"/>
      <c r="I97" s="164"/>
      <c r="K97" s="266"/>
    </row>
    <row r="98" spans="1:11" ht="15" customHeight="1">
      <c r="A98" s="164"/>
      <c r="B98" s="186" t="s">
        <v>519</v>
      </c>
      <c r="C98" s="186"/>
      <c r="D98" s="127">
        <v>2022</v>
      </c>
      <c r="E98" s="187">
        <f t="shared" si="2"/>
        <v>21918</v>
      </c>
      <c r="F98" s="185">
        <v>2643</v>
      </c>
      <c r="G98" s="185">
        <v>2088</v>
      </c>
      <c r="H98" s="185">
        <v>17187</v>
      </c>
      <c r="I98" s="164"/>
      <c r="K98" s="266"/>
    </row>
    <row r="99" spans="1:11" ht="15" customHeight="1">
      <c r="A99" s="164"/>
      <c r="B99" s="188" t="s">
        <v>520</v>
      </c>
      <c r="C99" s="188"/>
      <c r="D99" s="127">
        <v>2023</v>
      </c>
      <c r="E99" s="187">
        <f t="shared" si="2"/>
        <v>30906</v>
      </c>
      <c r="F99" s="185">
        <v>3707</v>
      </c>
      <c r="G99" s="185">
        <v>1800</v>
      </c>
      <c r="H99" s="185">
        <v>25399</v>
      </c>
      <c r="I99" s="164"/>
    </row>
    <row r="100" spans="1:11" ht="15" customHeight="1">
      <c r="A100" s="164"/>
      <c r="B100" s="188"/>
      <c r="C100" s="188"/>
      <c r="D100" s="127">
        <v>2024</v>
      </c>
      <c r="E100" s="187">
        <f t="shared" si="2"/>
        <v>29345</v>
      </c>
      <c r="F100" s="185">
        <v>3855</v>
      </c>
      <c r="G100" s="185">
        <v>1670</v>
      </c>
      <c r="H100" s="185">
        <v>23820</v>
      </c>
      <c r="I100" s="164"/>
    </row>
    <row r="101" spans="1:11" ht="8.1" customHeight="1" thickBot="1">
      <c r="A101" s="194"/>
      <c r="B101" s="194"/>
      <c r="C101" s="194"/>
      <c r="D101" s="267"/>
      <c r="E101" s="194"/>
      <c r="F101" s="194"/>
      <c r="G101" s="194"/>
      <c r="H101" s="196"/>
      <c r="I101" s="194"/>
    </row>
    <row r="102" spans="1:11" ht="15" customHeight="1">
      <c r="I102" s="201" t="s">
        <v>238</v>
      </c>
    </row>
    <row r="103" spans="1:11" ht="14.1" customHeight="1">
      <c r="I103" s="268" t="s">
        <v>227</v>
      </c>
    </row>
    <row r="104" spans="1:11" ht="18">
      <c r="A104" s="269"/>
      <c r="B104" s="270"/>
      <c r="C104" s="270"/>
      <c r="D104" s="156"/>
      <c r="E104" s="270"/>
      <c r="F104" s="270"/>
      <c r="G104" s="270"/>
      <c r="H104" s="154"/>
    </row>
    <row r="105" spans="1:11" ht="13.5" customHeight="1">
      <c r="B105" s="271"/>
    </row>
    <row r="106" spans="1:11" ht="11.45" customHeight="1"/>
  </sheetData>
  <printOptions horizontalCentered="1"/>
  <pageMargins left="0.51181102362204722" right="0.51181102362204722" top="0.74803149606299213" bottom="0.51181102362204722" header="0.31496062992125984" footer="0.31496062992125984"/>
  <pageSetup paperSize="9" scale="80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646EA44-730E-47AF-9CEE-B15E89CE4CA3}">
  <sheetPr>
    <tabColor rgb="FF92D050"/>
  </sheetPr>
  <dimension ref="A1:P80"/>
  <sheetViews>
    <sheetView showGridLines="0" view="pageBreakPreview" zoomScale="70" zoomScaleNormal="96" zoomScaleSheetLayoutView="70" workbookViewId="0">
      <pane xSplit="3" ySplit="12" topLeftCell="D13" activePane="bottomRight" state="frozen"/>
      <selection activeCell="E33" sqref="E33"/>
      <selection pane="topRight" activeCell="E33" sqref="E33"/>
      <selection pane="bottomLeft" activeCell="E33" sqref="E33"/>
      <selection pane="bottomRight" activeCell="B6" sqref="B6"/>
    </sheetView>
  </sheetViews>
  <sheetFormatPr defaultColWidth="10.6640625" defaultRowHeight="13.5"/>
  <cols>
    <col min="1" max="1" width="2" style="98" customWidth="1"/>
    <col min="2" max="2" width="15" style="98" customWidth="1"/>
    <col min="3" max="4" width="16.33203125" style="98" customWidth="1"/>
    <col min="5" max="5" width="29.33203125" style="151" customWidth="1"/>
    <col min="6" max="6" width="2.33203125" style="151" customWidth="1"/>
    <col min="7" max="7" width="23.5" style="151" customWidth="1"/>
    <col min="8" max="8" width="2.33203125" style="151" customWidth="1"/>
    <col min="9" max="9" width="23.5" style="151" customWidth="1"/>
    <col min="10" max="10" width="2.33203125" style="151" customWidth="1"/>
    <col min="11" max="11" width="2" style="98" customWidth="1"/>
    <col min="12" max="16384" width="10.6640625" style="98"/>
  </cols>
  <sheetData>
    <row r="1" spans="1:16" ht="15">
      <c r="J1" s="69" t="s">
        <v>0</v>
      </c>
    </row>
    <row r="2" spans="1:16" ht="15">
      <c r="J2" s="70" t="s">
        <v>1</v>
      </c>
    </row>
    <row r="5" spans="1:16" s="81" customFormat="1" ht="16.5" customHeight="1">
      <c r="A5" s="272"/>
      <c r="B5" s="272" t="s">
        <v>248</v>
      </c>
      <c r="C5" s="273" t="s">
        <v>521</v>
      </c>
      <c r="E5" s="83"/>
      <c r="F5" s="83"/>
      <c r="G5" s="83"/>
      <c r="H5" s="83"/>
      <c r="I5" s="83"/>
      <c r="J5" s="83"/>
    </row>
    <row r="6" spans="1:16" s="81" customFormat="1" ht="16.5" customHeight="1">
      <c r="A6" s="274"/>
      <c r="B6" s="274" t="s">
        <v>249</v>
      </c>
      <c r="C6" s="275" t="s">
        <v>522</v>
      </c>
      <c r="E6" s="83"/>
      <c r="F6" s="83"/>
      <c r="G6" s="83"/>
      <c r="H6" s="83"/>
      <c r="I6" s="83"/>
      <c r="J6" s="83"/>
    </row>
    <row r="7" spans="1:16" s="81" customFormat="1" ht="16.5" customHeight="1">
      <c r="A7" s="274"/>
      <c r="B7" s="274"/>
      <c r="C7" s="276"/>
      <c r="E7" s="83"/>
      <c r="F7" s="83"/>
      <c r="G7" s="83"/>
      <c r="H7" s="83"/>
      <c r="I7" s="83"/>
      <c r="J7" s="83"/>
    </row>
    <row r="8" spans="1:16" ht="8.1" customHeight="1" thickBot="1">
      <c r="A8" s="277"/>
      <c r="B8" s="277"/>
      <c r="C8" s="277"/>
      <c r="D8" s="277"/>
      <c r="E8" s="278"/>
      <c r="F8" s="278"/>
      <c r="G8" s="278"/>
      <c r="H8" s="278"/>
      <c r="I8" s="278"/>
      <c r="J8" s="279"/>
    </row>
    <row r="9" spans="1:16" ht="5.0999999999999996" customHeight="1" thickTop="1">
      <c r="A9" s="280"/>
      <c r="B9" s="846" t="s">
        <v>3</v>
      </c>
      <c r="C9" s="846"/>
      <c r="D9" s="848" t="s">
        <v>460</v>
      </c>
      <c r="E9" s="850" t="s">
        <v>368</v>
      </c>
      <c r="F9" s="281"/>
      <c r="G9" s="850" t="s">
        <v>523</v>
      </c>
      <c r="H9" s="113"/>
      <c r="I9" s="850" t="s">
        <v>372</v>
      </c>
      <c r="J9" s="113"/>
      <c r="P9" s="282"/>
    </row>
    <row r="10" spans="1:16" ht="27.75" customHeight="1">
      <c r="A10" s="280"/>
      <c r="B10" s="847"/>
      <c r="C10" s="847"/>
      <c r="D10" s="849"/>
      <c r="E10" s="851"/>
      <c r="F10" s="281"/>
      <c r="G10" s="851"/>
      <c r="H10" s="113"/>
      <c r="I10" s="851"/>
      <c r="J10" s="113"/>
    </row>
    <row r="11" spans="1:16" s="118" customFormat="1" ht="15" customHeight="1">
      <c r="A11" s="283"/>
      <c r="B11" s="284" t="s">
        <v>5</v>
      </c>
      <c r="C11" s="283"/>
      <c r="D11" s="285" t="s">
        <v>461</v>
      </c>
      <c r="E11" s="286" t="s">
        <v>369</v>
      </c>
      <c r="F11" s="287"/>
      <c r="G11" s="852" t="s">
        <v>371</v>
      </c>
      <c r="H11" s="288"/>
      <c r="I11" s="852" t="s">
        <v>373</v>
      </c>
      <c r="J11" s="286"/>
    </row>
    <row r="12" spans="1:16" s="118" customFormat="1" ht="14.25" customHeight="1">
      <c r="A12" s="289"/>
      <c r="B12" s="289"/>
      <c r="C12" s="289"/>
      <c r="D12" s="290"/>
      <c r="E12" s="117" t="s">
        <v>370</v>
      </c>
      <c r="F12" s="108"/>
      <c r="G12" s="853"/>
      <c r="H12" s="291"/>
      <c r="I12" s="853"/>
      <c r="J12" s="117"/>
    </row>
    <row r="13" spans="1:16" ht="8.1" customHeight="1">
      <c r="A13" s="292"/>
      <c r="B13" s="292"/>
      <c r="C13" s="292"/>
      <c r="D13" s="293"/>
      <c r="E13" s="294"/>
      <c r="F13" s="295"/>
      <c r="G13" s="294"/>
      <c r="H13" s="295"/>
      <c r="I13" s="294"/>
      <c r="J13" s="294"/>
      <c r="L13" s="81"/>
      <c r="M13" s="81"/>
      <c r="N13" s="81"/>
    </row>
    <row r="14" spans="1:16" ht="18" customHeight="1">
      <c r="A14" s="126"/>
      <c r="B14" s="123" t="s">
        <v>463</v>
      </c>
      <c r="C14" s="126"/>
      <c r="D14" s="121">
        <v>2022</v>
      </c>
      <c r="E14" s="296">
        <f>SUM(E18,E22,E26,E30,E34,E38,E42,E46,E50,E54,E58,E62,E66,E70,)</f>
        <v>156</v>
      </c>
      <c r="F14" s="296"/>
      <c r="G14" s="296">
        <f>SUM(G18,G22,G26,G30,G34,G38,G42,G46,G50,G54,G58,G62,G66,G70,)</f>
        <v>805</v>
      </c>
      <c r="H14" s="296"/>
      <c r="I14" s="296">
        <f>SUM(I18,I22,I26,I30,I34,I38,I42,I46,I50,I54,I58,I62,I66,I70,)</f>
        <v>543</v>
      </c>
      <c r="J14" s="297"/>
      <c r="L14" s="81"/>
      <c r="M14" s="81"/>
      <c r="N14" s="81"/>
    </row>
    <row r="15" spans="1:16" ht="18" customHeight="1">
      <c r="A15" s="126"/>
      <c r="B15" s="126"/>
      <c r="C15" s="126"/>
      <c r="D15" s="121">
        <v>2023</v>
      </c>
      <c r="E15" s="296">
        <f>SUM(E19,E23,E27,E31,E35,E39,E43,E47,E51,E55,E59,E63,E67,E71,)</f>
        <v>157</v>
      </c>
      <c r="F15" s="296"/>
      <c r="G15" s="296">
        <f>SUM(G19,G23,G27,G31,G35,G39,G43,G47,G51,G55,G59,G63,G67,G71,)</f>
        <v>807</v>
      </c>
      <c r="H15" s="296"/>
      <c r="I15" s="296">
        <f>SUM(I19,I23,I27,I31,I35,I39,I43,I47,I51,I55,I59,I63,I67,I71,)</f>
        <v>633</v>
      </c>
      <c r="J15" s="281"/>
      <c r="L15" s="81"/>
      <c r="M15" s="81"/>
      <c r="N15" s="81"/>
    </row>
    <row r="16" spans="1:16" ht="18" customHeight="1">
      <c r="A16" s="126"/>
      <c r="B16" s="126"/>
      <c r="C16" s="126"/>
      <c r="D16" s="121">
        <v>2024</v>
      </c>
      <c r="E16" s="296">
        <f>SUM(E20,E24,E28,E32,E36,E40,E44,E48,E52,E56,E60,E64,E68,E72,)</f>
        <v>157</v>
      </c>
      <c r="F16" s="296"/>
      <c r="G16" s="296">
        <f>SUM(G20,G24,G28,G32,G36,G40,G44,G48,G52,G56,G60,G64,G68,G72,)</f>
        <v>808</v>
      </c>
      <c r="H16" s="296"/>
      <c r="I16" s="296">
        <f>SUM(I20,I24,I28,I32,I36,I40,I44,I48,I52,I56,I60,I64,I68,I72,)</f>
        <v>605</v>
      </c>
      <c r="J16" s="281"/>
      <c r="L16" s="81"/>
      <c r="M16" s="81"/>
      <c r="N16" s="81"/>
    </row>
    <row r="17" spans="1:14" ht="8.1" customHeight="1">
      <c r="A17" s="126"/>
      <c r="B17" s="126"/>
      <c r="C17" s="126"/>
      <c r="D17" s="127"/>
      <c r="E17" s="298"/>
      <c r="F17" s="298"/>
      <c r="G17" s="298"/>
      <c r="H17" s="298"/>
      <c r="I17" s="298"/>
      <c r="L17" s="81"/>
      <c r="M17" s="81"/>
      <c r="N17" s="81"/>
    </row>
    <row r="18" spans="1:14" ht="18" customHeight="1">
      <c r="A18" s="75"/>
      <c r="B18" s="74" t="s">
        <v>6</v>
      </c>
      <c r="C18" s="299"/>
      <c r="D18" s="127">
        <v>2022</v>
      </c>
      <c r="E18" s="298">
        <f>13</f>
        <v>13</v>
      </c>
      <c r="F18" s="298"/>
      <c r="G18" s="300">
        <v>102</v>
      </c>
      <c r="H18" s="300"/>
      <c r="I18" s="300">
        <v>75</v>
      </c>
      <c r="L18" s="81"/>
      <c r="M18" s="81"/>
      <c r="N18" s="81"/>
    </row>
    <row r="19" spans="1:14" ht="18" customHeight="1">
      <c r="A19" s="75"/>
      <c r="B19" s="76"/>
      <c r="C19" s="299"/>
      <c r="D19" s="127">
        <v>2023</v>
      </c>
      <c r="E19" s="298">
        <v>13</v>
      </c>
      <c r="F19" s="298"/>
      <c r="G19" s="300">
        <v>102</v>
      </c>
      <c r="H19" s="300"/>
      <c r="I19" s="300">
        <v>65</v>
      </c>
      <c r="L19" s="81"/>
      <c r="M19" s="81"/>
      <c r="N19" s="81"/>
    </row>
    <row r="20" spans="1:14" ht="18" customHeight="1">
      <c r="A20" s="75"/>
      <c r="B20" s="76"/>
      <c r="C20" s="299"/>
      <c r="D20" s="127">
        <v>2024</v>
      </c>
      <c r="E20" s="298">
        <v>13</v>
      </c>
      <c r="F20" s="298"/>
      <c r="G20" s="300">
        <v>102</v>
      </c>
      <c r="H20" s="300"/>
      <c r="I20" s="300">
        <v>65</v>
      </c>
      <c r="L20" s="81"/>
      <c r="M20" s="81"/>
      <c r="N20" s="81"/>
    </row>
    <row r="21" spans="1:14" ht="8.1" customHeight="1">
      <c r="A21" s="75"/>
      <c r="B21" s="76"/>
      <c r="C21" s="299"/>
      <c r="D21" s="127"/>
      <c r="E21" s="298"/>
      <c r="F21" s="298"/>
      <c r="G21" s="300"/>
      <c r="H21" s="300"/>
      <c r="I21" s="300"/>
      <c r="L21" s="81"/>
      <c r="M21" s="81"/>
      <c r="N21" s="81"/>
    </row>
    <row r="22" spans="1:14" ht="18" customHeight="1">
      <c r="A22" s="77"/>
      <c r="B22" s="78" t="s">
        <v>7</v>
      </c>
      <c r="C22" s="301"/>
      <c r="D22" s="127">
        <v>2022</v>
      </c>
      <c r="E22" s="298">
        <f>11</f>
        <v>11</v>
      </c>
      <c r="F22" s="298"/>
      <c r="G22" s="300">
        <f>56</f>
        <v>56</v>
      </c>
      <c r="H22" s="300"/>
      <c r="I22" s="300">
        <v>40</v>
      </c>
      <c r="J22" s="302"/>
      <c r="L22" s="81"/>
      <c r="M22" s="81"/>
      <c r="N22" s="81"/>
    </row>
    <row r="23" spans="1:14" ht="18" customHeight="1">
      <c r="A23" s="77"/>
      <c r="B23" s="78"/>
      <c r="C23" s="301"/>
      <c r="D23" s="127">
        <v>2023</v>
      </c>
      <c r="E23" s="298">
        <v>11</v>
      </c>
      <c r="F23" s="298"/>
      <c r="G23" s="300">
        <v>56</v>
      </c>
      <c r="H23" s="300"/>
      <c r="I23" s="300">
        <v>51</v>
      </c>
      <c r="L23" s="81"/>
      <c r="M23" s="81"/>
      <c r="N23" s="81"/>
    </row>
    <row r="24" spans="1:14" ht="18" customHeight="1">
      <c r="A24" s="77"/>
      <c r="B24" s="78"/>
      <c r="C24" s="301"/>
      <c r="D24" s="127">
        <v>2024</v>
      </c>
      <c r="E24" s="298">
        <v>11</v>
      </c>
      <c r="F24" s="298"/>
      <c r="G24" s="300">
        <v>56</v>
      </c>
      <c r="H24" s="300"/>
      <c r="I24" s="300">
        <v>51</v>
      </c>
      <c r="L24" s="81"/>
      <c r="M24" s="81"/>
      <c r="N24" s="81"/>
    </row>
    <row r="25" spans="1:14" ht="8.1" customHeight="1">
      <c r="A25" s="129"/>
      <c r="B25" s="78"/>
      <c r="C25" s="136"/>
      <c r="D25" s="127"/>
      <c r="E25" s="298"/>
      <c r="F25" s="298"/>
      <c r="G25" s="300"/>
      <c r="H25" s="300"/>
      <c r="I25" s="300"/>
      <c r="L25" s="81"/>
      <c r="M25" s="81"/>
      <c r="N25" s="81"/>
    </row>
    <row r="26" spans="1:14" ht="18" customHeight="1">
      <c r="A26" s="77"/>
      <c r="B26" s="78" t="s">
        <v>8</v>
      </c>
      <c r="C26" s="301"/>
      <c r="D26" s="127">
        <v>2022</v>
      </c>
      <c r="E26" s="298">
        <f>10</f>
        <v>10</v>
      </c>
      <c r="F26" s="298"/>
      <c r="G26" s="300">
        <v>57</v>
      </c>
      <c r="H26" s="300"/>
      <c r="I26" s="300">
        <v>40</v>
      </c>
      <c r="J26" s="302"/>
      <c r="L26" s="81"/>
      <c r="M26" s="81"/>
      <c r="N26" s="81"/>
    </row>
    <row r="27" spans="1:14" ht="18" customHeight="1">
      <c r="A27" s="77"/>
      <c r="B27" s="78"/>
      <c r="C27" s="301"/>
      <c r="D27" s="127">
        <v>2023</v>
      </c>
      <c r="E27" s="298">
        <v>10</v>
      </c>
      <c r="F27" s="298"/>
      <c r="G27" s="300">
        <v>57</v>
      </c>
      <c r="H27" s="300"/>
      <c r="I27" s="300">
        <v>40</v>
      </c>
      <c r="L27" s="81"/>
      <c r="M27" s="81"/>
      <c r="N27" s="81"/>
    </row>
    <row r="28" spans="1:14" ht="18" customHeight="1">
      <c r="A28" s="77"/>
      <c r="B28" s="78"/>
      <c r="C28" s="301"/>
      <c r="D28" s="127">
        <v>2024</v>
      </c>
      <c r="E28" s="298">
        <v>10</v>
      </c>
      <c r="F28" s="298"/>
      <c r="G28" s="300">
        <v>57</v>
      </c>
      <c r="H28" s="300"/>
      <c r="I28" s="300">
        <v>40</v>
      </c>
      <c r="L28" s="81"/>
      <c r="M28" s="81"/>
      <c r="N28" s="81"/>
    </row>
    <row r="29" spans="1:14" ht="8.1" customHeight="1">
      <c r="A29" s="131"/>
      <c r="B29" s="78"/>
      <c r="C29" s="303"/>
      <c r="D29" s="127"/>
      <c r="E29" s="298"/>
      <c r="F29" s="298"/>
      <c r="G29" s="300"/>
      <c r="H29" s="300"/>
      <c r="I29" s="300"/>
      <c r="L29" s="81"/>
      <c r="M29" s="81"/>
      <c r="N29" s="81"/>
    </row>
    <row r="30" spans="1:14" ht="18" customHeight="1">
      <c r="A30" s="77"/>
      <c r="B30" s="78" t="s">
        <v>9</v>
      </c>
      <c r="C30" s="301"/>
      <c r="D30" s="127">
        <v>2022</v>
      </c>
      <c r="E30" s="298">
        <f>3</f>
        <v>3</v>
      </c>
      <c r="F30" s="298"/>
      <c r="G30" s="300">
        <f>36</f>
        <v>36</v>
      </c>
      <c r="H30" s="300"/>
      <c r="I30" s="300">
        <v>12</v>
      </c>
      <c r="J30" s="302"/>
      <c r="L30" s="81"/>
      <c r="M30" s="81"/>
      <c r="N30" s="81"/>
    </row>
    <row r="31" spans="1:14" ht="18" customHeight="1">
      <c r="A31" s="77"/>
      <c r="B31" s="78"/>
      <c r="C31" s="301"/>
      <c r="D31" s="127">
        <v>2023</v>
      </c>
      <c r="E31" s="298">
        <v>3</v>
      </c>
      <c r="F31" s="298"/>
      <c r="G31" s="300">
        <v>36</v>
      </c>
      <c r="H31" s="300"/>
      <c r="I31" s="300">
        <v>17</v>
      </c>
      <c r="L31" s="81"/>
      <c r="M31" s="81"/>
      <c r="N31" s="81"/>
    </row>
    <row r="32" spans="1:14" ht="18" customHeight="1">
      <c r="A32" s="77"/>
      <c r="B32" s="78"/>
      <c r="C32" s="301"/>
      <c r="D32" s="127">
        <v>2024</v>
      </c>
      <c r="E32" s="298">
        <v>3</v>
      </c>
      <c r="F32" s="298"/>
      <c r="G32" s="300">
        <v>36</v>
      </c>
      <c r="H32" s="300"/>
      <c r="I32" s="300">
        <v>17</v>
      </c>
      <c r="L32" s="81"/>
      <c r="M32" s="81"/>
      <c r="N32" s="81"/>
    </row>
    <row r="33" spans="1:14" ht="8.1" customHeight="1">
      <c r="A33" s="77"/>
      <c r="B33" s="78"/>
      <c r="C33" s="301"/>
      <c r="D33" s="127"/>
      <c r="E33" s="298"/>
      <c r="F33" s="298"/>
      <c r="G33" s="300"/>
      <c r="H33" s="300"/>
      <c r="I33" s="300"/>
      <c r="L33" s="81"/>
      <c r="M33" s="81"/>
      <c r="N33" s="81"/>
    </row>
    <row r="34" spans="1:14" ht="18" customHeight="1">
      <c r="A34" s="77"/>
      <c r="B34" s="78" t="s">
        <v>10</v>
      </c>
      <c r="C34" s="301"/>
      <c r="D34" s="127">
        <v>2022</v>
      </c>
      <c r="E34" s="298">
        <f>8</f>
        <v>8</v>
      </c>
      <c r="F34" s="298"/>
      <c r="G34" s="300">
        <f>51</f>
        <v>51</v>
      </c>
      <c r="H34" s="300"/>
      <c r="I34" s="300">
        <v>29</v>
      </c>
      <c r="J34" s="302"/>
      <c r="L34" s="81"/>
      <c r="M34" s="81"/>
      <c r="N34" s="81"/>
    </row>
    <row r="35" spans="1:14" ht="18" customHeight="1">
      <c r="A35" s="77"/>
      <c r="B35" s="78"/>
      <c r="C35" s="301"/>
      <c r="D35" s="127">
        <v>2023</v>
      </c>
      <c r="E35" s="298">
        <v>8</v>
      </c>
      <c r="F35" s="298"/>
      <c r="G35" s="300">
        <v>51</v>
      </c>
      <c r="H35" s="300"/>
      <c r="I35" s="300">
        <v>31</v>
      </c>
      <c r="L35" s="81"/>
      <c r="M35" s="81"/>
      <c r="N35" s="81"/>
    </row>
    <row r="36" spans="1:14" ht="18" customHeight="1">
      <c r="A36" s="77"/>
      <c r="B36" s="78"/>
      <c r="C36" s="301"/>
      <c r="D36" s="127">
        <v>2024</v>
      </c>
      <c r="E36" s="298">
        <v>8</v>
      </c>
      <c r="F36" s="298"/>
      <c r="G36" s="300">
        <v>51</v>
      </c>
      <c r="H36" s="300"/>
      <c r="I36" s="300">
        <v>35</v>
      </c>
      <c r="L36" s="81"/>
      <c r="M36" s="81"/>
      <c r="N36" s="81"/>
    </row>
    <row r="37" spans="1:14" ht="8.1" customHeight="1">
      <c r="A37" s="77"/>
      <c r="B37" s="78"/>
      <c r="C37" s="301"/>
      <c r="D37" s="127"/>
      <c r="E37" s="298"/>
      <c r="F37" s="298"/>
      <c r="G37" s="300"/>
      <c r="H37" s="300"/>
      <c r="I37" s="300"/>
      <c r="L37" s="81"/>
      <c r="M37" s="81"/>
      <c r="N37" s="81"/>
    </row>
    <row r="38" spans="1:14" ht="18" customHeight="1">
      <c r="A38" s="77"/>
      <c r="B38" s="78" t="s">
        <v>11</v>
      </c>
      <c r="C38" s="301"/>
      <c r="D38" s="127">
        <v>2022</v>
      </c>
      <c r="E38" s="298">
        <f>11</f>
        <v>11</v>
      </c>
      <c r="F38" s="298"/>
      <c r="G38" s="300">
        <v>63</v>
      </c>
      <c r="H38" s="300"/>
      <c r="I38" s="300">
        <v>51</v>
      </c>
      <c r="J38" s="302"/>
      <c r="L38" s="81"/>
      <c r="M38" s="81"/>
      <c r="N38" s="81"/>
    </row>
    <row r="39" spans="1:14" ht="14.1" customHeight="1">
      <c r="A39" s="77"/>
      <c r="B39" s="78"/>
      <c r="C39" s="301"/>
      <c r="D39" s="127">
        <v>2023</v>
      </c>
      <c r="E39" s="298">
        <v>11</v>
      </c>
      <c r="F39" s="298"/>
      <c r="G39" s="300">
        <v>64</v>
      </c>
      <c r="H39" s="300"/>
      <c r="I39" s="300">
        <v>60</v>
      </c>
      <c r="L39" s="81"/>
      <c r="M39" s="81"/>
      <c r="N39" s="81"/>
    </row>
    <row r="40" spans="1:14" ht="14.1" customHeight="1">
      <c r="A40" s="77"/>
      <c r="B40" s="78"/>
      <c r="C40" s="301"/>
      <c r="D40" s="127">
        <v>2024</v>
      </c>
      <c r="E40" s="298">
        <v>11</v>
      </c>
      <c r="F40" s="298"/>
      <c r="G40" s="300">
        <v>64</v>
      </c>
      <c r="H40" s="300"/>
      <c r="I40" s="300">
        <v>60</v>
      </c>
      <c r="L40" s="81"/>
      <c r="M40" s="81"/>
      <c r="N40" s="81"/>
    </row>
    <row r="41" spans="1:14" ht="8.1" customHeight="1">
      <c r="A41" s="77"/>
      <c r="B41" s="78"/>
      <c r="C41" s="301"/>
      <c r="D41" s="127"/>
      <c r="E41" s="298"/>
      <c r="F41" s="298"/>
      <c r="G41" s="300"/>
      <c r="H41" s="300"/>
      <c r="I41" s="300"/>
      <c r="L41" s="81"/>
      <c r="M41" s="81"/>
      <c r="N41" s="81"/>
    </row>
    <row r="42" spans="1:14" ht="18" customHeight="1">
      <c r="A42" s="77"/>
      <c r="B42" s="78" t="s">
        <v>14</v>
      </c>
      <c r="C42" s="301"/>
      <c r="D42" s="127">
        <v>2022</v>
      </c>
      <c r="E42" s="298">
        <f>5</f>
        <v>5</v>
      </c>
      <c r="F42" s="298"/>
      <c r="G42" s="300">
        <v>37</v>
      </c>
      <c r="H42" s="300"/>
      <c r="I42" s="300">
        <v>35</v>
      </c>
      <c r="L42" s="81"/>
      <c r="M42" s="81"/>
      <c r="N42" s="81"/>
    </row>
    <row r="43" spans="1:14" ht="14.1" customHeight="1">
      <c r="A43" s="77"/>
      <c r="B43" s="78"/>
      <c r="C43" s="301"/>
      <c r="D43" s="127">
        <v>2023</v>
      </c>
      <c r="E43" s="298">
        <v>5</v>
      </c>
      <c r="F43" s="298"/>
      <c r="G43" s="300">
        <v>36</v>
      </c>
      <c r="H43" s="300"/>
      <c r="I43" s="300">
        <v>57</v>
      </c>
      <c r="L43" s="81"/>
      <c r="M43" s="81"/>
      <c r="N43" s="81"/>
    </row>
    <row r="44" spans="1:14" ht="14.1" customHeight="1">
      <c r="A44" s="77"/>
      <c r="B44" s="78"/>
      <c r="C44" s="301"/>
      <c r="D44" s="127">
        <v>2024</v>
      </c>
      <c r="E44" s="298">
        <v>5</v>
      </c>
      <c r="F44" s="298"/>
      <c r="G44" s="300">
        <v>36</v>
      </c>
      <c r="H44" s="300"/>
      <c r="I44" s="300">
        <v>41</v>
      </c>
      <c r="L44" s="81"/>
      <c r="M44" s="81"/>
      <c r="N44" s="81"/>
    </row>
    <row r="45" spans="1:14" ht="8.1" customHeight="1">
      <c r="A45" s="77"/>
      <c r="B45" s="78"/>
      <c r="C45" s="301"/>
      <c r="D45" s="127"/>
      <c r="E45" s="298"/>
      <c r="F45" s="298"/>
      <c r="G45" s="300"/>
      <c r="H45" s="300"/>
      <c r="I45" s="300"/>
      <c r="L45" s="81"/>
      <c r="M45" s="81"/>
      <c r="N45" s="81"/>
    </row>
    <row r="46" spans="1:14" ht="18" customHeight="1">
      <c r="A46" s="77"/>
      <c r="B46" s="78" t="s">
        <v>12</v>
      </c>
      <c r="C46" s="301"/>
      <c r="D46" s="127">
        <v>2022</v>
      </c>
      <c r="E46" s="298">
        <v>15</v>
      </c>
      <c r="F46" s="298"/>
      <c r="G46" s="300">
        <v>107</v>
      </c>
      <c r="H46" s="300"/>
      <c r="I46" s="300">
        <v>39</v>
      </c>
      <c r="J46" s="302"/>
      <c r="L46" s="81"/>
      <c r="M46" s="81"/>
      <c r="N46" s="81"/>
    </row>
    <row r="47" spans="1:14" ht="15" customHeight="1">
      <c r="A47" s="77"/>
      <c r="B47" s="78"/>
      <c r="C47" s="301"/>
      <c r="D47" s="127">
        <v>2023</v>
      </c>
      <c r="E47" s="298">
        <v>16</v>
      </c>
      <c r="F47" s="298"/>
      <c r="G47" s="300">
        <v>106</v>
      </c>
      <c r="H47" s="300"/>
      <c r="I47" s="300">
        <v>63</v>
      </c>
      <c r="L47" s="81"/>
      <c r="M47" s="81"/>
      <c r="N47" s="81"/>
    </row>
    <row r="48" spans="1:14" ht="15" customHeight="1">
      <c r="A48" s="77"/>
      <c r="B48" s="78"/>
      <c r="C48" s="301"/>
      <c r="D48" s="127">
        <v>2024</v>
      </c>
      <c r="E48" s="298">
        <v>16</v>
      </c>
      <c r="F48" s="298"/>
      <c r="G48" s="300">
        <v>106</v>
      </c>
      <c r="H48" s="300"/>
      <c r="I48" s="300">
        <v>63</v>
      </c>
      <c r="L48" s="81"/>
      <c r="M48" s="81"/>
      <c r="N48" s="81"/>
    </row>
    <row r="49" spans="1:14" ht="8.1" customHeight="1">
      <c r="A49" s="77"/>
      <c r="B49" s="78"/>
      <c r="C49" s="301"/>
      <c r="D49" s="127"/>
      <c r="E49" s="298"/>
      <c r="F49" s="298"/>
      <c r="G49" s="300"/>
      <c r="H49" s="300"/>
      <c r="I49" s="300"/>
      <c r="L49" s="81"/>
      <c r="M49" s="81"/>
      <c r="N49" s="81"/>
    </row>
    <row r="50" spans="1:14" ht="18" customHeight="1">
      <c r="A50" s="77"/>
      <c r="B50" s="78" t="s">
        <v>13</v>
      </c>
      <c r="C50" s="301"/>
      <c r="D50" s="127">
        <v>2022</v>
      </c>
      <c r="E50" s="298">
        <f>3</f>
        <v>3</v>
      </c>
      <c r="F50" s="298"/>
      <c r="G50" s="300">
        <f>8</f>
        <v>8</v>
      </c>
      <c r="H50" s="300"/>
      <c r="I50" s="300">
        <v>5</v>
      </c>
      <c r="J50" s="302"/>
      <c r="L50" s="81"/>
      <c r="M50" s="81"/>
      <c r="N50" s="81"/>
    </row>
    <row r="51" spans="1:14" ht="14.1" customHeight="1">
      <c r="A51" s="77"/>
      <c r="B51" s="78"/>
      <c r="C51" s="301"/>
      <c r="D51" s="127">
        <v>2023</v>
      </c>
      <c r="E51" s="298">
        <v>3</v>
      </c>
      <c r="F51" s="298"/>
      <c r="G51" s="300">
        <v>8</v>
      </c>
      <c r="H51" s="300"/>
      <c r="I51" s="300">
        <v>5</v>
      </c>
      <c r="L51" s="81"/>
      <c r="M51" s="81"/>
      <c r="N51" s="81"/>
    </row>
    <row r="52" spans="1:14" ht="14.1" customHeight="1">
      <c r="A52" s="77"/>
      <c r="B52" s="78"/>
      <c r="C52" s="301"/>
      <c r="D52" s="127">
        <v>2024</v>
      </c>
      <c r="E52" s="298">
        <v>3</v>
      </c>
      <c r="F52" s="298"/>
      <c r="G52" s="300">
        <v>8</v>
      </c>
      <c r="H52" s="300"/>
      <c r="I52" s="300">
        <v>5</v>
      </c>
      <c r="L52" s="81"/>
      <c r="M52" s="81"/>
      <c r="N52" s="81"/>
    </row>
    <row r="53" spans="1:14" ht="8.1" customHeight="1">
      <c r="A53" s="77"/>
      <c r="B53" s="78"/>
      <c r="C53" s="301"/>
      <c r="D53" s="127"/>
      <c r="E53" s="298"/>
      <c r="F53" s="298"/>
      <c r="G53" s="300"/>
      <c r="H53" s="300"/>
      <c r="I53" s="300"/>
      <c r="L53" s="81"/>
      <c r="M53" s="81"/>
      <c r="N53" s="81"/>
    </row>
    <row r="54" spans="1:14" ht="18" customHeight="1">
      <c r="A54" s="133"/>
      <c r="B54" s="134" t="s">
        <v>17</v>
      </c>
      <c r="C54" s="304"/>
      <c r="D54" s="127">
        <v>2022</v>
      </c>
      <c r="E54" s="298">
        <f>16</f>
        <v>16</v>
      </c>
      <c r="F54" s="298"/>
      <c r="G54" s="300">
        <f>80</f>
        <v>80</v>
      </c>
      <c r="H54" s="300"/>
      <c r="I54" s="300">
        <v>57</v>
      </c>
      <c r="L54" s="81"/>
      <c r="M54" s="81"/>
      <c r="N54" s="81"/>
    </row>
    <row r="55" spans="1:14" ht="14.1" customHeight="1">
      <c r="A55" s="133"/>
      <c r="B55" s="134"/>
      <c r="C55" s="304"/>
      <c r="D55" s="127">
        <v>2023</v>
      </c>
      <c r="E55" s="298">
        <v>16</v>
      </c>
      <c r="F55" s="298"/>
      <c r="G55" s="300">
        <v>81</v>
      </c>
      <c r="H55" s="300"/>
      <c r="I55" s="300">
        <v>96</v>
      </c>
      <c r="L55" s="81"/>
      <c r="M55" s="81"/>
      <c r="N55" s="81"/>
    </row>
    <row r="56" spans="1:14" ht="14.1" customHeight="1">
      <c r="A56" s="133"/>
      <c r="B56" s="134"/>
      <c r="C56" s="304"/>
      <c r="D56" s="127">
        <v>2024</v>
      </c>
      <c r="E56" s="300">
        <v>16</v>
      </c>
      <c r="F56" s="298"/>
      <c r="G56" s="300">
        <v>81</v>
      </c>
      <c r="H56" s="300"/>
      <c r="I56" s="300">
        <v>78</v>
      </c>
      <c r="L56" s="81"/>
      <c r="M56" s="81"/>
      <c r="N56" s="81"/>
    </row>
    <row r="57" spans="1:14" ht="8.1" customHeight="1">
      <c r="A57" s="129"/>
      <c r="B57" s="134"/>
      <c r="C57" s="136"/>
      <c r="D57" s="127"/>
      <c r="E57" s="298"/>
      <c r="F57" s="298"/>
      <c r="G57" s="300"/>
      <c r="H57" s="300"/>
      <c r="I57" s="300"/>
    </row>
    <row r="58" spans="1:14" ht="18" customHeight="1">
      <c r="A58" s="133"/>
      <c r="B58" s="134" t="s">
        <v>18</v>
      </c>
      <c r="C58" s="304"/>
      <c r="D58" s="127">
        <v>2022</v>
      </c>
      <c r="E58" s="298">
        <v>7</v>
      </c>
      <c r="F58" s="298"/>
      <c r="G58" s="300">
        <v>34</v>
      </c>
      <c r="H58" s="300"/>
      <c r="I58" s="300">
        <v>28</v>
      </c>
      <c r="J58" s="302"/>
    </row>
    <row r="59" spans="1:14" ht="14.1" customHeight="1">
      <c r="A59" s="133"/>
      <c r="B59" s="134"/>
      <c r="C59" s="304"/>
      <c r="D59" s="127">
        <v>2023</v>
      </c>
      <c r="E59" s="298">
        <v>7</v>
      </c>
      <c r="F59" s="298"/>
      <c r="G59" s="300">
        <v>36</v>
      </c>
      <c r="H59" s="300"/>
      <c r="I59" s="300">
        <v>32</v>
      </c>
    </row>
    <row r="60" spans="1:14" ht="14.1" customHeight="1">
      <c r="A60" s="133"/>
      <c r="B60" s="134"/>
      <c r="C60" s="304"/>
      <c r="D60" s="127">
        <v>2024</v>
      </c>
      <c r="E60" s="298">
        <v>7</v>
      </c>
      <c r="F60" s="298"/>
      <c r="G60" s="300">
        <v>36</v>
      </c>
      <c r="H60" s="300"/>
      <c r="I60" s="300">
        <v>32</v>
      </c>
    </row>
    <row r="61" spans="1:14" ht="8.1" customHeight="1">
      <c r="A61" s="129"/>
      <c r="B61" s="134"/>
      <c r="C61" s="136"/>
      <c r="D61" s="127"/>
      <c r="E61" s="298"/>
      <c r="F61" s="298"/>
      <c r="G61" s="300"/>
      <c r="H61" s="300"/>
      <c r="I61" s="300"/>
    </row>
    <row r="62" spans="1:14" ht="18" customHeight="1">
      <c r="A62" s="133"/>
      <c r="B62" s="134" t="s">
        <v>524</v>
      </c>
      <c r="C62" s="304"/>
      <c r="D62" s="127">
        <v>2022</v>
      </c>
      <c r="E62" s="298">
        <v>20</v>
      </c>
      <c r="F62" s="298"/>
      <c r="G62" s="300">
        <v>65</v>
      </c>
      <c r="H62" s="300"/>
      <c r="I62" s="300">
        <v>64</v>
      </c>
      <c r="J62" s="302"/>
    </row>
    <row r="63" spans="1:14" ht="12.95" customHeight="1">
      <c r="A63" s="133"/>
      <c r="B63" s="134"/>
      <c r="C63" s="304"/>
      <c r="D63" s="127">
        <v>2023</v>
      </c>
      <c r="E63" s="298">
        <v>20</v>
      </c>
      <c r="F63" s="298"/>
      <c r="G63" s="300">
        <v>64</v>
      </c>
      <c r="H63" s="300"/>
      <c r="I63" s="300">
        <v>69</v>
      </c>
    </row>
    <row r="64" spans="1:14" ht="12.95" customHeight="1">
      <c r="A64" s="133"/>
      <c r="B64" s="134"/>
      <c r="C64" s="304"/>
      <c r="D64" s="127">
        <v>2024</v>
      </c>
      <c r="E64" s="298">
        <v>20</v>
      </c>
      <c r="F64" s="298"/>
      <c r="G64" s="300">
        <v>65</v>
      </c>
      <c r="H64" s="300"/>
      <c r="I64" s="300">
        <v>69</v>
      </c>
    </row>
    <row r="65" spans="1:10" ht="8.1" customHeight="1">
      <c r="A65" s="129"/>
      <c r="B65" s="134"/>
      <c r="C65" s="136"/>
      <c r="D65" s="127"/>
      <c r="E65" s="298"/>
      <c r="F65" s="298"/>
      <c r="G65" s="300"/>
      <c r="H65" s="300"/>
      <c r="I65" s="300"/>
    </row>
    <row r="66" spans="1:10" ht="18" customHeight="1">
      <c r="A66" s="77"/>
      <c r="B66" s="78" t="s">
        <v>16</v>
      </c>
      <c r="C66" s="301"/>
      <c r="D66" s="127">
        <v>2022</v>
      </c>
      <c r="E66" s="298">
        <f>28</f>
        <v>28</v>
      </c>
      <c r="F66" s="298"/>
      <c r="G66" s="300">
        <f>82</f>
        <v>82</v>
      </c>
      <c r="H66" s="300"/>
      <c r="I66" s="300">
        <v>37</v>
      </c>
      <c r="J66" s="302"/>
    </row>
    <row r="67" spans="1:10" ht="12.95" customHeight="1">
      <c r="A67" s="77"/>
      <c r="B67" s="78"/>
      <c r="C67" s="301"/>
      <c r="D67" s="127">
        <v>2023</v>
      </c>
      <c r="E67" s="298">
        <v>28</v>
      </c>
      <c r="F67" s="298"/>
      <c r="G67" s="300">
        <v>85</v>
      </c>
      <c r="H67" s="300"/>
      <c r="I67" s="300">
        <v>27</v>
      </c>
    </row>
    <row r="68" spans="1:10" ht="12.95" customHeight="1">
      <c r="A68" s="77"/>
      <c r="B68" s="78"/>
      <c r="C68" s="301"/>
      <c r="D68" s="127">
        <v>2024</v>
      </c>
      <c r="E68" s="298">
        <v>28</v>
      </c>
      <c r="F68" s="298"/>
      <c r="G68" s="300">
        <v>85</v>
      </c>
      <c r="H68" s="300"/>
      <c r="I68" s="300">
        <v>29</v>
      </c>
    </row>
    <row r="69" spans="1:10" ht="8.1" customHeight="1">
      <c r="A69" s="129"/>
      <c r="B69" s="78"/>
      <c r="C69" s="136"/>
      <c r="D69" s="127"/>
      <c r="E69" s="298"/>
      <c r="F69" s="298"/>
      <c r="G69" s="300"/>
      <c r="H69" s="300"/>
      <c r="I69" s="300"/>
    </row>
    <row r="70" spans="1:10" ht="18" customHeight="1">
      <c r="A70" s="129"/>
      <c r="B70" s="78" t="s">
        <v>525</v>
      </c>
      <c r="C70" s="136"/>
      <c r="D70" s="127">
        <v>2022</v>
      </c>
      <c r="E70" s="298">
        <v>6</v>
      </c>
      <c r="F70" s="298"/>
      <c r="G70" s="300">
        <v>27</v>
      </c>
      <c r="H70" s="300"/>
      <c r="I70" s="300">
        <v>31</v>
      </c>
    </row>
    <row r="71" spans="1:10" ht="12.95" customHeight="1">
      <c r="A71" s="129"/>
      <c r="B71" s="130"/>
      <c r="C71" s="136"/>
      <c r="D71" s="127">
        <v>2023</v>
      </c>
      <c r="E71" s="298">
        <v>6</v>
      </c>
      <c r="F71" s="298"/>
      <c r="G71" s="298">
        <v>25</v>
      </c>
      <c r="H71" s="298"/>
      <c r="I71" s="298">
        <v>20</v>
      </c>
    </row>
    <row r="72" spans="1:10">
      <c r="A72" s="129"/>
      <c r="B72" s="130"/>
      <c r="C72" s="136"/>
      <c r="D72" s="127">
        <v>2024</v>
      </c>
      <c r="E72" s="298">
        <v>6</v>
      </c>
      <c r="F72" s="298"/>
      <c r="G72" s="300">
        <v>25</v>
      </c>
      <c r="H72" s="298"/>
      <c r="I72" s="298">
        <v>20</v>
      </c>
    </row>
    <row r="73" spans="1:10" ht="8.1" customHeight="1" thickBot="1">
      <c r="A73" s="305"/>
      <c r="B73" s="305"/>
      <c r="C73" s="305"/>
      <c r="D73" s="306"/>
      <c r="E73" s="307"/>
      <c r="F73" s="307"/>
      <c r="G73" s="307"/>
      <c r="H73" s="307"/>
      <c r="I73" s="307"/>
      <c r="J73" s="307"/>
    </row>
    <row r="74" spans="1:10" ht="16.5" customHeight="1">
      <c r="A74" s="308"/>
      <c r="B74" s="308"/>
      <c r="C74" s="308"/>
      <c r="D74" s="308"/>
      <c r="I74" s="145"/>
      <c r="J74" s="309" t="s">
        <v>288</v>
      </c>
    </row>
    <row r="75" spans="1:10" ht="16.5" customHeight="1">
      <c r="B75" s="310" t="s">
        <v>526</v>
      </c>
      <c r="E75" s="311"/>
      <c r="F75" s="144"/>
      <c r="G75" s="144"/>
      <c r="H75" s="311"/>
      <c r="I75" s="144"/>
      <c r="J75" s="312" t="s">
        <v>289</v>
      </c>
    </row>
    <row r="76" spans="1:10" s="145" customFormat="1" ht="16.5" customHeight="1">
      <c r="B76" s="313" t="s">
        <v>527</v>
      </c>
      <c r="C76" s="141"/>
      <c r="D76" s="143"/>
      <c r="E76" s="314"/>
      <c r="F76" s="148"/>
      <c r="G76" s="148"/>
      <c r="H76" s="148"/>
      <c r="I76" s="148"/>
      <c r="J76" s="148"/>
    </row>
    <row r="77" spans="1:10" s="148" customFormat="1" ht="14.25">
      <c r="B77" s="315" t="s">
        <v>374</v>
      </c>
      <c r="C77" s="141"/>
      <c r="D77" s="143"/>
      <c r="E77" s="314"/>
    </row>
    <row r="78" spans="1:10" s="145" customFormat="1" ht="15.75">
      <c r="B78" s="316" t="s">
        <v>528</v>
      </c>
      <c r="C78" s="141"/>
      <c r="D78" s="143"/>
      <c r="E78" s="314"/>
      <c r="J78" s="148"/>
    </row>
    <row r="79" spans="1:10" s="145" customFormat="1" ht="14.25">
      <c r="B79" s="315" t="s">
        <v>375</v>
      </c>
      <c r="C79" s="141"/>
      <c r="D79" s="143"/>
      <c r="E79" s="314"/>
      <c r="F79" s="148"/>
      <c r="G79" s="148"/>
      <c r="H79" s="148"/>
      <c r="I79" s="148"/>
      <c r="J79" s="148"/>
    </row>
    <row r="80" spans="1:10" s="151" customFormat="1" ht="14.25">
      <c r="B80" s="145"/>
      <c r="C80" s="145"/>
      <c r="D80" s="145"/>
      <c r="E80" s="148"/>
      <c r="F80" s="148"/>
    </row>
  </sheetData>
  <mergeCells count="7">
    <mergeCell ref="G11:G12"/>
    <mergeCell ref="I11:I12"/>
    <mergeCell ref="B9:C10"/>
    <mergeCell ref="D9:D10"/>
    <mergeCell ref="E9:E10"/>
    <mergeCell ref="G9:G10"/>
    <mergeCell ref="I9:I10"/>
  </mergeCells>
  <printOptions horizontalCentered="1"/>
  <pageMargins left="0.511811023622047" right="0.511811023622047" top="0.74803149606299202" bottom="0.511811023622047" header="0.39370078740157499" footer="0.39370078740157499"/>
  <pageSetup paperSize="9" scale="6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775DED2-DDB2-45FE-93DF-6FA3CC6476FF}">
  <sheetPr>
    <tabColor rgb="FF92D050"/>
  </sheetPr>
  <dimension ref="A1:AA80"/>
  <sheetViews>
    <sheetView view="pageBreakPreview" zoomScale="70" zoomScaleNormal="100" zoomScaleSheetLayoutView="70" workbookViewId="0">
      <selection activeCell="B6" sqref="B6"/>
    </sheetView>
  </sheetViews>
  <sheetFormatPr defaultColWidth="10.6640625" defaultRowHeight="13.5"/>
  <cols>
    <col min="1" max="1" width="2" style="98" customWidth="1"/>
    <col min="2" max="2" width="15.33203125" style="317" customWidth="1"/>
    <col min="3" max="3" width="9.6640625" style="317" customWidth="1"/>
    <col min="4" max="4" width="13.5" style="150" customWidth="1"/>
    <col min="5" max="5" width="13.5" style="318" customWidth="1"/>
    <col min="6" max="7" width="13.5" style="319" customWidth="1"/>
    <col min="8" max="8" width="17.5" style="320" customWidth="1"/>
    <col min="9" max="9" width="18.83203125" style="319" customWidth="1"/>
    <col min="10" max="10" width="2" style="98" customWidth="1"/>
    <col min="11" max="11" width="20.1640625" style="98" customWidth="1"/>
    <col min="12" max="12" width="7.6640625" style="98" customWidth="1"/>
    <col min="13" max="13" width="11.1640625" style="98" customWidth="1"/>
    <col min="14" max="14" width="8.6640625" style="98" customWidth="1"/>
    <col min="15" max="15" width="8.83203125" style="98" customWidth="1"/>
    <col min="16" max="16" width="8.5" style="98" customWidth="1"/>
    <col min="17" max="17" width="7.5" style="98" customWidth="1"/>
    <col min="18" max="16384" width="10.6640625" style="98"/>
  </cols>
  <sheetData>
    <row r="1" spans="1:14" ht="15">
      <c r="J1" s="69" t="s">
        <v>0</v>
      </c>
    </row>
    <row r="2" spans="1:14" ht="15">
      <c r="J2" s="70" t="s">
        <v>1</v>
      </c>
    </row>
    <row r="5" spans="1:14" s="81" customFormat="1" ht="16.5" customHeight="1">
      <c r="B5" s="272" t="s">
        <v>250</v>
      </c>
      <c r="C5" s="321" t="s">
        <v>529</v>
      </c>
      <c r="D5" s="82"/>
      <c r="E5" s="322"/>
      <c r="F5" s="323"/>
      <c r="G5" s="321"/>
      <c r="H5" s="321"/>
      <c r="I5" s="321"/>
      <c r="J5" s="321"/>
      <c r="K5" s="323"/>
      <c r="L5" s="323"/>
      <c r="M5" s="323"/>
      <c r="N5" s="323"/>
    </row>
    <row r="6" spans="1:14" s="81" customFormat="1" ht="16.5" customHeight="1">
      <c r="B6" s="324" t="s">
        <v>251</v>
      </c>
      <c r="C6" s="854" t="s">
        <v>530</v>
      </c>
      <c r="D6" s="854"/>
      <c r="E6" s="854"/>
      <c r="F6" s="854"/>
      <c r="G6" s="854"/>
      <c r="H6" s="854"/>
      <c r="I6" s="854"/>
      <c r="J6" s="321"/>
      <c r="K6" s="323"/>
      <c r="L6" s="323"/>
      <c r="M6" s="323"/>
      <c r="N6" s="323"/>
    </row>
    <row r="7" spans="1:14" ht="16.5" customHeight="1" thickBot="1">
      <c r="A7" s="277"/>
      <c r="B7" s="277"/>
      <c r="C7" s="277"/>
      <c r="D7" s="325"/>
      <c r="E7" s="326"/>
      <c r="F7" s="327"/>
      <c r="G7" s="328"/>
      <c r="H7" s="328"/>
      <c r="I7" s="328"/>
      <c r="J7" s="277"/>
      <c r="K7" s="110"/>
      <c r="L7" s="110"/>
      <c r="M7" s="110"/>
      <c r="N7" s="110"/>
    </row>
    <row r="8" spans="1:14" ht="18.75" customHeight="1" thickTop="1">
      <c r="A8" s="329"/>
      <c r="B8" s="330" t="s">
        <v>3</v>
      </c>
      <c r="C8" s="331"/>
      <c r="D8" s="332" t="s">
        <v>460</v>
      </c>
      <c r="E8" s="113" t="s">
        <v>4</v>
      </c>
      <c r="F8" s="333" t="s">
        <v>130</v>
      </c>
      <c r="G8" s="334" t="s">
        <v>129</v>
      </c>
      <c r="H8" s="113" t="s">
        <v>531</v>
      </c>
      <c r="I8" s="333" t="s">
        <v>135</v>
      </c>
      <c r="J8" s="329"/>
      <c r="K8" s="335"/>
      <c r="L8" s="335"/>
      <c r="M8" s="335"/>
    </row>
    <row r="9" spans="1:14" s="118" customFormat="1" ht="18" customHeight="1">
      <c r="A9" s="336"/>
      <c r="B9" s="336" t="s">
        <v>5</v>
      </c>
      <c r="C9" s="337"/>
      <c r="D9" s="338" t="s">
        <v>461</v>
      </c>
      <c r="E9" s="117" t="s">
        <v>19</v>
      </c>
      <c r="F9" s="339" t="s">
        <v>128</v>
      </c>
      <c r="G9" s="340" t="s">
        <v>532</v>
      </c>
      <c r="H9" s="117" t="s">
        <v>127</v>
      </c>
      <c r="I9" s="339" t="s">
        <v>296</v>
      </c>
      <c r="J9" s="336"/>
      <c r="K9" s="341"/>
      <c r="L9" s="341"/>
      <c r="M9" s="341"/>
    </row>
    <row r="10" spans="1:14" s="342" customFormat="1" ht="8.1" customHeight="1">
      <c r="B10" s="343"/>
      <c r="C10" s="343"/>
      <c r="D10" s="121"/>
      <c r="E10" s="344"/>
      <c r="F10" s="344"/>
      <c r="G10" s="344"/>
      <c r="H10" s="344"/>
      <c r="I10" s="344"/>
      <c r="K10" s="98"/>
      <c r="L10" s="98"/>
      <c r="M10" s="98"/>
    </row>
    <row r="11" spans="1:14" s="342" customFormat="1" ht="12.95" customHeight="1">
      <c r="B11" s="345" t="s">
        <v>533</v>
      </c>
      <c r="C11" s="345"/>
      <c r="D11" s="121">
        <v>2022</v>
      </c>
      <c r="E11" s="346">
        <f t="shared" ref="E11:I13" si="0">SUM(E15,E19,E23,E27,E31,E35,E39,E43,E47,E51,E55,E59,E63,E67)</f>
        <v>10348</v>
      </c>
      <c r="F11" s="346">
        <f t="shared" si="0"/>
        <v>240</v>
      </c>
      <c r="G11" s="346">
        <f t="shared" si="0"/>
        <v>1712</v>
      </c>
      <c r="H11" s="346">
        <f t="shared" si="0"/>
        <v>4589</v>
      </c>
      <c r="I11" s="346">
        <f t="shared" si="0"/>
        <v>3807</v>
      </c>
      <c r="K11" s="81"/>
      <c r="L11" s="98"/>
      <c r="M11" s="98"/>
    </row>
    <row r="12" spans="1:14" s="342" customFormat="1" ht="12.95" customHeight="1">
      <c r="B12" s="343"/>
      <c r="C12" s="343"/>
      <c r="D12" s="121">
        <v>2023</v>
      </c>
      <c r="E12" s="346">
        <f t="shared" si="0"/>
        <v>10453</v>
      </c>
      <c r="F12" s="346">
        <f t="shared" si="0"/>
        <v>258</v>
      </c>
      <c r="G12" s="346">
        <f t="shared" si="0"/>
        <v>1914</v>
      </c>
      <c r="H12" s="346">
        <f t="shared" si="0"/>
        <v>4588</v>
      </c>
      <c r="I12" s="346">
        <f t="shared" si="0"/>
        <v>3693</v>
      </c>
      <c r="K12" s="81"/>
      <c r="L12" s="98"/>
      <c r="M12" s="98"/>
    </row>
    <row r="13" spans="1:14" s="342" customFormat="1" ht="12.95" customHeight="1">
      <c r="B13" s="343"/>
      <c r="C13" s="343"/>
      <c r="D13" s="121">
        <v>2024</v>
      </c>
      <c r="E13" s="346">
        <f t="shared" si="0"/>
        <v>11067</v>
      </c>
      <c r="F13" s="346">
        <f t="shared" si="0"/>
        <v>236</v>
      </c>
      <c r="G13" s="346">
        <f t="shared" si="0"/>
        <v>2074</v>
      </c>
      <c r="H13" s="346">
        <f t="shared" si="0"/>
        <v>4274</v>
      </c>
      <c r="I13" s="346">
        <f t="shared" si="0"/>
        <v>4483</v>
      </c>
      <c r="K13" s="81"/>
      <c r="L13" s="98"/>
      <c r="M13" s="98"/>
    </row>
    <row r="14" spans="1:14" s="342" customFormat="1" ht="8.1" customHeight="1">
      <c r="B14" s="343"/>
      <c r="C14" s="343"/>
      <c r="D14" s="127"/>
      <c r="E14" s="347"/>
      <c r="F14" s="347"/>
      <c r="G14" s="347"/>
      <c r="H14" s="347"/>
      <c r="I14" s="347"/>
      <c r="K14" s="98"/>
      <c r="L14" s="98"/>
      <c r="M14" s="98"/>
    </row>
    <row r="15" spans="1:14" s="348" customFormat="1" ht="12.95" customHeight="1">
      <c r="B15" s="74" t="s">
        <v>6</v>
      </c>
      <c r="C15" s="73"/>
      <c r="D15" s="127">
        <v>2022</v>
      </c>
      <c r="E15" s="347">
        <f>SUM(F15:I15)</f>
        <v>973</v>
      </c>
      <c r="F15" s="347">
        <v>30</v>
      </c>
      <c r="G15" s="347">
        <v>147</v>
      </c>
      <c r="H15" s="347">
        <v>463</v>
      </c>
      <c r="I15" s="347">
        <v>333</v>
      </c>
      <c r="K15" s="98"/>
      <c r="L15" s="98"/>
      <c r="M15" s="98"/>
    </row>
    <row r="16" spans="1:14" s="348" customFormat="1" ht="12.95" customHeight="1">
      <c r="B16" s="76"/>
      <c r="C16" s="75"/>
      <c r="D16" s="127">
        <v>2023</v>
      </c>
      <c r="E16" s="347">
        <f t="shared" ref="E16:E17" si="1">SUM(F16:I16)</f>
        <v>1228</v>
      </c>
      <c r="F16" s="347">
        <v>31</v>
      </c>
      <c r="G16" s="347">
        <v>194</v>
      </c>
      <c r="H16" s="347">
        <v>637</v>
      </c>
      <c r="I16" s="347">
        <v>366</v>
      </c>
      <c r="K16" s="98"/>
      <c r="L16" s="98"/>
      <c r="M16" s="98"/>
    </row>
    <row r="17" spans="2:27" s="348" customFormat="1" ht="12.95" customHeight="1">
      <c r="B17" s="76"/>
      <c r="C17" s="75"/>
      <c r="D17" s="127">
        <v>2024</v>
      </c>
      <c r="E17" s="347">
        <f t="shared" si="1"/>
        <v>1168</v>
      </c>
      <c r="F17" s="347">
        <v>32</v>
      </c>
      <c r="G17" s="347">
        <v>236</v>
      </c>
      <c r="H17" s="347">
        <v>444</v>
      </c>
      <c r="I17" s="347">
        <v>456</v>
      </c>
      <c r="J17" s="349"/>
      <c r="K17" s="98"/>
      <c r="L17" s="98"/>
      <c r="M17" s="98"/>
    </row>
    <row r="18" spans="2:27" ht="8.1" customHeight="1">
      <c r="B18" s="130"/>
      <c r="C18" s="129"/>
      <c r="D18" s="127"/>
      <c r="E18" s="347"/>
      <c r="F18" s="347"/>
      <c r="G18" s="347"/>
      <c r="H18" s="347"/>
      <c r="I18" s="347"/>
      <c r="L18" s="97"/>
    </row>
    <row r="19" spans="2:27" ht="12.95" customHeight="1">
      <c r="B19" s="78" t="s">
        <v>7</v>
      </c>
      <c r="C19" s="77"/>
      <c r="D19" s="127">
        <v>2022</v>
      </c>
      <c r="E19" s="347">
        <f>SUM(F19:I19)</f>
        <v>893</v>
      </c>
      <c r="F19" s="347">
        <v>15</v>
      </c>
      <c r="G19" s="347">
        <v>159</v>
      </c>
      <c r="H19" s="347">
        <v>417</v>
      </c>
      <c r="I19" s="347">
        <v>302</v>
      </c>
    </row>
    <row r="20" spans="2:27" s="317" customFormat="1" ht="12.95" customHeight="1">
      <c r="B20" s="78"/>
      <c r="C20" s="77"/>
      <c r="D20" s="127">
        <v>2023</v>
      </c>
      <c r="E20" s="347">
        <f t="shared" ref="E20:E21" si="2">SUM(F20:I20)</f>
        <v>720</v>
      </c>
      <c r="F20" s="347">
        <v>19</v>
      </c>
      <c r="G20" s="347">
        <v>184</v>
      </c>
      <c r="H20" s="347">
        <v>257</v>
      </c>
      <c r="I20" s="347">
        <v>260</v>
      </c>
    </row>
    <row r="21" spans="2:27" ht="12.95" customHeight="1">
      <c r="B21" s="78"/>
      <c r="C21" s="77"/>
      <c r="D21" s="127">
        <v>2024</v>
      </c>
      <c r="E21" s="347">
        <f t="shared" si="2"/>
        <v>666</v>
      </c>
      <c r="F21" s="347">
        <v>14</v>
      </c>
      <c r="G21" s="347">
        <v>142</v>
      </c>
      <c r="H21" s="347">
        <v>242</v>
      </c>
      <c r="I21" s="347">
        <v>268</v>
      </c>
    </row>
    <row r="22" spans="2:27" ht="8.1" customHeight="1">
      <c r="B22" s="130"/>
      <c r="C22" s="129"/>
      <c r="D22" s="127"/>
      <c r="E22" s="347"/>
      <c r="F22" s="347"/>
      <c r="G22" s="347"/>
      <c r="H22" s="347"/>
      <c r="I22" s="347"/>
    </row>
    <row r="23" spans="2:27" ht="12.95" customHeight="1">
      <c r="B23" s="78" t="s">
        <v>8</v>
      </c>
      <c r="C23" s="77"/>
      <c r="D23" s="127">
        <v>2022</v>
      </c>
      <c r="E23" s="347">
        <f>SUM(F23:I23)</f>
        <v>448</v>
      </c>
      <c r="F23" s="347">
        <v>6</v>
      </c>
      <c r="G23" s="347">
        <v>98</v>
      </c>
      <c r="H23" s="347">
        <v>129</v>
      </c>
      <c r="I23" s="347">
        <v>215</v>
      </c>
      <c r="K23" s="81"/>
      <c r="L23" s="81"/>
      <c r="M23" s="81"/>
      <c r="N23" s="81"/>
      <c r="O23" s="81"/>
      <c r="P23" s="81"/>
      <c r="Q23" s="81"/>
      <c r="R23" s="81"/>
      <c r="S23" s="81"/>
      <c r="T23" s="81"/>
      <c r="U23" s="81"/>
      <c r="V23" s="81"/>
      <c r="W23" s="81"/>
      <c r="X23" s="81"/>
      <c r="Y23" s="81"/>
      <c r="Z23" s="81"/>
      <c r="AA23" s="81"/>
    </row>
    <row r="24" spans="2:27" ht="12.95" customHeight="1">
      <c r="B24" s="78"/>
      <c r="C24" s="77"/>
      <c r="D24" s="127">
        <v>2023</v>
      </c>
      <c r="E24" s="347">
        <f t="shared" ref="E24:E25" si="3">SUM(F24:I24)</f>
        <v>390</v>
      </c>
      <c r="F24" s="347">
        <v>9</v>
      </c>
      <c r="G24" s="347">
        <v>130</v>
      </c>
      <c r="H24" s="347">
        <v>104</v>
      </c>
      <c r="I24" s="347">
        <v>147</v>
      </c>
      <c r="K24" s="81"/>
      <c r="L24" s="81"/>
      <c r="M24" s="81"/>
      <c r="N24" s="81"/>
      <c r="O24" s="81"/>
      <c r="P24" s="81"/>
      <c r="Q24" s="81"/>
      <c r="R24" s="81"/>
      <c r="S24" s="81"/>
      <c r="T24" s="81"/>
      <c r="U24" s="81"/>
      <c r="V24" s="81"/>
      <c r="W24" s="81"/>
      <c r="X24" s="81"/>
      <c r="Y24" s="81"/>
      <c r="Z24" s="81"/>
      <c r="AA24" s="81"/>
    </row>
    <row r="25" spans="2:27" ht="12.95" customHeight="1">
      <c r="B25" s="78"/>
      <c r="C25" s="77"/>
      <c r="D25" s="127">
        <v>2024</v>
      </c>
      <c r="E25" s="347">
        <f t="shared" si="3"/>
        <v>423</v>
      </c>
      <c r="F25" s="347">
        <v>4</v>
      </c>
      <c r="G25" s="347">
        <v>157</v>
      </c>
      <c r="H25" s="347">
        <v>105</v>
      </c>
      <c r="I25" s="347">
        <v>157</v>
      </c>
      <c r="K25" s="81"/>
      <c r="L25" s="81"/>
      <c r="M25" s="81"/>
      <c r="N25" s="81"/>
      <c r="O25" s="81"/>
      <c r="P25" s="81"/>
      <c r="Q25" s="81"/>
      <c r="R25" s="81"/>
      <c r="S25" s="81"/>
      <c r="T25" s="81"/>
      <c r="U25" s="81"/>
      <c r="V25" s="81"/>
      <c r="W25" s="81"/>
      <c r="X25" s="81"/>
      <c r="Y25" s="81"/>
      <c r="Z25" s="81"/>
      <c r="AA25" s="81"/>
    </row>
    <row r="26" spans="2:27" ht="8.1" customHeight="1">
      <c r="B26" s="132"/>
      <c r="C26" s="131"/>
      <c r="D26" s="127"/>
      <c r="E26" s="347"/>
      <c r="F26" s="347"/>
      <c r="G26" s="347"/>
      <c r="H26" s="347"/>
      <c r="I26" s="347"/>
      <c r="K26" s="81"/>
      <c r="L26" s="81"/>
      <c r="M26" s="81"/>
      <c r="N26" s="81"/>
      <c r="O26" s="81"/>
      <c r="P26" s="81"/>
      <c r="Q26" s="81"/>
      <c r="R26" s="81"/>
      <c r="S26" s="81"/>
      <c r="T26" s="81"/>
      <c r="U26" s="81"/>
      <c r="V26" s="81"/>
      <c r="W26" s="81"/>
      <c r="X26" s="81"/>
      <c r="Y26" s="81"/>
      <c r="Z26" s="81"/>
      <c r="AA26" s="81"/>
    </row>
    <row r="27" spans="2:27" ht="12.95" customHeight="1">
      <c r="B27" s="78" t="s">
        <v>9</v>
      </c>
      <c r="C27" s="77"/>
      <c r="D27" s="127">
        <v>2022</v>
      </c>
      <c r="E27" s="347">
        <f>SUM(F27:I27)</f>
        <v>264</v>
      </c>
      <c r="F27" s="347">
        <v>5</v>
      </c>
      <c r="G27" s="347">
        <v>59</v>
      </c>
      <c r="H27" s="347">
        <v>75</v>
      </c>
      <c r="I27" s="347">
        <v>125</v>
      </c>
      <c r="K27" s="81"/>
      <c r="L27" s="81"/>
      <c r="M27" s="81"/>
      <c r="N27" s="81"/>
      <c r="O27" s="81"/>
      <c r="P27" s="81"/>
      <c r="Q27" s="81"/>
      <c r="R27" s="81"/>
      <c r="S27" s="81"/>
      <c r="T27" s="81"/>
      <c r="U27" s="81"/>
      <c r="V27" s="81"/>
      <c r="W27" s="81"/>
      <c r="X27" s="81"/>
      <c r="Y27" s="81"/>
      <c r="Z27" s="81"/>
      <c r="AA27" s="81"/>
    </row>
    <row r="28" spans="2:27" ht="12.95" customHeight="1">
      <c r="B28" s="78"/>
      <c r="C28" s="77"/>
      <c r="D28" s="127">
        <v>2023</v>
      </c>
      <c r="E28" s="347">
        <f t="shared" ref="E28:E29" si="4">SUM(F28:I28)</f>
        <v>310</v>
      </c>
      <c r="F28" s="347">
        <v>13</v>
      </c>
      <c r="G28" s="347">
        <v>76</v>
      </c>
      <c r="H28" s="347">
        <v>113</v>
      </c>
      <c r="I28" s="347">
        <v>108</v>
      </c>
      <c r="K28" s="81"/>
      <c r="L28" s="81"/>
      <c r="M28" s="81"/>
      <c r="N28" s="81"/>
      <c r="O28" s="81"/>
      <c r="P28" s="81"/>
      <c r="Q28" s="81"/>
      <c r="R28" s="81"/>
      <c r="S28" s="81"/>
      <c r="T28" s="81"/>
      <c r="U28" s="81"/>
      <c r="V28" s="81"/>
      <c r="W28" s="81"/>
      <c r="X28" s="81"/>
      <c r="Y28" s="81"/>
      <c r="Z28" s="81"/>
      <c r="AA28" s="81"/>
    </row>
    <row r="29" spans="2:27" ht="12.95" customHeight="1">
      <c r="B29" s="78"/>
      <c r="C29" s="77"/>
      <c r="D29" s="127">
        <v>2024</v>
      </c>
      <c r="E29" s="347">
        <f t="shared" si="4"/>
        <v>325</v>
      </c>
      <c r="F29" s="347">
        <v>2</v>
      </c>
      <c r="G29" s="347">
        <v>79</v>
      </c>
      <c r="H29" s="347">
        <v>99</v>
      </c>
      <c r="I29" s="347">
        <v>145</v>
      </c>
      <c r="K29" s="81"/>
      <c r="L29" s="81"/>
      <c r="M29" s="81"/>
      <c r="N29" s="81"/>
      <c r="O29" s="81"/>
      <c r="P29" s="81"/>
      <c r="Q29" s="81"/>
      <c r="R29" s="81"/>
      <c r="S29" s="81"/>
      <c r="T29" s="81"/>
      <c r="U29" s="81"/>
      <c r="V29" s="81"/>
      <c r="W29" s="81"/>
      <c r="X29" s="81"/>
      <c r="Y29" s="81"/>
      <c r="Z29" s="81"/>
      <c r="AA29" s="81"/>
    </row>
    <row r="30" spans="2:27" ht="8.1" customHeight="1">
      <c r="B30" s="78"/>
      <c r="C30" s="77"/>
      <c r="D30" s="127"/>
      <c r="E30" s="347"/>
      <c r="F30" s="347"/>
      <c r="G30" s="347"/>
      <c r="H30" s="347"/>
      <c r="I30" s="347"/>
      <c r="K30" s="81"/>
      <c r="L30" s="81"/>
      <c r="M30" s="81"/>
      <c r="N30" s="81"/>
      <c r="O30" s="81"/>
      <c r="P30" s="81"/>
      <c r="Q30" s="81"/>
      <c r="R30" s="81"/>
      <c r="S30" s="81"/>
      <c r="T30" s="81"/>
      <c r="U30" s="81"/>
      <c r="V30" s="81"/>
      <c r="W30" s="81"/>
      <c r="X30" s="81"/>
      <c r="Y30" s="81"/>
      <c r="Z30" s="81"/>
      <c r="AA30" s="81"/>
    </row>
    <row r="31" spans="2:27" ht="13.5" customHeight="1">
      <c r="B31" s="78" t="s">
        <v>10</v>
      </c>
      <c r="C31" s="77"/>
      <c r="D31" s="127">
        <v>2022</v>
      </c>
      <c r="E31" s="347">
        <f>SUM(F31:I31)</f>
        <v>380</v>
      </c>
      <c r="F31" s="347">
        <v>9</v>
      </c>
      <c r="G31" s="347">
        <v>65</v>
      </c>
      <c r="H31" s="347">
        <v>153</v>
      </c>
      <c r="I31" s="347">
        <v>153</v>
      </c>
      <c r="K31" s="81"/>
      <c r="L31" s="81"/>
      <c r="M31" s="81"/>
      <c r="N31" s="81"/>
      <c r="O31" s="81"/>
      <c r="P31" s="81"/>
      <c r="Q31" s="81"/>
      <c r="R31" s="81"/>
      <c r="S31" s="81"/>
      <c r="T31" s="81"/>
      <c r="U31" s="81"/>
      <c r="V31" s="81"/>
      <c r="W31" s="81"/>
      <c r="X31" s="81"/>
      <c r="Y31" s="81"/>
      <c r="Z31" s="81"/>
      <c r="AA31" s="81"/>
    </row>
    <row r="32" spans="2:27" ht="13.5" customHeight="1">
      <c r="B32" s="78"/>
      <c r="C32" s="77"/>
      <c r="D32" s="127">
        <v>2023</v>
      </c>
      <c r="E32" s="347">
        <f t="shared" ref="E32:E33" si="5">SUM(F32:I32)</f>
        <v>417</v>
      </c>
      <c r="F32" s="347">
        <v>8</v>
      </c>
      <c r="G32" s="347">
        <v>63</v>
      </c>
      <c r="H32" s="347">
        <v>194</v>
      </c>
      <c r="I32" s="347">
        <v>152</v>
      </c>
      <c r="K32" s="81"/>
      <c r="L32" s="81"/>
      <c r="M32" s="81"/>
      <c r="N32" s="81"/>
      <c r="O32" s="81"/>
      <c r="P32" s="81"/>
      <c r="Q32" s="81"/>
      <c r="R32" s="81"/>
      <c r="S32" s="81"/>
      <c r="T32" s="81"/>
      <c r="U32" s="81"/>
      <c r="V32" s="81"/>
      <c r="W32" s="81"/>
      <c r="X32" s="81"/>
      <c r="Y32" s="81"/>
      <c r="Z32" s="81"/>
      <c r="AA32" s="81"/>
    </row>
    <row r="33" spans="2:27" ht="13.5" customHeight="1">
      <c r="B33" s="78"/>
      <c r="C33" s="77"/>
      <c r="D33" s="127">
        <v>2024</v>
      </c>
      <c r="E33" s="347">
        <f t="shared" si="5"/>
        <v>428</v>
      </c>
      <c r="F33" s="347">
        <v>11</v>
      </c>
      <c r="G33" s="347">
        <v>65</v>
      </c>
      <c r="H33" s="347">
        <v>189</v>
      </c>
      <c r="I33" s="347">
        <v>163</v>
      </c>
      <c r="K33" s="81"/>
      <c r="L33" s="81"/>
      <c r="M33" s="81"/>
      <c r="N33" s="81"/>
      <c r="O33" s="81"/>
      <c r="P33" s="81"/>
      <c r="Q33" s="81"/>
      <c r="R33" s="81"/>
      <c r="S33" s="81"/>
      <c r="T33" s="81"/>
      <c r="U33" s="81"/>
      <c r="V33" s="81"/>
      <c r="W33" s="81"/>
      <c r="X33" s="81"/>
      <c r="Y33" s="81"/>
      <c r="Z33" s="81"/>
      <c r="AA33" s="81"/>
    </row>
    <row r="34" spans="2:27" ht="8.1" customHeight="1">
      <c r="B34" s="130"/>
      <c r="C34" s="129"/>
      <c r="D34" s="127"/>
      <c r="E34" s="347"/>
      <c r="F34" s="347"/>
      <c r="G34" s="347"/>
      <c r="H34" s="347"/>
      <c r="I34" s="347"/>
      <c r="K34" s="81"/>
      <c r="L34" s="81"/>
      <c r="M34" s="81"/>
      <c r="N34" s="81"/>
      <c r="O34" s="81"/>
      <c r="P34" s="81"/>
      <c r="Q34" s="81"/>
      <c r="R34" s="81"/>
      <c r="S34" s="81"/>
      <c r="T34" s="81"/>
      <c r="U34" s="81"/>
      <c r="V34" s="81"/>
      <c r="W34" s="81"/>
      <c r="X34" s="81"/>
      <c r="Y34" s="81"/>
      <c r="Z34" s="81"/>
      <c r="AA34" s="81"/>
    </row>
    <row r="35" spans="2:27" ht="13.5" customHeight="1">
      <c r="B35" s="78" t="s">
        <v>11</v>
      </c>
      <c r="C35" s="77"/>
      <c r="D35" s="127">
        <v>2022</v>
      </c>
      <c r="E35" s="347">
        <f>SUM(F35:I35)</f>
        <v>395</v>
      </c>
      <c r="F35" s="347">
        <v>11</v>
      </c>
      <c r="G35" s="347">
        <v>118</v>
      </c>
      <c r="H35" s="347">
        <v>74</v>
      </c>
      <c r="I35" s="347">
        <v>192</v>
      </c>
      <c r="K35" s="81"/>
      <c r="L35" s="81"/>
      <c r="M35" s="81"/>
      <c r="N35" s="81"/>
      <c r="O35" s="81"/>
      <c r="P35" s="81"/>
      <c r="Q35" s="81"/>
      <c r="R35" s="81"/>
      <c r="S35" s="81"/>
      <c r="T35" s="81"/>
      <c r="U35" s="81"/>
      <c r="V35" s="81"/>
      <c r="W35" s="81"/>
      <c r="X35" s="81"/>
      <c r="Y35" s="81"/>
      <c r="Z35" s="81"/>
      <c r="AA35" s="81"/>
    </row>
    <row r="36" spans="2:27" ht="13.5" customHeight="1">
      <c r="B36" s="78"/>
      <c r="C36" s="77"/>
      <c r="D36" s="127">
        <v>2023</v>
      </c>
      <c r="E36" s="347">
        <f t="shared" ref="E36:E37" si="6">SUM(F36:I36)</f>
        <v>409</v>
      </c>
      <c r="F36" s="347">
        <v>5</v>
      </c>
      <c r="G36" s="347">
        <v>119</v>
      </c>
      <c r="H36" s="347">
        <v>117</v>
      </c>
      <c r="I36" s="347">
        <v>168</v>
      </c>
      <c r="K36" s="81"/>
      <c r="L36" s="81"/>
      <c r="M36" s="81"/>
      <c r="N36" s="81"/>
      <c r="O36" s="81"/>
      <c r="P36" s="81"/>
      <c r="Q36" s="81"/>
      <c r="R36" s="81"/>
      <c r="S36" s="81"/>
      <c r="T36" s="81"/>
      <c r="U36" s="81"/>
      <c r="V36" s="81"/>
      <c r="W36" s="81"/>
      <c r="X36" s="81"/>
      <c r="Y36" s="81"/>
      <c r="Z36" s="81"/>
      <c r="AA36" s="81"/>
    </row>
    <row r="37" spans="2:27" ht="13.5" customHeight="1">
      <c r="B37" s="78"/>
      <c r="C37" s="77"/>
      <c r="D37" s="127">
        <v>2024</v>
      </c>
      <c r="E37" s="347">
        <f t="shared" si="6"/>
        <v>388</v>
      </c>
      <c r="F37" s="347">
        <v>11</v>
      </c>
      <c r="G37" s="347">
        <v>112</v>
      </c>
      <c r="H37" s="347">
        <v>88</v>
      </c>
      <c r="I37" s="347">
        <v>177</v>
      </c>
      <c r="K37" s="81"/>
      <c r="L37" s="81"/>
      <c r="M37" s="81"/>
      <c r="N37" s="81"/>
      <c r="O37" s="81"/>
      <c r="P37" s="81"/>
      <c r="Q37" s="81"/>
      <c r="R37" s="81"/>
      <c r="S37" s="81"/>
      <c r="T37" s="81"/>
      <c r="U37" s="81"/>
      <c r="V37" s="81"/>
      <c r="W37" s="81"/>
      <c r="X37" s="81"/>
      <c r="Y37" s="81"/>
      <c r="Z37" s="81"/>
      <c r="AA37" s="81"/>
    </row>
    <row r="38" spans="2:27" ht="8.1" customHeight="1">
      <c r="B38" s="130"/>
      <c r="C38" s="129"/>
      <c r="D38" s="127"/>
      <c r="E38" s="347"/>
      <c r="F38" s="347"/>
      <c r="G38" s="347"/>
      <c r="H38" s="347"/>
      <c r="I38" s="347"/>
      <c r="K38" s="81"/>
      <c r="L38" s="81"/>
      <c r="M38" s="81"/>
      <c r="N38" s="81"/>
      <c r="O38" s="81"/>
      <c r="P38" s="81"/>
      <c r="Q38" s="81"/>
      <c r="R38" s="81"/>
      <c r="S38" s="81"/>
      <c r="T38" s="81"/>
      <c r="U38" s="81"/>
      <c r="V38" s="81"/>
      <c r="W38" s="81"/>
      <c r="X38" s="81"/>
      <c r="Y38" s="81"/>
      <c r="Z38" s="81"/>
      <c r="AA38" s="81"/>
    </row>
    <row r="39" spans="2:27" ht="13.5" customHeight="1">
      <c r="B39" s="78" t="s">
        <v>14</v>
      </c>
      <c r="C39" s="77"/>
      <c r="D39" s="127">
        <v>2022</v>
      </c>
      <c r="E39" s="347">
        <f>SUM(F39:I39)</f>
        <v>947</v>
      </c>
      <c r="F39" s="347">
        <v>10</v>
      </c>
      <c r="G39" s="347">
        <v>124</v>
      </c>
      <c r="H39" s="347">
        <v>408</v>
      </c>
      <c r="I39" s="347">
        <v>405</v>
      </c>
      <c r="K39" s="81"/>
      <c r="L39" s="81"/>
      <c r="M39" s="81"/>
      <c r="N39" s="81"/>
      <c r="O39" s="81"/>
      <c r="P39" s="81"/>
      <c r="Q39" s="81"/>
      <c r="R39" s="81"/>
      <c r="S39" s="81"/>
      <c r="T39" s="81"/>
      <c r="U39" s="81"/>
      <c r="V39" s="81"/>
      <c r="W39" s="81"/>
      <c r="X39" s="81"/>
      <c r="Y39" s="81"/>
      <c r="Z39" s="81"/>
      <c r="AA39" s="81"/>
    </row>
    <row r="40" spans="2:27" ht="13.5" customHeight="1">
      <c r="B40" s="78"/>
      <c r="C40" s="77"/>
      <c r="D40" s="127">
        <v>2023</v>
      </c>
      <c r="E40" s="347">
        <f t="shared" ref="E40:E41" si="7">SUM(F40:I40)</f>
        <v>820</v>
      </c>
      <c r="F40" s="347">
        <v>12</v>
      </c>
      <c r="G40" s="347">
        <v>98</v>
      </c>
      <c r="H40" s="347">
        <v>377</v>
      </c>
      <c r="I40" s="347">
        <v>333</v>
      </c>
      <c r="K40" s="81"/>
      <c r="L40" s="81"/>
      <c r="M40" s="81"/>
      <c r="N40" s="81"/>
      <c r="O40" s="81"/>
      <c r="P40" s="81"/>
      <c r="Q40" s="81"/>
      <c r="R40" s="81"/>
      <c r="S40" s="81"/>
      <c r="T40" s="81"/>
      <c r="U40" s="81"/>
      <c r="V40" s="81"/>
      <c r="W40" s="81"/>
      <c r="X40" s="81"/>
      <c r="Y40" s="81"/>
      <c r="Z40" s="81"/>
      <c r="AA40" s="81"/>
    </row>
    <row r="41" spans="2:27" ht="13.5" customHeight="1">
      <c r="B41" s="78"/>
      <c r="C41" s="77"/>
      <c r="D41" s="127">
        <v>2024</v>
      </c>
      <c r="E41" s="347">
        <f t="shared" si="7"/>
        <v>864</v>
      </c>
      <c r="F41" s="347">
        <v>9</v>
      </c>
      <c r="G41" s="347">
        <v>104</v>
      </c>
      <c r="H41" s="347">
        <v>305</v>
      </c>
      <c r="I41" s="347">
        <v>446</v>
      </c>
      <c r="K41" s="81"/>
      <c r="L41" s="81"/>
      <c r="M41" s="81"/>
      <c r="N41" s="81"/>
      <c r="O41" s="81"/>
      <c r="P41" s="81"/>
      <c r="Q41" s="81"/>
      <c r="R41" s="81"/>
      <c r="S41" s="81"/>
      <c r="T41" s="81"/>
      <c r="U41" s="81"/>
      <c r="V41" s="81"/>
      <c r="W41" s="81"/>
      <c r="X41" s="81"/>
      <c r="Y41" s="81"/>
      <c r="Z41" s="81"/>
      <c r="AA41" s="81"/>
    </row>
    <row r="42" spans="2:27" ht="8.1" customHeight="1">
      <c r="B42" s="130"/>
      <c r="C42" s="129"/>
      <c r="D42" s="127"/>
      <c r="E42" s="347"/>
      <c r="F42" s="347"/>
      <c r="G42" s="347"/>
      <c r="H42" s="347"/>
      <c r="I42" s="347"/>
      <c r="K42" s="81"/>
      <c r="L42" s="81"/>
      <c r="M42" s="81"/>
      <c r="N42" s="81"/>
      <c r="O42" s="81"/>
      <c r="P42" s="81"/>
      <c r="Q42" s="81"/>
      <c r="R42" s="81"/>
      <c r="S42" s="81"/>
      <c r="T42" s="81"/>
      <c r="U42" s="81"/>
      <c r="V42" s="81"/>
      <c r="W42" s="81"/>
      <c r="X42" s="81"/>
      <c r="Y42" s="81"/>
      <c r="Z42" s="81"/>
      <c r="AA42" s="81"/>
    </row>
    <row r="43" spans="2:27" ht="12.95" customHeight="1">
      <c r="B43" s="78" t="s">
        <v>12</v>
      </c>
      <c r="C43" s="77"/>
      <c r="D43" s="127">
        <v>2022</v>
      </c>
      <c r="E43" s="347">
        <f>SUM(F43:I43)</f>
        <v>770</v>
      </c>
      <c r="F43" s="347">
        <v>27</v>
      </c>
      <c r="G43" s="347">
        <v>100</v>
      </c>
      <c r="H43" s="347">
        <v>320</v>
      </c>
      <c r="I43" s="347">
        <v>323</v>
      </c>
      <c r="K43" s="81"/>
      <c r="L43" s="81"/>
      <c r="M43" s="81"/>
      <c r="N43" s="81"/>
      <c r="O43" s="81"/>
      <c r="P43" s="81"/>
      <c r="Q43" s="81"/>
      <c r="R43" s="81"/>
      <c r="S43" s="81"/>
      <c r="T43" s="81"/>
      <c r="U43" s="81"/>
      <c r="V43" s="81"/>
      <c r="W43" s="81"/>
      <c r="X43" s="81"/>
      <c r="Y43" s="81"/>
      <c r="Z43" s="81"/>
      <c r="AA43" s="81"/>
    </row>
    <row r="44" spans="2:27" ht="12.95" customHeight="1">
      <c r="B44" s="78"/>
      <c r="C44" s="77"/>
      <c r="D44" s="127">
        <v>2023</v>
      </c>
      <c r="E44" s="347">
        <f t="shared" ref="E44:E45" si="8">SUM(F44:I44)</f>
        <v>852</v>
      </c>
      <c r="F44" s="347">
        <v>30</v>
      </c>
      <c r="G44" s="347">
        <v>114</v>
      </c>
      <c r="H44" s="347">
        <v>374</v>
      </c>
      <c r="I44" s="347">
        <v>334</v>
      </c>
      <c r="K44" s="81"/>
      <c r="L44" s="81"/>
      <c r="M44" s="81"/>
      <c r="N44" s="81"/>
      <c r="O44" s="81"/>
      <c r="P44" s="81"/>
      <c r="Q44" s="81"/>
      <c r="R44" s="81"/>
      <c r="S44" s="81"/>
      <c r="T44" s="81"/>
      <c r="U44" s="81"/>
      <c r="V44" s="81"/>
      <c r="W44" s="81"/>
      <c r="X44" s="81"/>
      <c r="Y44" s="81"/>
      <c r="Z44" s="81"/>
      <c r="AA44" s="81"/>
    </row>
    <row r="45" spans="2:27" ht="12.95" customHeight="1">
      <c r="B45" s="78"/>
      <c r="C45" s="77"/>
      <c r="D45" s="127">
        <v>2024</v>
      </c>
      <c r="E45" s="347">
        <f t="shared" si="8"/>
        <v>1060</v>
      </c>
      <c r="F45" s="347">
        <v>30</v>
      </c>
      <c r="G45" s="347">
        <v>150</v>
      </c>
      <c r="H45" s="347">
        <v>392</v>
      </c>
      <c r="I45" s="347">
        <v>488</v>
      </c>
      <c r="K45" s="81"/>
      <c r="L45" s="81"/>
      <c r="M45" s="81"/>
      <c r="N45" s="81"/>
      <c r="O45" s="81"/>
      <c r="P45" s="81"/>
      <c r="Q45" s="81"/>
      <c r="R45" s="81"/>
      <c r="S45" s="81"/>
      <c r="T45" s="81"/>
      <c r="U45" s="81"/>
      <c r="V45" s="81"/>
      <c r="W45" s="81"/>
      <c r="X45" s="81"/>
      <c r="Y45" s="81"/>
      <c r="Z45" s="81"/>
      <c r="AA45" s="81"/>
    </row>
    <row r="46" spans="2:27" ht="8.1" customHeight="1">
      <c r="B46" s="130"/>
      <c r="C46" s="129"/>
      <c r="D46" s="127"/>
      <c r="E46" s="347"/>
      <c r="F46" s="347"/>
      <c r="G46" s="347"/>
      <c r="H46" s="347"/>
      <c r="I46" s="347"/>
      <c r="K46" s="81"/>
      <c r="L46" s="81"/>
      <c r="M46" s="81"/>
      <c r="N46" s="81"/>
      <c r="O46" s="81"/>
      <c r="P46" s="81"/>
      <c r="Q46" s="81"/>
      <c r="R46" s="81"/>
      <c r="S46" s="81"/>
      <c r="T46" s="81"/>
      <c r="U46" s="81"/>
      <c r="V46" s="81"/>
      <c r="W46" s="81"/>
      <c r="X46" s="81"/>
      <c r="Y46" s="81"/>
      <c r="Z46" s="81"/>
      <c r="AA46" s="81"/>
    </row>
    <row r="47" spans="2:27" ht="12.95" customHeight="1">
      <c r="B47" s="78" t="s">
        <v>13</v>
      </c>
      <c r="C47" s="77"/>
      <c r="D47" s="127">
        <v>2022</v>
      </c>
      <c r="E47" s="347">
        <f>SUM(F47:I47)</f>
        <v>82</v>
      </c>
      <c r="F47" s="347" t="s">
        <v>432</v>
      </c>
      <c r="G47" s="347">
        <v>31</v>
      </c>
      <c r="H47" s="347">
        <v>18</v>
      </c>
      <c r="I47" s="347">
        <v>33</v>
      </c>
      <c r="K47" s="81"/>
      <c r="L47" s="81"/>
      <c r="M47" s="81"/>
      <c r="N47" s="81"/>
      <c r="O47" s="81"/>
      <c r="P47" s="81"/>
      <c r="Q47" s="81"/>
      <c r="R47" s="81"/>
      <c r="S47" s="81"/>
      <c r="T47" s="81"/>
      <c r="U47" s="81"/>
      <c r="V47" s="81"/>
      <c r="W47" s="81"/>
      <c r="X47" s="81"/>
      <c r="Y47" s="81"/>
      <c r="Z47" s="81"/>
      <c r="AA47" s="81"/>
    </row>
    <row r="48" spans="2:27" ht="12.95" customHeight="1">
      <c r="B48" s="78"/>
      <c r="C48" s="77"/>
      <c r="D48" s="127">
        <v>2023</v>
      </c>
      <c r="E48" s="347">
        <f t="shared" ref="E48:E49" si="9">SUM(F48:I48)</f>
        <v>75</v>
      </c>
      <c r="F48" s="347">
        <v>3</v>
      </c>
      <c r="G48" s="347">
        <v>28</v>
      </c>
      <c r="H48" s="347">
        <v>20</v>
      </c>
      <c r="I48" s="347">
        <v>24</v>
      </c>
      <c r="K48" s="81"/>
      <c r="L48" s="81"/>
      <c r="M48" s="81"/>
      <c r="N48" s="81"/>
      <c r="O48" s="81"/>
      <c r="P48" s="81"/>
      <c r="Q48" s="81"/>
      <c r="R48" s="81"/>
      <c r="S48" s="81"/>
      <c r="T48" s="81"/>
      <c r="U48" s="81"/>
      <c r="V48" s="81"/>
      <c r="W48" s="81"/>
      <c r="X48" s="81"/>
      <c r="Y48" s="81"/>
      <c r="Z48" s="81"/>
      <c r="AA48" s="81"/>
    </row>
    <row r="49" spans="2:27" ht="12.95" customHeight="1">
      <c r="B49" s="78"/>
      <c r="C49" s="77"/>
      <c r="D49" s="127">
        <v>2024</v>
      </c>
      <c r="E49" s="347">
        <f t="shared" si="9"/>
        <v>73</v>
      </c>
      <c r="F49" s="347">
        <v>1</v>
      </c>
      <c r="G49" s="347">
        <v>31</v>
      </c>
      <c r="H49" s="347">
        <v>15</v>
      </c>
      <c r="I49" s="347">
        <v>26</v>
      </c>
      <c r="K49" s="81"/>
      <c r="L49" s="81"/>
      <c r="M49" s="81"/>
      <c r="N49" s="81"/>
      <c r="O49" s="81"/>
      <c r="P49" s="81"/>
      <c r="Q49" s="81"/>
      <c r="R49" s="81"/>
      <c r="S49" s="81"/>
      <c r="T49" s="81"/>
      <c r="U49" s="81"/>
      <c r="V49" s="81"/>
      <c r="W49" s="81"/>
      <c r="X49" s="81"/>
      <c r="Y49" s="81"/>
      <c r="Z49" s="81"/>
      <c r="AA49" s="81"/>
    </row>
    <row r="50" spans="2:27" ht="8.1" customHeight="1">
      <c r="B50" s="78"/>
      <c r="C50" s="77"/>
      <c r="D50" s="127"/>
      <c r="E50" s="347"/>
      <c r="F50" s="347"/>
      <c r="G50" s="347"/>
      <c r="H50" s="347"/>
      <c r="I50" s="347"/>
      <c r="K50" s="81"/>
      <c r="L50" s="81"/>
      <c r="M50" s="81"/>
      <c r="N50" s="81"/>
      <c r="O50" s="81"/>
      <c r="P50" s="81"/>
      <c r="Q50" s="81"/>
      <c r="R50" s="81"/>
      <c r="S50" s="81"/>
      <c r="T50" s="81"/>
      <c r="U50" s="81"/>
      <c r="V50" s="81"/>
      <c r="W50" s="81"/>
      <c r="X50" s="81"/>
      <c r="Y50" s="81"/>
      <c r="Z50" s="81"/>
      <c r="AA50" s="81"/>
    </row>
    <row r="51" spans="2:27" ht="13.5" customHeight="1">
      <c r="B51" s="134" t="s">
        <v>17</v>
      </c>
      <c r="C51" s="133"/>
      <c r="D51" s="127">
        <v>2022</v>
      </c>
      <c r="E51" s="347">
        <f>SUM(F51:I51)</f>
        <v>2820</v>
      </c>
      <c r="F51" s="347">
        <v>60</v>
      </c>
      <c r="G51" s="347">
        <v>354</v>
      </c>
      <c r="H51" s="347">
        <v>1565</v>
      </c>
      <c r="I51" s="347">
        <v>841</v>
      </c>
      <c r="K51" s="81"/>
      <c r="L51" s="81"/>
      <c r="M51" s="81"/>
      <c r="N51" s="81"/>
      <c r="O51" s="81"/>
      <c r="P51" s="81"/>
      <c r="Q51" s="81"/>
      <c r="R51" s="81"/>
      <c r="S51" s="81"/>
      <c r="T51" s="81"/>
      <c r="U51" s="81"/>
      <c r="V51" s="81"/>
      <c r="W51" s="81"/>
      <c r="X51" s="81"/>
      <c r="Y51" s="81"/>
      <c r="Z51" s="81"/>
      <c r="AA51" s="81"/>
    </row>
    <row r="52" spans="2:27" ht="13.5" customHeight="1">
      <c r="B52" s="350"/>
      <c r="C52" s="351"/>
      <c r="D52" s="127">
        <v>2023</v>
      </c>
      <c r="E52" s="347">
        <f t="shared" ref="E52:E53" si="10">SUM(F52:I52)</f>
        <v>2953</v>
      </c>
      <c r="F52" s="347">
        <v>67</v>
      </c>
      <c r="G52" s="347">
        <v>375</v>
      </c>
      <c r="H52" s="347">
        <v>1560</v>
      </c>
      <c r="I52" s="347">
        <v>951</v>
      </c>
      <c r="K52" s="81"/>
      <c r="L52" s="81"/>
      <c r="M52" s="81"/>
      <c r="N52" s="81"/>
      <c r="O52" s="81"/>
      <c r="P52" s="81"/>
      <c r="Q52" s="81"/>
      <c r="R52" s="81"/>
      <c r="S52" s="81"/>
      <c r="T52" s="81"/>
      <c r="U52" s="81"/>
      <c r="V52" s="81"/>
      <c r="W52" s="81"/>
      <c r="X52" s="81"/>
      <c r="Y52" s="81"/>
      <c r="Z52" s="81"/>
      <c r="AA52" s="81"/>
    </row>
    <row r="53" spans="2:27" ht="13.5" customHeight="1">
      <c r="B53" s="350"/>
      <c r="C53" s="351"/>
      <c r="D53" s="127">
        <v>2024</v>
      </c>
      <c r="E53" s="347">
        <f t="shared" si="10"/>
        <v>2687</v>
      </c>
      <c r="F53" s="347">
        <v>56</v>
      </c>
      <c r="G53" s="347">
        <v>372</v>
      </c>
      <c r="H53" s="347">
        <v>1251</v>
      </c>
      <c r="I53" s="347">
        <v>1008</v>
      </c>
      <c r="K53" s="81"/>
      <c r="L53" s="81"/>
      <c r="M53" s="81"/>
      <c r="N53" s="81"/>
      <c r="O53" s="81"/>
      <c r="P53" s="81"/>
      <c r="Q53" s="81"/>
      <c r="R53" s="81"/>
      <c r="S53" s="81"/>
      <c r="T53" s="81"/>
      <c r="U53" s="81"/>
      <c r="V53" s="81"/>
      <c r="W53" s="81"/>
      <c r="X53" s="81"/>
      <c r="Y53" s="81"/>
      <c r="Z53" s="81"/>
      <c r="AA53" s="81"/>
    </row>
    <row r="54" spans="2:27" ht="8.1" customHeight="1">
      <c r="B54" s="350"/>
      <c r="C54" s="351"/>
      <c r="D54" s="127"/>
      <c r="E54" s="347"/>
      <c r="F54" s="347"/>
      <c r="G54" s="347"/>
      <c r="H54" s="347"/>
      <c r="I54" s="347"/>
      <c r="K54" s="81"/>
      <c r="L54" s="81"/>
      <c r="M54" s="81"/>
      <c r="N54" s="81"/>
      <c r="O54" s="81"/>
      <c r="P54" s="81"/>
      <c r="Q54" s="81"/>
      <c r="R54" s="81"/>
      <c r="S54" s="81"/>
      <c r="T54" s="81"/>
      <c r="U54" s="81"/>
      <c r="V54" s="81"/>
      <c r="W54" s="81"/>
      <c r="X54" s="81"/>
      <c r="Y54" s="81"/>
      <c r="Z54" s="81"/>
      <c r="AA54" s="81"/>
    </row>
    <row r="55" spans="2:27" ht="13.5" customHeight="1">
      <c r="B55" s="134" t="s">
        <v>18</v>
      </c>
      <c r="C55" s="133"/>
      <c r="D55" s="127">
        <v>2022</v>
      </c>
      <c r="E55" s="347">
        <f>SUM(F55:I55)</f>
        <v>223</v>
      </c>
      <c r="F55" s="347">
        <v>4</v>
      </c>
      <c r="G55" s="347">
        <v>66</v>
      </c>
      <c r="H55" s="347">
        <v>51</v>
      </c>
      <c r="I55" s="347">
        <v>102</v>
      </c>
      <c r="K55" s="81"/>
      <c r="L55" s="81"/>
      <c r="M55" s="81"/>
      <c r="N55" s="81"/>
      <c r="O55" s="81"/>
      <c r="P55" s="81"/>
      <c r="Q55" s="81"/>
      <c r="R55" s="81"/>
      <c r="S55" s="81"/>
      <c r="T55" s="81"/>
      <c r="U55" s="81"/>
      <c r="V55" s="81"/>
      <c r="W55" s="81"/>
      <c r="X55" s="81"/>
      <c r="Y55" s="81"/>
      <c r="Z55" s="81"/>
      <c r="AA55" s="81"/>
    </row>
    <row r="56" spans="2:27" ht="13.5" customHeight="1">
      <c r="B56" s="134"/>
      <c r="C56" s="133"/>
      <c r="D56" s="127">
        <v>2023</v>
      </c>
      <c r="E56" s="347">
        <f t="shared" ref="E56:E57" si="11">SUM(F56:I56)</f>
        <v>247</v>
      </c>
      <c r="F56" s="347">
        <v>6</v>
      </c>
      <c r="G56" s="347">
        <v>86</v>
      </c>
      <c r="H56" s="347">
        <v>44</v>
      </c>
      <c r="I56" s="347">
        <v>111</v>
      </c>
      <c r="K56" s="81"/>
      <c r="L56" s="81"/>
      <c r="M56" s="81"/>
      <c r="N56" s="81"/>
      <c r="O56" s="81"/>
      <c r="P56" s="81"/>
      <c r="Q56" s="81"/>
      <c r="R56" s="81"/>
      <c r="S56" s="81"/>
      <c r="T56" s="81"/>
      <c r="U56" s="81"/>
      <c r="V56" s="81"/>
      <c r="W56" s="81"/>
      <c r="X56" s="81"/>
      <c r="Y56" s="81"/>
      <c r="Z56" s="81"/>
      <c r="AA56" s="81"/>
    </row>
    <row r="57" spans="2:27" ht="13.5" customHeight="1">
      <c r="B57" s="134"/>
      <c r="C57" s="133"/>
      <c r="D57" s="127">
        <v>2024</v>
      </c>
      <c r="E57" s="347">
        <f t="shared" si="11"/>
        <v>274</v>
      </c>
      <c r="F57" s="352" t="s">
        <v>432</v>
      </c>
      <c r="G57" s="347">
        <v>90</v>
      </c>
      <c r="H57" s="347">
        <v>47</v>
      </c>
      <c r="I57" s="347">
        <v>137</v>
      </c>
      <c r="K57" s="81"/>
      <c r="L57" s="81"/>
      <c r="M57" s="81"/>
      <c r="N57" s="81"/>
      <c r="O57" s="81"/>
      <c r="P57" s="81"/>
      <c r="Q57" s="81"/>
      <c r="R57" s="81"/>
      <c r="S57" s="81"/>
      <c r="T57" s="81"/>
      <c r="U57" s="81"/>
      <c r="V57" s="81"/>
      <c r="W57" s="81"/>
      <c r="X57" s="81"/>
      <c r="Y57" s="81"/>
      <c r="Z57" s="81"/>
      <c r="AA57" s="81"/>
    </row>
    <row r="58" spans="2:27" ht="8.1" customHeight="1">
      <c r="B58" s="130"/>
      <c r="C58" s="129"/>
      <c r="D58" s="127"/>
      <c r="E58" s="347"/>
      <c r="F58" s="347"/>
      <c r="G58" s="347"/>
      <c r="H58" s="347"/>
      <c r="I58" s="347"/>
      <c r="K58" s="81"/>
      <c r="L58" s="81"/>
      <c r="M58" s="81"/>
      <c r="N58" s="81"/>
      <c r="O58" s="81"/>
      <c r="P58" s="81"/>
      <c r="Q58" s="81"/>
      <c r="R58" s="81"/>
      <c r="S58" s="81"/>
      <c r="T58" s="81"/>
      <c r="U58" s="81"/>
      <c r="V58" s="81"/>
      <c r="W58" s="81"/>
      <c r="X58" s="81"/>
      <c r="Y58" s="81"/>
      <c r="Z58" s="81"/>
      <c r="AA58" s="81"/>
    </row>
    <row r="59" spans="2:27" ht="12.95" customHeight="1">
      <c r="B59" s="134" t="s">
        <v>534</v>
      </c>
      <c r="C59" s="133"/>
      <c r="D59" s="127">
        <v>2022</v>
      </c>
      <c r="E59" s="347">
        <f>SUM(F59:I59)</f>
        <v>516</v>
      </c>
      <c r="F59" s="347">
        <v>24</v>
      </c>
      <c r="G59" s="347">
        <v>197</v>
      </c>
      <c r="H59" s="347">
        <v>126</v>
      </c>
      <c r="I59" s="347">
        <v>169</v>
      </c>
      <c r="K59" s="81"/>
      <c r="L59" s="81"/>
      <c r="M59" s="81"/>
      <c r="N59" s="81"/>
      <c r="O59" s="81"/>
      <c r="P59" s="81"/>
      <c r="Q59" s="81"/>
      <c r="R59" s="81"/>
      <c r="S59" s="81"/>
      <c r="T59" s="81"/>
      <c r="U59" s="81"/>
      <c r="V59" s="81"/>
      <c r="W59" s="81"/>
      <c r="X59" s="81"/>
      <c r="Y59" s="81"/>
      <c r="Z59" s="81"/>
      <c r="AA59" s="81"/>
    </row>
    <row r="60" spans="2:27" ht="12.95" customHeight="1">
      <c r="B60" s="134"/>
      <c r="C60" s="133"/>
      <c r="D60" s="127">
        <v>2023</v>
      </c>
      <c r="E60" s="347">
        <f t="shared" ref="E60:E61" si="12">SUM(F60:I60)</f>
        <v>534</v>
      </c>
      <c r="F60" s="347">
        <v>26</v>
      </c>
      <c r="G60" s="347">
        <v>225</v>
      </c>
      <c r="H60" s="347">
        <v>107</v>
      </c>
      <c r="I60" s="347">
        <v>176</v>
      </c>
      <c r="K60" s="81"/>
      <c r="L60" s="81"/>
      <c r="M60" s="81"/>
      <c r="N60" s="81"/>
      <c r="O60" s="81"/>
      <c r="P60" s="81"/>
      <c r="Q60" s="81"/>
      <c r="R60" s="81"/>
      <c r="S60" s="81"/>
      <c r="T60" s="81"/>
      <c r="U60" s="81"/>
      <c r="V60" s="81"/>
      <c r="W60" s="81"/>
      <c r="X60" s="81"/>
      <c r="Y60" s="81"/>
      <c r="Z60" s="81"/>
      <c r="AA60" s="81"/>
    </row>
    <row r="61" spans="2:27" ht="12.95" customHeight="1">
      <c r="B61" s="134"/>
      <c r="C61" s="133"/>
      <c r="D61" s="127">
        <v>2024</v>
      </c>
      <c r="E61" s="347">
        <f t="shared" si="12"/>
        <v>689</v>
      </c>
      <c r="F61" s="347">
        <v>22</v>
      </c>
      <c r="G61" s="347">
        <v>283</v>
      </c>
      <c r="H61" s="347">
        <v>145</v>
      </c>
      <c r="I61" s="347">
        <v>239</v>
      </c>
      <c r="K61" s="81"/>
      <c r="L61" s="81"/>
      <c r="M61" s="81"/>
      <c r="N61" s="81"/>
      <c r="O61" s="81"/>
      <c r="P61" s="81"/>
      <c r="Q61" s="81"/>
      <c r="R61" s="81"/>
      <c r="S61" s="81"/>
      <c r="T61" s="81"/>
      <c r="U61" s="81"/>
      <c r="V61" s="81"/>
      <c r="W61" s="81"/>
      <c r="X61" s="81"/>
      <c r="Y61" s="81"/>
      <c r="Z61" s="81"/>
      <c r="AA61" s="81"/>
    </row>
    <row r="62" spans="2:27" ht="8.1" customHeight="1">
      <c r="B62" s="353"/>
      <c r="C62" s="354"/>
      <c r="D62" s="127"/>
      <c r="E62" s="347"/>
      <c r="F62" s="347"/>
      <c r="G62" s="347"/>
      <c r="H62" s="347"/>
      <c r="I62" s="347"/>
      <c r="K62" s="81"/>
      <c r="L62" s="81"/>
      <c r="M62" s="81"/>
      <c r="N62" s="81"/>
      <c r="O62" s="81"/>
      <c r="P62" s="81"/>
      <c r="Q62" s="81"/>
      <c r="R62" s="81"/>
      <c r="S62" s="81"/>
      <c r="T62" s="81"/>
      <c r="U62" s="81"/>
      <c r="V62" s="81"/>
      <c r="W62" s="81"/>
      <c r="X62" s="81"/>
      <c r="Y62" s="81"/>
      <c r="Z62" s="81"/>
      <c r="AA62" s="81"/>
    </row>
    <row r="63" spans="2:27" ht="12.95" customHeight="1">
      <c r="B63" s="78" t="s">
        <v>16</v>
      </c>
      <c r="C63" s="77"/>
      <c r="D63" s="127">
        <v>2022</v>
      </c>
      <c r="E63" s="347">
        <f>SUM(F63:I63)</f>
        <v>588</v>
      </c>
      <c r="F63" s="347">
        <v>22</v>
      </c>
      <c r="G63" s="347">
        <v>119</v>
      </c>
      <c r="H63" s="347">
        <v>141</v>
      </c>
      <c r="I63" s="347">
        <v>306</v>
      </c>
      <c r="K63" s="81"/>
      <c r="L63" s="81"/>
      <c r="M63" s="81"/>
      <c r="N63" s="81"/>
      <c r="O63" s="81"/>
      <c r="P63" s="81"/>
      <c r="Q63" s="81"/>
      <c r="R63" s="81"/>
      <c r="S63" s="81"/>
      <c r="T63" s="81"/>
      <c r="U63" s="81"/>
      <c r="V63" s="81"/>
      <c r="W63" s="81"/>
      <c r="X63" s="81"/>
      <c r="Y63" s="81"/>
      <c r="Z63" s="81"/>
      <c r="AA63" s="81"/>
    </row>
    <row r="64" spans="2:27" ht="12.95" customHeight="1">
      <c r="B64" s="78"/>
      <c r="C64" s="77"/>
      <c r="D64" s="127">
        <v>2023</v>
      </c>
      <c r="E64" s="347">
        <f t="shared" ref="E64:E65" si="13">SUM(F64:I64)</f>
        <v>558</v>
      </c>
      <c r="F64" s="347">
        <v>13</v>
      </c>
      <c r="G64" s="347">
        <v>121</v>
      </c>
      <c r="H64" s="347">
        <v>173</v>
      </c>
      <c r="I64" s="347">
        <v>251</v>
      </c>
      <c r="K64" s="81"/>
      <c r="L64" s="81"/>
      <c r="M64" s="81"/>
      <c r="N64" s="81"/>
      <c r="O64" s="81"/>
      <c r="P64" s="81"/>
      <c r="Q64" s="81"/>
      <c r="R64" s="81"/>
      <c r="S64" s="81"/>
      <c r="T64" s="81"/>
      <c r="U64" s="81"/>
      <c r="V64" s="81"/>
      <c r="W64" s="81"/>
      <c r="X64" s="81"/>
      <c r="Y64" s="81"/>
      <c r="Z64" s="81"/>
      <c r="AA64" s="81"/>
    </row>
    <row r="65" spans="1:27" ht="12.95" customHeight="1">
      <c r="B65" s="78"/>
      <c r="C65" s="77"/>
      <c r="D65" s="127">
        <v>2024</v>
      </c>
      <c r="E65" s="347">
        <f t="shared" si="13"/>
        <v>612</v>
      </c>
      <c r="F65" s="347">
        <v>26</v>
      </c>
      <c r="G65" s="347">
        <v>145</v>
      </c>
      <c r="H65" s="347">
        <v>155</v>
      </c>
      <c r="I65" s="347">
        <v>286</v>
      </c>
      <c r="K65" s="81"/>
      <c r="L65" s="81"/>
      <c r="M65" s="81"/>
      <c r="N65" s="81"/>
      <c r="O65" s="81"/>
      <c r="P65" s="81"/>
      <c r="Q65" s="81"/>
      <c r="R65" s="81"/>
      <c r="S65" s="81"/>
      <c r="T65" s="81"/>
      <c r="U65" s="81"/>
      <c r="V65" s="81"/>
      <c r="W65" s="81"/>
      <c r="X65" s="81"/>
      <c r="Y65" s="81"/>
      <c r="Z65" s="81"/>
      <c r="AA65" s="81"/>
    </row>
    <row r="66" spans="1:27" ht="8.1" customHeight="1">
      <c r="B66" s="130"/>
      <c r="C66" s="129"/>
      <c r="D66" s="127"/>
      <c r="E66" s="347"/>
      <c r="F66" s="347"/>
      <c r="G66" s="347"/>
      <c r="H66" s="347"/>
      <c r="I66" s="347"/>
      <c r="K66" s="81"/>
      <c r="L66" s="81"/>
      <c r="M66" s="81"/>
      <c r="N66" s="81"/>
      <c r="O66" s="81"/>
      <c r="P66" s="81"/>
      <c r="Q66" s="81"/>
      <c r="R66" s="81"/>
      <c r="S66" s="81"/>
      <c r="T66" s="81"/>
      <c r="U66" s="81"/>
      <c r="V66" s="81"/>
      <c r="W66" s="81"/>
      <c r="X66" s="81"/>
      <c r="Y66" s="81"/>
      <c r="Z66" s="81"/>
      <c r="AA66" s="81"/>
    </row>
    <row r="67" spans="1:27" ht="18.75" customHeight="1">
      <c r="B67" s="78" t="s">
        <v>535</v>
      </c>
      <c r="C67" s="77"/>
      <c r="D67" s="127">
        <v>2022</v>
      </c>
      <c r="E67" s="347">
        <f>SUM(F67:I67)</f>
        <v>1049</v>
      </c>
      <c r="F67" s="347">
        <v>17</v>
      </c>
      <c r="G67" s="347">
        <v>75</v>
      </c>
      <c r="H67" s="347">
        <v>649</v>
      </c>
      <c r="I67" s="347">
        <v>308</v>
      </c>
      <c r="K67" s="81"/>
      <c r="L67" s="81"/>
      <c r="M67" s="81"/>
      <c r="N67" s="81"/>
      <c r="O67" s="81"/>
      <c r="P67" s="81"/>
      <c r="Q67" s="81"/>
      <c r="R67" s="81"/>
      <c r="S67" s="81"/>
      <c r="T67" s="81"/>
      <c r="U67" s="81"/>
      <c r="V67" s="81"/>
      <c r="W67" s="81"/>
      <c r="X67" s="81"/>
      <c r="Y67" s="81"/>
      <c r="Z67" s="81"/>
      <c r="AA67" s="81"/>
    </row>
    <row r="68" spans="1:27" ht="12.95" customHeight="1">
      <c r="B68" s="78"/>
      <c r="C68" s="77"/>
      <c r="D68" s="127">
        <v>2023</v>
      </c>
      <c r="E68" s="347">
        <f t="shared" ref="E68:E69" si="14">SUM(F68:I68)</f>
        <v>940</v>
      </c>
      <c r="F68" s="347">
        <v>16</v>
      </c>
      <c r="G68" s="347">
        <v>101</v>
      </c>
      <c r="H68" s="347">
        <v>511</v>
      </c>
      <c r="I68" s="347">
        <v>312</v>
      </c>
      <c r="K68" s="81"/>
      <c r="L68" s="81"/>
      <c r="M68" s="81"/>
      <c r="N68" s="81"/>
      <c r="O68" s="81"/>
      <c r="P68" s="81"/>
      <c r="Q68" s="81"/>
      <c r="R68" s="81"/>
      <c r="S68" s="81"/>
      <c r="T68" s="81"/>
      <c r="U68" s="81"/>
      <c r="V68" s="81"/>
      <c r="W68" s="81"/>
      <c r="X68" s="81"/>
      <c r="Y68" s="81"/>
      <c r="Z68" s="81"/>
      <c r="AA68" s="81"/>
    </row>
    <row r="69" spans="1:27" ht="12.95" customHeight="1">
      <c r="B69" s="130"/>
      <c r="C69" s="129"/>
      <c r="D69" s="127">
        <v>2024</v>
      </c>
      <c r="E69" s="347">
        <f t="shared" si="14"/>
        <v>1410</v>
      </c>
      <c r="F69" s="347">
        <v>18</v>
      </c>
      <c r="G69" s="347">
        <v>108</v>
      </c>
      <c r="H69" s="347">
        <v>797</v>
      </c>
      <c r="I69" s="347">
        <v>487</v>
      </c>
      <c r="K69" s="81"/>
      <c r="L69" s="81"/>
      <c r="M69" s="81"/>
      <c r="N69" s="81"/>
      <c r="O69" s="81"/>
      <c r="P69" s="81"/>
      <c r="Q69" s="81"/>
      <c r="R69" s="81"/>
      <c r="S69" s="81"/>
      <c r="T69" s="81"/>
      <c r="U69" s="81"/>
      <c r="V69" s="81"/>
      <c r="W69" s="81"/>
      <c r="X69" s="81"/>
      <c r="Y69" s="81"/>
      <c r="Z69" s="81"/>
      <c r="AA69" s="81"/>
    </row>
    <row r="70" spans="1:27" ht="8.1" customHeight="1" thickBot="1">
      <c r="A70" s="305"/>
      <c r="B70" s="355"/>
      <c r="C70" s="355"/>
      <c r="D70" s="306"/>
      <c r="E70" s="305"/>
      <c r="F70" s="305"/>
      <c r="G70" s="305"/>
      <c r="H70" s="305"/>
      <c r="I70" s="305"/>
      <c r="K70" s="81"/>
    </row>
    <row r="71" spans="1:27" s="145" customFormat="1" ht="16.5" customHeight="1">
      <c r="D71" s="147"/>
      <c r="I71" s="309"/>
      <c r="J71" s="356" t="s">
        <v>288</v>
      </c>
    </row>
    <row r="72" spans="1:27" s="145" customFormat="1" ht="15" customHeight="1">
      <c r="J72" s="357" t="s">
        <v>289</v>
      </c>
    </row>
    <row r="73" spans="1:27" s="145" customFormat="1" ht="16.5" customHeight="1">
      <c r="B73" s="310" t="s">
        <v>526</v>
      </c>
      <c r="J73" s="357"/>
    </row>
    <row r="74" spans="1:27" s="145" customFormat="1" ht="16.5">
      <c r="B74" s="310" t="s">
        <v>536</v>
      </c>
      <c r="C74" s="358"/>
      <c r="D74" s="359"/>
      <c r="E74" s="310"/>
      <c r="F74" s="310"/>
      <c r="G74" s="310"/>
    </row>
    <row r="75" spans="1:27" s="145" customFormat="1" ht="14.25">
      <c r="B75" s="360" t="s">
        <v>537</v>
      </c>
      <c r="C75" s="361"/>
      <c r="D75" s="362"/>
      <c r="E75" s="310"/>
      <c r="H75" s="363"/>
      <c r="I75" s="364"/>
    </row>
    <row r="76" spans="1:27" s="145" customFormat="1" ht="14.25">
      <c r="B76" s="365" t="s">
        <v>442</v>
      </c>
      <c r="C76" s="361"/>
      <c r="D76" s="362"/>
      <c r="E76" s="310"/>
      <c r="H76" s="363"/>
      <c r="I76" s="364"/>
    </row>
    <row r="77" spans="1:27" s="145" customFormat="1" ht="15.75">
      <c r="B77" s="366" t="s">
        <v>538</v>
      </c>
      <c r="C77" s="367"/>
      <c r="D77" s="368"/>
      <c r="E77" s="314"/>
      <c r="F77" s="148"/>
      <c r="G77" s="148"/>
      <c r="H77" s="148"/>
      <c r="I77" s="148"/>
      <c r="J77" s="148"/>
      <c r="K77" s="148"/>
      <c r="L77" s="148"/>
      <c r="M77" s="148"/>
      <c r="N77" s="148"/>
    </row>
    <row r="78" spans="1:27" s="148" customFormat="1" ht="14.25">
      <c r="B78" s="369" t="s">
        <v>374</v>
      </c>
      <c r="C78" s="367"/>
      <c r="D78" s="368"/>
      <c r="E78" s="314"/>
    </row>
    <row r="79" spans="1:27" s="145" customFormat="1" ht="12.95" customHeight="1">
      <c r="B79" s="370" t="s">
        <v>539</v>
      </c>
      <c r="C79" s="367"/>
      <c r="D79" s="368"/>
      <c r="E79" s="314"/>
      <c r="N79" s="148"/>
    </row>
    <row r="80" spans="1:27" s="145" customFormat="1" ht="14.25">
      <c r="B80" s="369" t="s">
        <v>375</v>
      </c>
      <c r="C80" s="367"/>
      <c r="D80" s="368"/>
      <c r="E80" s="314"/>
      <c r="F80" s="148"/>
      <c r="G80" s="148"/>
      <c r="H80" s="148"/>
      <c r="I80" s="148"/>
      <c r="J80" s="148"/>
      <c r="K80" s="148"/>
      <c r="L80" s="148"/>
      <c r="M80" s="148"/>
      <c r="N80" s="148"/>
    </row>
  </sheetData>
  <mergeCells count="1">
    <mergeCell ref="C6:I6"/>
  </mergeCells>
  <printOptions horizontalCentered="1"/>
  <pageMargins left="0.55118110236220497" right="0.55118110236220497" top="0.39370078740157499" bottom="0.59055008748906401" header="0.39370078740157499" footer="0.39370078740157499"/>
  <pageSetup paperSize="9" scale="80" fitToWidth="0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E43E4F1-95B3-4DC6-A05D-5DE356A03C38}">
  <sheetPr>
    <tabColor rgb="FF92D050"/>
  </sheetPr>
  <dimension ref="A1:AA79"/>
  <sheetViews>
    <sheetView view="pageBreakPreview" zoomScaleNormal="100" zoomScaleSheetLayoutView="100" workbookViewId="0">
      <selection activeCell="B6" sqref="B6"/>
    </sheetView>
  </sheetViews>
  <sheetFormatPr defaultColWidth="10.6640625" defaultRowHeight="13.5"/>
  <cols>
    <col min="1" max="1" width="2" style="98" customWidth="1"/>
    <col min="2" max="2" width="14.83203125" style="317" customWidth="1"/>
    <col min="3" max="3" width="8.1640625" style="317" customWidth="1"/>
    <col min="4" max="4" width="8" style="150" customWidth="1"/>
    <col min="5" max="5" width="10.5" style="281" customWidth="1"/>
    <col min="6" max="6" width="13.33203125" style="151" customWidth="1"/>
    <col min="7" max="7" width="12" style="319" customWidth="1"/>
    <col min="8" max="8" width="12.1640625" style="320" customWidth="1"/>
    <col min="9" max="9" width="23.33203125" style="319" customWidth="1"/>
    <col min="10" max="10" width="11" style="151" customWidth="1"/>
    <col min="11" max="11" width="2" style="98" customWidth="1"/>
    <col min="12" max="12" width="19" style="98" customWidth="1"/>
    <col min="13" max="16384" width="10.6640625" style="98"/>
  </cols>
  <sheetData>
    <row r="1" spans="1:15" ht="15">
      <c r="K1" s="69" t="s">
        <v>0</v>
      </c>
    </row>
    <row r="2" spans="1:15" ht="15">
      <c r="K2" s="70" t="s">
        <v>1</v>
      </c>
    </row>
    <row r="5" spans="1:15" s="323" customFormat="1" ht="16.5">
      <c r="B5" s="272" t="s">
        <v>252</v>
      </c>
      <c r="C5" s="371" t="s">
        <v>540</v>
      </c>
      <c r="D5" s="372"/>
      <c r="E5" s="373"/>
      <c r="F5" s="373"/>
      <c r="G5" s="272"/>
      <c r="H5" s="371"/>
      <c r="I5" s="371"/>
      <c r="J5" s="272"/>
      <c r="K5" s="371"/>
      <c r="L5" s="371"/>
      <c r="M5" s="374"/>
    </row>
    <row r="6" spans="1:15" s="375" customFormat="1" ht="16.5">
      <c r="B6" s="376" t="s">
        <v>253</v>
      </c>
      <c r="C6" s="377" t="s">
        <v>541</v>
      </c>
      <c r="D6" s="372"/>
      <c r="E6" s="373"/>
      <c r="F6" s="373"/>
      <c r="G6" s="272"/>
      <c r="H6" s="377"/>
      <c r="I6" s="378"/>
      <c r="J6" s="376"/>
      <c r="K6" s="378"/>
      <c r="L6" s="378"/>
      <c r="M6" s="379"/>
    </row>
    <row r="7" spans="1:15" ht="9" customHeight="1" thickBot="1">
      <c r="A7" s="277"/>
      <c r="B7" s="380"/>
      <c r="C7" s="380"/>
      <c r="D7" s="325"/>
      <c r="E7" s="279"/>
      <c r="F7" s="279"/>
      <c r="G7" s="277"/>
      <c r="H7" s="277"/>
      <c r="I7" s="277"/>
      <c r="J7" s="279"/>
      <c r="K7" s="277"/>
    </row>
    <row r="8" spans="1:15" ht="44.25" customHeight="1" thickTop="1">
      <c r="A8" s="381"/>
      <c r="B8" s="330" t="s">
        <v>3</v>
      </c>
      <c r="C8" s="98"/>
      <c r="D8" s="382" t="s">
        <v>460</v>
      </c>
      <c r="E8" s="281" t="s">
        <v>4</v>
      </c>
      <c r="F8" s="113" t="s">
        <v>542</v>
      </c>
      <c r="G8" s="845" t="s">
        <v>133</v>
      </c>
      <c r="H8" s="845"/>
      <c r="I8" s="845"/>
      <c r="J8" s="113" t="s">
        <v>543</v>
      </c>
      <c r="K8" s="382"/>
    </row>
    <row r="9" spans="1:15" s="341" customFormat="1" ht="25.5">
      <c r="A9" s="383"/>
      <c r="B9" s="384" t="s">
        <v>5</v>
      </c>
      <c r="C9" s="284"/>
      <c r="D9" s="285" t="s">
        <v>461</v>
      </c>
      <c r="E9" s="385" t="s">
        <v>19</v>
      </c>
      <c r="F9" s="852" t="s">
        <v>544</v>
      </c>
      <c r="G9" s="856" t="s">
        <v>132</v>
      </c>
      <c r="H9" s="856"/>
      <c r="I9" s="856"/>
      <c r="J9" s="286" t="s">
        <v>545</v>
      </c>
      <c r="K9" s="386"/>
    </row>
    <row r="10" spans="1:15" s="335" customFormat="1" ht="18.75" customHeight="1">
      <c r="A10" s="387"/>
      <c r="D10" s="382"/>
      <c r="E10" s="281"/>
      <c r="F10" s="855"/>
      <c r="G10" s="281" t="s">
        <v>546</v>
      </c>
      <c r="H10" s="281" t="s">
        <v>443</v>
      </c>
      <c r="I10" s="281" t="s">
        <v>547</v>
      </c>
      <c r="J10" s="113"/>
      <c r="K10" s="388"/>
      <c r="O10" s="389"/>
    </row>
    <row r="11" spans="1:15" s="341" customFormat="1" ht="18.75" customHeight="1">
      <c r="A11" s="390"/>
      <c r="B11" s="391"/>
      <c r="C11" s="391"/>
      <c r="D11" s="290"/>
      <c r="E11" s="108"/>
      <c r="F11" s="117"/>
      <c r="G11" s="117" t="s">
        <v>342</v>
      </c>
      <c r="H11" s="117" t="s">
        <v>30</v>
      </c>
      <c r="I11" s="108" t="s">
        <v>548</v>
      </c>
      <c r="J11" s="117"/>
      <c r="K11" s="117"/>
      <c r="O11" s="392"/>
    </row>
    <row r="12" spans="1:15" s="335" customFormat="1" ht="8.1" customHeight="1">
      <c r="B12" s="393"/>
      <c r="C12" s="393"/>
      <c r="D12" s="121"/>
      <c r="E12" s="385"/>
      <c r="F12" s="286"/>
      <c r="G12" s="288"/>
      <c r="H12" s="288"/>
      <c r="I12" s="394"/>
      <c r="J12" s="385"/>
      <c r="M12" s="280"/>
      <c r="O12" s="389"/>
    </row>
    <row r="13" spans="1:15" s="335" customFormat="1" ht="14.1" customHeight="1">
      <c r="B13" s="123" t="s">
        <v>463</v>
      </c>
      <c r="C13" s="123"/>
      <c r="D13" s="121">
        <v>2022</v>
      </c>
      <c r="E13" s="346">
        <f t="shared" ref="E13:J15" si="0">SUM(E17,E21,E25,E29,E33,E37,E41,E45,E49,E53,E57,E61,E65,E69)</f>
        <v>40465</v>
      </c>
      <c r="F13" s="346">
        <f t="shared" si="0"/>
        <v>10585</v>
      </c>
      <c r="G13" s="346">
        <f t="shared" si="0"/>
        <v>718</v>
      </c>
      <c r="H13" s="346">
        <f t="shared" si="0"/>
        <v>3271</v>
      </c>
      <c r="I13" s="346">
        <f t="shared" si="0"/>
        <v>10457</v>
      </c>
      <c r="J13" s="346">
        <f t="shared" si="0"/>
        <v>15434</v>
      </c>
      <c r="K13" s="81"/>
      <c r="L13" s="389"/>
    </row>
    <row r="14" spans="1:15" s="335" customFormat="1" ht="14.1" customHeight="1">
      <c r="B14" s="126"/>
      <c r="C14" s="126"/>
      <c r="D14" s="121">
        <v>2023</v>
      </c>
      <c r="E14" s="346">
        <f t="shared" si="0"/>
        <v>41991</v>
      </c>
      <c r="F14" s="346">
        <f t="shared" si="0"/>
        <v>11557</v>
      </c>
      <c r="G14" s="346">
        <f t="shared" si="0"/>
        <v>764</v>
      </c>
      <c r="H14" s="346">
        <f t="shared" si="0"/>
        <v>3245</v>
      </c>
      <c r="I14" s="346">
        <f t="shared" si="0"/>
        <v>10588</v>
      </c>
      <c r="J14" s="346">
        <f t="shared" si="0"/>
        <v>15837</v>
      </c>
      <c r="K14" s="81"/>
    </row>
    <row r="15" spans="1:15" s="335" customFormat="1" ht="14.1" customHeight="1">
      <c r="B15" s="126"/>
      <c r="C15" s="126"/>
      <c r="D15" s="121">
        <v>2024</v>
      </c>
      <c r="E15" s="346">
        <f t="shared" si="0"/>
        <v>47188</v>
      </c>
      <c r="F15" s="346">
        <f t="shared" si="0"/>
        <v>11334</v>
      </c>
      <c r="G15" s="346">
        <f t="shared" si="0"/>
        <v>788</v>
      </c>
      <c r="H15" s="346">
        <f t="shared" si="0"/>
        <v>3301</v>
      </c>
      <c r="I15" s="346">
        <f t="shared" si="0"/>
        <v>10109</v>
      </c>
      <c r="J15" s="346">
        <f t="shared" si="0"/>
        <v>21656</v>
      </c>
      <c r="K15" s="81"/>
    </row>
    <row r="16" spans="1:15" s="335" customFormat="1" ht="8.1" customHeight="1">
      <c r="B16" s="126"/>
      <c r="C16" s="126"/>
      <c r="D16" s="127"/>
      <c r="E16" s="395"/>
      <c r="F16" s="125"/>
      <c r="G16" s="125"/>
      <c r="H16" s="125"/>
      <c r="I16" s="125"/>
      <c r="J16" s="125"/>
      <c r="K16" s="81"/>
      <c r="O16" s="389"/>
    </row>
    <row r="17" spans="2:27" s="342" customFormat="1" ht="14.1" customHeight="1">
      <c r="B17" s="74" t="s">
        <v>6</v>
      </c>
      <c r="C17" s="74"/>
      <c r="D17" s="127">
        <v>2022</v>
      </c>
      <c r="E17" s="395">
        <f>SUM(F17:J17)</f>
        <v>3489</v>
      </c>
      <c r="F17" s="396">
        <v>767</v>
      </c>
      <c r="G17" s="396">
        <v>73</v>
      </c>
      <c r="H17" s="396">
        <v>429</v>
      </c>
      <c r="I17" s="396">
        <v>1179</v>
      </c>
      <c r="J17" s="396">
        <v>1041</v>
      </c>
      <c r="K17" s="81"/>
      <c r="L17" s="397"/>
      <c r="O17" s="98"/>
      <c r="P17" s="98"/>
      <c r="Q17" s="98"/>
      <c r="Y17" s="81"/>
      <c r="Z17" s="81"/>
      <c r="AA17" s="81"/>
    </row>
    <row r="18" spans="2:27" s="342" customFormat="1" ht="14.1" customHeight="1">
      <c r="B18" s="76"/>
      <c r="C18" s="76"/>
      <c r="D18" s="127">
        <v>2023</v>
      </c>
      <c r="E18" s="395">
        <f>SUM(F18:J18)</f>
        <v>4102</v>
      </c>
      <c r="F18" s="396">
        <v>993</v>
      </c>
      <c r="G18" s="396">
        <v>69</v>
      </c>
      <c r="H18" s="396">
        <v>415</v>
      </c>
      <c r="I18" s="396">
        <v>1290</v>
      </c>
      <c r="J18" s="396">
        <v>1335</v>
      </c>
      <c r="K18" s="81"/>
      <c r="L18" s="81"/>
      <c r="M18" s="81"/>
      <c r="N18" s="81"/>
      <c r="O18" s="81"/>
      <c r="P18" s="81"/>
      <c r="Q18" s="81"/>
      <c r="R18" s="81"/>
      <c r="S18" s="81"/>
      <c r="T18" s="81"/>
      <c r="U18" s="81"/>
      <c r="V18" s="81"/>
      <c r="W18" s="81"/>
      <c r="X18" s="81"/>
      <c r="Y18" s="81"/>
      <c r="Z18" s="81"/>
      <c r="AA18" s="81"/>
    </row>
    <row r="19" spans="2:27" s="342" customFormat="1" ht="14.1" customHeight="1">
      <c r="B19" s="76"/>
      <c r="C19" s="76"/>
      <c r="D19" s="127">
        <v>2024</v>
      </c>
      <c r="E19" s="395">
        <f>SUM(F19:J19)</f>
        <v>4192</v>
      </c>
      <c r="F19" s="396">
        <v>695</v>
      </c>
      <c r="G19" s="396">
        <v>108</v>
      </c>
      <c r="H19" s="396">
        <v>526</v>
      </c>
      <c r="I19" s="396">
        <v>1380</v>
      </c>
      <c r="J19" s="396">
        <v>1483</v>
      </c>
      <c r="K19" s="81"/>
      <c r="L19" s="81"/>
      <c r="M19" s="81"/>
      <c r="N19" s="81"/>
      <c r="O19" s="81"/>
      <c r="P19" s="81"/>
      <c r="Q19" s="81"/>
      <c r="R19" s="81"/>
      <c r="S19" s="81"/>
      <c r="T19" s="81"/>
      <c r="U19" s="81"/>
      <c r="V19" s="81"/>
      <c r="W19" s="81"/>
      <c r="X19" s="81"/>
      <c r="Y19" s="81"/>
      <c r="Z19" s="81"/>
      <c r="AA19" s="81"/>
    </row>
    <row r="20" spans="2:27" s="342" customFormat="1" ht="8.1" customHeight="1">
      <c r="B20" s="76"/>
      <c r="C20" s="76"/>
      <c r="D20" s="127"/>
      <c r="E20" s="395"/>
      <c r="F20" s="396"/>
      <c r="G20" s="396"/>
      <c r="H20" s="396"/>
      <c r="I20" s="396"/>
      <c r="J20" s="396"/>
      <c r="K20" s="81"/>
      <c r="L20" s="81"/>
      <c r="M20" s="81"/>
      <c r="N20" s="81"/>
      <c r="O20" s="81"/>
      <c r="P20" s="81"/>
      <c r="Q20" s="81"/>
      <c r="R20" s="81"/>
      <c r="S20" s="81"/>
      <c r="T20" s="81"/>
      <c r="U20" s="81"/>
      <c r="V20" s="81"/>
      <c r="W20" s="81"/>
      <c r="X20" s="81"/>
      <c r="Y20" s="81"/>
      <c r="Z20" s="81"/>
      <c r="AA20" s="81"/>
    </row>
    <row r="21" spans="2:27" ht="14.1" customHeight="1">
      <c r="B21" s="78" t="s">
        <v>7</v>
      </c>
      <c r="C21" s="78"/>
      <c r="D21" s="127">
        <v>2022</v>
      </c>
      <c r="E21" s="395">
        <f>SUM(F21:J21)</f>
        <v>3758</v>
      </c>
      <c r="F21" s="396">
        <v>1130</v>
      </c>
      <c r="G21" s="396">
        <v>30</v>
      </c>
      <c r="H21" s="396">
        <v>172</v>
      </c>
      <c r="I21" s="396">
        <v>1066</v>
      </c>
      <c r="J21" s="396">
        <v>1360</v>
      </c>
      <c r="K21" s="81"/>
      <c r="L21" s="81"/>
      <c r="M21" s="81"/>
      <c r="N21" s="81"/>
      <c r="O21" s="81"/>
      <c r="P21" s="81"/>
      <c r="Q21" s="81"/>
      <c r="R21" s="81"/>
      <c r="S21" s="81"/>
      <c r="T21" s="81"/>
      <c r="U21" s="81"/>
      <c r="V21" s="81"/>
      <c r="W21" s="81"/>
      <c r="X21" s="81"/>
      <c r="Y21" s="81"/>
      <c r="Z21" s="81"/>
      <c r="AA21" s="81"/>
    </row>
    <row r="22" spans="2:27" s="317" customFormat="1" ht="14.1" customHeight="1">
      <c r="B22" s="78"/>
      <c r="C22" s="78"/>
      <c r="D22" s="127">
        <v>2023</v>
      </c>
      <c r="E22" s="395">
        <f>SUM(F22:J22)</f>
        <v>3847</v>
      </c>
      <c r="F22" s="396">
        <v>1353</v>
      </c>
      <c r="G22" s="396">
        <v>40</v>
      </c>
      <c r="H22" s="396">
        <v>198</v>
      </c>
      <c r="I22" s="396">
        <v>961</v>
      </c>
      <c r="J22" s="396">
        <v>1295</v>
      </c>
      <c r="K22" s="81"/>
      <c r="L22" s="81"/>
      <c r="M22" s="81"/>
      <c r="N22" s="81"/>
      <c r="O22" s="81"/>
      <c r="P22" s="81"/>
      <c r="Q22" s="81"/>
      <c r="R22" s="81"/>
      <c r="S22" s="81"/>
      <c r="T22" s="81"/>
      <c r="U22" s="81"/>
      <c r="V22" s="81"/>
      <c r="W22" s="81"/>
      <c r="X22" s="81"/>
      <c r="Y22" s="81"/>
      <c r="Z22" s="81"/>
      <c r="AA22" s="81"/>
    </row>
    <row r="23" spans="2:27" ht="14.1" customHeight="1">
      <c r="B23" s="78"/>
      <c r="C23" s="78"/>
      <c r="D23" s="127">
        <v>2024</v>
      </c>
      <c r="E23" s="395">
        <f>SUM(F23:J23)</f>
        <v>3410</v>
      </c>
      <c r="F23" s="396">
        <v>1051</v>
      </c>
      <c r="G23" s="396">
        <v>38</v>
      </c>
      <c r="H23" s="396">
        <v>166</v>
      </c>
      <c r="I23" s="396">
        <v>847</v>
      </c>
      <c r="J23" s="396">
        <v>1308</v>
      </c>
      <c r="L23" s="81"/>
      <c r="M23" s="81"/>
      <c r="N23" s="81"/>
      <c r="O23" s="81"/>
      <c r="P23" s="81"/>
      <c r="Q23" s="81"/>
      <c r="R23" s="81"/>
      <c r="S23" s="81"/>
      <c r="T23" s="81"/>
      <c r="U23" s="81"/>
      <c r="V23" s="81"/>
      <c r="W23" s="81"/>
      <c r="X23" s="81"/>
      <c r="Y23" s="81"/>
      <c r="Z23" s="81"/>
      <c r="AA23" s="81"/>
    </row>
    <row r="24" spans="2:27" ht="8.1" customHeight="1">
      <c r="B24" s="130"/>
      <c r="C24" s="130"/>
      <c r="D24" s="127"/>
      <c r="E24" s="395"/>
      <c r="F24" s="396"/>
      <c r="G24" s="396"/>
      <c r="H24" s="396"/>
      <c r="I24" s="396"/>
      <c r="J24" s="396"/>
      <c r="K24" s="81"/>
      <c r="L24" s="81"/>
      <c r="M24" s="81"/>
      <c r="N24" s="81"/>
      <c r="O24" s="81"/>
      <c r="P24" s="81"/>
      <c r="Q24" s="81"/>
      <c r="R24" s="81"/>
      <c r="S24" s="81"/>
      <c r="T24" s="81"/>
      <c r="U24" s="81"/>
      <c r="V24" s="81"/>
      <c r="W24" s="81"/>
      <c r="X24" s="81"/>
      <c r="Y24" s="81"/>
      <c r="Z24" s="81"/>
      <c r="AA24" s="81"/>
    </row>
    <row r="25" spans="2:27" ht="14.1" customHeight="1">
      <c r="B25" s="78" t="s">
        <v>8</v>
      </c>
      <c r="C25" s="78"/>
      <c r="D25" s="127">
        <v>2022</v>
      </c>
      <c r="E25" s="395">
        <f>SUM(F25:J25)</f>
        <v>1758</v>
      </c>
      <c r="F25" s="396">
        <v>472</v>
      </c>
      <c r="G25" s="396">
        <v>18</v>
      </c>
      <c r="H25" s="396">
        <v>122</v>
      </c>
      <c r="I25" s="396">
        <v>601</v>
      </c>
      <c r="J25" s="396">
        <v>545</v>
      </c>
      <c r="K25" s="81"/>
      <c r="L25" s="81"/>
      <c r="M25" s="81"/>
      <c r="N25" s="81"/>
      <c r="O25" s="81"/>
      <c r="P25" s="81"/>
      <c r="Q25" s="81"/>
      <c r="R25" s="81"/>
      <c r="S25" s="81"/>
      <c r="T25" s="81"/>
      <c r="U25" s="81"/>
      <c r="V25" s="81"/>
      <c r="W25" s="81"/>
      <c r="X25" s="81"/>
      <c r="Y25" s="81"/>
      <c r="Z25" s="81"/>
      <c r="AA25" s="81"/>
    </row>
    <row r="26" spans="2:27" ht="14.1" customHeight="1">
      <c r="B26" s="78"/>
      <c r="C26" s="78"/>
      <c r="D26" s="127">
        <v>2023</v>
      </c>
      <c r="E26" s="395">
        <f>SUM(F26:J26)</f>
        <v>1604</v>
      </c>
      <c r="F26" s="396">
        <v>443</v>
      </c>
      <c r="G26" s="396">
        <v>9</v>
      </c>
      <c r="H26" s="396">
        <v>128</v>
      </c>
      <c r="I26" s="396">
        <v>539</v>
      </c>
      <c r="J26" s="396">
        <v>485</v>
      </c>
      <c r="K26" s="81"/>
      <c r="L26" s="81"/>
      <c r="M26" s="81"/>
      <c r="N26" s="81"/>
      <c r="O26" s="81"/>
      <c r="P26" s="81"/>
      <c r="Q26" s="81"/>
      <c r="R26" s="81"/>
      <c r="S26" s="81"/>
      <c r="T26" s="81"/>
      <c r="U26" s="81"/>
      <c r="V26" s="81"/>
      <c r="W26" s="81"/>
      <c r="X26" s="81"/>
      <c r="Y26" s="81"/>
      <c r="Z26" s="81"/>
      <c r="AA26" s="81"/>
    </row>
    <row r="27" spans="2:27" ht="14.1" customHeight="1">
      <c r="B27" s="78"/>
      <c r="C27" s="78"/>
      <c r="D27" s="127">
        <v>2024</v>
      </c>
      <c r="E27" s="395">
        <f>SUM(F27:J27)</f>
        <v>1873</v>
      </c>
      <c r="F27" s="396">
        <v>728</v>
      </c>
      <c r="G27" s="396">
        <v>12</v>
      </c>
      <c r="H27" s="396">
        <v>68</v>
      </c>
      <c r="I27" s="396">
        <v>333</v>
      </c>
      <c r="J27" s="396">
        <v>732</v>
      </c>
      <c r="K27" s="81"/>
      <c r="L27" s="81"/>
      <c r="M27" s="81"/>
      <c r="N27" s="81"/>
      <c r="O27" s="81"/>
      <c r="P27" s="81"/>
      <c r="Q27" s="81"/>
      <c r="R27" s="81"/>
      <c r="S27" s="81"/>
      <c r="T27" s="81"/>
      <c r="U27" s="81"/>
      <c r="V27" s="81"/>
      <c r="W27" s="81"/>
      <c r="X27" s="81"/>
      <c r="Y27" s="81"/>
      <c r="Z27" s="81"/>
      <c r="AA27" s="81"/>
    </row>
    <row r="28" spans="2:27" ht="8.1" customHeight="1">
      <c r="B28" s="132"/>
      <c r="C28" s="132"/>
      <c r="D28" s="127"/>
      <c r="E28" s="395"/>
      <c r="F28" s="396"/>
      <c r="G28" s="396"/>
      <c r="H28" s="396"/>
      <c r="I28" s="396"/>
      <c r="J28" s="396"/>
      <c r="K28" s="81"/>
      <c r="L28" s="81"/>
      <c r="M28" s="81"/>
      <c r="N28" s="81"/>
      <c r="O28" s="81"/>
      <c r="P28" s="81"/>
      <c r="Q28" s="81"/>
      <c r="R28" s="81"/>
      <c r="S28" s="81"/>
      <c r="T28" s="81"/>
      <c r="U28" s="81"/>
      <c r="V28" s="81"/>
      <c r="W28" s="81"/>
      <c r="X28" s="81"/>
      <c r="Y28" s="81"/>
      <c r="Z28" s="81"/>
      <c r="AA28" s="81"/>
    </row>
    <row r="29" spans="2:27" ht="14.1" customHeight="1">
      <c r="B29" s="78" t="s">
        <v>9</v>
      </c>
      <c r="C29" s="78"/>
      <c r="D29" s="127">
        <v>2022</v>
      </c>
      <c r="E29" s="395">
        <f>SUM(F29:J29)</f>
        <v>1033</v>
      </c>
      <c r="F29" s="396">
        <v>375</v>
      </c>
      <c r="G29" s="396">
        <v>8</v>
      </c>
      <c r="H29" s="396">
        <v>26</v>
      </c>
      <c r="I29" s="396">
        <v>220</v>
      </c>
      <c r="J29" s="396">
        <v>404</v>
      </c>
      <c r="K29" s="81"/>
      <c r="L29" s="81"/>
      <c r="M29" s="81"/>
      <c r="N29" s="81"/>
      <c r="O29" s="81"/>
      <c r="P29" s="81"/>
      <c r="Q29" s="81"/>
      <c r="R29" s="81"/>
      <c r="S29" s="81"/>
      <c r="T29" s="81"/>
      <c r="U29" s="81"/>
      <c r="V29" s="81"/>
      <c r="W29" s="81"/>
      <c r="X29" s="81"/>
    </row>
    <row r="30" spans="2:27" ht="14.1" customHeight="1">
      <c r="B30" s="78"/>
      <c r="C30" s="78"/>
      <c r="D30" s="127">
        <v>2023</v>
      </c>
      <c r="E30" s="395">
        <f>SUM(F30:J30)</f>
        <v>1147</v>
      </c>
      <c r="F30" s="396">
        <v>428</v>
      </c>
      <c r="G30" s="396">
        <v>7</v>
      </c>
      <c r="H30" s="396">
        <v>53</v>
      </c>
      <c r="I30" s="396">
        <v>230</v>
      </c>
      <c r="J30" s="396">
        <v>429</v>
      </c>
      <c r="K30" s="81"/>
      <c r="L30" s="81"/>
      <c r="M30" s="81"/>
      <c r="N30" s="81"/>
      <c r="O30" s="81"/>
      <c r="P30" s="81"/>
      <c r="Q30" s="81"/>
      <c r="R30" s="81"/>
      <c r="S30" s="81"/>
      <c r="T30" s="81"/>
      <c r="U30" s="81"/>
      <c r="V30" s="81"/>
      <c r="W30" s="81"/>
      <c r="X30" s="81"/>
    </row>
    <row r="31" spans="2:27" ht="14.1" customHeight="1">
      <c r="B31" s="78"/>
      <c r="C31" s="78"/>
      <c r="D31" s="127">
        <v>2024</v>
      </c>
      <c r="E31" s="395">
        <f>SUM(F31:J31)</f>
        <v>1367</v>
      </c>
      <c r="F31" s="396">
        <v>428</v>
      </c>
      <c r="G31" s="396">
        <v>15</v>
      </c>
      <c r="H31" s="396">
        <v>70</v>
      </c>
      <c r="I31" s="396">
        <v>212</v>
      </c>
      <c r="J31" s="396">
        <v>642</v>
      </c>
      <c r="K31" s="81"/>
      <c r="L31" s="81"/>
      <c r="M31" s="81"/>
      <c r="N31" s="81"/>
      <c r="O31" s="81"/>
      <c r="P31" s="81"/>
      <c r="Q31" s="81"/>
      <c r="R31" s="81"/>
      <c r="S31" s="81"/>
      <c r="T31" s="81"/>
      <c r="U31" s="81"/>
      <c r="V31" s="81"/>
      <c r="W31" s="81"/>
      <c r="X31" s="81"/>
    </row>
    <row r="32" spans="2:27" ht="8.1" customHeight="1">
      <c r="B32" s="78"/>
      <c r="C32" s="78"/>
      <c r="D32" s="127"/>
      <c r="E32" s="395"/>
      <c r="F32" s="396"/>
      <c r="G32" s="396"/>
      <c r="H32" s="396"/>
      <c r="I32" s="396"/>
      <c r="J32" s="396"/>
      <c r="K32" s="81"/>
      <c r="L32" s="81"/>
      <c r="M32" s="81"/>
      <c r="N32" s="81"/>
      <c r="O32" s="81"/>
      <c r="P32" s="81"/>
      <c r="Q32" s="81"/>
      <c r="R32" s="81"/>
      <c r="S32" s="81"/>
      <c r="T32" s="81"/>
      <c r="U32" s="81"/>
      <c r="V32" s="81"/>
      <c r="W32" s="81"/>
      <c r="X32" s="81"/>
    </row>
    <row r="33" spans="2:24" ht="14.1" customHeight="1">
      <c r="B33" s="78" t="s">
        <v>10</v>
      </c>
      <c r="C33" s="78"/>
      <c r="D33" s="127">
        <v>2022</v>
      </c>
      <c r="E33" s="395">
        <f>SUM(F33:J33)</f>
        <v>1404</v>
      </c>
      <c r="F33" s="396">
        <v>382</v>
      </c>
      <c r="G33" s="396">
        <v>10</v>
      </c>
      <c r="H33" s="396">
        <v>81</v>
      </c>
      <c r="I33" s="396">
        <v>337</v>
      </c>
      <c r="J33" s="396">
        <v>594</v>
      </c>
      <c r="K33" s="81"/>
      <c r="L33" s="81"/>
      <c r="M33" s="81"/>
      <c r="N33" s="81"/>
      <c r="O33" s="81"/>
      <c r="P33" s="81"/>
      <c r="Q33" s="81"/>
      <c r="R33" s="81"/>
      <c r="S33" s="81"/>
      <c r="T33" s="81"/>
      <c r="U33" s="81"/>
      <c r="V33" s="81"/>
      <c r="W33" s="81"/>
      <c r="X33" s="81"/>
    </row>
    <row r="34" spans="2:24" ht="14.1" customHeight="1">
      <c r="B34" s="78"/>
      <c r="C34" s="78"/>
      <c r="D34" s="127">
        <v>2023</v>
      </c>
      <c r="E34" s="395">
        <f>SUM(F34:J34)</f>
        <v>1478</v>
      </c>
      <c r="F34" s="396">
        <v>398</v>
      </c>
      <c r="G34" s="396">
        <v>27</v>
      </c>
      <c r="H34" s="396">
        <v>79</v>
      </c>
      <c r="I34" s="396">
        <v>331</v>
      </c>
      <c r="J34" s="396">
        <v>643</v>
      </c>
      <c r="K34" s="81"/>
      <c r="L34" s="81"/>
      <c r="M34" s="81"/>
      <c r="N34" s="81"/>
      <c r="O34" s="81"/>
      <c r="P34" s="81"/>
      <c r="Q34" s="81"/>
      <c r="R34" s="81"/>
      <c r="S34" s="81"/>
      <c r="T34" s="81"/>
      <c r="U34" s="81"/>
      <c r="V34" s="81"/>
      <c r="W34" s="81"/>
      <c r="X34" s="81"/>
    </row>
    <row r="35" spans="2:24" ht="14.1" customHeight="1">
      <c r="B35" s="78"/>
      <c r="C35" s="78"/>
      <c r="D35" s="127">
        <v>2024</v>
      </c>
      <c r="E35" s="395">
        <f>SUM(F35:J35)</f>
        <v>1692</v>
      </c>
      <c r="F35" s="396">
        <v>422</v>
      </c>
      <c r="G35" s="396">
        <v>19</v>
      </c>
      <c r="H35" s="396">
        <v>105</v>
      </c>
      <c r="I35" s="396">
        <v>267</v>
      </c>
      <c r="J35" s="396">
        <v>879</v>
      </c>
      <c r="K35" s="81"/>
      <c r="L35" s="81"/>
      <c r="M35" s="81"/>
      <c r="N35" s="81"/>
      <c r="O35" s="81"/>
      <c r="P35" s="81"/>
      <c r="Q35" s="81"/>
      <c r="R35" s="81"/>
      <c r="S35" s="81"/>
      <c r="T35" s="81"/>
      <c r="U35" s="81"/>
      <c r="V35" s="81"/>
      <c r="W35" s="81"/>
      <c r="X35" s="81"/>
    </row>
    <row r="36" spans="2:24" ht="8.1" customHeight="1">
      <c r="B36" s="78"/>
      <c r="C36" s="78"/>
      <c r="D36" s="127"/>
      <c r="E36" s="395"/>
      <c r="F36" s="396"/>
      <c r="G36" s="396"/>
      <c r="H36" s="396"/>
      <c r="I36" s="396"/>
      <c r="J36" s="396"/>
      <c r="K36" s="81"/>
      <c r="L36" s="81"/>
      <c r="M36" s="81"/>
      <c r="N36" s="81"/>
      <c r="O36" s="81"/>
      <c r="P36" s="81"/>
      <c r="Q36" s="81"/>
      <c r="R36" s="81"/>
      <c r="S36" s="81"/>
      <c r="T36" s="81"/>
      <c r="U36" s="81"/>
      <c r="V36" s="81"/>
      <c r="W36" s="81"/>
      <c r="X36" s="81"/>
    </row>
    <row r="37" spans="2:24" ht="14.1" customHeight="1">
      <c r="B37" s="78" t="s">
        <v>11</v>
      </c>
      <c r="C37" s="78"/>
      <c r="D37" s="127">
        <v>2022</v>
      </c>
      <c r="E37" s="395">
        <f>SUM(F37:J37)</f>
        <v>1489</v>
      </c>
      <c r="F37" s="396">
        <v>423</v>
      </c>
      <c r="G37" s="396">
        <v>17</v>
      </c>
      <c r="H37" s="396">
        <v>89</v>
      </c>
      <c r="I37" s="396">
        <v>312</v>
      </c>
      <c r="J37" s="396">
        <v>648</v>
      </c>
      <c r="K37" s="81"/>
      <c r="L37" s="81"/>
      <c r="M37" s="81"/>
      <c r="N37" s="81"/>
      <c r="O37" s="81"/>
      <c r="P37" s="81"/>
      <c r="Q37" s="81"/>
      <c r="R37" s="81"/>
      <c r="S37" s="81"/>
      <c r="T37" s="81"/>
      <c r="U37" s="81"/>
      <c r="V37" s="81"/>
      <c r="W37" s="81"/>
      <c r="X37" s="81"/>
    </row>
    <row r="38" spans="2:24" ht="14.1" customHeight="1">
      <c r="B38" s="78"/>
      <c r="C38" s="78"/>
      <c r="D38" s="127">
        <v>2023</v>
      </c>
      <c r="E38" s="395">
        <f>SUM(F38:J38)</f>
        <v>1466</v>
      </c>
      <c r="F38" s="396">
        <v>387</v>
      </c>
      <c r="G38" s="396">
        <v>24</v>
      </c>
      <c r="H38" s="396">
        <v>99</v>
      </c>
      <c r="I38" s="396">
        <v>386</v>
      </c>
      <c r="J38" s="396">
        <v>570</v>
      </c>
      <c r="K38" s="81"/>
      <c r="L38" s="81"/>
      <c r="M38" s="81"/>
      <c r="N38" s="81"/>
      <c r="O38" s="81"/>
      <c r="P38" s="81"/>
      <c r="Q38" s="81"/>
      <c r="R38" s="81"/>
      <c r="S38" s="81"/>
      <c r="T38" s="81"/>
      <c r="U38" s="81"/>
      <c r="V38" s="81"/>
      <c r="W38" s="81"/>
      <c r="X38" s="81"/>
    </row>
    <row r="39" spans="2:24" ht="14.1" customHeight="1">
      <c r="B39" s="78"/>
      <c r="C39" s="78"/>
      <c r="D39" s="127">
        <v>2024</v>
      </c>
      <c r="E39" s="395">
        <f>SUM(F39:J39)</f>
        <v>1634</v>
      </c>
      <c r="F39" s="396">
        <v>426</v>
      </c>
      <c r="G39" s="396">
        <v>28</v>
      </c>
      <c r="H39" s="396">
        <v>107</v>
      </c>
      <c r="I39" s="396">
        <v>302</v>
      </c>
      <c r="J39" s="396">
        <v>771</v>
      </c>
      <c r="K39" s="81"/>
      <c r="L39" s="81"/>
      <c r="M39" s="81"/>
      <c r="N39" s="81"/>
      <c r="O39" s="81"/>
      <c r="P39" s="81"/>
      <c r="Q39" s="81"/>
      <c r="R39" s="81"/>
      <c r="S39" s="81"/>
      <c r="T39" s="81"/>
      <c r="U39" s="81"/>
      <c r="V39" s="81"/>
      <c r="W39" s="81"/>
      <c r="X39" s="81"/>
    </row>
    <row r="40" spans="2:24" ht="8.1" customHeight="1">
      <c r="B40" s="78"/>
      <c r="C40" s="78"/>
      <c r="D40" s="127"/>
      <c r="E40" s="395"/>
      <c r="F40" s="396"/>
      <c r="G40" s="396"/>
      <c r="H40" s="396"/>
      <c r="I40" s="396"/>
      <c r="J40" s="396"/>
      <c r="K40" s="81"/>
      <c r="L40" s="81"/>
      <c r="M40" s="81"/>
      <c r="N40" s="81"/>
      <c r="O40" s="81"/>
      <c r="P40" s="81"/>
      <c r="Q40" s="81"/>
      <c r="R40" s="81"/>
      <c r="S40" s="81"/>
      <c r="T40" s="81"/>
      <c r="U40" s="81"/>
      <c r="V40" s="81"/>
      <c r="W40" s="81"/>
      <c r="X40" s="81"/>
    </row>
    <row r="41" spans="2:24" ht="14.1" customHeight="1">
      <c r="B41" s="78" t="s">
        <v>14</v>
      </c>
      <c r="C41" s="78"/>
      <c r="D41" s="127">
        <v>2022</v>
      </c>
      <c r="E41" s="395">
        <f>SUM(F41:J41)</f>
        <v>2516</v>
      </c>
      <c r="F41" s="396">
        <v>627</v>
      </c>
      <c r="G41" s="396">
        <v>33</v>
      </c>
      <c r="H41" s="396">
        <v>142</v>
      </c>
      <c r="I41" s="396">
        <v>697</v>
      </c>
      <c r="J41" s="396">
        <v>1017</v>
      </c>
      <c r="K41" s="81"/>
      <c r="L41" s="81"/>
      <c r="M41" s="81"/>
      <c r="N41" s="81"/>
      <c r="O41" s="81"/>
      <c r="P41" s="81"/>
      <c r="Q41" s="81"/>
      <c r="R41" s="81"/>
      <c r="S41" s="81"/>
      <c r="T41" s="81"/>
      <c r="U41" s="81"/>
      <c r="V41" s="81"/>
      <c r="W41" s="81"/>
      <c r="X41" s="81"/>
    </row>
    <row r="42" spans="2:24" ht="14.1" customHeight="1">
      <c r="B42" s="78"/>
      <c r="C42" s="78"/>
      <c r="D42" s="127">
        <v>2023</v>
      </c>
      <c r="E42" s="395">
        <f>SUM(F42:J42)</f>
        <v>2784</v>
      </c>
      <c r="F42" s="396">
        <v>745</v>
      </c>
      <c r="G42" s="396">
        <v>31</v>
      </c>
      <c r="H42" s="396">
        <v>153</v>
      </c>
      <c r="I42" s="396">
        <v>674</v>
      </c>
      <c r="J42" s="396">
        <v>1181</v>
      </c>
      <c r="K42" s="81"/>
      <c r="L42" s="81"/>
      <c r="M42" s="81"/>
      <c r="N42" s="81"/>
      <c r="O42" s="81"/>
      <c r="P42" s="81"/>
      <c r="Q42" s="81"/>
      <c r="R42" s="81"/>
      <c r="S42" s="81"/>
      <c r="T42" s="81"/>
      <c r="U42" s="81"/>
      <c r="V42" s="81"/>
      <c r="W42" s="81"/>
      <c r="X42" s="81"/>
    </row>
    <row r="43" spans="2:24" ht="14.1" customHeight="1">
      <c r="B43" s="78"/>
      <c r="C43" s="78"/>
      <c r="D43" s="127">
        <v>2024</v>
      </c>
      <c r="E43" s="395">
        <f>SUM(F43:J43)</f>
        <v>2986</v>
      </c>
      <c r="F43" s="396">
        <v>647</v>
      </c>
      <c r="G43" s="396">
        <v>43</v>
      </c>
      <c r="H43" s="396">
        <v>159</v>
      </c>
      <c r="I43" s="396">
        <v>774</v>
      </c>
      <c r="J43" s="396">
        <v>1363</v>
      </c>
      <c r="K43" s="81"/>
      <c r="L43" s="81"/>
      <c r="M43" s="81"/>
      <c r="N43" s="81"/>
      <c r="O43" s="81"/>
      <c r="P43" s="81"/>
      <c r="Q43" s="81"/>
      <c r="R43" s="81"/>
      <c r="S43" s="81"/>
      <c r="T43" s="81"/>
      <c r="U43" s="81"/>
      <c r="V43" s="81"/>
      <c r="W43" s="81"/>
      <c r="X43" s="81"/>
    </row>
    <row r="44" spans="2:24" ht="8.1" customHeight="1">
      <c r="B44" s="78"/>
      <c r="C44" s="78"/>
      <c r="D44" s="127"/>
      <c r="E44" s="395"/>
      <c r="F44" s="396"/>
      <c r="G44" s="396"/>
      <c r="H44" s="396"/>
      <c r="I44" s="396"/>
      <c r="J44" s="396"/>
      <c r="K44" s="81"/>
      <c r="L44" s="81"/>
      <c r="M44" s="81"/>
      <c r="N44" s="81"/>
      <c r="O44" s="81"/>
      <c r="P44" s="81"/>
      <c r="Q44" s="81"/>
      <c r="R44" s="81"/>
      <c r="S44" s="81"/>
      <c r="T44" s="81"/>
      <c r="U44" s="81"/>
      <c r="V44" s="81"/>
      <c r="W44" s="81"/>
      <c r="X44" s="81"/>
    </row>
    <row r="45" spans="2:24" ht="14.1" customHeight="1">
      <c r="B45" s="78" t="s">
        <v>12</v>
      </c>
      <c r="C45" s="78"/>
      <c r="D45" s="127">
        <v>2022</v>
      </c>
      <c r="E45" s="395">
        <f>SUM(F45:J45)</f>
        <v>2490</v>
      </c>
      <c r="F45" s="396">
        <v>724</v>
      </c>
      <c r="G45" s="396">
        <v>37</v>
      </c>
      <c r="H45" s="396">
        <v>196</v>
      </c>
      <c r="I45" s="396">
        <v>609</v>
      </c>
      <c r="J45" s="396">
        <v>924</v>
      </c>
      <c r="K45" s="81"/>
      <c r="L45" s="81"/>
      <c r="M45" s="81"/>
      <c r="N45" s="81"/>
      <c r="O45" s="81"/>
      <c r="P45" s="81"/>
      <c r="Q45" s="81"/>
      <c r="R45" s="81"/>
      <c r="S45" s="81"/>
      <c r="T45" s="81"/>
      <c r="U45" s="81"/>
      <c r="V45" s="81"/>
      <c r="W45" s="81"/>
      <c r="X45" s="81"/>
    </row>
    <row r="46" spans="2:24" ht="14.1" customHeight="1">
      <c r="B46" s="78"/>
      <c r="C46" s="78"/>
      <c r="D46" s="127">
        <v>2023</v>
      </c>
      <c r="E46" s="395">
        <f>SUM(F46:J46)</f>
        <v>2720</v>
      </c>
      <c r="F46" s="396">
        <v>835</v>
      </c>
      <c r="G46" s="396">
        <v>27</v>
      </c>
      <c r="H46" s="396">
        <v>194</v>
      </c>
      <c r="I46" s="396">
        <v>594</v>
      </c>
      <c r="J46" s="396">
        <v>1070</v>
      </c>
      <c r="K46" s="81"/>
      <c r="L46" s="81"/>
      <c r="M46" s="81"/>
      <c r="N46" s="81"/>
      <c r="O46" s="81"/>
      <c r="P46" s="81"/>
      <c r="Q46" s="81"/>
      <c r="R46" s="81"/>
      <c r="S46" s="81"/>
      <c r="T46" s="81"/>
      <c r="U46" s="81"/>
      <c r="V46" s="81"/>
      <c r="W46" s="81"/>
      <c r="X46" s="81"/>
    </row>
    <row r="47" spans="2:24" ht="14.1" customHeight="1">
      <c r="B47" s="78"/>
      <c r="C47" s="78"/>
      <c r="D47" s="127">
        <v>2024</v>
      </c>
      <c r="E47" s="395">
        <f>SUM(F47:J47)</f>
        <v>4902</v>
      </c>
      <c r="F47" s="396">
        <v>1368</v>
      </c>
      <c r="G47" s="396">
        <v>49</v>
      </c>
      <c r="H47" s="396">
        <v>287</v>
      </c>
      <c r="I47" s="396">
        <v>668</v>
      </c>
      <c r="J47" s="396">
        <v>2530</v>
      </c>
      <c r="K47" s="81"/>
      <c r="L47" s="81"/>
      <c r="M47" s="81"/>
      <c r="N47" s="81"/>
      <c r="O47" s="81"/>
      <c r="P47" s="81"/>
      <c r="Q47" s="81"/>
      <c r="R47" s="81"/>
      <c r="S47" s="81"/>
      <c r="T47" s="81"/>
      <c r="U47" s="81"/>
      <c r="V47" s="81"/>
      <c r="W47" s="81"/>
      <c r="X47" s="81"/>
    </row>
    <row r="48" spans="2:24" ht="8.1" customHeight="1">
      <c r="B48" s="78"/>
      <c r="C48" s="78"/>
      <c r="D48" s="127"/>
      <c r="E48" s="395"/>
      <c r="F48" s="396"/>
      <c r="G48" s="396"/>
      <c r="H48" s="396"/>
      <c r="I48" s="396"/>
      <c r="J48" s="396"/>
      <c r="K48" s="81"/>
      <c r="L48" s="81"/>
      <c r="M48" s="81"/>
      <c r="N48" s="81"/>
      <c r="O48" s="81"/>
      <c r="P48" s="81"/>
      <c r="Q48" s="81"/>
      <c r="R48" s="81"/>
      <c r="S48" s="81"/>
      <c r="T48" s="81"/>
      <c r="U48" s="81"/>
      <c r="V48" s="81"/>
      <c r="W48" s="81"/>
      <c r="X48" s="81"/>
    </row>
    <row r="49" spans="2:24" ht="14.1" customHeight="1">
      <c r="B49" s="78" t="s">
        <v>13</v>
      </c>
      <c r="C49" s="78"/>
      <c r="D49" s="127">
        <v>2022</v>
      </c>
      <c r="E49" s="395">
        <f>SUM(F49:J49)</f>
        <v>320</v>
      </c>
      <c r="F49" s="396">
        <v>101</v>
      </c>
      <c r="G49" s="396">
        <v>2</v>
      </c>
      <c r="H49" s="396">
        <v>8</v>
      </c>
      <c r="I49" s="396">
        <v>53</v>
      </c>
      <c r="J49" s="396">
        <v>156</v>
      </c>
      <c r="K49" s="81"/>
      <c r="L49" s="81"/>
      <c r="M49" s="81"/>
      <c r="N49" s="81"/>
      <c r="O49" s="81"/>
      <c r="P49" s="81"/>
      <c r="Q49" s="81"/>
      <c r="R49" s="81"/>
      <c r="S49" s="81"/>
      <c r="T49" s="81"/>
      <c r="U49" s="81"/>
      <c r="V49" s="81"/>
      <c r="W49" s="81"/>
      <c r="X49" s="81"/>
    </row>
    <row r="50" spans="2:24" ht="14.1" customHeight="1">
      <c r="B50" s="78"/>
      <c r="C50" s="78"/>
      <c r="D50" s="127">
        <v>2023</v>
      </c>
      <c r="E50" s="395">
        <f>SUM(F50:J50)</f>
        <v>264</v>
      </c>
      <c r="F50" s="396">
        <v>94</v>
      </c>
      <c r="G50" s="396" t="s">
        <v>432</v>
      </c>
      <c r="H50" s="396">
        <v>4</v>
      </c>
      <c r="I50" s="396">
        <v>51</v>
      </c>
      <c r="J50" s="396">
        <v>115</v>
      </c>
      <c r="K50" s="81"/>
      <c r="L50" s="81"/>
      <c r="M50" s="81"/>
      <c r="N50" s="81"/>
      <c r="O50" s="81"/>
      <c r="P50" s="81"/>
      <c r="Q50" s="81"/>
      <c r="R50" s="81"/>
      <c r="S50" s="81"/>
      <c r="T50" s="81"/>
      <c r="U50" s="81"/>
      <c r="V50" s="81"/>
      <c r="W50" s="81"/>
      <c r="X50" s="81"/>
    </row>
    <row r="51" spans="2:24" ht="14.1" customHeight="1">
      <c r="B51" s="78"/>
      <c r="C51" s="78"/>
      <c r="D51" s="127">
        <v>2024</v>
      </c>
      <c r="E51" s="395">
        <f>SUM(F51:J51)</f>
        <v>372</v>
      </c>
      <c r="F51" s="396">
        <v>104</v>
      </c>
      <c r="G51" s="398" t="s">
        <v>432</v>
      </c>
      <c r="H51" s="396">
        <v>2</v>
      </c>
      <c r="I51" s="396">
        <v>42</v>
      </c>
      <c r="J51" s="396">
        <v>224</v>
      </c>
      <c r="K51" s="81"/>
      <c r="L51" s="81"/>
      <c r="M51" s="81"/>
      <c r="N51" s="81"/>
      <c r="O51" s="81"/>
      <c r="P51" s="81"/>
      <c r="Q51" s="81"/>
      <c r="R51" s="81"/>
      <c r="S51" s="81"/>
      <c r="T51" s="81"/>
      <c r="U51" s="81"/>
      <c r="V51" s="81"/>
      <c r="W51" s="81"/>
      <c r="X51" s="81"/>
    </row>
    <row r="52" spans="2:24" ht="8.1" customHeight="1">
      <c r="B52" s="78"/>
      <c r="C52" s="78"/>
      <c r="D52" s="127"/>
      <c r="E52" s="395"/>
      <c r="F52" s="396"/>
      <c r="G52" s="396"/>
      <c r="H52" s="396"/>
      <c r="I52" s="396"/>
      <c r="J52" s="396"/>
      <c r="K52" s="81"/>
      <c r="L52" s="81"/>
      <c r="M52" s="81"/>
      <c r="N52" s="81"/>
      <c r="O52" s="81"/>
      <c r="P52" s="81"/>
      <c r="Q52" s="81"/>
      <c r="R52" s="81"/>
      <c r="S52" s="81"/>
      <c r="T52" s="81"/>
      <c r="U52" s="81"/>
      <c r="V52" s="81"/>
      <c r="W52" s="81"/>
      <c r="X52" s="81"/>
    </row>
    <row r="53" spans="2:24" ht="14.1" customHeight="1">
      <c r="B53" s="134" t="s">
        <v>17</v>
      </c>
      <c r="C53" s="134"/>
      <c r="D53" s="127">
        <v>2022</v>
      </c>
      <c r="E53" s="395">
        <f>SUM(F53:J53)</f>
        <v>10205</v>
      </c>
      <c r="F53" s="396">
        <v>2415</v>
      </c>
      <c r="G53" s="396">
        <v>334</v>
      </c>
      <c r="H53" s="396">
        <v>1051</v>
      </c>
      <c r="I53" s="396">
        <v>2869</v>
      </c>
      <c r="J53" s="396">
        <v>3536</v>
      </c>
      <c r="K53" s="81"/>
      <c r="L53" s="81"/>
      <c r="M53" s="81"/>
      <c r="N53" s="81"/>
      <c r="O53" s="81"/>
      <c r="P53" s="81"/>
      <c r="Q53" s="81"/>
      <c r="R53" s="81"/>
      <c r="S53" s="81"/>
      <c r="T53" s="81"/>
      <c r="U53" s="81"/>
      <c r="V53" s="81"/>
      <c r="W53" s="81"/>
      <c r="X53" s="81"/>
    </row>
    <row r="54" spans="2:24" ht="13.5" customHeight="1">
      <c r="B54" s="134"/>
      <c r="C54" s="134"/>
      <c r="D54" s="127">
        <v>2023</v>
      </c>
      <c r="E54" s="395">
        <f>SUM(F54:J54)</f>
        <v>10786</v>
      </c>
      <c r="F54" s="396">
        <v>2713</v>
      </c>
      <c r="G54" s="396">
        <v>350</v>
      </c>
      <c r="H54" s="396">
        <v>1032</v>
      </c>
      <c r="I54" s="396">
        <v>2898</v>
      </c>
      <c r="J54" s="396">
        <v>3793</v>
      </c>
      <c r="K54" s="81"/>
      <c r="L54" s="81"/>
      <c r="M54" s="81"/>
      <c r="N54" s="81"/>
      <c r="O54" s="81"/>
      <c r="P54" s="81"/>
      <c r="Q54" s="81"/>
      <c r="R54" s="81"/>
      <c r="S54" s="81"/>
      <c r="T54" s="81"/>
      <c r="U54" s="81"/>
      <c r="V54" s="81"/>
      <c r="W54" s="81"/>
      <c r="X54" s="81"/>
    </row>
    <row r="55" spans="2:24" ht="14.1" customHeight="1">
      <c r="B55" s="134"/>
      <c r="C55" s="134"/>
      <c r="D55" s="127">
        <v>2024</v>
      </c>
      <c r="E55" s="395">
        <f>SUM(F55:J55)</f>
        <v>9223</v>
      </c>
      <c r="F55" s="396">
        <v>1978</v>
      </c>
      <c r="G55" s="396">
        <v>308</v>
      </c>
      <c r="H55" s="396">
        <v>1000</v>
      </c>
      <c r="I55" s="396">
        <v>2578</v>
      </c>
      <c r="J55" s="396">
        <v>3359</v>
      </c>
      <c r="K55" s="81"/>
      <c r="L55" s="81"/>
      <c r="M55" s="81"/>
      <c r="N55" s="81"/>
      <c r="O55" s="81"/>
      <c r="P55" s="81"/>
      <c r="Q55" s="81"/>
      <c r="R55" s="81"/>
      <c r="S55" s="81"/>
      <c r="T55" s="81"/>
      <c r="U55" s="81"/>
      <c r="V55" s="81"/>
      <c r="W55" s="81"/>
      <c r="X55" s="81"/>
    </row>
    <row r="56" spans="2:24" ht="8.1" customHeight="1">
      <c r="B56" s="130"/>
      <c r="C56" s="130"/>
      <c r="D56" s="127"/>
      <c r="E56" s="395"/>
      <c r="F56" s="396"/>
      <c r="G56" s="396"/>
      <c r="H56" s="396"/>
      <c r="I56" s="396"/>
      <c r="J56" s="396"/>
      <c r="K56" s="81"/>
      <c r="L56" s="81"/>
      <c r="M56" s="81"/>
      <c r="N56" s="81"/>
      <c r="O56" s="81"/>
      <c r="P56" s="81"/>
      <c r="Q56" s="81"/>
      <c r="R56" s="81"/>
      <c r="S56" s="81"/>
      <c r="T56" s="81"/>
      <c r="U56" s="81"/>
      <c r="V56" s="81"/>
      <c r="W56" s="81"/>
      <c r="X56" s="81"/>
    </row>
    <row r="57" spans="2:24" s="318" customFormat="1" ht="14.1" customHeight="1">
      <c r="B57" s="134" t="s">
        <v>18</v>
      </c>
      <c r="C57" s="134"/>
      <c r="D57" s="127">
        <v>2022</v>
      </c>
      <c r="E57" s="395">
        <f>SUM(F57:J57)</f>
        <v>1254</v>
      </c>
      <c r="F57" s="396">
        <v>439</v>
      </c>
      <c r="G57" s="396">
        <v>10</v>
      </c>
      <c r="H57" s="396">
        <v>38</v>
      </c>
      <c r="I57" s="396">
        <v>222</v>
      </c>
      <c r="J57" s="396">
        <v>545</v>
      </c>
      <c r="K57" s="81"/>
      <c r="L57" s="81"/>
      <c r="M57" s="81"/>
      <c r="N57" s="81"/>
      <c r="O57" s="81"/>
      <c r="P57" s="81"/>
      <c r="Q57" s="81"/>
      <c r="R57" s="81"/>
      <c r="S57" s="81"/>
      <c r="T57" s="81"/>
      <c r="U57" s="81"/>
      <c r="V57" s="81"/>
      <c r="W57" s="81"/>
      <c r="X57" s="81"/>
    </row>
    <row r="58" spans="2:24" s="318" customFormat="1" ht="14.1" customHeight="1">
      <c r="B58" s="134"/>
      <c r="C58" s="134"/>
      <c r="D58" s="127">
        <v>2023</v>
      </c>
      <c r="E58" s="395">
        <f>SUM(F58:J58)</f>
        <v>1123</v>
      </c>
      <c r="F58" s="396">
        <v>385</v>
      </c>
      <c r="G58" s="396">
        <v>10</v>
      </c>
      <c r="H58" s="396">
        <v>26</v>
      </c>
      <c r="I58" s="396">
        <v>233</v>
      </c>
      <c r="J58" s="396">
        <v>469</v>
      </c>
      <c r="K58" s="81"/>
      <c r="L58" s="81"/>
      <c r="M58" s="81"/>
      <c r="N58" s="81"/>
      <c r="O58" s="81"/>
      <c r="P58" s="81"/>
      <c r="Q58" s="81"/>
      <c r="R58" s="81"/>
      <c r="S58" s="81"/>
      <c r="T58" s="81"/>
      <c r="U58" s="81"/>
      <c r="V58" s="81"/>
      <c r="W58" s="81"/>
      <c r="X58" s="81"/>
    </row>
    <row r="59" spans="2:24" s="318" customFormat="1" ht="14.1" customHeight="1">
      <c r="B59" s="134"/>
      <c r="C59" s="134"/>
      <c r="D59" s="127">
        <v>2024</v>
      </c>
      <c r="E59" s="395">
        <f>SUM(F59:J59)</f>
        <v>1335</v>
      </c>
      <c r="F59" s="396">
        <v>391</v>
      </c>
      <c r="G59" s="396">
        <v>5</v>
      </c>
      <c r="H59" s="396">
        <v>23</v>
      </c>
      <c r="I59" s="396">
        <v>175</v>
      </c>
      <c r="J59" s="396">
        <v>741</v>
      </c>
      <c r="K59" s="81"/>
      <c r="L59" s="81"/>
      <c r="M59" s="81"/>
      <c r="N59" s="81"/>
      <c r="O59" s="81"/>
      <c r="P59" s="81"/>
      <c r="Q59" s="81"/>
      <c r="R59" s="81"/>
      <c r="S59" s="81"/>
      <c r="T59" s="81"/>
      <c r="U59" s="81"/>
      <c r="V59" s="81"/>
      <c r="W59" s="81"/>
      <c r="X59" s="81"/>
    </row>
    <row r="60" spans="2:24" ht="8.1" customHeight="1">
      <c r="B60" s="130"/>
      <c r="C60" s="130"/>
      <c r="D60" s="127"/>
      <c r="E60" s="395"/>
      <c r="F60" s="396"/>
      <c r="G60" s="396"/>
      <c r="H60" s="396"/>
      <c r="I60" s="396"/>
      <c r="J60" s="396"/>
      <c r="K60" s="81"/>
      <c r="L60" s="81"/>
      <c r="M60" s="81"/>
      <c r="N60" s="81"/>
      <c r="O60" s="81"/>
      <c r="P60" s="81"/>
      <c r="Q60" s="81"/>
      <c r="R60" s="81"/>
      <c r="S60" s="81"/>
      <c r="T60" s="81"/>
      <c r="U60" s="81"/>
      <c r="V60" s="81"/>
      <c r="W60" s="81"/>
      <c r="X60" s="81"/>
    </row>
    <row r="61" spans="2:24" ht="14.1" customHeight="1">
      <c r="B61" s="134" t="s">
        <v>524</v>
      </c>
      <c r="C61" s="134"/>
      <c r="D61" s="127">
        <v>2022</v>
      </c>
      <c r="E61" s="395">
        <f>SUM(F61:J61)</f>
        <v>3585</v>
      </c>
      <c r="F61" s="396">
        <v>1297</v>
      </c>
      <c r="G61" s="396">
        <v>41</v>
      </c>
      <c r="H61" s="396">
        <v>105</v>
      </c>
      <c r="I61" s="396">
        <v>377</v>
      </c>
      <c r="J61" s="396">
        <v>1765</v>
      </c>
      <c r="K61" s="81"/>
      <c r="L61" s="81"/>
      <c r="M61" s="81"/>
      <c r="N61" s="81"/>
      <c r="O61" s="81"/>
      <c r="P61" s="81"/>
      <c r="Q61" s="81"/>
      <c r="R61" s="81"/>
      <c r="S61" s="81"/>
      <c r="T61" s="81"/>
      <c r="U61" s="81"/>
      <c r="V61" s="81"/>
      <c r="W61" s="81"/>
      <c r="X61" s="81"/>
    </row>
    <row r="62" spans="2:24" ht="14.1" customHeight="1">
      <c r="B62" s="134"/>
      <c r="C62" s="134"/>
      <c r="D62" s="127">
        <v>2023</v>
      </c>
      <c r="E62" s="395">
        <f>SUM(F62:J62)</f>
        <v>3583</v>
      </c>
      <c r="F62" s="396">
        <v>1370</v>
      </c>
      <c r="G62" s="396">
        <v>35</v>
      </c>
      <c r="H62" s="396">
        <v>103</v>
      </c>
      <c r="I62" s="396">
        <v>376</v>
      </c>
      <c r="J62" s="396">
        <v>1699</v>
      </c>
      <c r="K62" s="81"/>
      <c r="L62" s="81"/>
      <c r="M62" s="81"/>
      <c r="N62" s="81"/>
      <c r="O62" s="81"/>
      <c r="P62" s="81"/>
      <c r="Q62" s="81"/>
      <c r="R62" s="81"/>
      <c r="S62" s="81"/>
      <c r="T62" s="81"/>
      <c r="U62" s="81"/>
      <c r="V62" s="81"/>
      <c r="W62" s="81"/>
      <c r="X62" s="81"/>
    </row>
    <row r="63" spans="2:24" ht="14.1" customHeight="1">
      <c r="B63" s="134"/>
      <c r="C63" s="134"/>
      <c r="D63" s="127">
        <v>2024</v>
      </c>
      <c r="E63" s="395">
        <f>SUM(F63:J63)</f>
        <v>3580</v>
      </c>
      <c r="F63" s="396">
        <v>1252</v>
      </c>
      <c r="G63" s="396">
        <v>57</v>
      </c>
      <c r="H63" s="396">
        <v>81</v>
      </c>
      <c r="I63" s="396">
        <v>451</v>
      </c>
      <c r="J63" s="396">
        <v>1739</v>
      </c>
      <c r="K63" s="81"/>
      <c r="L63" s="81"/>
      <c r="M63" s="81"/>
      <c r="N63" s="81"/>
      <c r="O63" s="81"/>
      <c r="P63" s="81"/>
      <c r="Q63" s="81"/>
      <c r="R63" s="81"/>
      <c r="S63" s="81"/>
      <c r="T63" s="81"/>
      <c r="U63" s="81"/>
      <c r="V63" s="81"/>
      <c r="W63" s="81"/>
      <c r="X63" s="81"/>
    </row>
    <row r="64" spans="2:24" ht="8.1" customHeight="1">
      <c r="B64" s="130"/>
      <c r="C64" s="130"/>
      <c r="D64" s="127"/>
      <c r="E64" s="395"/>
      <c r="F64" s="396"/>
      <c r="G64" s="396"/>
      <c r="H64" s="396"/>
      <c r="I64" s="396"/>
      <c r="J64" s="396"/>
      <c r="K64" s="81"/>
      <c r="L64" s="81"/>
      <c r="M64" s="81"/>
      <c r="N64" s="81"/>
      <c r="O64" s="81"/>
      <c r="P64" s="81"/>
      <c r="Q64" s="81"/>
      <c r="R64" s="81"/>
      <c r="S64" s="81"/>
      <c r="T64" s="81"/>
      <c r="U64" s="81"/>
      <c r="V64" s="81"/>
      <c r="W64" s="81"/>
      <c r="X64" s="81"/>
    </row>
    <row r="65" spans="1:24" s="318" customFormat="1" ht="14.1" customHeight="1">
      <c r="B65" s="78" t="s">
        <v>16</v>
      </c>
      <c r="C65" s="78"/>
      <c r="D65" s="127">
        <v>2022</v>
      </c>
      <c r="E65" s="395">
        <f>SUM(F65:J65)</f>
        <v>3299</v>
      </c>
      <c r="F65" s="396">
        <v>891</v>
      </c>
      <c r="G65" s="396">
        <v>21</v>
      </c>
      <c r="H65" s="396">
        <v>278</v>
      </c>
      <c r="I65" s="396">
        <v>688</v>
      </c>
      <c r="J65" s="396">
        <v>1421</v>
      </c>
      <c r="K65" s="81"/>
      <c r="L65" s="81"/>
      <c r="M65" s="81"/>
      <c r="N65" s="81"/>
      <c r="O65" s="81"/>
      <c r="P65" s="81"/>
      <c r="Q65" s="81"/>
      <c r="R65" s="81"/>
      <c r="S65" s="81"/>
      <c r="T65" s="81"/>
      <c r="U65" s="81"/>
      <c r="V65" s="81"/>
      <c r="W65" s="81"/>
      <c r="X65" s="81"/>
    </row>
    <row r="66" spans="1:24" s="318" customFormat="1" ht="14.1" customHeight="1">
      <c r="B66" s="78"/>
      <c r="C66" s="78"/>
      <c r="D66" s="127">
        <v>2023</v>
      </c>
      <c r="E66" s="395">
        <f>SUM(F66:J66)</f>
        <v>3487</v>
      </c>
      <c r="F66" s="396">
        <v>960</v>
      </c>
      <c r="G66" s="396">
        <v>56</v>
      </c>
      <c r="H66" s="396">
        <v>259</v>
      </c>
      <c r="I66" s="396">
        <v>822</v>
      </c>
      <c r="J66" s="396">
        <v>1390</v>
      </c>
      <c r="K66" s="81"/>
      <c r="L66" s="81"/>
      <c r="M66" s="81"/>
      <c r="N66" s="81"/>
      <c r="O66" s="81"/>
      <c r="P66" s="81"/>
      <c r="Q66" s="81"/>
      <c r="R66" s="81"/>
      <c r="S66" s="81"/>
      <c r="T66" s="81"/>
      <c r="U66" s="81"/>
      <c r="V66" s="81"/>
      <c r="W66" s="81"/>
      <c r="X66" s="81"/>
    </row>
    <row r="67" spans="1:24" s="318" customFormat="1" ht="14.1" customHeight="1">
      <c r="B67" s="78"/>
      <c r="C67" s="78"/>
      <c r="D67" s="127">
        <v>2024</v>
      </c>
      <c r="E67" s="395">
        <f>SUM(F67:J67)</f>
        <v>4342</v>
      </c>
      <c r="F67" s="396">
        <v>1089</v>
      </c>
      <c r="G67" s="396">
        <v>37</v>
      </c>
      <c r="H67" s="396">
        <v>232</v>
      </c>
      <c r="I67" s="396">
        <v>862</v>
      </c>
      <c r="J67" s="396">
        <v>2122</v>
      </c>
      <c r="K67" s="81"/>
      <c r="L67" s="81"/>
      <c r="M67" s="81"/>
      <c r="N67" s="81"/>
      <c r="O67" s="81"/>
      <c r="P67" s="81"/>
      <c r="Q67" s="81"/>
      <c r="R67" s="81"/>
      <c r="S67" s="81"/>
      <c r="T67" s="81"/>
      <c r="U67" s="81"/>
      <c r="V67" s="81"/>
      <c r="W67" s="81"/>
      <c r="X67" s="81"/>
    </row>
    <row r="68" spans="1:24" ht="8.1" customHeight="1">
      <c r="B68" s="130"/>
      <c r="C68" s="130"/>
      <c r="D68" s="127"/>
      <c r="E68" s="395"/>
      <c r="F68" s="396"/>
      <c r="G68" s="396"/>
      <c r="H68" s="396"/>
      <c r="I68" s="396"/>
      <c r="J68" s="396"/>
      <c r="K68" s="81"/>
      <c r="L68" s="81"/>
      <c r="M68" s="81"/>
      <c r="N68" s="81"/>
      <c r="O68" s="81"/>
      <c r="P68" s="81"/>
      <c r="Q68" s="81"/>
      <c r="R68" s="81"/>
      <c r="S68" s="81"/>
      <c r="T68" s="81"/>
      <c r="U68" s="81"/>
      <c r="V68" s="81"/>
      <c r="W68" s="81"/>
      <c r="X68" s="81"/>
    </row>
    <row r="69" spans="1:24" ht="14.1" customHeight="1">
      <c r="B69" s="78" t="s">
        <v>525</v>
      </c>
      <c r="C69" s="78"/>
      <c r="D69" s="127">
        <v>2022</v>
      </c>
      <c r="E69" s="395">
        <f>SUM(F69:J69)</f>
        <v>3865</v>
      </c>
      <c r="F69" s="396">
        <v>542</v>
      </c>
      <c r="G69" s="396">
        <v>84</v>
      </c>
      <c r="H69" s="396">
        <v>534</v>
      </c>
      <c r="I69" s="396">
        <v>1227</v>
      </c>
      <c r="J69" s="396">
        <v>1478</v>
      </c>
      <c r="K69" s="81"/>
      <c r="L69" s="81"/>
      <c r="M69" s="81"/>
      <c r="N69" s="81"/>
      <c r="O69" s="81"/>
      <c r="P69" s="81"/>
      <c r="Q69" s="81"/>
      <c r="R69" s="81"/>
      <c r="S69" s="81"/>
      <c r="T69" s="81"/>
      <c r="U69" s="81"/>
      <c r="V69" s="81"/>
      <c r="W69" s="81"/>
      <c r="X69" s="81"/>
    </row>
    <row r="70" spans="1:24" ht="14.1" customHeight="1">
      <c r="B70" s="129"/>
      <c r="C70" s="129"/>
      <c r="D70" s="127">
        <v>2023</v>
      </c>
      <c r="E70" s="395">
        <f>SUM(F70:J70)</f>
        <v>3600</v>
      </c>
      <c r="F70" s="396">
        <v>453</v>
      </c>
      <c r="G70" s="396">
        <v>79</v>
      </c>
      <c r="H70" s="396">
        <v>502</v>
      </c>
      <c r="I70" s="396">
        <v>1203</v>
      </c>
      <c r="J70" s="396">
        <v>1363</v>
      </c>
      <c r="K70" s="81"/>
      <c r="L70" s="81"/>
      <c r="M70" s="81"/>
      <c r="N70" s="81"/>
      <c r="O70" s="81"/>
      <c r="P70" s="81"/>
      <c r="Q70" s="81"/>
      <c r="R70" s="81"/>
      <c r="S70" s="81"/>
      <c r="T70" s="81"/>
      <c r="U70" s="81"/>
      <c r="V70" s="81"/>
      <c r="W70" s="81"/>
      <c r="X70" s="81"/>
    </row>
    <row r="71" spans="1:24" ht="14.1" customHeight="1">
      <c r="B71" s="129"/>
      <c r="C71" s="129"/>
      <c r="D71" s="127">
        <v>2024</v>
      </c>
      <c r="E71" s="395">
        <f>SUM(F71:J71)</f>
        <v>6280</v>
      </c>
      <c r="F71" s="396">
        <v>755</v>
      </c>
      <c r="G71" s="396">
        <v>69</v>
      </c>
      <c r="H71" s="396">
        <v>475</v>
      </c>
      <c r="I71" s="396">
        <v>1218</v>
      </c>
      <c r="J71" s="396">
        <v>3763</v>
      </c>
      <c r="K71" s="81"/>
      <c r="L71" s="81"/>
      <c r="M71" s="81"/>
      <c r="N71" s="81"/>
      <c r="O71" s="81"/>
      <c r="P71" s="81"/>
      <c r="Q71" s="81"/>
      <c r="R71" s="81"/>
      <c r="S71" s="81"/>
      <c r="T71" s="81"/>
      <c r="U71" s="81"/>
      <c r="V71" s="81"/>
      <c r="W71" s="81"/>
      <c r="X71" s="81"/>
    </row>
    <row r="72" spans="1:24" ht="7.5" customHeight="1" thickBot="1">
      <c r="A72" s="305"/>
      <c r="B72" s="305"/>
      <c r="C72" s="305"/>
      <c r="D72" s="139"/>
      <c r="E72" s="399"/>
      <c r="F72" s="307"/>
      <c r="G72" s="400"/>
      <c r="H72" s="401"/>
      <c r="I72" s="400"/>
      <c r="J72" s="307"/>
      <c r="K72" s="305"/>
    </row>
    <row r="73" spans="1:24" s="145" customFormat="1" ht="16.5" customHeight="1">
      <c r="D73" s="143"/>
      <c r="E73" s="402"/>
      <c r="F73" s="148"/>
      <c r="G73" s="364"/>
      <c r="H73" s="363"/>
      <c r="I73" s="364"/>
      <c r="J73" s="148"/>
      <c r="K73" s="311" t="s">
        <v>288</v>
      </c>
    </row>
    <row r="74" spans="1:24" s="145" customFormat="1" ht="16.5" customHeight="1">
      <c r="B74" s="310" t="s">
        <v>526</v>
      </c>
      <c r="C74" s="403"/>
      <c r="D74" s="147"/>
      <c r="E74" s="402"/>
      <c r="F74" s="148"/>
      <c r="G74" s="364"/>
      <c r="H74" s="363"/>
      <c r="I74" s="364"/>
      <c r="J74" s="402"/>
      <c r="K74" s="357" t="s">
        <v>289</v>
      </c>
    </row>
    <row r="75" spans="1:24" s="145" customFormat="1" ht="15.75">
      <c r="B75" s="366" t="s">
        <v>549</v>
      </c>
      <c r="C75" s="367"/>
      <c r="D75" s="368"/>
      <c r="E75" s="314"/>
      <c r="F75" s="148"/>
      <c r="G75" s="148"/>
      <c r="H75" s="148"/>
      <c r="I75" s="148"/>
      <c r="J75" s="148"/>
      <c r="K75" s="148"/>
      <c r="L75" s="148"/>
      <c r="M75" s="148"/>
    </row>
    <row r="76" spans="1:24" s="148" customFormat="1" ht="14.1" customHeight="1">
      <c r="B76" s="369" t="s">
        <v>374</v>
      </c>
      <c r="C76" s="367"/>
      <c r="D76" s="368"/>
      <c r="E76" s="314"/>
    </row>
    <row r="77" spans="1:24" s="145" customFormat="1" ht="12.95" customHeight="1">
      <c r="B77" s="370" t="s">
        <v>550</v>
      </c>
      <c r="C77" s="367"/>
      <c r="D77" s="368"/>
      <c r="E77" s="314"/>
      <c r="M77" s="148"/>
    </row>
    <row r="78" spans="1:24" s="145" customFormat="1" ht="14.1" customHeight="1">
      <c r="B78" s="369" t="s">
        <v>375</v>
      </c>
      <c r="C78" s="367"/>
      <c r="D78" s="368"/>
      <c r="E78" s="314"/>
      <c r="F78" s="148"/>
      <c r="G78" s="148"/>
      <c r="H78" s="148"/>
      <c r="I78" s="148"/>
      <c r="J78" s="148"/>
      <c r="K78" s="148"/>
      <c r="L78" s="148"/>
      <c r="M78" s="148"/>
    </row>
    <row r="79" spans="1:24">
      <c r="E79" s="151"/>
      <c r="G79" s="98"/>
      <c r="H79" s="98"/>
      <c r="J79" s="135"/>
    </row>
  </sheetData>
  <mergeCells count="3">
    <mergeCell ref="G8:I8"/>
    <mergeCell ref="F9:F10"/>
    <mergeCell ref="G9:I9"/>
  </mergeCells>
  <printOptions horizontalCentered="1"/>
  <pageMargins left="0.55118110236220474" right="0.55118110236220474" top="0.39370078740157483" bottom="0.39370078740157483" header="0.39370078740157483" footer="0.39370078740157483"/>
  <pageSetup paperSize="9" scale="78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89407D-A8CC-4343-BC33-1C589C194C83}">
  <sheetPr>
    <tabColor rgb="FF92D050"/>
  </sheetPr>
  <dimension ref="A1:H82"/>
  <sheetViews>
    <sheetView view="pageBreakPreview" zoomScale="70" zoomScaleNormal="80" zoomScaleSheetLayoutView="70" workbookViewId="0">
      <selection activeCell="B6" sqref="B6"/>
    </sheetView>
  </sheetViews>
  <sheetFormatPr defaultColWidth="10.6640625" defaultRowHeight="16.5"/>
  <cols>
    <col min="1" max="1" width="2.1640625" style="404" customWidth="1"/>
    <col min="2" max="2" width="14.83203125" style="404" customWidth="1"/>
    <col min="3" max="3" width="18.83203125" style="404" customWidth="1"/>
    <col min="4" max="4" width="25.5" style="404" customWidth="1"/>
    <col min="5" max="7" width="27" style="405" customWidth="1"/>
    <col min="8" max="8" width="2.1640625" style="404" customWidth="1"/>
    <col min="9" max="16384" width="10.6640625" style="404"/>
  </cols>
  <sheetData>
    <row r="1" spans="1:8">
      <c r="H1" s="69" t="s">
        <v>0</v>
      </c>
    </row>
    <row r="2" spans="1:8">
      <c r="H2" s="70" t="s">
        <v>1</v>
      </c>
    </row>
    <row r="5" spans="1:8" ht="16.5" customHeight="1">
      <c r="B5" s="406" t="s">
        <v>254</v>
      </c>
      <c r="C5" s="407" t="s">
        <v>551</v>
      </c>
      <c r="D5" s="407"/>
    </row>
    <row r="6" spans="1:8" s="408" customFormat="1" ht="16.5" customHeight="1">
      <c r="B6" s="409" t="s">
        <v>255</v>
      </c>
      <c r="C6" s="408" t="s">
        <v>552</v>
      </c>
      <c r="E6" s="409"/>
      <c r="F6" s="409"/>
      <c r="G6" s="409"/>
    </row>
    <row r="8" spans="1:8" ht="8.1" customHeight="1" thickTop="1">
      <c r="A8" s="410"/>
      <c r="B8" s="410"/>
      <c r="C8" s="410"/>
      <c r="D8" s="410"/>
      <c r="E8" s="410"/>
      <c r="F8" s="410"/>
      <c r="G8" s="410"/>
      <c r="H8" s="410"/>
    </row>
    <row r="9" spans="1:8">
      <c r="A9" s="411"/>
      <c r="B9" s="412" t="s">
        <v>3</v>
      </c>
      <c r="C9" s="411"/>
      <c r="D9" s="413" t="s">
        <v>460</v>
      </c>
      <c r="E9" s="414" t="s">
        <v>4</v>
      </c>
      <c r="F9" s="414" t="s">
        <v>185</v>
      </c>
      <c r="G9" s="414" t="s">
        <v>186</v>
      </c>
      <c r="H9" s="415"/>
    </row>
    <row r="10" spans="1:8" s="418" customFormat="1" ht="14.25">
      <c r="A10" s="411"/>
      <c r="B10" s="411" t="s">
        <v>5</v>
      </c>
      <c r="C10" s="411"/>
      <c r="D10" s="416" t="s">
        <v>553</v>
      </c>
      <c r="E10" s="417" t="s">
        <v>19</v>
      </c>
      <c r="F10" s="417" t="s">
        <v>187</v>
      </c>
      <c r="G10" s="417" t="s">
        <v>188</v>
      </c>
      <c r="H10" s="415"/>
    </row>
    <row r="11" spans="1:8" ht="8.1" customHeight="1">
      <c r="A11" s="419"/>
      <c r="B11" s="419"/>
      <c r="C11" s="419"/>
      <c r="D11" s="419"/>
      <c r="E11" s="419"/>
      <c r="F11" s="419"/>
      <c r="G11" s="419"/>
      <c r="H11" s="419"/>
    </row>
    <row r="12" spans="1:8" ht="6.95" customHeight="1">
      <c r="B12" s="420"/>
      <c r="C12" s="420"/>
      <c r="D12" s="420"/>
      <c r="E12" s="406"/>
      <c r="F12" s="406"/>
      <c r="G12" s="406"/>
    </row>
    <row r="13" spans="1:8" ht="15" customHeight="1">
      <c r="B13" s="421" t="s">
        <v>533</v>
      </c>
      <c r="C13" s="421"/>
      <c r="D13" s="422">
        <v>2022</v>
      </c>
      <c r="E13" s="423">
        <f t="shared" ref="E13:G15" si="0">SUM(E17,E21,E25,E29,E33,E37,E41,E45,E49,E53,E57,E61,E65,E69,E73,E77)</f>
        <v>3013</v>
      </c>
      <c r="F13" s="423">
        <f t="shared" si="0"/>
        <v>2838</v>
      </c>
      <c r="G13" s="423">
        <f t="shared" si="0"/>
        <v>175</v>
      </c>
    </row>
    <row r="14" spans="1:8" ht="15" customHeight="1">
      <c r="B14" s="424"/>
      <c r="C14" s="424"/>
      <c r="D14" s="422">
        <v>2023</v>
      </c>
      <c r="E14" s="423">
        <f t="shared" si="0"/>
        <v>2743</v>
      </c>
      <c r="F14" s="423">
        <f t="shared" si="0"/>
        <v>2587</v>
      </c>
      <c r="G14" s="423">
        <f t="shared" si="0"/>
        <v>156</v>
      </c>
    </row>
    <row r="15" spans="1:8" ht="15" customHeight="1">
      <c r="B15" s="424"/>
      <c r="C15" s="424"/>
      <c r="D15" s="422">
        <v>2024</v>
      </c>
      <c r="E15" s="423">
        <f t="shared" si="0"/>
        <v>2627</v>
      </c>
      <c r="F15" s="423">
        <f t="shared" si="0"/>
        <v>2424</v>
      </c>
      <c r="G15" s="423">
        <f t="shared" si="0"/>
        <v>203</v>
      </c>
    </row>
    <row r="16" spans="1:8" ht="6.95" customHeight="1">
      <c r="B16" s="424"/>
      <c r="C16" s="424"/>
      <c r="D16" s="425"/>
      <c r="E16" s="426"/>
      <c r="F16" s="426"/>
      <c r="G16" s="426"/>
    </row>
    <row r="17" spans="2:7" ht="15" customHeight="1">
      <c r="B17" s="427" t="s">
        <v>6</v>
      </c>
      <c r="C17" s="427"/>
      <c r="D17" s="428">
        <v>2022</v>
      </c>
      <c r="E17" s="426">
        <f>SUM(F17:G17)</f>
        <v>279</v>
      </c>
      <c r="F17" s="426">
        <v>254</v>
      </c>
      <c r="G17" s="426">
        <v>25</v>
      </c>
    </row>
    <row r="18" spans="2:7" ht="15" customHeight="1">
      <c r="B18" s="427"/>
      <c r="C18" s="427"/>
      <c r="D18" s="428">
        <v>2023</v>
      </c>
      <c r="E18" s="426">
        <f t="shared" ref="E18:E19" si="1">SUM(F18:G18)</f>
        <v>274</v>
      </c>
      <c r="F18" s="426">
        <v>258</v>
      </c>
      <c r="G18" s="426">
        <v>16</v>
      </c>
    </row>
    <row r="19" spans="2:7" ht="15" customHeight="1">
      <c r="B19" s="427"/>
      <c r="C19" s="427"/>
      <c r="D19" s="428">
        <v>2024</v>
      </c>
      <c r="E19" s="426">
        <f t="shared" si="1"/>
        <v>349</v>
      </c>
      <c r="F19" s="426">
        <v>313</v>
      </c>
      <c r="G19" s="426">
        <v>36</v>
      </c>
    </row>
    <row r="20" spans="2:7" ht="6.95" customHeight="1">
      <c r="B20" s="427"/>
      <c r="C20" s="427"/>
      <c r="D20" s="425"/>
      <c r="E20" s="426"/>
      <c r="F20" s="426"/>
      <c r="G20" s="426"/>
    </row>
    <row r="21" spans="2:7" ht="15" customHeight="1">
      <c r="B21" s="427" t="s">
        <v>7</v>
      </c>
      <c r="C21" s="427"/>
      <c r="D21" s="428">
        <v>2022</v>
      </c>
      <c r="E21" s="426">
        <f>SUM(F21:G21)</f>
        <v>128</v>
      </c>
      <c r="F21" s="426">
        <v>114</v>
      </c>
      <c r="G21" s="426">
        <v>14</v>
      </c>
    </row>
    <row r="22" spans="2:7" ht="15" customHeight="1">
      <c r="B22" s="427"/>
      <c r="C22" s="427"/>
      <c r="D22" s="428">
        <v>2023</v>
      </c>
      <c r="E22" s="426">
        <f t="shared" ref="E22:E23" si="2">SUM(F22:G22)</f>
        <v>128</v>
      </c>
      <c r="F22" s="426">
        <v>124</v>
      </c>
      <c r="G22" s="426">
        <v>4</v>
      </c>
    </row>
    <row r="23" spans="2:7" ht="15" customHeight="1">
      <c r="B23" s="427"/>
      <c r="C23" s="427"/>
      <c r="D23" s="428">
        <v>2024</v>
      </c>
      <c r="E23" s="426">
        <f t="shared" si="2"/>
        <v>100</v>
      </c>
      <c r="F23" s="426">
        <v>89</v>
      </c>
      <c r="G23" s="426">
        <v>11</v>
      </c>
    </row>
    <row r="24" spans="2:7" ht="6.95" customHeight="1">
      <c r="B24" s="427"/>
      <c r="C24" s="427"/>
      <c r="D24" s="425"/>
      <c r="E24" s="426"/>
      <c r="F24" s="426"/>
      <c r="G24" s="426"/>
    </row>
    <row r="25" spans="2:7" ht="15" customHeight="1">
      <c r="B25" s="427" t="s">
        <v>8</v>
      </c>
      <c r="C25" s="427"/>
      <c r="D25" s="428">
        <v>2022</v>
      </c>
      <c r="E25" s="426">
        <f>SUM(F25:G25)</f>
        <v>291</v>
      </c>
      <c r="F25" s="426">
        <v>279</v>
      </c>
      <c r="G25" s="426">
        <v>12</v>
      </c>
    </row>
    <row r="26" spans="2:7" ht="15" customHeight="1">
      <c r="B26" s="427"/>
      <c r="C26" s="427"/>
      <c r="D26" s="428">
        <v>2023</v>
      </c>
      <c r="E26" s="426">
        <f t="shared" ref="E26:E27" si="3">SUM(F26:G26)</f>
        <v>307</v>
      </c>
      <c r="F26" s="426">
        <v>295</v>
      </c>
      <c r="G26" s="426">
        <v>12</v>
      </c>
    </row>
    <row r="27" spans="2:7" ht="15" customHeight="1">
      <c r="B27" s="427"/>
      <c r="C27" s="427"/>
      <c r="D27" s="428">
        <v>2024</v>
      </c>
      <c r="E27" s="426">
        <f t="shared" si="3"/>
        <v>264</v>
      </c>
      <c r="F27" s="426">
        <v>249</v>
      </c>
      <c r="G27" s="426">
        <v>15</v>
      </c>
    </row>
    <row r="28" spans="2:7" ht="6.95" customHeight="1">
      <c r="B28" s="427"/>
      <c r="C28" s="427"/>
      <c r="D28" s="425"/>
      <c r="E28" s="426"/>
      <c r="F28" s="426"/>
      <c r="G28" s="426"/>
    </row>
    <row r="29" spans="2:7" ht="15" customHeight="1">
      <c r="B29" s="427" t="s">
        <v>9</v>
      </c>
      <c r="C29" s="427"/>
      <c r="D29" s="428">
        <v>2022</v>
      </c>
      <c r="E29" s="426">
        <f>SUM(F29:G29)</f>
        <v>106</v>
      </c>
      <c r="F29" s="426">
        <v>95</v>
      </c>
      <c r="G29" s="426">
        <v>11</v>
      </c>
    </row>
    <row r="30" spans="2:7" ht="15" customHeight="1">
      <c r="B30" s="427"/>
      <c r="C30" s="427"/>
      <c r="D30" s="428">
        <v>2023</v>
      </c>
      <c r="E30" s="426">
        <f t="shared" ref="E30:E31" si="4">SUM(F30:G30)</f>
        <v>122</v>
      </c>
      <c r="F30" s="426">
        <v>121</v>
      </c>
      <c r="G30" s="426">
        <v>1</v>
      </c>
    </row>
    <row r="31" spans="2:7" ht="15" customHeight="1">
      <c r="B31" s="427"/>
      <c r="C31" s="427"/>
      <c r="D31" s="428">
        <v>2024</v>
      </c>
      <c r="E31" s="426">
        <f t="shared" si="4"/>
        <v>102</v>
      </c>
      <c r="F31" s="426">
        <v>93</v>
      </c>
      <c r="G31" s="426">
        <v>9</v>
      </c>
    </row>
    <row r="32" spans="2:7" ht="6.95" customHeight="1">
      <c r="B32" s="427"/>
      <c r="C32" s="427"/>
      <c r="D32" s="425"/>
      <c r="E32" s="426"/>
      <c r="F32" s="426"/>
      <c r="G32" s="426"/>
    </row>
    <row r="33" spans="2:7" ht="15" customHeight="1">
      <c r="B33" s="427" t="s">
        <v>10</v>
      </c>
      <c r="C33" s="427"/>
      <c r="D33" s="428">
        <v>2022</v>
      </c>
      <c r="E33" s="426">
        <f>SUM(F33:G33)</f>
        <v>175</v>
      </c>
      <c r="F33" s="426">
        <v>172</v>
      </c>
      <c r="G33" s="426">
        <v>3</v>
      </c>
    </row>
    <row r="34" spans="2:7" ht="15" customHeight="1">
      <c r="B34" s="427"/>
      <c r="C34" s="427"/>
      <c r="D34" s="428">
        <v>2023</v>
      </c>
      <c r="E34" s="426">
        <f t="shared" ref="E34:E35" si="5">SUM(F34:G34)</f>
        <v>184</v>
      </c>
      <c r="F34" s="426">
        <v>171</v>
      </c>
      <c r="G34" s="426">
        <v>13</v>
      </c>
    </row>
    <row r="35" spans="2:7" ht="15" customHeight="1">
      <c r="B35" s="427"/>
      <c r="C35" s="427"/>
      <c r="D35" s="428">
        <v>2024</v>
      </c>
      <c r="E35" s="426">
        <f t="shared" si="5"/>
        <v>154</v>
      </c>
      <c r="F35" s="426">
        <v>141</v>
      </c>
      <c r="G35" s="426">
        <v>13</v>
      </c>
    </row>
    <row r="36" spans="2:7" ht="6.95" customHeight="1">
      <c r="B36" s="427"/>
      <c r="C36" s="427"/>
      <c r="D36" s="429"/>
      <c r="E36" s="426"/>
      <c r="F36" s="426"/>
      <c r="G36" s="426"/>
    </row>
    <row r="37" spans="2:7" ht="15" customHeight="1">
      <c r="B37" s="427" t="s">
        <v>11</v>
      </c>
      <c r="C37" s="427"/>
      <c r="D37" s="428">
        <v>2022</v>
      </c>
      <c r="E37" s="426">
        <f>SUM(F37:G37)</f>
        <v>205</v>
      </c>
      <c r="F37" s="426">
        <v>196</v>
      </c>
      <c r="G37" s="426">
        <v>9</v>
      </c>
    </row>
    <row r="38" spans="2:7" ht="15" customHeight="1">
      <c r="B38" s="427"/>
      <c r="C38" s="427"/>
      <c r="D38" s="428">
        <v>2023</v>
      </c>
      <c r="E38" s="426">
        <f t="shared" ref="E38:E39" si="6">SUM(F38:G38)</f>
        <v>148</v>
      </c>
      <c r="F38" s="426">
        <v>132</v>
      </c>
      <c r="G38" s="426">
        <v>16</v>
      </c>
    </row>
    <row r="39" spans="2:7" ht="15" customHeight="1">
      <c r="B39" s="427"/>
      <c r="C39" s="427"/>
      <c r="D39" s="428">
        <v>2024</v>
      </c>
      <c r="E39" s="426">
        <f t="shared" si="6"/>
        <v>167</v>
      </c>
      <c r="F39" s="426">
        <v>159</v>
      </c>
      <c r="G39" s="426">
        <v>8</v>
      </c>
    </row>
    <row r="40" spans="2:7" ht="6.95" customHeight="1">
      <c r="B40" s="427"/>
      <c r="C40" s="427"/>
      <c r="D40" s="429"/>
      <c r="E40" s="426"/>
      <c r="F40" s="426"/>
      <c r="G40" s="426"/>
    </row>
    <row r="41" spans="2:7" ht="15" customHeight="1">
      <c r="B41" s="427" t="s">
        <v>14</v>
      </c>
      <c r="C41" s="427"/>
      <c r="D41" s="428">
        <v>2022</v>
      </c>
      <c r="E41" s="426">
        <f>SUM(F41:G41)</f>
        <v>157</v>
      </c>
      <c r="F41" s="426">
        <v>143</v>
      </c>
      <c r="G41" s="426">
        <v>14</v>
      </c>
    </row>
    <row r="42" spans="2:7" ht="15" customHeight="1">
      <c r="B42" s="427"/>
      <c r="C42" s="427"/>
      <c r="D42" s="428">
        <v>2023</v>
      </c>
      <c r="E42" s="426">
        <f t="shared" ref="E42:E43" si="7">SUM(F42:G42)</f>
        <v>108</v>
      </c>
      <c r="F42" s="426">
        <v>106</v>
      </c>
      <c r="G42" s="426">
        <v>2</v>
      </c>
    </row>
    <row r="43" spans="2:7" ht="15" customHeight="1">
      <c r="B43" s="427"/>
      <c r="C43" s="427"/>
      <c r="D43" s="428">
        <v>2024</v>
      </c>
      <c r="E43" s="426">
        <f t="shared" si="7"/>
        <v>125</v>
      </c>
      <c r="F43" s="426">
        <v>116</v>
      </c>
      <c r="G43" s="426">
        <v>9</v>
      </c>
    </row>
    <row r="44" spans="2:7" ht="6.95" customHeight="1">
      <c r="B44" s="427"/>
      <c r="C44" s="427"/>
      <c r="D44" s="429"/>
      <c r="E44" s="426"/>
      <c r="F44" s="426"/>
      <c r="G44" s="426"/>
    </row>
    <row r="45" spans="2:7" ht="15" customHeight="1">
      <c r="B45" s="427" t="s">
        <v>12</v>
      </c>
      <c r="C45" s="427"/>
      <c r="D45" s="428">
        <v>2022</v>
      </c>
      <c r="E45" s="426">
        <f>SUM(F45:G45)</f>
        <v>158</v>
      </c>
      <c r="F45" s="426">
        <v>145</v>
      </c>
      <c r="G45" s="426">
        <v>13</v>
      </c>
    </row>
    <row r="46" spans="2:7" ht="15" customHeight="1">
      <c r="B46" s="427"/>
      <c r="C46" s="427"/>
      <c r="D46" s="428">
        <v>2023</v>
      </c>
      <c r="E46" s="426">
        <f t="shared" ref="E46:E47" si="8">SUM(F46:G46)</f>
        <v>147</v>
      </c>
      <c r="F46" s="426">
        <v>134</v>
      </c>
      <c r="G46" s="426">
        <v>13</v>
      </c>
    </row>
    <row r="47" spans="2:7" ht="15" customHeight="1">
      <c r="B47" s="427"/>
      <c r="C47" s="427"/>
      <c r="D47" s="428">
        <v>2024</v>
      </c>
      <c r="E47" s="426">
        <f t="shared" si="8"/>
        <v>143</v>
      </c>
      <c r="F47" s="426">
        <v>136</v>
      </c>
      <c r="G47" s="426">
        <v>7</v>
      </c>
    </row>
    <row r="48" spans="2:7" ht="6.95" customHeight="1">
      <c r="B48" s="427"/>
      <c r="C48" s="427"/>
      <c r="D48" s="429"/>
      <c r="E48" s="426"/>
      <c r="F48" s="426"/>
      <c r="G48" s="426"/>
    </row>
    <row r="49" spans="2:7" ht="15" customHeight="1">
      <c r="B49" s="427" t="s">
        <v>13</v>
      </c>
      <c r="C49" s="427"/>
      <c r="D49" s="428">
        <v>2022</v>
      </c>
      <c r="E49" s="426">
        <f>SUM(F49:G49)</f>
        <v>76</v>
      </c>
      <c r="F49" s="426">
        <v>71</v>
      </c>
      <c r="G49" s="426">
        <v>5</v>
      </c>
    </row>
    <row r="50" spans="2:7" ht="15" customHeight="1">
      <c r="B50" s="427"/>
      <c r="C50" s="427"/>
      <c r="D50" s="428">
        <v>2023</v>
      </c>
      <c r="E50" s="426">
        <f t="shared" ref="E50:E51" si="9">SUM(F50:G50)</f>
        <v>69</v>
      </c>
      <c r="F50" s="426">
        <v>66</v>
      </c>
      <c r="G50" s="426">
        <v>3</v>
      </c>
    </row>
    <row r="51" spans="2:7" ht="15" customHeight="1">
      <c r="B51" s="427"/>
      <c r="C51" s="427"/>
      <c r="D51" s="428">
        <v>2024</v>
      </c>
      <c r="E51" s="426">
        <f t="shared" si="9"/>
        <v>48</v>
      </c>
      <c r="F51" s="426">
        <v>42</v>
      </c>
      <c r="G51" s="426">
        <v>6</v>
      </c>
    </row>
    <row r="52" spans="2:7" ht="6.95" customHeight="1">
      <c r="B52" s="427"/>
      <c r="C52" s="427"/>
      <c r="D52" s="429"/>
      <c r="E52" s="426"/>
      <c r="F52" s="426"/>
      <c r="G52" s="426"/>
    </row>
    <row r="53" spans="2:7" ht="15" customHeight="1">
      <c r="B53" s="427" t="s">
        <v>17</v>
      </c>
      <c r="C53" s="427"/>
      <c r="D53" s="428">
        <v>2022</v>
      </c>
      <c r="E53" s="426">
        <f>SUM(F53:G53)</f>
        <v>386</v>
      </c>
      <c r="F53" s="426">
        <v>361</v>
      </c>
      <c r="G53" s="426">
        <v>25</v>
      </c>
    </row>
    <row r="54" spans="2:7" ht="15" customHeight="1">
      <c r="B54" s="427"/>
      <c r="C54" s="427"/>
      <c r="D54" s="428">
        <v>2023</v>
      </c>
      <c r="E54" s="426">
        <f t="shared" ref="E54:E55" si="10">SUM(F54:G54)</f>
        <v>236</v>
      </c>
      <c r="F54" s="426">
        <v>223</v>
      </c>
      <c r="G54" s="426">
        <v>13</v>
      </c>
    </row>
    <row r="55" spans="2:7" ht="15" customHeight="1">
      <c r="B55" s="427"/>
      <c r="C55" s="427"/>
      <c r="D55" s="428">
        <v>2024</v>
      </c>
      <c r="E55" s="426">
        <f t="shared" si="10"/>
        <v>205</v>
      </c>
      <c r="F55" s="426">
        <v>189</v>
      </c>
      <c r="G55" s="426">
        <v>16</v>
      </c>
    </row>
    <row r="56" spans="2:7" ht="6.95" customHeight="1">
      <c r="B56" s="427"/>
      <c r="C56" s="427"/>
      <c r="D56" s="429"/>
      <c r="E56" s="426"/>
      <c r="F56" s="426"/>
      <c r="G56" s="426"/>
    </row>
    <row r="57" spans="2:7" ht="15" customHeight="1">
      <c r="B57" s="427" t="s">
        <v>18</v>
      </c>
      <c r="C57" s="427"/>
      <c r="D57" s="428">
        <v>2022</v>
      </c>
      <c r="E57" s="426">
        <f>SUM(F57:G57)</f>
        <v>208</v>
      </c>
      <c r="F57" s="426">
        <v>202</v>
      </c>
      <c r="G57" s="426">
        <v>6</v>
      </c>
    </row>
    <row r="58" spans="2:7" ht="15" customHeight="1">
      <c r="B58" s="427"/>
      <c r="C58" s="427"/>
      <c r="D58" s="428">
        <v>2023</v>
      </c>
      <c r="E58" s="426">
        <f t="shared" ref="E58:E59" si="11">SUM(F58:G58)</f>
        <v>196</v>
      </c>
      <c r="F58" s="426">
        <v>190</v>
      </c>
      <c r="G58" s="426">
        <v>6</v>
      </c>
    </row>
    <row r="59" spans="2:7" ht="15" customHeight="1">
      <c r="B59" s="427"/>
      <c r="C59" s="427"/>
      <c r="D59" s="428">
        <v>2024</v>
      </c>
      <c r="E59" s="426">
        <f t="shared" si="11"/>
        <v>144</v>
      </c>
      <c r="F59" s="426">
        <v>140</v>
      </c>
      <c r="G59" s="426">
        <v>4</v>
      </c>
    </row>
    <row r="60" spans="2:7" ht="6.95" customHeight="1">
      <c r="B60" s="427"/>
      <c r="C60" s="427"/>
      <c r="D60" s="429"/>
      <c r="E60" s="426"/>
      <c r="F60" s="426"/>
      <c r="G60" s="426"/>
    </row>
    <row r="61" spans="2:7" ht="15" customHeight="1">
      <c r="B61" s="427" t="s">
        <v>15</v>
      </c>
      <c r="C61" s="427"/>
      <c r="D61" s="428">
        <v>2022</v>
      </c>
      <c r="E61" s="426">
        <f>SUM(F61:G61)</f>
        <v>139</v>
      </c>
      <c r="F61" s="426">
        <v>136</v>
      </c>
      <c r="G61" s="426">
        <v>3</v>
      </c>
    </row>
    <row r="62" spans="2:7" ht="15" customHeight="1">
      <c r="B62" s="427"/>
      <c r="C62" s="427"/>
      <c r="D62" s="428">
        <v>2023</v>
      </c>
      <c r="E62" s="426">
        <f t="shared" ref="E62:E63" si="12">SUM(F62:G62)</f>
        <v>225</v>
      </c>
      <c r="F62" s="426">
        <v>200</v>
      </c>
      <c r="G62" s="426">
        <v>25</v>
      </c>
    </row>
    <row r="63" spans="2:7" ht="15" customHeight="1">
      <c r="B63" s="427"/>
      <c r="C63" s="427"/>
      <c r="D63" s="428">
        <v>2024</v>
      </c>
      <c r="E63" s="426">
        <f t="shared" si="12"/>
        <v>276</v>
      </c>
      <c r="F63" s="426">
        <v>258</v>
      </c>
      <c r="G63" s="426">
        <v>18</v>
      </c>
    </row>
    <row r="64" spans="2:7" ht="6.95" customHeight="1">
      <c r="B64" s="427"/>
      <c r="C64" s="427"/>
      <c r="D64" s="429"/>
      <c r="E64" s="426"/>
      <c r="F64" s="426"/>
      <c r="G64" s="426"/>
    </row>
    <row r="65" spans="1:8" ht="15" customHeight="1">
      <c r="B65" s="427" t="s">
        <v>16</v>
      </c>
      <c r="C65" s="427"/>
      <c r="D65" s="428">
        <v>2022</v>
      </c>
      <c r="E65" s="426">
        <f>SUM(F65:G65)</f>
        <v>258</v>
      </c>
      <c r="F65" s="426">
        <v>249</v>
      </c>
      <c r="G65" s="426">
        <v>9</v>
      </c>
    </row>
    <row r="66" spans="1:8" ht="15" customHeight="1">
      <c r="B66" s="427"/>
      <c r="C66" s="427"/>
      <c r="D66" s="428">
        <v>2023</v>
      </c>
      <c r="E66" s="426">
        <f t="shared" ref="E66:E67" si="13">SUM(F66:G66)</f>
        <v>369</v>
      </c>
      <c r="F66" s="426">
        <v>352</v>
      </c>
      <c r="G66" s="426">
        <v>17</v>
      </c>
    </row>
    <row r="67" spans="1:8" ht="15" customHeight="1">
      <c r="B67" s="427"/>
      <c r="C67" s="427"/>
      <c r="D67" s="428">
        <v>2024</v>
      </c>
      <c r="E67" s="426">
        <f t="shared" si="13"/>
        <v>279</v>
      </c>
      <c r="F67" s="426">
        <v>252</v>
      </c>
      <c r="G67" s="426">
        <v>27</v>
      </c>
    </row>
    <row r="68" spans="1:8" ht="6.95" customHeight="1">
      <c r="B68" s="427"/>
      <c r="C68" s="427"/>
      <c r="D68" s="429"/>
      <c r="E68" s="426"/>
      <c r="F68" s="426"/>
      <c r="G68" s="426"/>
    </row>
    <row r="69" spans="1:8" ht="15" customHeight="1">
      <c r="B69" s="427" t="s">
        <v>20</v>
      </c>
      <c r="C69" s="427"/>
      <c r="D69" s="428">
        <v>2022</v>
      </c>
      <c r="E69" s="426">
        <f>SUM(F69:G69)</f>
        <v>430</v>
      </c>
      <c r="F69" s="426">
        <v>405</v>
      </c>
      <c r="G69" s="426">
        <v>25</v>
      </c>
    </row>
    <row r="70" spans="1:8" ht="15" customHeight="1">
      <c r="B70" s="427"/>
      <c r="C70" s="427"/>
      <c r="D70" s="428">
        <v>2023</v>
      </c>
      <c r="E70" s="426">
        <f t="shared" ref="E70:E71" si="14">SUM(F70:G70)</f>
        <v>211</v>
      </c>
      <c r="F70" s="426">
        <v>199</v>
      </c>
      <c r="G70" s="426">
        <v>12</v>
      </c>
    </row>
    <row r="71" spans="1:8" ht="15" customHeight="1">
      <c r="B71" s="427"/>
      <c r="C71" s="427"/>
      <c r="D71" s="428">
        <v>2024</v>
      </c>
      <c r="E71" s="426">
        <f t="shared" si="14"/>
        <v>235</v>
      </c>
      <c r="F71" s="426">
        <v>213</v>
      </c>
      <c r="G71" s="426">
        <v>22</v>
      </c>
    </row>
    <row r="72" spans="1:8" ht="6.95" customHeight="1">
      <c r="B72" s="427"/>
      <c r="C72" s="427"/>
      <c r="D72" s="429"/>
      <c r="E72" s="426"/>
      <c r="F72" s="426"/>
      <c r="G72" s="426"/>
    </row>
    <row r="73" spans="1:8" ht="15" customHeight="1">
      <c r="B73" s="427" t="s">
        <v>78</v>
      </c>
      <c r="C73" s="427"/>
      <c r="D73" s="428">
        <v>2022</v>
      </c>
      <c r="E73" s="426">
        <f>SUM(F73:G73)</f>
        <v>8</v>
      </c>
      <c r="F73" s="426">
        <v>7</v>
      </c>
      <c r="G73" s="426">
        <v>1</v>
      </c>
    </row>
    <row r="74" spans="1:8" ht="15" customHeight="1">
      <c r="B74" s="427"/>
      <c r="C74" s="427"/>
      <c r="D74" s="428">
        <v>2023</v>
      </c>
      <c r="E74" s="426">
        <f t="shared" ref="E74:E75" si="15">SUM(F74:G74)</f>
        <v>13</v>
      </c>
      <c r="F74" s="426">
        <v>11</v>
      </c>
      <c r="G74" s="426">
        <v>2</v>
      </c>
    </row>
    <row r="75" spans="1:8" ht="15" customHeight="1">
      <c r="B75" s="427"/>
      <c r="C75" s="427"/>
      <c r="D75" s="428">
        <v>2024</v>
      </c>
      <c r="E75" s="426">
        <f t="shared" si="15"/>
        <v>26</v>
      </c>
      <c r="F75" s="426">
        <v>24</v>
      </c>
      <c r="G75" s="426">
        <v>2</v>
      </c>
    </row>
    <row r="76" spans="1:8" ht="6.95" customHeight="1">
      <c r="B76" s="427"/>
      <c r="C76" s="427"/>
      <c r="D76" s="429"/>
      <c r="E76" s="426"/>
      <c r="F76" s="426"/>
      <c r="G76" s="426"/>
    </row>
    <row r="77" spans="1:8" ht="15" customHeight="1">
      <c r="B77" s="427" t="s">
        <v>77</v>
      </c>
      <c r="C77" s="427"/>
      <c r="D77" s="428">
        <v>2022</v>
      </c>
      <c r="E77" s="426">
        <f>SUM(F77:G77)</f>
        <v>9</v>
      </c>
      <c r="F77" s="426">
        <v>9</v>
      </c>
      <c r="G77" s="426" t="s">
        <v>432</v>
      </c>
    </row>
    <row r="78" spans="1:8" ht="15" customHeight="1">
      <c r="B78" s="427"/>
      <c r="C78" s="427"/>
      <c r="D78" s="428">
        <v>2023</v>
      </c>
      <c r="E78" s="426">
        <f t="shared" ref="E78:E79" si="16">SUM(F78:G78)</f>
        <v>6</v>
      </c>
      <c r="F78" s="426">
        <v>5</v>
      </c>
      <c r="G78" s="426">
        <v>1</v>
      </c>
    </row>
    <row r="79" spans="1:8" ht="15" customHeight="1">
      <c r="B79" s="427"/>
      <c r="C79" s="427"/>
      <c r="D79" s="428">
        <v>2024</v>
      </c>
      <c r="E79" s="426">
        <f t="shared" si="16"/>
        <v>10</v>
      </c>
      <c r="F79" s="426">
        <v>10</v>
      </c>
      <c r="G79" s="426">
        <v>0</v>
      </c>
    </row>
    <row r="80" spans="1:8" ht="6.95" customHeight="1" thickBot="1">
      <c r="A80" s="430"/>
      <c r="B80" s="430"/>
      <c r="C80" s="430"/>
      <c r="D80" s="430"/>
      <c r="E80" s="431"/>
      <c r="F80" s="432"/>
      <c r="G80" s="432"/>
      <c r="H80" s="430"/>
    </row>
    <row r="81" spans="5:8" s="433" customFormat="1" ht="16.5" customHeight="1">
      <c r="E81" s="434"/>
      <c r="F81" s="434"/>
      <c r="G81" s="434"/>
      <c r="H81" s="435" t="s">
        <v>554</v>
      </c>
    </row>
    <row r="82" spans="5:8" s="433" customFormat="1" ht="15" customHeight="1">
      <c r="E82" s="434"/>
      <c r="F82" s="434"/>
      <c r="G82" s="434"/>
      <c r="H82" s="436" t="s">
        <v>555</v>
      </c>
    </row>
  </sheetData>
  <printOptions horizontalCentered="1"/>
  <pageMargins left="0.55118110236220497" right="0.55118110236220497" top="0.39370078740157499" bottom="0.39370078740157499" header="0.39370078740157499" footer="0.39370078740157499"/>
  <pageSetup paperSize="9" scale="73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30</vt:i4>
      </vt:variant>
      <vt:variant>
        <vt:lpstr>Named Ranges</vt:lpstr>
      </vt:variant>
      <vt:variant>
        <vt:i4>29</vt:i4>
      </vt:variant>
    </vt:vector>
  </HeadingPairs>
  <TitlesOfParts>
    <vt:vector size="59" baseType="lpstr">
      <vt:lpstr>6.5 (bpk)</vt:lpstr>
      <vt:lpstr>7.1</vt:lpstr>
      <vt:lpstr>7.2</vt:lpstr>
      <vt:lpstr>7.3</vt:lpstr>
      <vt:lpstr>7.4 </vt:lpstr>
      <vt:lpstr>7.5</vt:lpstr>
      <vt:lpstr>7.6</vt:lpstr>
      <vt:lpstr>7.7</vt:lpstr>
      <vt:lpstr>7.8</vt:lpstr>
      <vt:lpstr>7.9</vt:lpstr>
      <vt:lpstr>7.10</vt:lpstr>
      <vt:lpstr>7.11</vt:lpstr>
      <vt:lpstr>7.12</vt:lpstr>
      <vt:lpstr>7.13</vt:lpstr>
      <vt:lpstr>7.14</vt:lpstr>
      <vt:lpstr>7.14 (2)</vt:lpstr>
      <vt:lpstr>7.14 (3)</vt:lpstr>
      <vt:lpstr>7.15</vt:lpstr>
      <vt:lpstr>7.15 (2)</vt:lpstr>
      <vt:lpstr>7.16</vt:lpstr>
      <vt:lpstr>7.16 (2)</vt:lpstr>
      <vt:lpstr>7.16 (3)</vt:lpstr>
      <vt:lpstr>7.16 (4)</vt:lpstr>
      <vt:lpstr>7.16 (5)</vt:lpstr>
      <vt:lpstr>7.16 (6)</vt:lpstr>
      <vt:lpstr>7.17</vt:lpstr>
      <vt:lpstr>7.17 (2)</vt:lpstr>
      <vt:lpstr>7.18</vt:lpstr>
      <vt:lpstr>7.19</vt:lpstr>
      <vt:lpstr>7.20</vt:lpstr>
      <vt:lpstr>'7.1'!Print_Area</vt:lpstr>
      <vt:lpstr>'7.10'!Print_Area</vt:lpstr>
      <vt:lpstr>'7.11'!Print_Area</vt:lpstr>
      <vt:lpstr>'7.12'!Print_Area</vt:lpstr>
      <vt:lpstr>'7.13'!Print_Area</vt:lpstr>
      <vt:lpstr>'7.14'!Print_Area</vt:lpstr>
      <vt:lpstr>'7.14 (2)'!Print_Area</vt:lpstr>
      <vt:lpstr>'7.14 (3)'!Print_Area</vt:lpstr>
      <vt:lpstr>'7.15'!Print_Area</vt:lpstr>
      <vt:lpstr>'7.15 (2)'!Print_Area</vt:lpstr>
      <vt:lpstr>'7.16'!Print_Area</vt:lpstr>
      <vt:lpstr>'7.16 (2)'!Print_Area</vt:lpstr>
      <vt:lpstr>'7.16 (3)'!Print_Area</vt:lpstr>
      <vt:lpstr>'7.16 (4)'!Print_Area</vt:lpstr>
      <vt:lpstr>'7.16 (5)'!Print_Area</vt:lpstr>
      <vt:lpstr>'7.16 (6)'!Print_Area</vt:lpstr>
      <vt:lpstr>'7.17'!Print_Area</vt:lpstr>
      <vt:lpstr>'7.17 (2)'!Print_Area</vt:lpstr>
      <vt:lpstr>'7.18'!Print_Area</vt:lpstr>
      <vt:lpstr>'7.19'!Print_Area</vt:lpstr>
      <vt:lpstr>'7.2'!Print_Area</vt:lpstr>
      <vt:lpstr>'7.20'!Print_Area</vt:lpstr>
      <vt:lpstr>'7.3'!Print_Area</vt:lpstr>
      <vt:lpstr>'7.4 '!Print_Area</vt:lpstr>
      <vt:lpstr>'7.5'!Print_Area</vt:lpstr>
      <vt:lpstr>'7.6'!Print_Area</vt:lpstr>
      <vt:lpstr>'7.7'!Print_Area</vt:lpstr>
      <vt:lpstr>'7.8'!Print_Area</vt:lpstr>
      <vt:lpstr>'7.9'!Print_Area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JABATAN PERANGKAAN MALAYSIA</dc:creator>
  <cp:lastModifiedBy>Siti Normusaharah Abdul Wahab</cp:lastModifiedBy>
  <cp:lastPrinted>2025-11-24T08:02:52Z</cp:lastPrinted>
  <dcterms:created xsi:type="dcterms:W3CDTF">2008-12-02T07:31:39Z</dcterms:created>
  <dcterms:modified xsi:type="dcterms:W3CDTF">2025-11-24T08:21:58Z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VID24DE808F">
    <vt:lpwstr/>
  </property>
  <property fmtid="{D5CDD505-2E9C-101B-9397-08002B2CF9AE}" pid="3" name="IVID24E180CE">
    <vt:lpwstr/>
  </property>
  <property fmtid="{D5CDD505-2E9C-101B-9397-08002B2CF9AE}" pid="4" name="IVID23B18D9">
    <vt:lpwstr/>
  </property>
  <property fmtid="{D5CDD505-2E9C-101B-9397-08002B2CF9AE}" pid="5" name="IVIDD3B07D3">
    <vt:lpwstr/>
  </property>
  <property fmtid="{D5CDD505-2E9C-101B-9397-08002B2CF9AE}" pid="6" name="IVID44271509">
    <vt:lpwstr/>
  </property>
  <property fmtid="{D5CDD505-2E9C-101B-9397-08002B2CF9AE}" pid="7" name="IVID42B1502">
    <vt:lpwstr/>
  </property>
  <property fmtid="{D5CDD505-2E9C-101B-9397-08002B2CF9AE}" pid="8" name="IVID1C2A130A">
    <vt:lpwstr/>
  </property>
  <property fmtid="{D5CDD505-2E9C-101B-9397-08002B2CF9AE}" pid="9" name="IVID2F5516EE">
    <vt:lpwstr/>
  </property>
  <property fmtid="{D5CDD505-2E9C-101B-9397-08002B2CF9AE}" pid="10" name="IVID404512F9">
    <vt:lpwstr/>
  </property>
  <property fmtid="{D5CDD505-2E9C-101B-9397-08002B2CF9AE}" pid="11" name="IVID231B1DDA">
    <vt:lpwstr/>
  </property>
  <property fmtid="{D5CDD505-2E9C-101B-9397-08002B2CF9AE}" pid="12" name="IVID415C1CCC">
    <vt:lpwstr/>
  </property>
  <property fmtid="{D5CDD505-2E9C-101B-9397-08002B2CF9AE}" pid="13" name="IVID426D1CD0">
    <vt:lpwstr/>
  </property>
  <property fmtid="{D5CDD505-2E9C-101B-9397-08002B2CF9AE}" pid="14" name="IVID196212D1">
    <vt:lpwstr/>
  </property>
  <property fmtid="{D5CDD505-2E9C-101B-9397-08002B2CF9AE}" pid="15" name="IVID3C541A0A">
    <vt:lpwstr/>
  </property>
  <property fmtid="{D5CDD505-2E9C-101B-9397-08002B2CF9AE}" pid="16" name="IVID373D11FD">
    <vt:lpwstr/>
  </property>
  <property fmtid="{D5CDD505-2E9C-101B-9397-08002B2CF9AE}" pid="17" name="IVID296418D6">
    <vt:lpwstr/>
  </property>
</Properties>
</file>